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.irigoin\AppData\Local\Microsoft\Windows\INetCache\Content.Outlook\8L91L77J\"/>
    </mc:Choice>
  </mc:AlternateContent>
  <xr:revisionPtr revIDLastSave="0" documentId="8_{3597C5F3-C660-47B7-B905-698D17EF8A4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uil1" sheetId="3" r:id="rId1"/>
    <sheet name="PRODUCTION" sheetId="4" r:id="rId2"/>
    <sheet name="DISTRIBUTION" sheetId="11" r:id="rId3"/>
    <sheet name="Courbes - Graphiques" sheetId="6" r:id="rId4"/>
    <sheet name="REPRISE" sheetId="7" r:id="rId5"/>
    <sheet name="Courbes reprises" sheetId="9" r:id="rId6"/>
    <sheet name="prod 2015 2023" sheetId="10" r:id="rId7"/>
    <sheet name="Contrôle arrêté" sheetId="8" r:id="rId8"/>
    <sheet name="réglages" sheetId="5" state="hidden" r:id="rId9"/>
  </sheets>
  <definedNames>
    <definedName name="MainPeriod">Feuil1!$D$3</definedName>
    <definedName name="Periods">Feuil1!$A$10</definedName>
    <definedName name="SynthesisPeriod">Feuil1!$G$2</definedName>
    <definedName name="SynthesisValues">Feuil1!$H$2</definedName>
    <definedName name="Values">Feuil1!$B$10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71" i="11" l="1"/>
  <c r="R1" i="10" l="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6" i="11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I122" i="4"/>
  <c r="A123" i="4"/>
  <c r="I123" i="4"/>
  <c r="A124" i="4"/>
  <c r="I124" i="4"/>
  <c r="A125" i="4"/>
  <c r="I125" i="4"/>
  <c r="A126" i="4"/>
  <c r="I126" i="4"/>
  <c r="A127" i="4"/>
  <c r="I127" i="4"/>
  <c r="A128" i="4"/>
  <c r="I128" i="4"/>
  <c r="A129" i="4"/>
  <c r="I129" i="4"/>
  <c r="A130" i="4"/>
  <c r="I130" i="4"/>
  <c r="A131" i="4"/>
  <c r="I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O178" i="4"/>
  <c r="A179" i="4"/>
  <c r="O179" i="4"/>
  <c r="A180" i="4"/>
  <c r="O180" i="4"/>
  <c r="A181" i="4"/>
  <c r="O181" i="4"/>
  <c r="A182" i="4"/>
  <c r="O182" i="4"/>
  <c r="A183" i="4"/>
  <c r="O183" i="4"/>
  <c r="A184" i="4"/>
  <c r="O184" i="4"/>
  <c r="A185" i="4"/>
  <c r="O185" i="4"/>
  <c r="A186" i="4"/>
  <c r="O186" i="4"/>
  <c r="A187" i="4"/>
  <c r="O187" i="4"/>
  <c r="A188" i="4"/>
  <c r="O188" i="4"/>
  <c r="A189" i="4"/>
  <c r="O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S210" i="4"/>
  <c r="A211" i="4"/>
  <c r="S211" i="4"/>
  <c r="A212" i="4"/>
  <c r="S212" i="4"/>
  <c r="A213" i="4"/>
  <c r="S213" i="4"/>
  <c r="A214" i="4"/>
  <c r="S214" i="4"/>
  <c r="A215" i="4"/>
  <c r="S215" i="4"/>
  <c r="A216" i="4"/>
  <c r="S216" i="4"/>
  <c r="A217" i="4"/>
  <c r="S217" i="4"/>
  <c r="A218" i="4"/>
  <c r="S218" i="4"/>
  <c r="A219" i="4"/>
  <c r="S219" i="4"/>
  <c r="A220" i="4"/>
  <c r="S220" i="4"/>
  <c r="A221" i="4"/>
  <c r="S221" i="4"/>
  <c r="A222" i="4"/>
  <c r="S222" i="4"/>
  <c r="A223" i="4"/>
  <c r="S223" i="4"/>
  <c r="A224" i="4"/>
  <c r="S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5" i="4"/>
  <c r="AH6" i="4" l="1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L370" i="11"/>
  <c r="AH5" i="4"/>
  <c r="N27" i="10"/>
  <c r="O4" i="10"/>
  <c r="B369" i="4"/>
  <c r="C369" i="4"/>
  <c r="F369" i="4" s="1"/>
  <c r="I369" i="4" s="1"/>
  <c r="E369" i="4"/>
  <c r="H369" i="4"/>
  <c r="C15" i="10"/>
  <c r="D15" i="10"/>
  <c r="E15" i="10"/>
  <c r="F15" i="10"/>
  <c r="G15" i="10"/>
  <c r="H15" i="10"/>
  <c r="I15" i="10"/>
  <c r="J15" i="10"/>
  <c r="K15" i="10"/>
  <c r="L15" i="10"/>
  <c r="M15" i="10"/>
  <c r="N15" i="10"/>
  <c r="C16" i="10"/>
  <c r="N16" i="10"/>
  <c r="F3" i="10" l="1"/>
  <c r="H3" i="10"/>
  <c r="H26" i="10" s="1"/>
  <c r="R5" i="10"/>
  <c r="R3" i="10" s="1"/>
  <c r="R4" i="10" s="1"/>
  <c r="G3" i="10"/>
  <c r="C26" i="10"/>
  <c r="I3" i="10"/>
  <c r="E3" i="10"/>
  <c r="D3" i="10"/>
  <c r="C14" i="10"/>
  <c r="C3" i="10"/>
  <c r="F14" i="10" l="1"/>
  <c r="D14" i="10"/>
  <c r="H14" i="10"/>
  <c r="D26" i="10"/>
  <c r="E14" i="10" a="1"/>
  <c r="E14" i="10" s="1"/>
  <c r="F26" i="10"/>
  <c r="E26" i="10"/>
  <c r="G14" i="10"/>
  <c r="G26" i="10"/>
  <c r="I14" i="10"/>
  <c r="I26" i="10"/>
  <c r="D24" i="10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6" i="11"/>
  <c r="C7" i="11"/>
  <c r="D7" i="11"/>
  <c r="E7" i="11"/>
  <c r="F7" i="11" s="1"/>
  <c r="G7" i="11" s="1"/>
  <c r="C8" i="11"/>
  <c r="D8" i="11"/>
  <c r="E8" i="11"/>
  <c r="F8" i="11" s="1"/>
  <c r="G8" i="11" s="1"/>
  <c r="C9" i="11"/>
  <c r="D9" i="11" s="1"/>
  <c r="E9" i="11" s="1"/>
  <c r="F9" i="11" s="1"/>
  <c r="G9" i="11" s="1"/>
  <c r="C10" i="11"/>
  <c r="D10" i="11" s="1"/>
  <c r="E10" i="11" s="1"/>
  <c r="F10" i="11"/>
  <c r="G10" i="11" s="1"/>
  <c r="C11" i="11"/>
  <c r="D11" i="11" s="1"/>
  <c r="E11" i="11" s="1"/>
  <c r="F11" i="11"/>
  <c r="G11" i="11" s="1"/>
  <c r="C12" i="11"/>
  <c r="D12" i="11"/>
  <c r="E12" i="11" s="1"/>
  <c r="F12" i="11" s="1"/>
  <c r="G12" i="11" s="1"/>
  <c r="C13" i="11"/>
  <c r="D13" i="11"/>
  <c r="E13" i="11" s="1"/>
  <c r="F13" i="11" s="1"/>
  <c r="G13" i="11"/>
  <c r="C14" i="11"/>
  <c r="D14" i="11" s="1"/>
  <c r="E14" i="11" s="1"/>
  <c r="F14" i="11" s="1"/>
  <c r="G14" i="11" s="1"/>
  <c r="C15" i="11"/>
  <c r="D15" i="11"/>
  <c r="E15" i="11"/>
  <c r="F15" i="11" s="1"/>
  <c r="G15" i="11" s="1"/>
  <c r="C16" i="11"/>
  <c r="D16" i="11"/>
  <c r="E16" i="11"/>
  <c r="F16" i="11" s="1"/>
  <c r="G16" i="11" s="1"/>
  <c r="C17" i="11"/>
  <c r="D17" i="11" s="1"/>
  <c r="E17" i="11" s="1"/>
  <c r="F17" i="11" s="1"/>
  <c r="G17" i="11" s="1"/>
  <c r="C18" i="11"/>
  <c r="D18" i="11" s="1"/>
  <c r="E18" i="11" s="1"/>
  <c r="F18" i="11"/>
  <c r="G18" i="11" s="1"/>
  <c r="C19" i="11"/>
  <c r="D19" i="11" s="1"/>
  <c r="E19" i="11" s="1"/>
  <c r="F19" i="11" s="1"/>
  <c r="G19" i="11" s="1"/>
  <c r="C20" i="11"/>
  <c r="D20" i="11"/>
  <c r="E20" i="11" s="1"/>
  <c r="F20" i="11" s="1"/>
  <c r="G20" i="11" s="1"/>
  <c r="C21" i="11"/>
  <c r="D21" i="11"/>
  <c r="E21" i="11" s="1"/>
  <c r="F21" i="11" s="1"/>
  <c r="G21" i="11" s="1"/>
  <c r="C22" i="11"/>
  <c r="D22" i="11"/>
  <c r="E22" i="11" s="1"/>
  <c r="F22" i="11" s="1"/>
  <c r="G22" i="11" s="1"/>
  <c r="C23" i="11"/>
  <c r="D23" i="11"/>
  <c r="E23" i="11"/>
  <c r="F23" i="11" s="1"/>
  <c r="G23" i="11" s="1"/>
  <c r="C24" i="11"/>
  <c r="D24" i="11"/>
  <c r="E24" i="11"/>
  <c r="F24" i="11" s="1"/>
  <c r="G24" i="11" s="1"/>
  <c r="C25" i="11"/>
  <c r="D25" i="11" s="1"/>
  <c r="E25" i="11" s="1"/>
  <c r="F25" i="11" s="1"/>
  <c r="G25" i="11" s="1"/>
  <c r="C26" i="11"/>
  <c r="D26" i="11" s="1"/>
  <c r="E26" i="11" s="1"/>
  <c r="F26" i="11"/>
  <c r="G26" i="11" s="1"/>
  <c r="C27" i="11"/>
  <c r="D27" i="11" s="1"/>
  <c r="E27" i="11" s="1"/>
  <c r="F27" i="11"/>
  <c r="G27" i="11" s="1"/>
  <c r="C28" i="11"/>
  <c r="D28" i="11"/>
  <c r="E28" i="11" s="1"/>
  <c r="F28" i="11" s="1"/>
  <c r="G28" i="11" s="1"/>
  <c r="C29" i="11"/>
  <c r="D29" i="11"/>
  <c r="E29" i="11" s="1"/>
  <c r="F29" i="11" s="1"/>
  <c r="G29" i="11" s="1"/>
  <c r="C30" i="11"/>
  <c r="D30" i="11" s="1"/>
  <c r="E30" i="11" s="1"/>
  <c r="F30" i="11" s="1"/>
  <c r="G30" i="11" s="1"/>
  <c r="C31" i="11"/>
  <c r="D31" i="11"/>
  <c r="E31" i="11"/>
  <c r="F31" i="11" s="1"/>
  <c r="G31" i="11" s="1"/>
  <c r="C32" i="11"/>
  <c r="D32" i="11"/>
  <c r="E32" i="11"/>
  <c r="F32" i="11" s="1"/>
  <c r="G32" i="11" s="1"/>
  <c r="C33" i="11"/>
  <c r="D33" i="11" s="1"/>
  <c r="E33" i="11" s="1"/>
  <c r="F33" i="11" s="1"/>
  <c r="G33" i="11" s="1"/>
  <c r="C34" i="11"/>
  <c r="D34" i="11" s="1"/>
  <c r="E34" i="11" s="1"/>
  <c r="F34" i="11"/>
  <c r="G34" i="11" s="1"/>
  <c r="C35" i="11"/>
  <c r="D35" i="11" s="1"/>
  <c r="E35" i="11" s="1"/>
  <c r="F35" i="11" s="1"/>
  <c r="G35" i="11" s="1"/>
  <c r="C36" i="11"/>
  <c r="D36" i="11" s="1"/>
  <c r="E36" i="11" s="1"/>
  <c r="F36" i="11" s="1"/>
  <c r="G36" i="11" s="1"/>
  <c r="C37" i="11"/>
  <c r="D37" i="11"/>
  <c r="E37" i="11" s="1"/>
  <c r="F37" i="11" s="1"/>
  <c r="G37" i="11" s="1"/>
  <c r="C38" i="11"/>
  <c r="D38" i="11" s="1"/>
  <c r="E38" i="11" s="1"/>
  <c r="F38" i="11" s="1"/>
  <c r="G38" i="11" s="1"/>
  <c r="C39" i="11"/>
  <c r="D39" i="11"/>
  <c r="E39" i="11" s="1"/>
  <c r="F39" i="11" s="1"/>
  <c r="G39" i="11" s="1"/>
  <c r="C40" i="11"/>
  <c r="D40" i="11"/>
  <c r="E40" i="11"/>
  <c r="F40" i="11" s="1"/>
  <c r="G40" i="11"/>
  <c r="C41" i="11"/>
  <c r="D41" i="11" s="1"/>
  <c r="E41" i="11" s="1"/>
  <c r="F41" i="11" s="1"/>
  <c r="G41" i="11"/>
  <c r="C42" i="11"/>
  <c r="D42" i="11" s="1"/>
  <c r="E42" i="11" s="1"/>
  <c r="F42" i="11"/>
  <c r="G42" i="11" s="1"/>
  <c r="C43" i="11"/>
  <c r="D43" i="11" s="1"/>
  <c r="E43" i="11"/>
  <c r="F43" i="11"/>
  <c r="G43" i="11" s="1"/>
  <c r="C44" i="11"/>
  <c r="D44" i="11"/>
  <c r="E44" i="11" s="1"/>
  <c r="F44" i="11" s="1"/>
  <c r="G44" i="11" s="1"/>
  <c r="C45" i="11"/>
  <c r="D45" i="11" s="1"/>
  <c r="E45" i="11" s="1"/>
  <c r="F45" i="11" s="1"/>
  <c r="G45" i="11" s="1"/>
  <c r="C46" i="11"/>
  <c r="D46" i="11" s="1"/>
  <c r="E46" i="11" s="1"/>
  <c r="F46" i="11" s="1"/>
  <c r="G46" i="11" s="1"/>
  <c r="C47" i="11"/>
  <c r="D47" i="11"/>
  <c r="E47" i="11" s="1"/>
  <c r="F47" i="11" s="1"/>
  <c r="G47" i="11" s="1"/>
  <c r="C48" i="11"/>
  <c r="D48" i="11"/>
  <c r="E48" i="11"/>
  <c r="F48" i="11" s="1"/>
  <c r="G48" i="11" s="1"/>
  <c r="C49" i="11"/>
  <c r="D49" i="11" s="1"/>
  <c r="E49" i="11" s="1"/>
  <c r="F49" i="11" s="1"/>
  <c r="G49" i="11"/>
  <c r="C50" i="11"/>
  <c r="D50" i="11" s="1"/>
  <c r="E50" i="11" s="1"/>
  <c r="F50" i="11"/>
  <c r="G50" i="11" s="1"/>
  <c r="C51" i="11"/>
  <c r="D51" i="11" s="1"/>
  <c r="E51" i="11"/>
  <c r="F51" i="11" s="1"/>
  <c r="G51" i="11" s="1"/>
  <c r="C52" i="11"/>
  <c r="D52" i="11"/>
  <c r="E52" i="11" s="1"/>
  <c r="F52" i="11" s="1"/>
  <c r="G52" i="11" s="1"/>
  <c r="C53" i="11"/>
  <c r="D53" i="11" s="1"/>
  <c r="E53" i="11" s="1"/>
  <c r="F53" i="11" s="1"/>
  <c r="G53" i="11" s="1"/>
  <c r="C54" i="11"/>
  <c r="D54" i="11" s="1"/>
  <c r="E54" i="11" s="1"/>
  <c r="F54" i="11"/>
  <c r="G54" i="11" s="1"/>
  <c r="C55" i="11"/>
  <c r="D55" i="11"/>
  <c r="E55" i="11" s="1"/>
  <c r="F55" i="11" s="1"/>
  <c r="G55" i="11" s="1"/>
  <c r="C56" i="11"/>
  <c r="D56" i="11"/>
  <c r="E56" i="11"/>
  <c r="F56" i="11" s="1"/>
  <c r="G56" i="11" s="1"/>
  <c r="C57" i="11"/>
  <c r="D57" i="11" s="1"/>
  <c r="E57" i="11" s="1"/>
  <c r="F57" i="11" s="1"/>
  <c r="G57" i="11"/>
  <c r="C58" i="11"/>
  <c r="D58" i="11" s="1"/>
  <c r="E58" i="11" s="1"/>
  <c r="F58" i="11" s="1"/>
  <c r="G58" i="11" s="1"/>
  <c r="C59" i="11"/>
  <c r="D59" i="11" s="1"/>
  <c r="E59" i="11"/>
  <c r="F59" i="11" s="1"/>
  <c r="G59" i="11" s="1"/>
  <c r="C60" i="11"/>
  <c r="D60" i="11"/>
  <c r="E60" i="11" s="1"/>
  <c r="F60" i="11" s="1"/>
  <c r="G60" i="11" s="1"/>
  <c r="C61" i="11"/>
  <c r="D61" i="11" s="1"/>
  <c r="E61" i="11" s="1"/>
  <c r="F61" i="11" s="1"/>
  <c r="G61" i="11" s="1"/>
  <c r="C62" i="11"/>
  <c r="D62" i="11" s="1"/>
  <c r="E62" i="11" s="1"/>
  <c r="F62" i="11" s="1"/>
  <c r="G62" i="11" s="1"/>
  <c r="C63" i="11"/>
  <c r="D63" i="11"/>
  <c r="E63" i="11" s="1"/>
  <c r="F63" i="11" s="1"/>
  <c r="G63" i="11" s="1"/>
  <c r="C64" i="11"/>
  <c r="D64" i="11"/>
  <c r="E64" i="11"/>
  <c r="F64" i="11" s="1"/>
  <c r="G64" i="11" s="1"/>
  <c r="C65" i="11"/>
  <c r="D65" i="11" s="1"/>
  <c r="E65" i="11" s="1"/>
  <c r="F65" i="11" s="1"/>
  <c r="G65" i="11"/>
  <c r="C66" i="11"/>
  <c r="D66" i="11" s="1"/>
  <c r="E66" i="11" s="1"/>
  <c r="F66" i="11" s="1"/>
  <c r="G66" i="11" s="1"/>
  <c r="C67" i="11"/>
  <c r="D67" i="11" s="1"/>
  <c r="E67" i="11"/>
  <c r="F67" i="11"/>
  <c r="G67" i="11" s="1"/>
  <c r="C68" i="11"/>
  <c r="D68" i="11"/>
  <c r="E68" i="11" s="1"/>
  <c r="F68" i="11" s="1"/>
  <c r="G68" i="11" s="1"/>
  <c r="C69" i="11"/>
  <c r="D69" i="11" s="1"/>
  <c r="E69" i="11" s="1"/>
  <c r="F69" i="11"/>
  <c r="G69" i="11" s="1"/>
  <c r="C70" i="11"/>
  <c r="D70" i="11"/>
  <c r="E70" i="11" s="1"/>
  <c r="F70" i="11" s="1"/>
  <c r="G70" i="11"/>
  <c r="C71" i="11"/>
  <c r="D71" i="11"/>
  <c r="E71" i="11"/>
  <c r="F71" i="11" s="1"/>
  <c r="G71" i="11" s="1"/>
  <c r="C72" i="11"/>
  <c r="D72" i="11"/>
  <c r="E72" i="11" s="1"/>
  <c r="F72" i="11" s="1"/>
  <c r="G72" i="11" s="1"/>
  <c r="C73" i="11"/>
  <c r="D73" i="11" s="1"/>
  <c r="E73" i="11" s="1"/>
  <c r="F73" i="11" s="1"/>
  <c r="G73" i="11"/>
  <c r="C74" i="11"/>
  <c r="D74" i="11" s="1"/>
  <c r="E74" i="11"/>
  <c r="F74" i="11" s="1"/>
  <c r="G74" i="11" s="1"/>
  <c r="C75" i="11"/>
  <c r="D75" i="11" s="1"/>
  <c r="E75" i="11" s="1"/>
  <c r="F75" i="11" s="1"/>
  <c r="G75" i="11" s="1"/>
  <c r="C76" i="11"/>
  <c r="D76" i="11" s="1"/>
  <c r="E76" i="11" s="1"/>
  <c r="F76" i="11" s="1"/>
  <c r="G76" i="11" s="1"/>
  <c r="C77" i="11"/>
  <c r="D77" i="11"/>
  <c r="E77" i="11" s="1"/>
  <c r="F77" i="11" s="1"/>
  <c r="G77" i="11"/>
  <c r="C78" i="11"/>
  <c r="D78" i="11"/>
  <c r="E78" i="11" s="1"/>
  <c r="F78" i="11"/>
  <c r="G78" i="11"/>
  <c r="C79" i="11"/>
  <c r="D79" i="11"/>
  <c r="E79" i="11" s="1"/>
  <c r="F79" i="11" s="1"/>
  <c r="G79" i="11" s="1"/>
  <c r="C80" i="11"/>
  <c r="D80" i="11"/>
  <c r="E80" i="11" s="1"/>
  <c r="F80" i="11" s="1"/>
  <c r="G80" i="11" s="1"/>
  <c r="C81" i="11"/>
  <c r="D81" i="11" s="1"/>
  <c r="E81" i="11" s="1"/>
  <c r="F81" i="11" s="1"/>
  <c r="G81" i="11" s="1"/>
  <c r="C82" i="11"/>
  <c r="D82" i="11" s="1"/>
  <c r="E82" i="11" s="1"/>
  <c r="F82" i="11"/>
  <c r="G82" i="11" s="1"/>
  <c r="C83" i="11"/>
  <c r="D83" i="11" s="1"/>
  <c r="E83" i="11" s="1"/>
  <c r="F83" i="11" s="1"/>
  <c r="G83" i="11" s="1"/>
  <c r="C84" i="11"/>
  <c r="D84" i="11" s="1"/>
  <c r="E84" i="11" s="1"/>
  <c r="F84" i="11" s="1"/>
  <c r="G84" i="11" s="1"/>
  <c r="C85" i="11"/>
  <c r="D85" i="11" s="1"/>
  <c r="E85" i="11" s="1"/>
  <c r="F85" i="11" s="1"/>
  <c r="G85" i="11" s="1"/>
  <c r="C86" i="11"/>
  <c r="D86" i="11" s="1"/>
  <c r="E86" i="11" s="1"/>
  <c r="F86" i="11"/>
  <c r="G86" i="11" s="1"/>
  <c r="C87" i="11"/>
  <c r="D87" i="11"/>
  <c r="E87" i="11" s="1"/>
  <c r="F87" i="11" s="1"/>
  <c r="G87" i="11" s="1"/>
  <c r="C88" i="11"/>
  <c r="D88" i="11"/>
  <c r="E88" i="11" s="1"/>
  <c r="F88" i="11" s="1"/>
  <c r="G88" i="11" s="1"/>
  <c r="C89" i="11"/>
  <c r="D89" i="11" s="1"/>
  <c r="E89" i="11" s="1"/>
  <c r="F89" i="11" s="1"/>
  <c r="G89" i="11" s="1"/>
  <c r="C90" i="11"/>
  <c r="D90" i="11" s="1"/>
  <c r="E90" i="11" s="1"/>
  <c r="F90" i="11" s="1"/>
  <c r="G90" i="11" s="1"/>
  <c r="C91" i="11"/>
  <c r="D91" i="11" s="1"/>
  <c r="E91" i="11" s="1"/>
  <c r="F91" i="11"/>
  <c r="G91" i="11" s="1"/>
  <c r="C92" i="11"/>
  <c r="D92" i="11" s="1"/>
  <c r="E92" i="11" s="1"/>
  <c r="F92" i="11" s="1"/>
  <c r="G92" i="11" s="1"/>
  <c r="C93" i="11"/>
  <c r="D93" i="11" s="1"/>
  <c r="E93" i="11" s="1"/>
  <c r="F93" i="11" s="1"/>
  <c r="G93" i="11" s="1"/>
  <c r="C94" i="11"/>
  <c r="D94" i="11"/>
  <c r="E94" i="11" s="1"/>
  <c r="F94" i="11" s="1"/>
  <c r="G94" i="11" s="1"/>
  <c r="C95" i="11"/>
  <c r="D95" i="11"/>
  <c r="E95" i="11"/>
  <c r="F95" i="11" s="1"/>
  <c r="G95" i="11" s="1"/>
  <c r="C96" i="11"/>
  <c r="D96" i="11"/>
  <c r="E96" i="11"/>
  <c r="F96" i="11" s="1"/>
  <c r="G96" i="11" s="1"/>
  <c r="C97" i="11"/>
  <c r="D97" i="11" s="1"/>
  <c r="E97" i="11" s="1"/>
  <c r="F97" i="11" s="1"/>
  <c r="G97" i="11"/>
  <c r="C98" i="11"/>
  <c r="D98" i="11" s="1"/>
  <c r="E98" i="11"/>
  <c r="F98" i="11" s="1"/>
  <c r="G98" i="11" s="1"/>
  <c r="C99" i="11"/>
  <c r="D99" i="11" s="1"/>
  <c r="E99" i="11"/>
  <c r="F99" i="11" s="1"/>
  <c r="G99" i="11" s="1"/>
  <c r="C100" i="11"/>
  <c r="D100" i="11"/>
  <c r="E100" i="11" s="1"/>
  <c r="F100" i="11" s="1"/>
  <c r="G100" i="11" s="1"/>
  <c r="C101" i="11"/>
  <c r="D101" i="11"/>
  <c r="E101" i="11" s="1"/>
  <c r="F101" i="11" s="1"/>
  <c r="G101" i="11" s="1"/>
  <c r="C102" i="11"/>
  <c r="D102" i="11" s="1"/>
  <c r="E102" i="11" s="1"/>
  <c r="F102" i="11"/>
  <c r="G102" i="11" s="1"/>
  <c r="C103" i="11"/>
  <c r="D103" i="11"/>
  <c r="E103" i="11"/>
  <c r="F103" i="11" s="1"/>
  <c r="G103" i="11" s="1"/>
  <c r="C104" i="11"/>
  <c r="D104" i="11"/>
  <c r="E104" i="11"/>
  <c r="F104" i="11" s="1"/>
  <c r="G104" i="11" s="1"/>
  <c r="C105" i="11"/>
  <c r="D105" i="11" s="1"/>
  <c r="E105" i="11" s="1"/>
  <c r="F105" i="11" s="1"/>
  <c r="G105" i="11"/>
  <c r="C106" i="11"/>
  <c r="D106" i="11" s="1"/>
  <c r="E106" i="11"/>
  <c r="F106" i="11"/>
  <c r="G106" i="11" s="1"/>
  <c r="C107" i="11"/>
  <c r="D107" i="11"/>
  <c r="E107" i="11"/>
  <c r="F107" i="11" s="1"/>
  <c r="G107" i="11" s="1"/>
  <c r="C108" i="11"/>
  <c r="D108" i="11" s="1"/>
  <c r="E108" i="11" s="1"/>
  <c r="F108" i="11" s="1"/>
  <c r="G108" i="11" s="1"/>
  <c r="C109" i="11"/>
  <c r="D109" i="11" s="1"/>
  <c r="E109" i="11" s="1"/>
  <c r="F109" i="11" s="1"/>
  <c r="G109" i="11" s="1"/>
  <c r="C110" i="11"/>
  <c r="D110" i="11" s="1"/>
  <c r="E110" i="11" s="1"/>
  <c r="F110" i="11" s="1"/>
  <c r="G110" i="11" s="1"/>
  <c r="C111" i="11"/>
  <c r="D111" i="11"/>
  <c r="E111" i="11"/>
  <c r="F111" i="11" s="1"/>
  <c r="G111" i="11" s="1"/>
  <c r="C112" i="11"/>
  <c r="D112" i="11"/>
  <c r="E112" i="11"/>
  <c r="F112" i="11" s="1"/>
  <c r="G112" i="11" s="1"/>
  <c r="C113" i="11"/>
  <c r="D113" i="11" s="1"/>
  <c r="E113" i="11" s="1"/>
  <c r="F113" i="11" s="1"/>
  <c r="G113" i="11" s="1"/>
  <c r="C114" i="11"/>
  <c r="D114" i="11" s="1"/>
  <c r="E114" i="11" s="1"/>
  <c r="F114" i="11" s="1"/>
  <c r="G114" i="11" s="1"/>
  <c r="C115" i="11"/>
  <c r="D115" i="11" s="1"/>
  <c r="E115" i="11"/>
  <c r="F115" i="11" s="1"/>
  <c r="G115" i="11" s="1"/>
  <c r="C116" i="11"/>
  <c r="D116" i="11" s="1"/>
  <c r="E116" i="11" s="1"/>
  <c r="F116" i="11" s="1"/>
  <c r="G116" i="11" s="1"/>
  <c r="C117" i="11"/>
  <c r="D117" i="11"/>
  <c r="E117" i="11" s="1"/>
  <c r="F117" i="11" s="1"/>
  <c r="G117" i="11"/>
  <c r="C118" i="11"/>
  <c r="D118" i="11" s="1"/>
  <c r="E118" i="11" s="1"/>
  <c r="F118" i="11" s="1"/>
  <c r="G118" i="11" s="1"/>
  <c r="C119" i="11"/>
  <c r="D119" i="11"/>
  <c r="E119" i="11" s="1"/>
  <c r="F119" i="11" s="1"/>
  <c r="G119" i="11" s="1"/>
  <c r="C120" i="11"/>
  <c r="D120" i="11"/>
  <c r="E120" i="11"/>
  <c r="F120" i="11" s="1"/>
  <c r="G120" i="11" s="1"/>
  <c r="C121" i="11"/>
  <c r="D121" i="11" s="1"/>
  <c r="E121" i="11" s="1"/>
  <c r="F121" i="11" s="1"/>
  <c r="G121" i="11" s="1"/>
  <c r="C122" i="11"/>
  <c r="D122" i="11" s="1"/>
  <c r="E122" i="11" s="1"/>
  <c r="F122" i="11" s="1"/>
  <c r="G122" i="11" s="1"/>
  <c r="C123" i="11"/>
  <c r="D123" i="11" s="1"/>
  <c r="E123" i="11" s="1"/>
  <c r="F123" i="11" s="1"/>
  <c r="G123" i="11" s="1"/>
  <c r="C124" i="11"/>
  <c r="D124" i="11" s="1"/>
  <c r="E124" i="11" s="1"/>
  <c r="F124" i="11" s="1"/>
  <c r="G124" i="11" s="1"/>
  <c r="C125" i="11"/>
  <c r="D125" i="11"/>
  <c r="E125" i="11" s="1"/>
  <c r="F125" i="11" s="1"/>
  <c r="G125" i="11" s="1"/>
  <c r="C126" i="11"/>
  <c r="D126" i="11" s="1"/>
  <c r="E126" i="11" s="1"/>
  <c r="F126" i="11" s="1"/>
  <c r="G126" i="11" s="1"/>
  <c r="C127" i="11"/>
  <c r="D127" i="11"/>
  <c r="E127" i="11" s="1"/>
  <c r="F127" i="11" s="1"/>
  <c r="G127" i="11" s="1"/>
  <c r="C128" i="11"/>
  <c r="D128" i="11"/>
  <c r="E128" i="11" s="1"/>
  <c r="F128" i="11" s="1"/>
  <c r="G128" i="11" s="1"/>
  <c r="C129" i="11"/>
  <c r="D129" i="11" s="1"/>
  <c r="E129" i="11" s="1"/>
  <c r="F129" i="11" s="1"/>
  <c r="G129" i="11" s="1"/>
  <c r="C130" i="11"/>
  <c r="D130" i="11" s="1"/>
  <c r="E130" i="11"/>
  <c r="F130" i="11" s="1"/>
  <c r="G130" i="11" s="1"/>
  <c r="C131" i="11"/>
  <c r="D131" i="11" s="1"/>
  <c r="E131" i="11" s="1"/>
  <c r="F131" i="11" s="1"/>
  <c r="G131" i="11" s="1"/>
  <c r="C132" i="11"/>
  <c r="D132" i="11" s="1"/>
  <c r="E132" i="11" s="1"/>
  <c r="F132" i="11" s="1"/>
  <c r="G132" i="11" s="1"/>
  <c r="C133" i="11"/>
  <c r="D133" i="11" s="1"/>
  <c r="E133" i="11" s="1"/>
  <c r="F133" i="11" s="1"/>
  <c r="G133" i="11" s="1"/>
  <c r="C134" i="11"/>
  <c r="D134" i="11" s="1"/>
  <c r="E134" i="11" s="1"/>
  <c r="F134" i="11" s="1"/>
  <c r="G134" i="11"/>
  <c r="C135" i="11"/>
  <c r="D135" i="11"/>
  <c r="E135" i="11"/>
  <c r="F135" i="11" s="1"/>
  <c r="G135" i="11" s="1"/>
  <c r="C136" i="11"/>
  <c r="D136" i="11"/>
  <c r="E136" i="11" s="1"/>
  <c r="F136" i="11" s="1"/>
  <c r="G136" i="11" s="1"/>
  <c r="C137" i="11"/>
  <c r="D137" i="11" s="1"/>
  <c r="E137" i="11" s="1"/>
  <c r="F137" i="11" s="1"/>
  <c r="G137" i="11" s="1"/>
  <c r="C138" i="11"/>
  <c r="D138" i="11" s="1"/>
  <c r="E138" i="11" s="1"/>
  <c r="F138" i="11" s="1"/>
  <c r="G138" i="11" s="1"/>
  <c r="C139" i="11"/>
  <c r="D139" i="11" s="1"/>
  <c r="E139" i="11"/>
  <c r="F139" i="11" s="1"/>
  <c r="G139" i="11" s="1"/>
  <c r="C140" i="11"/>
  <c r="D140" i="11" s="1"/>
  <c r="E140" i="11" s="1"/>
  <c r="F140" i="11" s="1"/>
  <c r="G140" i="11" s="1"/>
  <c r="C141" i="11"/>
  <c r="D141" i="11" s="1"/>
  <c r="E141" i="11" s="1"/>
  <c r="F141" i="11" s="1"/>
  <c r="G141" i="11" s="1"/>
  <c r="C142" i="11"/>
  <c r="D142" i="11" s="1"/>
  <c r="E142" i="11" s="1"/>
  <c r="F142" i="11" s="1"/>
  <c r="G142" i="11" s="1"/>
  <c r="C143" i="11"/>
  <c r="D143" i="11"/>
  <c r="E143" i="11"/>
  <c r="F143" i="11" s="1"/>
  <c r="G143" i="11" s="1"/>
  <c r="C144" i="11"/>
  <c r="D144" i="11"/>
  <c r="E144" i="11" s="1"/>
  <c r="F144" i="11" s="1"/>
  <c r="G144" i="11" s="1"/>
  <c r="C145" i="11"/>
  <c r="D145" i="11" s="1"/>
  <c r="E145" i="11" s="1"/>
  <c r="F145" i="11" s="1"/>
  <c r="G145" i="11" s="1"/>
  <c r="C146" i="11"/>
  <c r="D146" i="11" s="1"/>
  <c r="E146" i="11" s="1"/>
  <c r="F146" i="11" s="1"/>
  <c r="G146" i="11" s="1"/>
  <c r="C147" i="11"/>
  <c r="D147" i="11"/>
  <c r="E147" i="11"/>
  <c r="F147" i="11"/>
  <c r="G147" i="11" s="1"/>
  <c r="C148" i="11"/>
  <c r="D148" i="11"/>
  <c r="E148" i="11" s="1"/>
  <c r="F148" i="11" s="1"/>
  <c r="G148" i="11" s="1"/>
  <c r="C149" i="11"/>
  <c r="D149" i="11" s="1"/>
  <c r="E149" i="11" s="1"/>
  <c r="F149" i="11" s="1"/>
  <c r="G149" i="11" s="1"/>
  <c r="C150" i="11"/>
  <c r="D150" i="11" s="1"/>
  <c r="E150" i="11" s="1"/>
  <c r="F150" i="11"/>
  <c r="G150" i="11" s="1"/>
  <c r="C151" i="11"/>
  <c r="D151" i="11"/>
  <c r="E151" i="11" s="1"/>
  <c r="F151" i="11" s="1"/>
  <c r="G151" i="11" s="1"/>
  <c r="C152" i="11"/>
  <c r="D152" i="11"/>
  <c r="E152" i="11" s="1"/>
  <c r="F152" i="11" s="1"/>
  <c r="G152" i="11" s="1"/>
  <c r="C153" i="11"/>
  <c r="D153" i="11" s="1"/>
  <c r="E153" i="11" s="1"/>
  <c r="F153" i="11" s="1"/>
  <c r="G153" i="11"/>
  <c r="C154" i="11"/>
  <c r="D154" i="11" s="1"/>
  <c r="E154" i="11" s="1"/>
  <c r="F154" i="11" s="1"/>
  <c r="G154" i="11" s="1"/>
  <c r="C155" i="11"/>
  <c r="D155" i="11"/>
  <c r="E155" i="11"/>
  <c r="F155" i="11" s="1"/>
  <c r="G155" i="11" s="1"/>
  <c r="C156" i="11"/>
  <c r="D156" i="11"/>
  <c r="E156" i="11" s="1"/>
  <c r="F156" i="11" s="1"/>
  <c r="G156" i="11" s="1"/>
  <c r="C157" i="11"/>
  <c r="D157" i="11"/>
  <c r="E157" i="11" s="1"/>
  <c r="F157" i="11" s="1"/>
  <c r="G157" i="11" s="1"/>
  <c r="C158" i="11"/>
  <c r="D158" i="11" s="1"/>
  <c r="E158" i="11" s="1"/>
  <c r="F158" i="11" s="1"/>
  <c r="G158" i="11"/>
  <c r="C159" i="11"/>
  <c r="D159" i="11"/>
  <c r="E159" i="11"/>
  <c r="F159" i="11" s="1"/>
  <c r="G159" i="11" s="1"/>
  <c r="C160" i="11"/>
  <c r="D160" i="11"/>
  <c r="E160" i="11"/>
  <c r="F160" i="11" s="1"/>
  <c r="G160" i="11" s="1"/>
  <c r="C161" i="11"/>
  <c r="D161" i="11" s="1"/>
  <c r="E161" i="11" s="1"/>
  <c r="F161" i="11" s="1"/>
  <c r="G161" i="11"/>
  <c r="C162" i="11"/>
  <c r="D162" i="11" s="1"/>
  <c r="E162" i="11"/>
  <c r="F162" i="11"/>
  <c r="G162" i="11" s="1"/>
  <c r="C163" i="11"/>
  <c r="D163" i="11"/>
  <c r="E163" i="11"/>
  <c r="F163" i="11"/>
  <c r="G163" i="11" s="1"/>
  <c r="C164" i="11"/>
  <c r="D164" i="11" s="1"/>
  <c r="E164" i="11" s="1"/>
  <c r="F164" i="11" s="1"/>
  <c r="G164" i="11" s="1"/>
  <c r="C165" i="11"/>
  <c r="D165" i="11" s="1"/>
  <c r="E165" i="11" s="1"/>
  <c r="F165" i="11" s="1"/>
  <c r="G165" i="11" s="1"/>
  <c r="C166" i="11"/>
  <c r="D166" i="11" s="1"/>
  <c r="E166" i="11" s="1"/>
  <c r="F166" i="11"/>
  <c r="G166" i="11" s="1"/>
  <c r="C167" i="11"/>
  <c r="D167" i="11"/>
  <c r="E167" i="11" s="1"/>
  <c r="F167" i="11" s="1"/>
  <c r="G167" i="11" s="1"/>
  <c r="C168" i="11"/>
  <c r="D168" i="11"/>
  <c r="E168" i="11" s="1"/>
  <c r="F168" i="11" s="1"/>
  <c r="G168" i="11"/>
  <c r="C169" i="11"/>
  <c r="D169" i="11" s="1"/>
  <c r="E169" i="11" s="1"/>
  <c r="F169" i="11" s="1"/>
  <c r="G169" i="11" s="1"/>
  <c r="C170" i="11"/>
  <c r="D170" i="11" s="1"/>
  <c r="E170" i="11" s="1"/>
  <c r="F170" i="11" s="1"/>
  <c r="G170" i="11" s="1"/>
  <c r="C171" i="11"/>
  <c r="D171" i="11"/>
  <c r="E171" i="11"/>
  <c r="F171" i="11"/>
  <c r="G171" i="11" s="1"/>
  <c r="C172" i="11"/>
  <c r="D172" i="11"/>
  <c r="E172" i="11" s="1"/>
  <c r="F172" i="11" s="1"/>
  <c r="G172" i="11" s="1"/>
  <c r="C173" i="11"/>
  <c r="D173" i="11"/>
  <c r="E173" i="11" s="1"/>
  <c r="F173" i="11" s="1"/>
  <c r="G173" i="11" s="1"/>
  <c r="C174" i="11"/>
  <c r="D174" i="11" s="1"/>
  <c r="E174" i="11"/>
  <c r="F174" i="11" s="1"/>
  <c r="G174" i="11" s="1"/>
  <c r="C175" i="11"/>
  <c r="D175" i="11" s="1"/>
  <c r="E175" i="11" s="1"/>
  <c r="F175" i="11" s="1"/>
  <c r="G175" i="11" s="1"/>
  <c r="C176" i="11"/>
  <c r="D176" i="11" s="1"/>
  <c r="E176" i="11" s="1"/>
  <c r="F176" i="11" s="1"/>
  <c r="G176" i="11" s="1"/>
  <c r="C177" i="11"/>
  <c r="D177" i="11" s="1"/>
  <c r="E177" i="11" s="1"/>
  <c r="F177" i="11" s="1"/>
  <c r="G177" i="11" s="1"/>
  <c r="C178" i="11"/>
  <c r="D178" i="11"/>
  <c r="E178" i="11" s="1"/>
  <c r="F178" i="11" s="1"/>
  <c r="G178" i="11" s="1"/>
  <c r="C179" i="11"/>
  <c r="D179" i="11"/>
  <c r="E179" i="11" s="1"/>
  <c r="F179" i="11" s="1"/>
  <c r="G179" i="11" s="1"/>
  <c r="C180" i="11"/>
  <c r="D180" i="11"/>
  <c r="E180" i="11" s="1"/>
  <c r="F180" i="11" s="1"/>
  <c r="G180" i="11" s="1"/>
  <c r="C181" i="11"/>
  <c r="D181" i="11" s="1"/>
  <c r="E181" i="11" s="1"/>
  <c r="F181" i="11" s="1"/>
  <c r="G181" i="11" s="1"/>
  <c r="C182" i="11"/>
  <c r="D182" i="11" s="1"/>
  <c r="E182" i="11"/>
  <c r="F182" i="11" s="1"/>
  <c r="G182" i="11" s="1"/>
  <c r="C183" i="11"/>
  <c r="D183" i="11" s="1"/>
  <c r="E183" i="11"/>
  <c r="F183" i="11"/>
  <c r="G183" i="11" s="1"/>
  <c r="C184" i="11"/>
  <c r="D184" i="11" s="1"/>
  <c r="E184" i="11" s="1"/>
  <c r="F184" i="11" s="1"/>
  <c r="G184" i="11" s="1"/>
  <c r="C185" i="11"/>
  <c r="D185" i="11" s="1"/>
  <c r="E185" i="11" s="1"/>
  <c r="F185" i="11" s="1"/>
  <c r="G185" i="11" s="1"/>
  <c r="C186" i="11"/>
  <c r="D186" i="11"/>
  <c r="E186" i="11" s="1"/>
  <c r="F186" i="11" s="1"/>
  <c r="G186" i="11" s="1"/>
  <c r="C187" i="11"/>
  <c r="D187" i="11"/>
  <c r="E187" i="11" s="1"/>
  <c r="F187" i="11" s="1"/>
  <c r="G187" i="11" s="1"/>
  <c r="C188" i="11"/>
  <c r="D188" i="11"/>
  <c r="E188" i="11" s="1"/>
  <c r="F188" i="11" s="1"/>
  <c r="G188" i="11" s="1"/>
  <c r="C189" i="11"/>
  <c r="D189" i="11" s="1"/>
  <c r="E189" i="11" s="1"/>
  <c r="F189" i="11" s="1"/>
  <c r="G189" i="11" s="1"/>
  <c r="C190" i="11"/>
  <c r="D190" i="11" s="1"/>
  <c r="E190" i="11"/>
  <c r="F190" i="11"/>
  <c r="G190" i="11" s="1"/>
  <c r="C191" i="11"/>
  <c r="D191" i="11" s="1"/>
  <c r="E191" i="11" s="1"/>
  <c r="F191" i="11" s="1"/>
  <c r="G191" i="11" s="1"/>
  <c r="C192" i="11"/>
  <c r="D192" i="11" s="1"/>
  <c r="E192" i="11" s="1"/>
  <c r="F192" i="11" s="1"/>
  <c r="G192" i="11" s="1"/>
  <c r="C193" i="11"/>
  <c r="D193" i="11"/>
  <c r="E193" i="11" s="1"/>
  <c r="F193" i="11" s="1"/>
  <c r="G193" i="11" s="1"/>
  <c r="C194" i="11"/>
  <c r="D194" i="11"/>
  <c r="E194" i="11" s="1"/>
  <c r="F194" i="11" s="1"/>
  <c r="G194" i="11" s="1"/>
  <c r="C195" i="11"/>
  <c r="D195" i="11"/>
  <c r="E195" i="11" s="1"/>
  <c r="F195" i="11" s="1"/>
  <c r="G195" i="11" s="1"/>
  <c r="C196" i="11"/>
  <c r="D196" i="11"/>
  <c r="E196" i="11" s="1"/>
  <c r="F196" i="11" s="1"/>
  <c r="G196" i="11" s="1"/>
  <c r="C197" i="11"/>
  <c r="D197" i="11" s="1"/>
  <c r="E197" i="11"/>
  <c r="F197" i="11" s="1"/>
  <c r="G197" i="11" s="1"/>
  <c r="C198" i="11"/>
  <c r="D198" i="11" s="1"/>
  <c r="E198" i="11"/>
  <c r="F198" i="11" s="1"/>
  <c r="G198" i="11" s="1"/>
  <c r="C199" i="11"/>
  <c r="D199" i="11" s="1"/>
  <c r="E199" i="11"/>
  <c r="F199" i="11"/>
  <c r="G199" i="11" s="1"/>
  <c r="C200" i="11"/>
  <c r="D200" i="11" s="1"/>
  <c r="E200" i="11" s="1"/>
  <c r="F200" i="11" s="1"/>
  <c r="G200" i="11" s="1"/>
  <c r="C201" i="11"/>
  <c r="D201" i="11" s="1"/>
  <c r="E201" i="11" s="1"/>
  <c r="F201" i="11" s="1"/>
  <c r="G201" i="11" s="1"/>
  <c r="C202" i="11"/>
  <c r="D202" i="11"/>
  <c r="E202" i="11" s="1"/>
  <c r="F202" i="11" s="1"/>
  <c r="G202" i="11" s="1"/>
  <c r="C203" i="11"/>
  <c r="D203" i="11"/>
  <c r="E203" i="11" s="1"/>
  <c r="F203" i="11" s="1"/>
  <c r="G203" i="11" s="1"/>
  <c r="C204" i="11"/>
  <c r="D204" i="11"/>
  <c r="E204" i="11" s="1"/>
  <c r="F204" i="11" s="1"/>
  <c r="G204" i="11" s="1"/>
  <c r="C205" i="11"/>
  <c r="D205" i="11" s="1"/>
  <c r="E205" i="11" s="1"/>
  <c r="F205" i="11" s="1"/>
  <c r="G205" i="11" s="1"/>
  <c r="C206" i="11"/>
  <c r="D206" i="11" s="1"/>
  <c r="E206" i="11"/>
  <c r="F206" i="11" s="1"/>
  <c r="G206" i="11" s="1"/>
  <c r="C207" i="11"/>
  <c r="D207" i="11" s="1"/>
  <c r="E207" i="11" s="1"/>
  <c r="F207" i="11" s="1"/>
  <c r="G207" i="11" s="1"/>
  <c r="C208" i="11"/>
  <c r="D208" i="11" s="1"/>
  <c r="E208" i="11" s="1"/>
  <c r="F208" i="11" s="1"/>
  <c r="G208" i="11" s="1"/>
  <c r="C209" i="11"/>
  <c r="D209" i="11" s="1"/>
  <c r="E209" i="11" s="1"/>
  <c r="F209" i="11" s="1"/>
  <c r="G209" i="11" s="1"/>
  <c r="C210" i="11"/>
  <c r="D210" i="11"/>
  <c r="E210" i="11" s="1"/>
  <c r="F210" i="11" s="1"/>
  <c r="G210" i="11" s="1"/>
  <c r="C211" i="11"/>
  <c r="D211" i="11"/>
  <c r="E211" i="11" s="1"/>
  <c r="F211" i="11" s="1"/>
  <c r="G211" i="11" s="1"/>
  <c r="C212" i="11"/>
  <c r="D212" i="11"/>
  <c r="E212" i="11" s="1"/>
  <c r="F212" i="11" s="1"/>
  <c r="G212" i="11" s="1"/>
  <c r="C213" i="11"/>
  <c r="D213" i="11" s="1"/>
  <c r="E213" i="11" s="1"/>
  <c r="F213" i="11" s="1"/>
  <c r="G213" i="11" s="1"/>
  <c r="C214" i="11"/>
  <c r="D214" i="11" s="1"/>
  <c r="E214" i="11"/>
  <c r="F214" i="11" s="1"/>
  <c r="G214" i="11" s="1"/>
  <c r="C215" i="11"/>
  <c r="D215" i="11" s="1"/>
  <c r="E215" i="11"/>
  <c r="F215" i="11"/>
  <c r="G215" i="11" s="1"/>
  <c r="C216" i="11"/>
  <c r="D216" i="11" s="1"/>
  <c r="E216" i="11" s="1"/>
  <c r="F216" i="11" s="1"/>
  <c r="G216" i="11" s="1"/>
  <c r="C217" i="11"/>
  <c r="D217" i="11" s="1"/>
  <c r="E217" i="11" s="1"/>
  <c r="F217" i="11" s="1"/>
  <c r="G217" i="11" s="1"/>
  <c r="C218" i="11"/>
  <c r="D218" i="11"/>
  <c r="E218" i="11" s="1"/>
  <c r="F218" i="11" s="1"/>
  <c r="G218" i="11" s="1"/>
  <c r="C219" i="11"/>
  <c r="D219" i="11"/>
  <c r="E219" i="11" s="1"/>
  <c r="F219" i="11" s="1"/>
  <c r="G219" i="11" s="1"/>
  <c r="C220" i="11"/>
  <c r="D220" i="11"/>
  <c r="E220" i="11" s="1"/>
  <c r="F220" i="11" s="1"/>
  <c r="G220" i="11" s="1"/>
  <c r="C221" i="11"/>
  <c r="D221" i="11" s="1"/>
  <c r="E221" i="11" s="1"/>
  <c r="F221" i="11" s="1"/>
  <c r="G221" i="11" s="1"/>
  <c r="C222" i="11"/>
  <c r="D222" i="11" s="1"/>
  <c r="E222" i="11"/>
  <c r="F222" i="11"/>
  <c r="G222" i="11" s="1"/>
  <c r="C223" i="11"/>
  <c r="D223" i="11" s="1"/>
  <c r="E223" i="11" s="1"/>
  <c r="F223" i="11" s="1"/>
  <c r="G223" i="11" s="1"/>
  <c r="C224" i="11"/>
  <c r="D224" i="11" s="1"/>
  <c r="E224" i="11" s="1"/>
  <c r="F224" i="11" s="1"/>
  <c r="G224" i="11" s="1"/>
  <c r="C225" i="11"/>
  <c r="D225" i="11"/>
  <c r="E225" i="11" s="1"/>
  <c r="F225" i="11" s="1"/>
  <c r="G225" i="11" s="1"/>
  <c r="C226" i="11"/>
  <c r="D226" i="11"/>
  <c r="E226" i="11" s="1"/>
  <c r="F226" i="11" s="1"/>
  <c r="G226" i="11" s="1"/>
  <c r="C227" i="11"/>
  <c r="D227" i="11"/>
  <c r="E227" i="11" s="1"/>
  <c r="F227" i="11" s="1"/>
  <c r="G227" i="11" s="1"/>
  <c r="C228" i="11"/>
  <c r="D228" i="11"/>
  <c r="E228" i="11" s="1"/>
  <c r="F228" i="11" s="1"/>
  <c r="G228" i="11" s="1"/>
  <c r="C229" i="11"/>
  <c r="D229" i="11" s="1"/>
  <c r="E229" i="11"/>
  <c r="F229" i="11" s="1"/>
  <c r="G229" i="11" s="1"/>
  <c r="C230" i="11"/>
  <c r="D230" i="11" s="1"/>
  <c r="E230" i="11"/>
  <c r="F230" i="11" s="1"/>
  <c r="G230" i="11" s="1"/>
  <c r="C231" i="11"/>
  <c r="D231" i="11" s="1"/>
  <c r="E231" i="11"/>
  <c r="F231" i="11"/>
  <c r="G231" i="11" s="1"/>
  <c r="C232" i="11"/>
  <c r="D232" i="11" s="1"/>
  <c r="E232" i="11" s="1"/>
  <c r="F232" i="11" s="1"/>
  <c r="G232" i="11" s="1"/>
  <c r="C233" i="11"/>
  <c r="D233" i="11" s="1"/>
  <c r="E233" i="11" s="1"/>
  <c r="F233" i="11" s="1"/>
  <c r="G233" i="11" s="1"/>
  <c r="C234" i="11"/>
  <c r="D234" i="11"/>
  <c r="E234" i="11" s="1"/>
  <c r="F234" i="11" s="1"/>
  <c r="G234" i="11" s="1"/>
  <c r="C235" i="11"/>
  <c r="D235" i="11"/>
  <c r="E235" i="11" s="1"/>
  <c r="F235" i="11" s="1"/>
  <c r="G235" i="11" s="1"/>
  <c r="C236" i="11"/>
  <c r="D236" i="11"/>
  <c r="E236" i="11" s="1"/>
  <c r="F236" i="11" s="1"/>
  <c r="G236" i="11" s="1"/>
  <c r="C237" i="11"/>
  <c r="D237" i="11" s="1"/>
  <c r="E237" i="11" s="1"/>
  <c r="F237" i="11" s="1"/>
  <c r="G237" i="11" s="1"/>
  <c r="C238" i="11"/>
  <c r="D238" i="11" s="1"/>
  <c r="E238" i="11"/>
  <c r="F238" i="11" s="1"/>
  <c r="G238" i="11" s="1"/>
  <c r="C239" i="11"/>
  <c r="D239" i="11" s="1"/>
  <c r="E239" i="11" s="1"/>
  <c r="F239" i="11" s="1"/>
  <c r="G239" i="11" s="1"/>
  <c r="C240" i="11"/>
  <c r="D240" i="11" s="1"/>
  <c r="E240" i="11" s="1"/>
  <c r="F240" i="11" s="1"/>
  <c r="G240" i="11" s="1"/>
  <c r="C241" i="11"/>
  <c r="D241" i="11" s="1"/>
  <c r="E241" i="11" s="1"/>
  <c r="F241" i="11" s="1"/>
  <c r="G241" i="11" s="1"/>
  <c r="C242" i="11"/>
  <c r="D242" i="11"/>
  <c r="E242" i="11" s="1"/>
  <c r="F242" i="11" s="1"/>
  <c r="G242" i="11" s="1"/>
  <c r="C243" i="11"/>
  <c r="D243" i="11"/>
  <c r="E243" i="11" s="1"/>
  <c r="F243" i="11" s="1"/>
  <c r="G243" i="11" s="1"/>
  <c r="C244" i="11"/>
  <c r="D244" i="11"/>
  <c r="E244" i="11" s="1"/>
  <c r="F244" i="11" s="1"/>
  <c r="G244" i="11" s="1"/>
  <c r="C245" i="11"/>
  <c r="D245" i="11" s="1"/>
  <c r="E245" i="11" s="1"/>
  <c r="F245" i="11" s="1"/>
  <c r="G245" i="11" s="1"/>
  <c r="C246" i="11"/>
  <c r="D246" i="11" s="1"/>
  <c r="E246" i="11"/>
  <c r="F246" i="11" s="1"/>
  <c r="G246" i="11" s="1"/>
  <c r="C247" i="11"/>
  <c r="D247" i="11" s="1"/>
  <c r="E247" i="11"/>
  <c r="F247" i="11"/>
  <c r="G247" i="11" s="1"/>
  <c r="C248" i="11"/>
  <c r="D248" i="11" s="1"/>
  <c r="E248" i="11" s="1"/>
  <c r="F248" i="11" s="1"/>
  <c r="G248" i="11" s="1"/>
  <c r="C249" i="11"/>
  <c r="D249" i="11" s="1"/>
  <c r="E249" i="11" s="1"/>
  <c r="F249" i="11" s="1"/>
  <c r="G249" i="11" s="1"/>
  <c r="C250" i="11"/>
  <c r="D250" i="11"/>
  <c r="E250" i="11" s="1"/>
  <c r="F250" i="11" s="1"/>
  <c r="G250" i="11" s="1"/>
  <c r="C251" i="11"/>
  <c r="D251" i="11"/>
  <c r="E251" i="11" s="1"/>
  <c r="F251" i="11" s="1"/>
  <c r="G251" i="11" s="1"/>
  <c r="C252" i="11"/>
  <c r="D252" i="11"/>
  <c r="E252" i="11" s="1"/>
  <c r="F252" i="11" s="1"/>
  <c r="G252" i="11" s="1"/>
  <c r="C253" i="11"/>
  <c r="D253" i="11" s="1"/>
  <c r="E253" i="11" s="1"/>
  <c r="F253" i="11" s="1"/>
  <c r="G253" i="11" s="1"/>
  <c r="C254" i="11"/>
  <c r="D254" i="11" s="1"/>
  <c r="E254" i="11"/>
  <c r="F254" i="11"/>
  <c r="G254" i="11" s="1"/>
  <c r="C255" i="11"/>
  <c r="D255" i="11" s="1"/>
  <c r="E255" i="11" s="1"/>
  <c r="F255" i="11" s="1"/>
  <c r="G255" i="11" s="1"/>
  <c r="C256" i="11"/>
  <c r="D256" i="11" s="1"/>
  <c r="E256" i="11" s="1"/>
  <c r="F256" i="11" s="1"/>
  <c r="G256" i="11" s="1"/>
  <c r="C257" i="11"/>
  <c r="D257" i="11"/>
  <c r="E257" i="11" s="1"/>
  <c r="F257" i="11" s="1"/>
  <c r="G257" i="11" s="1"/>
  <c r="C258" i="11"/>
  <c r="D258" i="11"/>
  <c r="E258" i="11" s="1"/>
  <c r="F258" i="11" s="1"/>
  <c r="G258" i="11" s="1"/>
  <c r="C259" i="11"/>
  <c r="D259" i="11"/>
  <c r="E259" i="11" s="1"/>
  <c r="F259" i="11" s="1"/>
  <c r="G259" i="11" s="1"/>
  <c r="C260" i="11"/>
  <c r="D260" i="11" s="1"/>
  <c r="E260" i="11" s="1"/>
  <c r="F260" i="11" s="1"/>
  <c r="G260" i="11" s="1"/>
  <c r="C261" i="11"/>
  <c r="D261" i="11" s="1"/>
  <c r="E261" i="11" s="1"/>
  <c r="F261" i="11" s="1"/>
  <c r="G261" i="11" s="1"/>
  <c r="C262" i="11"/>
  <c r="D262" i="11" s="1"/>
  <c r="E262" i="11" s="1"/>
  <c r="F262" i="11" s="1"/>
  <c r="G262" i="11" s="1"/>
  <c r="C263" i="11"/>
  <c r="D263" i="11"/>
  <c r="E263" i="11" s="1"/>
  <c r="F263" i="11" s="1"/>
  <c r="G263" i="11" s="1"/>
  <c r="C264" i="11"/>
  <c r="D264" i="11"/>
  <c r="E264" i="11" s="1"/>
  <c r="F264" i="11" s="1"/>
  <c r="G264" i="11" s="1"/>
  <c r="C265" i="11"/>
  <c r="D265" i="11"/>
  <c r="E265" i="11" s="1"/>
  <c r="F265" i="11"/>
  <c r="G265" i="11" s="1"/>
  <c r="C266" i="11"/>
  <c r="D266" i="11"/>
  <c r="E266" i="11" s="1"/>
  <c r="F266" i="11" s="1"/>
  <c r="G266" i="11" s="1"/>
  <c r="C267" i="11"/>
  <c r="D267" i="11"/>
  <c r="E267" i="11" s="1"/>
  <c r="F267" i="11" s="1"/>
  <c r="G267" i="11" s="1"/>
  <c r="C268" i="11"/>
  <c r="D268" i="11" s="1"/>
  <c r="E268" i="11" s="1"/>
  <c r="F268" i="11" s="1"/>
  <c r="G268" i="11" s="1"/>
  <c r="C269" i="11"/>
  <c r="D269" i="11" s="1"/>
  <c r="E269" i="11" s="1"/>
  <c r="F269" i="11" s="1"/>
  <c r="G269" i="11" s="1"/>
  <c r="C270" i="11"/>
  <c r="D270" i="11" s="1"/>
  <c r="E270" i="11" s="1"/>
  <c r="F270" i="11" s="1"/>
  <c r="G270" i="11" s="1"/>
  <c r="C271" i="11"/>
  <c r="D271" i="11"/>
  <c r="E271" i="11" s="1"/>
  <c r="F271" i="11" s="1"/>
  <c r="G271" i="11" s="1"/>
  <c r="C272" i="11"/>
  <c r="D272" i="11"/>
  <c r="E272" i="11" s="1"/>
  <c r="F272" i="11" s="1"/>
  <c r="G272" i="11" s="1"/>
  <c r="C273" i="11"/>
  <c r="D273" i="11"/>
  <c r="E273" i="11" s="1"/>
  <c r="F273" i="11"/>
  <c r="G273" i="11" s="1"/>
  <c r="C274" i="11"/>
  <c r="D274" i="11"/>
  <c r="E274" i="11" s="1"/>
  <c r="F274" i="11" s="1"/>
  <c r="G274" i="11" s="1"/>
  <c r="C275" i="11"/>
  <c r="D275" i="11"/>
  <c r="E275" i="11" s="1"/>
  <c r="F275" i="11" s="1"/>
  <c r="G275" i="11" s="1"/>
  <c r="C276" i="11"/>
  <c r="D276" i="11" s="1"/>
  <c r="E276" i="11" s="1"/>
  <c r="F276" i="11" s="1"/>
  <c r="G276" i="11" s="1"/>
  <c r="C277" i="11"/>
  <c r="D277" i="11" s="1"/>
  <c r="E277" i="11" s="1"/>
  <c r="F277" i="11" s="1"/>
  <c r="G277" i="11" s="1"/>
  <c r="C278" i="11"/>
  <c r="D278" i="11" s="1"/>
  <c r="E278" i="11" s="1"/>
  <c r="F278" i="11" s="1"/>
  <c r="G278" i="11" s="1"/>
  <c r="C279" i="11"/>
  <c r="D279" i="11"/>
  <c r="E279" i="11" s="1"/>
  <c r="F279" i="11" s="1"/>
  <c r="G279" i="11" s="1"/>
  <c r="C280" i="11"/>
  <c r="D280" i="11"/>
  <c r="E280" i="11" s="1"/>
  <c r="F280" i="11" s="1"/>
  <c r="G280" i="11" s="1"/>
  <c r="C281" i="11"/>
  <c r="D281" i="11"/>
  <c r="E281" i="11" s="1"/>
  <c r="F281" i="11"/>
  <c r="G281" i="11" s="1"/>
  <c r="C282" i="11"/>
  <c r="D282" i="11"/>
  <c r="E282" i="11" s="1"/>
  <c r="F282" i="11" s="1"/>
  <c r="G282" i="11" s="1"/>
  <c r="C283" i="11"/>
  <c r="D283" i="11"/>
  <c r="E283" i="11" s="1"/>
  <c r="F283" i="11" s="1"/>
  <c r="G283" i="11" s="1"/>
  <c r="C284" i="11"/>
  <c r="D284" i="11" s="1"/>
  <c r="E284" i="11" s="1"/>
  <c r="F284" i="11" s="1"/>
  <c r="G284" i="11" s="1"/>
  <c r="C285" i="11"/>
  <c r="D285" i="11" s="1"/>
  <c r="E285" i="11" s="1"/>
  <c r="F285" i="11" s="1"/>
  <c r="G285" i="11" s="1"/>
  <c r="C286" i="11"/>
  <c r="D286" i="11" s="1"/>
  <c r="E286" i="11" s="1"/>
  <c r="F286" i="11" s="1"/>
  <c r="G286" i="11" s="1"/>
  <c r="C287" i="11"/>
  <c r="D287" i="11"/>
  <c r="E287" i="11" s="1"/>
  <c r="F287" i="11" s="1"/>
  <c r="G287" i="11" s="1"/>
  <c r="C288" i="11"/>
  <c r="D288" i="11" s="1"/>
  <c r="E288" i="11" s="1"/>
  <c r="F288" i="11" s="1"/>
  <c r="G288" i="11" s="1"/>
  <c r="C289" i="11"/>
  <c r="D289" i="11" s="1"/>
  <c r="E289" i="11"/>
  <c r="F289" i="11" s="1"/>
  <c r="G289" i="11" s="1"/>
  <c r="C290" i="11"/>
  <c r="D290" i="11"/>
  <c r="E290" i="11" s="1"/>
  <c r="F290" i="11" s="1"/>
  <c r="G290" i="11" s="1"/>
  <c r="C291" i="11"/>
  <c r="D291" i="11" s="1"/>
  <c r="E291" i="11" s="1"/>
  <c r="F291" i="11" s="1"/>
  <c r="G291" i="11" s="1"/>
  <c r="C292" i="11"/>
  <c r="D292" i="11" s="1"/>
  <c r="E292" i="11" s="1"/>
  <c r="F292" i="11" s="1"/>
  <c r="G292" i="11" s="1"/>
  <c r="C293" i="11"/>
  <c r="D293" i="11"/>
  <c r="E293" i="11"/>
  <c r="F293" i="11" s="1"/>
  <c r="G293" i="11" s="1"/>
  <c r="C294" i="11"/>
  <c r="D294" i="11"/>
  <c r="E294" i="11" s="1"/>
  <c r="F294" i="11" s="1"/>
  <c r="G294" i="11" s="1"/>
  <c r="C295" i="11"/>
  <c r="D295" i="11" s="1"/>
  <c r="E295" i="11" s="1"/>
  <c r="F295" i="11" s="1"/>
  <c r="G295" i="11" s="1"/>
  <c r="C296" i="11"/>
  <c r="D296" i="11" s="1"/>
  <c r="E296" i="11" s="1"/>
  <c r="F296" i="11"/>
  <c r="G296" i="11" s="1"/>
  <c r="C297" i="11"/>
  <c r="D297" i="11"/>
  <c r="E297" i="11"/>
  <c r="F297" i="11" s="1"/>
  <c r="G297" i="11" s="1"/>
  <c r="C298" i="11"/>
  <c r="D298" i="11"/>
  <c r="E298" i="11" s="1"/>
  <c r="F298" i="11" s="1"/>
  <c r="G298" i="11" s="1"/>
  <c r="C299" i="11"/>
  <c r="D299" i="11" s="1"/>
  <c r="E299" i="11" s="1"/>
  <c r="F299" i="11" s="1"/>
  <c r="G299" i="11" s="1"/>
  <c r="C300" i="11"/>
  <c r="D300" i="11" s="1"/>
  <c r="E300" i="11" s="1"/>
  <c r="F300" i="11" s="1"/>
  <c r="G300" i="11" s="1"/>
  <c r="C301" i="11"/>
  <c r="D301" i="11"/>
  <c r="E301" i="11"/>
  <c r="F301" i="11" s="1"/>
  <c r="G301" i="11" s="1"/>
  <c r="C302" i="11"/>
  <c r="D302" i="11"/>
  <c r="E302" i="11" s="1"/>
  <c r="F302" i="11" s="1"/>
  <c r="G302" i="11" s="1"/>
  <c r="C303" i="11"/>
  <c r="D303" i="11" s="1"/>
  <c r="E303" i="11" s="1"/>
  <c r="F303" i="11" s="1"/>
  <c r="G303" i="11" s="1"/>
  <c r="C304" i="11"/>
  <c r="D304" i="11" s="1"/>
  <c r="E304" i="11" s="1"/>
  <c r="F304" i="11"/>
  <c r="G304" i="11" s="1"/>
  <c r="C305" i="11"/>
  <c r="D305" i="11"/>
  <c r="E305" i="11"/>
  <c r="F305" i="11" s="1"/>
  <c r="G305" i="11" s="1"/>
  <c r="C306" i="11"/>
  <c r="D306" i="11"/>
  <c r="E306" i="11" s="1"/>
  <c r="F306" i="11" s="1"/>
  <c r="G306" i="11" s="1"/>
  <c r="C307" i="11"/>
  <c r="D307" i="11" s="1"/>
  <c r="E307" i="11" s="1"/>
  <c r="F307" i="11" s="1"/>
  <c r="G307" i="11" s="1"/>
  <c r="C308" i="11"/>
  <c r="D308" i="11" s="1"/>
  <c r="E308" i="11" s="1"/>
  <c r="F308" i="11" s="1"/>
  <c r="G308" i="11" s="1"/>
  <c r="C309" i="11"/>
  <c r="D309" i="11"/>
  <c r="E309" i="11"/>
  <c r="F309" i="11" s="1"/>
  <c r="G309" i="11" s="1"/>
  <c r="C310" i="11"/>
  <c r="D310" i="11"/>
  <c r="E310" i="11" s="1"/>
  <c r="F310" i="11" s="1"/>
  <c r="G310" i="11" s="1"/>
  <c r="C311" i="11"/>
  <c r="D311" i="11" s="1"/>
  <c r="E311" i="11" s="1"/>
  <c r="F311" i="11" s="1"/>
  <c r="G311" i="11" s="1"/>
  <c r="C312" i="11"/>
  <c r="D312" i="11" s="1"/>
  <c r="E312" i="11" s="1"/>
  <c r="F312" i="11" s="1"/>
  <c r="G312" i="11" s="1"/>
  <c r="C313" i="11"/>
  <c r="D313" i="11"/>
  <c r="E313" i="11"/>
  <c r="F313" i="11" s="1"/>
  <c r="G313" i="11" s="1"/>
  <c r="C314" i="11"/>
  <c r="D314" i="11"/>
  <c r="E314" i="11" s="1"/>
  <c r="F314" i="11" s="1"/>
  <c r="G314" i="11" s="1"/>
  <c r="C315" i="11"/>
  <c r="D315" i="11" s="1"/>
  <c r="E315" i="11" s="1"/>
  <c r="F315" i="11" s="1"/>
  <c r="G315" i="11" s="1"/>
  <c r="C316" i="11"/>
  <c r="D316" i="11" s="1"/>
  <c r="E316" i="11" s="1"/>
  <c r="F316" i="11" s="1"/>
  <c r="G316" i="11" s="1"/>
  <c r="C317" i="11"/>
  <c r="D317" i="11"/>
  <c r="E317" i="11"/>
  <c r="F317" i="11" s="1"/>
  <c r="G317" i="11" s="1"/>
  <c r="C318" i="11"/>
  <c r="D318" i="11"/>
  <c r="E318" i="11" s="1"/>
  <c r="F318" i="11" s="1"/>
  <c r="G318" i="11" s="1"/>
  <c r="C319" i="11"/>
  <c r="D319" i="11" s="1"/>
  <c r="E319" i="11" s="1"/>
  <c r="F319" i="11" s="1"/>
  <c r="G319" i="11" s="1"/>
  <c r="C320" i="11"/>
  <c r="D320" i="11" s="1"/>
  <c r="E320" i="11" s="1"/>
  <c r="F320" i="11"/>
  <c r="G320" i="11" s="1"/>
  <c r="C321" i="11"/>
  <c r="D321" i="11"/>
  <c r="E321" i="11"/>
  <c r="F321" i="11" s="1"/>
  <c r="G321" i="11" s="1"/>
  <c r="C322" i="11"/>
  <c r="D322" i="11"/>
  <c r="E322" i="11" s="1"/>
  <c r="F322" i="11" s="1"/>
  <c r="G322" i="11" s="1"/>
  <c r="C323" i="11"/>
  <c r="D323" i="11" s="1"/>
  <c r="E323" i="11" s="1"/>
  <c r="F323" i="11" s="1"/>
  <c r="G323" i="11" s="1"/>
  <c r="C324" i="11"/>
  <c r="D324" i="11" s="1"/>
  <c r="E324" i="11"/>
  <c r="F324" i="11" s="1"/>
  <c r="G324" i="11" s="1"/>
  <c r="C325" i="11"/>
  <c r="D325" i="11"/>
  <c r="E325" i="11"/>
  <c r="F325" i="11" s="1"/>
  <c r="G325" i="11" s="1"/>
  <c r="C326" i="11"/>
  <c r="D326" i="11" s="1"/>
  <c r="E326" i="11" s="1"/>
  <c r="F326" i="11" s="1"/>
  <c r="G326" i="11" s="1"/>
  <c r="C327" i="11"/>
  <c r="D327" i="11"/>
  <c r="E327" i="11" s="1"/>
  <c r="F327" i="11" s="1"/>
  <c r="G327" i="11" s="1"/>
  <c r="C328" i="11"/>
  <c r="D328" i="11" s="1"/>
  <c r="E328" i="11" s="1"/>
  <c r="F328" i="11" s="1"/>
  <c r="G328" i="11" s="1"/>
  <c r="C329" i="11"/>
  <c r="D329" i="11"/>
  <c r="E329" i="11" s="1"/>
  <c r="F329" i="11" s="1"/>
  <c r="G329" i="11" s="1"/>
  <c r="C330" i="11"/>
  <c r="D330" i="11" s="1"/>
  <c r="E330" i="11" s="1"/>
  <c r="F330" i="11" s="1"/>
  <c r="G330" i="11" s="1"/>
  <c r="C331" i="11"/>
  <c r="D331" i="11" s="1"/>
  <c r="E331" i="11" s="1"/>
  <c r="F331" i="11" s="1"/>
  <c r="G331" i="11" s="1"/>
  <c r="C332" i="11"/>
  <c r="D332" i="11" s="1"/>
  <c r="E332" i="11"/>
  <c r="F332" i="11" s="1"/>
  <c r="G332" i="11" s="1"/>
  <c r="C333" i="11"/>
  <c r="D333" i="11"/>
  <c r="E333" i="11"/>
  <c r="F333" i="11" s="1"/>
  <c r="G333" i="11" s="1"/>
  <c r="C334" i="11"/>
  <c r="D334" i="11" s="1"/>
  <c r="E334" i="11" s="1"/>
  <c r="F334" i="11" s="1"/>
  <c r="G334" i="11" s="1"/>
  <c r="C335" i="11"/>
  <c r="D335" i="11" s="1"/>
  <c r="E335" i="11" s="1"/>
  <c r="F335" i="11" s="1"/>
  <c r="G335" i="11" s="1"/>
  <c r="C336" i="11"/>
  <c r="D336" i="11" s="1"/>
  <c r="E336" i="11"/>
  <c r="F336" i="11" s="1"/>
  <c r="G336" i="11" s="1"/>
  <c r="C337" i="11"/>
  <c r="D337" i="11"/>
  <c r="E337" i="11" s="1"/>
  <c r="F337" i="11" s="1"/>
  <c r="G337" i="11" s="1"/>
  <c r="C338" i="11"/>
  <c r="D338" i="11"/>
  <c r="E338" i="11" s="1"/>
  <c r="F338" i="11" s="1"/>
  <c r="G338" i="11" s="1"/>
  <c r="C339" i="11"/>
  <c r="D339" i="11" s="1"/>
  <c r="E339" i="11" s="1"/>
  <c r="F339" i="11" s="1"/>
  <c r="G339" i="11" s="1"/>
  <c r="C340" i="11"/>
  <c r="D340" i="11" s="1"/>
  <c r="E340" i="11" s="1"/>
  <c r="F340" i="11" s="1"/>
  <c r="G340" i="11" s="1"/>
  <c r="C341" i="11"/>
  <c r="D341" i="11"/>
  <c r="E341" i="11" s="1"/>
  <c r="F341" i="11" s="1"/>
  <c r="G341" i="11" s="1"/>
  <c r="C342" i="11"/>
  <c r="D342" i="11" s="1"/>
  <c r="E342" i="11" s="1"/>
  <c r="F342" i="11" s="1"/>
  <c r="G342" i="11" s="1"/>
  <c r="C343" i="11"/>
  <c r="D343" i="11" s="1"/>
  <c r="E343" i="11" s="1"/>
  <c r="F343" i="11" s="1"/>
  <c r="G343" i="11" s="1"/>
  <c r="C344" i="11"/>
  <c r="D344" i="11" s="1"/>
  <c r="E344" i="11"/>
  <c r="F344" i="11" s="1"/>
  <c r="G344" i="11" s="1"/>
  <c r="C345" i="11"/>
  <c r="D345" i="11"/>
  <c r="E345" i="11" s="1"/>
  <c r="F345" i="11" s="1"/>
  <c r="G345" i="11" s="1"/>
  <c r="C346" i="11"/>
  <c r="D346" i="11"/>
  <c r="E346" i="11" s="1"/>
  <c r="F346" i="11" s="1"/>
  <c r="G346" i="11" s="1"/>
  <c r="C347" i="11"/>
  <c r="D347" i="11" s="1"/>
  <c r="E347" i="11" s="1"/>
  <c r="F347" i="11" s="1"/>
  <c r="G347" i="11" s="1"/>
  <c r="C348" i="11"/>
  <c r="D348" i="11" s="1"/>
  <c r="E348" i="11" s="1"/>
  <c r="F348" i="11" s="1"/>
  <c r="G348" i="11" s="1"/>
  <c r="C349" i="11"/>
  <c r="D349" i="11"/>
  <c r="E349" i="11" s="1"/>
  <c r="F349" i="11" s="1"/>
  <c r="G349" i="11" s="1"/>
  <c r="C350" i="11"/>
  <c r="D350" i="11" s="1"/>
  <c r="E350" i="11" s="1"/>
  <c r="F350" i="11" s="1"/>
  <c r="G350" i="11" s="1"/>
  <c r="C351" i="11"/>
  <c r="D351" i="11" s="1"/>
  <c r="E351" i="11" s="1"/>
  <c r="F351" i="11" s="1"/>
  <c r="G351" i="11" s="1"/>
  <c r="C352" i="11"/>
  <c r="D352" i="11" s="1"/>
  <c r="E352" i="11"/>
  <c r="F352" i="11" s="1"/>
  <c r="G352" i="11" s="1"/>
  <c r="C353" i="11"/>
  <c r="D353" i="11"/>
  <c r="E353" i="11" s="1"/>
  <c r="F353" i="11" s="1"/>
  <c r="G353" i="11" s="1"/>
  <c r="C354" i="11"/>
  <c r="D354" i="11"/>
  <c r="E354" i="11" s="1"/>
  <c r="F354" i="11" s="1"/>
  <c r="G354" i="11" s="1"/>
  <c r="C355" i="11"/>
  <c r="D355" i="11" s="1"/>
  <c r="E355" i="11" s="1"/>
  <c r="F355" i="11" s="1"/>
  <c r="G355" i="11" s="1"/>
  <c r="C356" i="11"/>
  <c r="D356" i="11" s="1"/>
  <c r="E356" i="11" s="1"/>
  <c r="F356" i="11" s="1"/>
  <c r="G356" i="11" s="1"/>
  <c r="C357" i="11"/>
  <c r="D357" i="11"/>
  <c r="E357" i="11" s="1"/>
  <c r="F357" i="11" s="1"/>
  <c r="G357" i="11" s="1"/>
  <c r="C358" i="11"/>
  <c r="D358" i="11" s="1"/>
  <c r="E358" i="11" s="1"/>
  <c r="F358" i="11" s="1"/>
  <c r="G358" i="11" s="1"/>
  <c r="C359" i="11"/>
  <c r="D359" i="11" s="1"/>
  <c r="E359" i="11" s="1"/>
  <c r="F359" i="11" s="1"/>
  <c r="G359" i="11" s="1"/>
  <c r="C360" i="11"/>
  <c r="D360" i="11" s="1"/>
  <c r="E360" i="11"/>
  <c r="F360" i="11" s="1"/>
  <c r="G360" i="11" s="1"/>
  <c r="C361" i="11"/>
  <c r="D361" i="11"/>
  <c r="E361" i="11" s="1"/>
  <c r="F361" i="11" s="1"/>
  <c r="G361" i="11" s="1"/>
  <c r="C362" i="11"/>
  <c r="D362" i="11"/>
  <c r="E362" i="11" s="1"/>
  <c r="F362" i="11" s="1"/>
  <c r="G362" i="11" s="1"/>
  <c r="C363" i="11"/>
  <c r="D363" i="11" s="1"/>
  <c r="E363" i="11" s="1"/>
  <c r="F363" i="11" s="1"/>
  <c r="G363" i="11" s="1"/>
  <c r="C364" i="11"/>
  <c r="D364" i="11" s="1"/>
  <c r="E364" i="11" s="1"/>
  <c r="F364" i="11" s="1"/>
  <c r="G364" i="11" s="1"/>
  <c r="C365" i="11"/>
  <c r="D365" i="11"/>
  <c r="E365" i="11" s="1"/>
  <c r="F365" i="11" s="1"/>
  <c r="G365" i="11" s="1"/>
  <c r="C366" i="11"/>
  <c r="D366" i="11" s="1"/>
  <c r="E366" i="11" s="1"/>
  <c r="F366" i="11" s="1"/>
  <c r="G366" i="11" s="1"/>
  <c r="C367" i="11"/>
  <c r="D367" i="11" s="1"/>
  <c r="E367" i="11" s="1"/>
  <c r="F367" i="11" s="1"/>
  <c r="G367" i="11" s="1"/>
  <c r="C368" i="11"/>
  <c r="D368" i="11" s="1"/>
  <c r="E368" i="11"/>
  <c r="F368" i="11" s="1"/>
  <c r="G368" i="11" s="1"/>
  <c r="C369" i="11"/>
  <c r="D369" i="11"/>
  <c r="E369" i="11" s="1"/>
  <c r="F369" i="11" s="1"/>
  <c r="G369" i="11" s="1"/>
  <c r="C370" i="11"/>
  <c r="D370" i="11"/>
  <c r="E370" i="11" s="1"/>
  <c r="F370" i="11" s="1"/>
  <c r="G370" i="11" s="1"/>
  <c r="C6" i="11"/>
  <c r="D6" i="11" s="1"/>
  <c r="E6" i="11" s="1"/>
  <c r="F6" i="11" s="1"/>
  <c r="G6" i="11" s="1"/>
  <c r="N7" i="11"/>
  <c r="O7" i="11"/>
  <c r="P7" i="11"/>
  <c r="R7" i="11"/>
  <c r="Q7" i="11"/>
  <c r="N8" i="11"/>
  <c r="O8" i="11"/>
  <c r="P8" i="11"/>
  <c r="R8" i="11"/>
  <c r="Q8" i="11"/>
  <c r="N9" i="11"/>
  <c r="O9" i="11"/>
  <c r="P9" i="11"/>
  <c r="R9" i="11"/>
  <c r="Q9" i="11"/>
  <c r="N10" i="11"/>
  <c r="O10" i="11"/>
  <c r="P10" i="11"/>
  <c r="R10" i="11"/>
  <c r="Q10" i="11"/>
  <c r="N11" i="11"/>
  <c r="O11" i="11"/>
  <c r="P11" i="11"/>
  <c r="R11" i="11"/>
  <c r="Q11" i="11"/>
  <c r="N12" i="11"/>
  <c r="O12" i="11"/>
  <c r="P12" i="11"/>
  <c r="R12" i="11"/>
  <c r="Q12" i="11"/>
  <c r="N13" i="11"/>
  <c r="O13" i="11"/>
  <c r="P13" i="11"/>
  <c r="R13" i="11"/>
  <c r="Q13" i="11"/>
  <c r="N14" i="11"/>
  <c r="O14" i="11"/>
  <c r="P14" i="11"/>
  <c r="R14" i="11"/>
  <c r="Q14" i="11"/>
  <c r="N15" i="11"/>
  <c r="O15" i="11"/>
  <c r="P15" i="11"/>
  <c r="R15" i="11"/>
  <c r="Q15" i="11"/>
  <c r="N16" i="11"/>
  <c r="O16" i="11"/>
  <c r="P16" i="11"/>
  <c r="R16" i="11"/>
  <c r="Q16" i="11"/>
  <c r="N17" i="11"/>
  <c r="O17" i="11"/>
  <c r="P17" i="11"/>
  <c r="R17" i="11"/>
  <c r="Q17" i="11"/>
  <c r="N18" i="11"/>
  <c r="O18" i="11"/>
  <c r="P18" i="11"/>
  <c r="R18" i="11"/>
  <c r="Q18" i="11"/>
  <c r="N19" i="11"/>
  <c r="O19" i="11"/>
  <c r="P19" i="11"/>
  <c r="R19" i="11"/>
  <c r="Q19" i="11"/>
  <c r="N20" i="11"/>
  <c r="O20" i="11"/>
  <c r="P20" i="11"/>
  <c r="R20" i="11"/>
  <c r="Q20" i="11"/>
  <c r="N21" i="11"/>
  <c r="O21" i="11"/>
  <c r="P21" i="11"/>
  <c r="R21" i="11"/>
  <c r="Q21" i="11"/>
  <c r="N22" i="11"/>
  <c r="O22" i="11"/>
  <c r="P22" i="11"/>
  <c r="R22" i="11"/>
  <c r="Q22" i="11"/>
  <c r="N23" i="11"/>
  <c r="O23" i="11"/>
  <c r="P23" i="11"/>
  <c r="R23" i="11"/>
  <c r="Q23" i="11"/>
  <c r="N24" i="11"/>
  <c r="O24" i="11"/>
  <c r="P24" i="11"/>
  <c r="R24" i="11"/>
  <c r="Q24" i="11"/>
  <c r="Q6" i="11"/>
  <c r="R6" i="11"/>
  <c r="P6" i="11"/>
  <c r="O6" i="11"/>
  <c r="N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6" i="11"/>
  <c r="AC20" i="11" l="1"/>
  <c r="L20" i="11"/>
  <c r="AC12" i="11"/>
  <c r="L12" i="11"/>
  <c r="AC18" i="11"/>
  <c r="L18" i="11"/>
  <c r="AC10" i="11"/>
  <c r="L10" i="11"/>
  <c r="AC23" i="11"/>
  <c r="L23" i="11"/>
  <c r="AC15" i="11"/>
  <c r="L15" i="11"/>
  <c r="AC21" i="11"/>
  <c r="L21" i="11"/>
  <c r="AC13" i="11"/>
  <c r="L13" i="11"/>
  <c r="AC24" i="11"/>
  <c r="L24" i="11"/>
  <c r="AC16" i="11"/>
  <c r="L16" i="11"/>
  <c r="AC19" i="11"/>
  <c r="L19" i="11"/>
  <c r="AC11" i="11"/>
  <c r="L11" i="11"/>
  <c r="AC22" i="11"/>
  <c r="L22" i="11"/>
  <c r="AC14" i="11"/>
  <c r="L14" i="11"/>
  <c r="AC17" i="11"/>
  <c r="L17" i="11"/>
  <c r="L9" i="11"/>
  <c r="AC9" i="11"/>
  <c r="AC7" i="11"/>
  <c r="L7" i="11"/>
  <c r="AC8" i="11"/>
  <c r="L8" i="11"/>
  <c r="L6" i="11"/>
  <c r="AC6" i="11"/>
  <c r="Q25" i="11"/>
  <c r="K25" i="11"/>
  <c r="N25" i="11"/>
  <c r="O25" i="11"/>
  <c r="P25" i="11"/>
  <c r="R25" i="11"/>
  <c r="AC25" i="11" l="1"/>
  <c r="L25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A3" i="11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AD5" i="4"/>
  <c r="X5" i="4"/>
  <c r="N5" i="4"/>
  <c r="K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J126" i="4"/>
  <c r="H127" i="4"/>
  <c r="J127" i="4"/>
  <c r="H128" i="4"/>
  <c r="J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5" i="4"/>
  <c r="B5" i="4"/>
  <c r="M28" i="10"/>
  <c r="AJ280" i="4" l="1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279" i="4"/>
  <c r="AJ277" i="4"/>
  <c r="AJ278" i="4"/>
  <c r="AJ273" i="4"/>
  <c r="AJ274" i="4"/>
  <c r="AJ275" i="4"/>
  <c r="AJ276" i="4"/>
  <c r="C273" i="4"/>
  <c r="AT273" i="4"/>
  <c r="C274" i="4"/>
  <c r="AT274" i="4"/>
  <c r="C275" i="4"/>
  <c r="AT275" i="4"/>
  <c r="C276" i="4"/>
  <c r="AT276" i="4"/>
  <c r="N3" i="10" l="1"/>
  <c r="M3" i="10"/>
  <c r="L3" i="10"/>
  <c r="O274" i="11"/>
  <c r="P274" i="11"/>
  <c r="R274" i="11"/>
  <c r="Q274" i="11"/>
  <c r="N274" i="11"/>
  <c r="N326" i="11"/>
  <c r="O326" i="11"/>
  <c r="P326" i="11"/>
  <c r="R326" i="11"/>
  <c r="Q326" i="11"/>
  <c r="N286" i="11"/>
  <c r="O286" i="11"/>
  <c r="P286" i="11"/>
  <c r="R286" i="11"/>
  <c r="Q286" i="11"/>
  <c r="N276" i="11"/>
  <c r="O276" i="11"/>
  <c r="P276" i="11"/>
  <c r="R276" i="11"/>
  <c r="Q276" i="11"/>
  <c r="O282" i="11"/>
  <c r="P282" i="11"/>
  <c r="R282" i="11"/>
  <c r="Q282" i="11"/>
  <c r="N282" i="11"/>
  <c r="R367" i="11"/>
  <c r="Q367" i="11"/>
  <c r="O367" i="11"/>
  <c r="N367" i="11"/>
  <c r="P367" i="11"/>
  <c r="N359" i="11"/>
  <c r="O359" i="11"/>
  <c r="P359" i="11"/>
  <c r="R359" i="11"/>
  <c r="Q359" i="11"/>
  <c r="N351" i="11"/>
  <c r="O351" i="11"/>
  <c r="P351" i="11"/>
  <c r="R351" i="11"/>
  <c r="Q351" i="11"/>
  <c r="N343" i="11"/>
  <c r="O343" i="11"/>
  <c r="P343" i="11"/>
  <c r="R343" i="11"/>
  <c r="Q343" i="11"/>
  <c r="N335" i="11"/>
  <c r="O335" i="11"/>
  <c r="P335" i="11"/>
  <c r="R335" i="11"/>
  <c r="Q335" i="11"/>
  <c r="N327" i="11"/>
  <c r="O327" i="11"/>
  <c r="P327" i="11"/>
  <c r="R327" i="11"/>
  <c r="Q327" i="11"/>
  <c r="N319" i="11"/>
  <c r="O319" i="11"/>
  <c r="P319" i="11"/>
  <c r="R319" i="11"/>
  <c r="Q319" i="11"/>
  <c r="N311" i="11"/>
  <c r="O311" i="11"/>
  <c r="P311" i="11"/>
  <c r="R311" i="11"/>
  <c r="Q311" i="11"/>
  <c r="N303" i="11"/>
  <c r="O303" i="11"/>
  <c r="P303" i="11"/>
  <c r="R303" i="11"/>
  <c r="Q303" i="11"/>
  <c r="N295" i="11"/>
  <c r="O295" i="11"/>
  <c r="P295" i="11"/>
  <c r="R295" i="11"/>
  <c r="Q295" i="11"/>
  <c r="N287" i="11"/>
  <c r="O287" i="11"/>
  <c r="P287" i="11"/>
  <c r="R287" i="11"/>
  <c r="Q287" i="11"/>
  <c r="N342" i="11"/>
  <c r="O342" i="11"/>
  <c r="P342" i="11"/>
  <c r="R342" i="11"/>
  <c r="Q342" i="11"/>
  <c r="R280" i="11"/>
  <c r="Q280" i="11"/>
  <c r="N280" i="11"/>
  <c r="O280" i="11"/>
  <c r="P280" i="11"/>
  <c r="N365" i="11"/>
  <c r="O365" i="11"/>
  <c r="P365" i="11"/>
  <c r="R365" i="11"/>
  <c r="Q365" i="11"/>
  <c r="P357" i="11"/>
  <c r="R357" i="11"/>
  <c r="Q357" i="11"/>
  <c r="N357" i="11"/>
  <c r="O357" i="11"/>
  <c r="P349" i="11"/>
  <c r="R349" i="11"/>
  <c r="Q349" i="11"/>
  <c r="N349" i="11"/>
  <c r="O349" i="11"/>
  <c r="P341" i="11"/>
  <c r="R341" i="11"/>
  <c r="Q341" i="11"/>
  <c r="N341" i="11"/>
  <c r="O341" i="11"/>
  <c r="P333" i="11"/>
  <c r="R333" i="11"/>
  <c r="Q333" i="11"/>
  <c r="N333" i="11"/>
  <c r="O333" i="11"/>
  <c r="P325" i="11"/>
  <c r="R325" i="11"/>
  <c r="Q325" i="11"/>
  <c r="N325" i="11"/>
  <c r="O325" i="11"/>
  <c r="P317" i="11"/>
  <c r="R317" i="11"/>
  <c r="Q317" i="11"/>
  <c r="N317" i="11"/>
  <c r="O317" i="11"/>
  <c r="P309" i="11"/>
  <c r="R309" i="11"/>
  <c r="Q309" i="11"/>
  <c r="N309" i="11"/>
  <c r="O309" i="11"/>
  <c r="P301" i="11"/>
  <c r="R301" i="11"/>
  <c r="Q301" i="11"/>
  <c r="N301" i="11"/>
  <c r="O301" i="11"/>
  <c r="P293" i="11"/>
  <c r="R293" i="11"/>
  <c r="Q293" i="11"/>
  <c r="N293" i="11"/>
  <c r="O293" i="11"/>
  <c r="P285" i="11"/>
  <c r="R285" i="11"/>
  <c r="Q285" i="11"/>
  <c r="N285" i="11"/>
  <c r="O285" i="11"/>
  <c r="N358" i="11"/>
  <c r="O358" i="11"/>
  <c r="P358" i="11"/>
  <c r="R358" i="11"/>
  <c r="Q358" i="11"/>
  <c r="N318" i="11"/>
  <c r="O318" i="11"/>
  <c r="P318" i="11"/>
  <c r="R318" i="11"/>
  <c r="Q318" i="11"/>
  <c r="N279" i="11"/>
  <c r="O279" i="11"/>
  <c r="P279" i="11"/>
  <c r="R279" i="11"/>
  <c r="Q279" i="11"/>
  <c r="P364" i="11"/>
  <c r="R364" i="11"/>
  <c r="Q364" i="11"/>
  <c r="O364" i="11"/>
  <c r="N364" i="11"/>
  <c r="N356" i="11"/>
  <c r="O356" i="11"/>
  <c r="P356" i="11"/>
  <c r="R356" i="11"/>
  <c r="Q356" i="11"/>
  <c r="N348" i="11"/>
  <c r="O348" i="11"/>
  <c r="P348" i="11"/>
  <c r="R348" i="11"/>
  <c r="Q348" i="11"/>
  <c r="N340" i="11"/>
  <c r="O340" i="11"/>
  <c r="P340" i="11"/>
  <c r="R340" i="11"/>
  <c r="Q340" i="11"/>
  <c r="N332" i="11"/>
  <c r="O332" i="11"/>
  <c r="P332" i="11"/>
  <c r="R332" i="11"/>
  <c r="Q332" i="11"/>
  <c r="N324" i="11"/>
  <c r="O324" i="11"/>
  <c r="P324" i="11"/>
  <c r="R324" i="11"/>
  <c r="Q324" i="11"/>
  <c r="N316" i="11"/>
  <c r="O316" i="11"/>
  <c r="P316" i="11"/>
  <c r="R316" i="11"/>
  <c r="Q316" i="11"/>
  <c r="N308" i="11"/>
  <c r="O308" i="11"/>
  <c r="P308" i="11"/>
  <c r="R308" i="11"/>
  <c r="Q308" i="11"/>
  <c r="N300" i="11"/>
  <c r="O300" i="11"/>
  <c r="P300" i="11"/>
  <c r="R300" i="11"/>
  <c r="Q300" i="11"/>
  <c r="N292" i="11"/>
  <c r="O292" i="11"/>
  <c r="P292" i="11"/>
  <c r="R292" i="11"/>
  <c r="Q292" i="11"/>
  <c r="N334" i="11"/>
  <c r="O334" i="11"/>
  <c r="P334" i="11"/>
  <c r="R334" i="11"/>
  <c r="Q334" i="11"/>
  <c r="N294" i="11"/>
  <c r="O294" i="11"/>
  <c r="P294" i="11"/>
  <c r="R294" i="11"/>
  <c r="Q294" i="11"/>
  <c r="N278" i="11"/>
  <c r="O278" i="11"/>
  <c r="P278" i="11"/>
  <c r="R278" i="11"/>
  <c r="Q278" i="11"/>
  <c r="Q363" i="11"/>
  <c r="N363" i="11"/>
  <c r="O363" i="11"/>
  <c r="P363" i="11"/>
  <c r="R363" i="11"/>
  <c r="Q355" i="11"/>
  <c r="N355" i="11"/>
  <c r="O355" i="11"/>
  <c r="P355" i="11"/>
  <c r="R355" i="11"/>
  <c r="Q347" i="11"/>
  <c r="N347" i="11"/>
  <c r="O347" i="11"/>
  <c r="P347" i="11"/>
  <c r="R347" i="11"/>
  <c r="Q339" i="11"/>
  <c r="N339" i="11"/>
  <c r="O339" i="11"/>
  <c r="P339" i="11"/>
  <c r="R339" i="11"/>
  <c r="Q331" i="11"/>
  <c r="N331" i="11"/>
  <c r="O331" i="11"/>
  <c r="P331" i="11"/>
  <c r="R331" i="11"/>
  <c r="Q323" i="11"/>
  <c r="N323" i="11"/>
  <c r="O323" i="11"/>
  <c r="P323" i="11"/>
  <c r="R323" i="11"/>
  <c r="Q315" i="11"/>
  <c r="N315" i="11"/>
  <c r="O315" i="11"/>
  <c r="P315" i="11"/>
  <c r="R315" i="11"/>
  <c r="Q307" i="11"/>
  <c r="N307" i="11"/>
  <c r="O307" i="11"/>
  <c r="P307" i="11"/>
  <c r="R307" i="11"/>
  <c r="Q299" i="11"/>
  <c r="N299" i="11"/>
  <c r="O299" i="11"/>
  <c r="P299" i="11"/>
  <c r="R299" i="11"/>
  <c r="Q291" i="11"/>
  <c r="N291" i="11"/>
  <c r="O291" i="11"/>
  <c r="P291" i="11"/>
  <c r="R291" i="11"/>
  <c r="N281" i="11"/>
  <c r="O281" i="11"/>
  <c r="P281" i="11"/>
  <c r="R281" i="11"/>
  <c r="Q281" i="11"/>
  <c r="Q370" i="11"/>
  <c r="N370" i="11"/>
  <c r="AC370" i="11" s="1"/>
  <c r="O370" i="11"/>
  <c r="R370" i="11"/>
  <c r="P370" i="11"/>
  <c r="O362" i="11"/>
  <c r="P362" i="11"/>
  <c r="R362" i="11"/>
  <c r="Q362" i="11"/>
  <c r="N362" i="11"/>
  <c r="O354" i="11"/>
  <c r="P354" i="11"/>
  <c r="R354" i="11"/>
  <c r="Q354" i="11"/>
  <c r="N354" i="11"/>
  <c r="O346" i="11"/>
  <c r="P346" i="11"/>
  <c r="R346" i="11"/>
  <c r="Q346" i="11"/>
  <c r="N346" i="11"/>
  <c r="O338" i="11"/>
  <c r="P338" i="11"/>
  <c r="R338" i="11"/>
  <c r="Q338" i="11"/>
  <c r="N338" i="11"/>
  <c r="O330" i="11"/>
  <c r="P330" i="11"/>
  <c r="R330" i="11"/>
  <c r="Q330" i="11"/>
  <c r="N330" i="11"/>
  <c r="O322" i="11"/>
  <c r="P322" i="11"/>
  <c r="R322" i="11"/>
  <c r="Q322" i="11"/>
  <c r="N322" i="11"/>
  <c r="O314" i="11"/>
  <c r="P314" i="11"/>
  <c r="R314" i="11"/>
  <c r="Q314" i="11"/>
  <c r="N314" i="11"/>
  <c r="O306" i="11"/>
  <c r="P306" i="11"/>
  <c r="R306" i="11"/>
  <c r="Q306" i="11"/>
  <c r="N306" i="11"/>
  <c r="O298" i="11"/>
  <c r="P298" i="11"/>
  <c r="R298" i="11"/>
  <c r="Q298" i="11"/>
  <c r="N298" i="11"/>
  <c r="O290" i="11"/>
  <c r="P290" i="11"/>
  <c r="R290" i="11"/>
  <c r="Q290" i="11"/>
  <c r="N290" i="11"/>
  <c r="N366" i="11"/>
  <c r="O366" i="11"/>
  <c r="P366" i="11"/>
  <c r="R366" i="11"/>
  <c r="Q366" i="11"/>
  <c r="N302" i="11"/>
  <c r="O302" i="11"/>
  <c r="P302" i="11"/>
  <c r="R302" i="11"/>
  <c r="Q302" i="11"/>
  <c r="N284" i="11"/>
  <c r="O284" i="11"/>
  <c r="P284" i="11"/>
  <c r="R284" i="11"/>
  <c r="Q284" i="11"/>
  <c r="O369" i="11"/>
  <c r="P369" i="11"/>
  <c r="R369" i="11"/>
  <c r="Q369" i="11"/>
  <c r="N369" i="11"/>
  <c r="N361" i="11"/>
  <c r="O361" i="11"/>
  <c r="P361" i="11"/>
  <c r="R361" i="11"/>
  <c r="Q361" i="11"/>
  <c r="N353" i="11"/>
  <c r="O353" i="11"/>
  <c r="P353" i="11"/>
  <c r="R353" i="11"/>
  <c r="Q353" i="11"/>
  <c r="N345" i="11"/>
  <c r="O345" i="11"/>
  <c r="P345" i="11"/>
  <c r="R345" i="11"/>
  <c r="Q345" i="11"/>
  <c r="N337" i="11"/>
  <c r="O337" i="11"/>
  <c r="P337" i="11"/>
  <c r="R337" i="11"/>
  <c r="Q337" i="11"/>
  <c r="N329" i="11"/>
  <c r="O329" i="11"/>
  <c r="P329" i="11"/>
  <c r="R329" i="11"/>
  <c r="Q329" i="11"/>
  <c r="N321" i="11"/>
  <c r="O321" i="11"/>
  <c r="P321" i="11"/>
  <c r="R321" i="11"/>
  <c r="Q321" i="11"/>
  <c r="N313" i="11"/>
  <c r="O313" i="11"/>
  <c r="P313" i="11"/>
  <c r="R313" i="11"/>
  <c r="Q313" i="11"/>
  <c r="N305" i="11"/>
  <c r="O305" i="11"/>
  <c r="P305" i="11"/>
  <c r="R305" i="11"/>
  <c r="Q305" i="11"/>
  <c r="N297" i="11"/>
  <c r="O297" i="11"/>
  <c r="P297" i="11"/>
  <c r="R297" i="11"/>
  <c r="Q297" i="11"/>
  <c r="N289" i="11"/>
  <c r="O289" i="11"/>
  <c r="P289" i="11"/>
  <c r="R289" i="11"/>
  <c r="Q289" i="11"/>
  <c r="N350" i="11"/>
  <c r="O350" i="11"/>
  <c r="P350" i="11"/>
  <c r="R350" i="11"/>
  <c r="Q350" i="11"/>
  <c r="N310" i="11"/>
  <c r="O310" i="11"/>
  <c r="P310" i="11"/>
  <c r="R310" i="11"/>
  <c r="Q310" i="11"/>
  <c r="P277" i="11"/>
  <c r="R277" i="11"/>
  <c r="Q277" i="11"/>
  <c r="N277" i="11"/>
  <c r="O277" i="11"/>
  <c r="Q283" i="11"/>
  <c r="N283" i="11"/>
  <c r="O283" i="11"/>
  <c r="P283" i="11"/>
  <c r="R283" i="11"/>
  <c r="Q368" i="11"/>
  <c r="N368" i="11"/>
  <c r="O368" i="11"/>
  <c r="P368" i="11"/>
  <c r="R368" i="11"/>
  <c r="R360" i="11"/>
  <c r="Q360" i="11"/>
  <c r="N360" i="11"/>
  <c r="O360" i="11"/>
  <c r="P360" i="11"/>
  <c r="R352" i="11"/>
  <c r="Q352" i="11"/>
  <c r="N352" i="11"/>
  <c r="O352" i="11"/>
  <c r="P352" i="11"/>
  <c r="R344" i="11"/>
  <c r="Q344" i="11"/>
  <c r="N344" i="11"/>
  <c r="O344" i="11"/>
  <c r="P344" i="11"/>
  <c r="R336" i="11"/>
  <c r="Q336" i="11"/>
  <c r="N336" i="11"/>
  <c r="O336" i="11"/>
  <c r="P336" i="11"/>
  <c r="R328" i="11"/>
  <c r="Q328" i="11"/>
  <c r="N328" i="11"/>
  <c r="O328" i="11"/>
  <c r="P328" i="11"/>
  <c r="R320" i="11"/>
  <c r="Q320" i="11"/>
  <c r="N320" i="11"/>
  <c r="O320" i="11"/>
  <c r="P320" i="11"/>
  <c r="R312" i="11"/>
  <c r="Q312" i="11"/>
  <c r="N312" i="11"/>
  <c r="O312" i="11"/>
  <c r="P312" i="11"/>
  <c r="R304" i="11"/>
  <c r="Q304" i="11"/>
  <c r="N304" i="11"/>
  <c r="O304" i="11"/>
  <c r="P304" i="11"/>
  <c r="R296" i="11"/>
  <c r="Q296" i="11"/>
  <c r="N296" i="11"/>
  <c r="O296" i="11"/>
  <c r="P296" i="11"/>
  <c r="R288" i="11"/>
  <c r="Q288" i="11"/>
  <c r="N288" i="11"/>
  <c r="O288" i="11"/>
  <c r="P288" i="11"/>
  <c r="F275" i="4"/>
  <c r="I275" i="4" s="1"/>
  <c r="J275" i="4" s="1"/>
  <c r="D275" i="4"/>
  <c r="F274" i="4"/>
  <c r="AR274" i="4" s="1"/>
  <c r="D274" i="4"/>
  <c r="F276" i="4"/>
  <c r="D276" i="4"/>
  <c r="F273" i="4"/>
  <c r="D273" i="4"/>
  <c r="AK275" i="4"/>
  <c r="AK276" i="4"/>
  <c r="AK274" i="4"/>
  <c r="AK273" i="4"/>
  <c r="AQ276" i="4"/>
  <c r="AQ274" i="4"/>
  <c r="AQ275" i="4"/>
  <c r="AQ273" i="4"/>
  <c r="AC274" i="11" l="1"/>
  <c r="L274" i="11"/>
  <c r="AC304" i="11"/>
  <c r="L304" i="11"/>
  <c r="AC297" i="11"/>
  <c r="L297" i="11"/>
  <c r="AC361" i="11"/>
  <c r="L361" i="11"/>
  <c r="AC346" i="11"/>
  <c r="L346" i="11"/>
  <c r="AC281" i="11"/>
  <c r="L281" i="11"/>
  <c r="AC323" i="11"/>
  <c r="L323" i="11"/>
  <c r="AC308" i="11"/>
  <c r="L308" i="11"/>
  <c r="AC279" i="11"/>
  <c r="L279" i="11"/>
  <c r="AC317" i="11"/>
  <c r="L317" i="11"/>
  <c r="AC287" i="11"/>
  <c r="L287" i="11"/>
  <c r="AC351" i="11"/>
  <c r="L351" i="11"/>
  <c r="AC321" i="11"/>
  <c r="L321" i="11"/>
  <c r="AC344" i="11"/>
  <c r="L344" i="11"/>
  <c r="AC368" i="11"/>
  <c r="L368" i="11"/>
  <c r="AC277" i="11"/>
  <c r="L277" i="11"/>
  <c r="AC310" i="11"/>
  <c r="L310" i="11"/>
  <c r="AC337" i="11"/>
  <c r="L337" i="11"/>
  <c r="AC369" i="11"/>
  <c r="L369" i="11"/>
  <c r="AC322" i="11"/>
  <c r="L322" i="11"/>
  <c r="AC299" i="11"/>
  <c r="L299" i="11"/>
  <c r="AC363" i="11"/>
  <c r="L363" i="11"/>
  <c r="AC334" i="11"/>
  <c r="L334" i="11"/>
  <c r="AC348" i="11"/>
  <c r="L348" i="11"/>
  <c r="AC293" i="11"/>
  <c r="L293" i="11"/>
  <c r="AC357" i="11"/>
  <c r="L357" i="11"/>
  <c r="AC365" i="11"/>
  <c r="L365" i="11"/>
  <c r="AC327" i="11"/>
  <c r="L327" i="11"/>
  <c r="AC286" i="11"/>
  <c r="L286" i="11"/>
  <c r="AC306" i="11"/>
  <c r="L306" i="11"/>
  <c r="AC320" i="11"/>
  <c r="L320" i="11"/>
  <c r="AC313" i="11"/>
  <c r="L313" i="11"/>
  <c r="AC284" i="11"/>
  <c r="L284" i="11"/>
  <c r="AC298" i="11"/>
  <c r="L298" i="11"/>
  <c r="AC362" i="11"/>
  <c r="L362" i="11"/>
  <c r="AC339" i="11"/>
  <c r="L339" i="11"/>
  <c r="AC324" i="11"/>
  <c r="L324" i="11"/>
  <c r="AC358" i="11"/>
  <c r="L358" i="11"/>
  <c r="AC333" i="11"/>
  <c r="L333" i="11"/>
  <c r="AC303" i="11"/>
  <c r="L303" i="11"/>
  <c r="AC302" i="11"/>
  <c r="L302" i="11"/>
  <c r="AC278" i="11"/>
  <c r="L278" i="11"/>
  <c r="AC364" i="11"/>
  <c r="L364" i="11"/>
  <c r="AC341" i="11"/>
  <c r="L341" i="11"/>
  <c r="AC311" i="11"/>
  <c r="L311" i="11"/>
  <c r="AC296" i="11"/>
  <c r="L296" i="11"/>
  <c r="AC360" i="11"/>
  <c r="L360" i="11"/>
  <c r="AC289" i="11"/>
  <c r="L289" i="11"/>
  <c r="AC353" i="11"/>
  <c r="L353" i="11"/>
  <c r="AC338" i="11"/>
  <c r="L338" i="11"/>
  <c r="AC315" i="11"/>
  <c r="L315" i="11"/>
  <c r="AC300" i="11"/>
  <c r="L300" i="11"/>
  <c r="AC309" i="11"/>
  <c r="L309" i="11"/>
  <c r="AC342" i="11"/>
  <c r="L342" i="11"/>
  <c r="AC343" i="11"/>
  <c r="L343" i="11"/>
  <c r="AC282" i="11"/>
  <c r="L282" i="11"/>
  <c r="AC336" i="11"/>
  <c r="L336" i="11"/>
  <c r="AC329" i="11"/>
  <c r="L329" i="11"/>
  <c r="AC366" i="11"/>
  <c r="L366" i="11"/>
  <c r="AC314" i="11"/>
  <c r="L314" i="11"/>
  <c r="AC291" i="11"/>
  <c r="L291" i="11"/>
  <c r="AC355" i="11"/>
  <c r="L355" i="11"/>
  <c r="AC294" i="11"/>
  <c r="L294" i="11"/>
  <c r="AC340" i="11"/>
  <c r="L340" i="11"/>
  <c r="AC285" i="11"/>
  <c r="L285" i="11"/>
  <c r="AC349" i="11"/>
  <c r="L349" i="11"/>
  <c r="AC280" i="11"/>
  <c r="L280" i="11"/>
  <c r="AC319" i="11"/>
  <c r="L319" i="11"/>
  <c r="AC276" i="11"/>
  <c r="L276" i="11"/>
  <c r="L14" i="10"/>
  <c r="L26" i="10"/>
  <c r="AC312" i="11"/>
  <c r="L312" i="11"/>
  <c r="AC305" i="11"/>
  <c r="L305" i="11"/>
  <c r="AC290" i="11"/>
  <c r="L290" i="11"/>
  <c r="AC354" i="11"/>
  <c r="L354" i="11"/>
  <c r="AC331" i="11"/>
  <c r="L331" i="11"/>
  <c r="AC316" i="11"/>
  <c r="L316" i="11"/>
  <c r="AC318" i="11"/>
  <c r="L318" i="11"/>
  <c r="AC325" i="11"/>
  <c r="L325" i="11"/>
  <c r="AC295" i="11"/>
  <c r="L295" i="11"/>
  <c r="AC359" i="11"/>
  <c r="L359" i="11"/>
  <c r="M14" i="10"/>
  <c r="M26" i="10"/>
  <c r="AC328" i="11"/>
  <c r="L328" i="11"/>
  <c r="AC347" i="11"/>
  <c r="L347" i="11"/>
  <c r="AC332" i="11"/>
  <c r="L332" i="11"/>
  <c r="AC367" i="11"/>
  <c r="L367" i="11"/>
  <c r="AC288" i="11"/>
  <c r="L288" i="11"/>
  <c r="AC352" i="11"/>
  <c r="L352" i="11"/>
  <c r="AC283" i="11"/>
  <c r="L283" i="11"/>
  <c r="AC350" i="11"/>
  <c r="L350" i="11"/>
  <c r="AC345" i="11"/>
  <c r="L345" i="11"/>
  <c r="AC330" i="11"/>
  <c r="L330" i="11"/>
  <c r="AC307" i="11"/>
  <c r="L307" i="11"/>
  <c r="AC292" i="11"/>
  <c r="L292" i="11"/>
  <c r="AC356" i="11"/>
  <c r="L356" i="11"/>
  <c r="AC301" i="11"/>
  <c r="L301" i="11"/>
  <c r="AC335" i="11"/>
  <c r="L335" i="11"/>
  <c r="AC326" i="11"/>
  <c r="L326" i="11"/>
  <c r="N14" i="10"/>
  <c r="N26" i="10"/>
  <c r="AR275" i="4"/>
  <c r="AL273" i="4"/>
  <c r="G273" i="4"/>
  <c r="AL276" i="4"/>
  <c r="G276" i="4"/>
  <c r="AL274" i="4"/>
  <c r="G274" i="4"/>
  <c r="AL275" i="4"/>
  <c r="G275" i="4"/>
  <c r="I274" i="4"/>
  <c r="I276" i="4"/>
  <c r="AR276" i="4"/>
  <c r="AR273" i="4"/>
  <c r="I273" i="4"/>
  <c r="L275" i="4"/>
  <c r="M275" i="4" s="1"/>
  <c r="AM275" i="4"/>
  <c r="L273" i="4" l="1"/>
  <c r="J273" i="4"/>
  <c r="AM276" i="4"/>
  <c r="J276" i="4"/>
  <c r="AM274" i="4"/>
  <c r="J274" i="4"/>
  <c r="L274" i="4"/>
  <c r="L276" i="4"/>
  <c r="AM273" i="4"/>
  <c r="O275" i="4"/>
  <c r="AN275" i="4"/>
  <c r="AO275" i="4"/>
  <c r="AP275" i="4"/>
  <c r="H276" i="11" l="1"/>
  <c r="S275" i="4"/>
  <c r="T275" i="4"/>
  <c r="P275" i="4"/>
  <c r="O276" i="4"/>
  <c r="M276" i="4"/>
  <c r="AN273" i="4"/>
  <c r="H274" i="11"/>
  <c r="M273" i="4"/>
  <c r="O274" i="4"/>
  <c r="M274" i="4"/>
  <c r="O273" i="4"/>
  <c r="AN274" i="4"/>
  <c r="H275" i="11"/>
  <c r="AN276" i="4"/>
  <c r="AO276" i="4"/>
  <c r="AP276" i="4"/>
  <c r="H277" i="11" l="1"/>
  <c r="V275" i="4"/>
  <c r="S274" i="4"/>
  <c r="T274" i="4" s="1"/>
  <c r="P274" i="4"/>
  <c r="S276" i="4"/>
  <c r="T276" i="4" s="1"/>
  <c r="P276" i="4"/>
  <c r="S273" i="4"/>
  <c r="T273" i="4" s="1"/>
  <c r="P273" i="4"/>
  <c r="AO273" i="4"/>
  <c r="AP273" i="4"/>
  <c r="Y275" i="4" l="1"/>
  <c r="W275" i="4"/>
  <c r="V276" i="4"/>
  <c r="V273" i="4"/>
  <c r="V274" i="4"/>
  <c r="AB275" i="4" l="1"/>
  <c r="Z275" i="4"/>
  <c r="Y273" i="4"/>
  <c r="W273" i="4"/>
  <c r="Y274" i="4"/>
  <c r="W274" i="4"/>
  <c r="Y276" i="4"/>
  <c r="W276" i="4"/>
  <c r="AJ266" i="4"/>
  <c r="AJ267" i="4"/>
  <c r="AJ268" i="4"/>
  <c r="AJ269" i="4"/>
  <c r="AJ270" i="4"/>
  <c r="AJ271" i="4"/>
  <c r="AJ272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N257" i="11" l="1"/>
  <c r="O257" i="11"/>
  <c r="P257" i="11"/>
  <c r="R257" i="11"/>
  <c r="Q257" i="11"/>
  <c r="N270" i="11"/>
  <c r="O270" i="11"/>
  <c r="P270" i="11"/>
  <c r="R270" i="11"/>
  <c r="Q270" i="11"/>
  <c r="N265" i="11"/>
  <c r="O265" i="11"/>
  <c r="P265" i="11"/>
  <c r="R265" i="11"/>
  <c r="Q265" i="11"/>
  <c r="R264" i="11"/>
  <c r="Q264" i="11"/>
  <c r="N264" i="11"/>
  <c r="O264" i="11"/>
  <c r="P264" i="11"/>
  <c r="N260" i="11"/>
  <c r="O260" i="11"/>
  <c r="P260" i="11"/>
  <c r="R260" i="11"/>
  <c r="Q260" i="11"/>
  <c r="R256" i="11"/>
  <c r="Q256" i="11"/>
  <c r="N256" i="11"/>
  <c r="O256" i="11"/>
  <c r="P256" i="11"/>
  <c r="N252" i="11"/>
  <c r="O252" i="11"/>
  <c r="P252" i="11"/>
  <c r="R252" i="11"/>
  <c r="Q252" i="11"/>
  <c r="N273" i="11"/>
  <c r="O273" i="11"/>
  <c r="P273" i="11"/>
  <c r="R273" i="11"/>
  <c r="Q273" i="11"/>
  <c r="P269" i="11"/>
  <c r="R269" i="11"/>
  <c r="Q269" i="11"/>
  <c r="N269" i="11"/>
  <c r="O269" i="11"/>
  <c r="P261" i="11"/>
  <c r="R261" i="11"/>
  <c r="Q261" i="11"/>
  <c r="N261" i="11"/>
  <c r="O261" i="11"/>
  <c r="N263" i="11"/>
  <c r="O263" i="11"/>
  <c r="P263" i="11"/>
  <c r="R263" i="11"/>
  <c r="Q263" i="11"/>
  <c r="Q259" i="11"/>
  <c r="N259" i="11"/>
  <c r="O259" i="11"/>
  <c r="P259" i="11"/>
  <c r="R259" i="11"/>
  <c r="N255" i="11"/>
  <c r="O255" i="11"/>
  <c r="P255" i="11"/>
  <c r="R255" i="11"/>
  <c r="Q255" i="11"/>
  <c r="Q251" i="11"/>
  <c r="N251" i="11"/>
  <c r="O251" i="11"/>
  <c r="P251" i="11"/>
  <c r="R251" i="11"/>
  <c r="R272" i="11"/>
  <c r="Q272" i="11"/>
  <c r="N272" i="11"/>
  <c r="O272" i="11"/>
  <c r="P272" i="11"/>
  <c r="N268" i="11"/>
  <c r="O268" i="11"/>
  <c r="P268" i="11"/>
  <c r="R268" i="11"/>
  <c r="Q268" i="11"/>
  <c r="P253" i="11"/>
  <c r="R253" i="11"/>
  <c r="Q253" i="11"/>
  <c r="N253" i="11"/>
  <c r="O253" i="11"/>
  <c r="O266" i="11"/>
  <c r="P266" i="11"/>
  <c r="R266" i="11"/>
  <c r="Q266" i="11"/>
  <c r="N266" i="11"/>
  <c r="N262" i="11"/>
  <c r="O262" i="11"/>
  <c r="P262" i="11"/>
  <c r="R262" i="11"/>
  <c r="Q262" i="11"/>
  <c r="O258" i="11"/>
  <c r="P258" i="11"/>
  <c r="R258" i="11"/>
  <c r="Q258" i="11"/>
  <c r="N258" i="11"/>
  <c r="N254" i="11"/>
  <c r="O254" i="11"/>
  <c r="P254" i="11"/>
  <c r="R254" i="11"/>
  <c r="Q254" i="11"/>
  <c r="O250" i="11"/>
  <c r="P250" i="11"/>
  <c r="R250" i="11"/>
  <c r="Q250" i="11"/>
  <c r="N250" i="11"/>
  <c r="N271" i="11"/>
  <c r="O271" i="11"/>
  <c r="P271" i="11"/>
  <c r="R271" i="11"/>
  <c r="Q271" i="11"/>
  <c r="Q267" i="11"/>
  <c r="N267" i="11"/>
  <c r="O267" i="11"/>
  <c r="P267" i="11"/>
  <c r="R267" i="11"/>
  <c r="AE275" i="4"/>
  <c r="AC275" i="4"/>
  <c r="AB276" i="4"/>
  <c r="Z276" i="4"/>
  <c r="AB274" i="4"/>
  <c r="Z274" i="4"/>
  <c r="AB273" i="4"/>
  <c r="Z273" i="4"/>
  <c r="AJ238" i="4"/>
  <c r="AJ239" i="4"/>
  <c r="AJ240" i="4"/>
  <c r="AJ241" i="4"/>
  <c r="AJ242" i="4"/>
  <c r="AJ243" i="4"/>
  <c r="AJ244" i="4"/>
  <c r="AJ245" i="4"/>
  <c r="AJ246" i="4"/>
  <c r="AJ247" i="4"/>
  <c r="AJ248" i="4"/>
  <c r="C226" i="4"/>
  <c r="D226" i="4" s="1"/>
  <c r="F226" i="4"/>
  <c r="G226" i="4"/>
  <c r="I226" i="4"/>
  <c r="J226" i="4" s="1"/>
  <c r="L226" i="4"/>
  <c r="M226" i="4" s="1"/>
  <c r="O226" i="4"/>
  <c r="P226" i="4" s="1"/>
  <c r="S226" i="4"/>
  <c r="T226" i="4"/>
  <c r="V226" i="4"/>
  <c r="W226" i="4" s="1"/>
  <c r="Y226" i="4"/>
  <c r="Z226" i="4" s="1"/>
  <c r="AB226" i="4"/>
  <c r="AC226" i="4" s="1"/>
  <c r="AE226" i="4"/>
  <c r="AF226" i="4"/>
  <c r="C227" i="4"/>
  <c r="D227" i="4" s="1"/>
  <c r="F227" i="4"/>
  <c r="G227" i="4" s="1"/>
  <c r="I227" i="4"/>
  <c r="J227" i="4" s="1"/>
  <c r="L227" i="4"/>
  <c r="M227" i="4"/>
  <c r="O227" i="4"/>
  <c r="P227" i="4" s="1"/>
  <c r="S227" i="4"/>
  <c r="T227" i="4" s="1"/>
  <c r="V227" i="4"/>
  <c r="W227" i="4" s="1"/>
  <c r="Y227" i="4"/>
  <c r="Z227" i="4"/>
  <c r="AB227" i="4"/>
  <c r="AC227" i="4" s="1"/>
  <c r="AE227" i="4"/>
  <c r="AF227" i="4" s="1"/>
  <c r="C228" i="4"/>
  <c r="F228" i="4"/>
  <c r="I228" i="4"/>
  <c r="L228" i="4"/>
  <c r="AN228" i="4" s="1"/>
  <c r="O228" i="4"/>
  <c r="P228" i="4"/>
  <c r="S228" i="4"/>
  <c r="T228" i="4"/>
  <c r="V228" i="4"/>
  <c r="W228" i="4"/>
  <c r="Y228" i="4"/>
  <c r="Z228" i="4" s="1"/>
  <c r="AB228" i="4"/>
  <c r="AC228" i="4"/>
  <c r="AE228" i="4"/>
  <c r="AF228" i="4"/>
  <c r="C229" i="4"/>
  <c r="D229" i="4"/>
  <c r="F229" i="4"/>
  <c r="G229" i="4" s="1"/>
  <c r="I229" i="4"/>
  <c r="J229" i="4"/>
  <c r="L229" i="4"/>
  <c r="M229" i="4"/>
  <c r="O229" i="4"/>
  <c r="P229" i="4"/>
  <c r="S229" i="4"/>
  <c r="T229" i="4" s="1"/>
  <c r="V229" i="4"/>
  <c r="W229" i="4"/>
  <c r="Y229" i="4"/>
  <c r="Z229" i="4"/>
  <c r="AB229" i="4"/>
  <c r="AC229" i="4"/>
  <c r="AE229" i="4"/>
  <c r="AF229" i="4" s="1"/>
  <c r="C230" i="4"/>
  <c r="D230" i="4"/>
  <c r="F230" i="4"/>
  <c r="G230" i="4"/>
  <c r="I230" i="4"/>
  <c r="J230" i="4"/>
  <c r="L230" i="4"/>
  <c r="M230" i="4" s="1"/>
  <c r="O230" i="4"/>
  <c r="P230" i="4"/>
  <c r="S230" i="4"/>
  <c r="T230" i="4"/>
  <c r="V230" i="4"/>
  <c r="W230" i="4"/>
  <c r="Y230" i="4"/>
  <c r="Z230" i="4" s="1"/>
  <c r="AB230" i="4"/>
  <c r="AC230" i="4"/>
  <c r="AE230" i="4"/>
  <c r="AF230" i="4"/>
  <c r="C231" i="4"/>
  <c r="D231" i="4"/>
  <c r="F231" i="4"/>
  <c r="G231" i="4" s="1"/>
  <c r="I231" i="4"/>
  <c r="J231" i="4"/>
  <c r="L231" i="4"/>
  <c r="M231" i="4"/>
  <c r="O231" i="4"/>
  <c r="P231" i="4"/>
  <c r="S231" i="4"/>
  <c r="T231" i="4" s="1"/>
  <c r="V231" i="4"/>
  <c r="W231" i="4"/>
  <c r="Y231" i="4"/>
  <c r="Z231" i="4"/>
  <c r="AB231" i="4"/>
  <c r="AC231" i="4"/>
  <c r="AE231" i="4"/>
  <c r="AF231" i="4" s="1"/>
  <c r="C232" i="4"/>
  <c r="F232" i="4"/>
  <c r="I232" i="4"/>
  <c r="L232" i="4"/>
  <c r="O232" i="4"/>
  <c r="P232" i="4"/>
  <c r="S232" i="4"/>
  <c r="T232" i="4" s="1"/>
  <c r="V232" i="4"/>
  <c r="W232" i="4"/>
  <c r="Y232" i="4"/>
  <c r="Z232" i="4"/>
  <c r="AB232" i="4"/>
  <c r="AC232" i="4"/>
  <c r="AE232" i="4"/>
  <c r="AF232" i="4" s="1"/>
  <c r="C233" i="4"/>
  <c r="F233" i="4"/>
  <c r="I233" i="4"/>
  <c r="L233" i="4"/>
  <c r="O233" i="4"/>
  <c r="P233" i="4"/>
  <c r="S233" i="4"/>
  <c r="T233" i="4" s="1"/>
  <c r="V233" i="4"/>
  <c r="W233" i="4"/>
  <c r="Y233" i="4"/>
  <c r="Z233" i="4"/>
  <c r="AB233" i="4"/>
  <c r="AC233" i="4"/>
  <c r="AE233" i="4"/>
  <c r="AF233" i="4" s="1"/>
  <c r="C234" i="4"/>
  <c r="F234" i="4"/>
  <c r="I234" i="4"/>
  <c r="L234" i="4"/>
  <c r="O234" i="4"/>
  <c r="P234" i="4"/>
  <c r="S234" i="4"/>
  <c r="T234" i="4" s="1"/>
  <c r="V234" i="4"/>
  <c r="W234" i="4"/>
  <c r="Y234" i="4"/>
  <c r="Z234" i="4"/>
  <c r="AB234" i="4"/>
  <c r="AC234" i="4"/>
  <c r="AE234" i="4"/>
  <c r="AF234" i="4" s="1"/>
  <c r="C235" i="4"/>
  <c r="F235" i="4"/>
  <c r="I235" i="4"/>
  <c r="L235" i="4"/>
  <c r="O235" i="4"/>
  <c r="P235" i="4"/>
  <c r="S235" i="4"/>
  <c r="T235" i="4" s="1"/>
  <c r="V235" i="4"/>
  <c r="W235" i="4" s="1"/>
  <c r="Y235" i="4"/>
  <c r="Z235" i="4"/>
  <c r="AB235" i="4"/>
  <c r="AC235" i="4"/>
  <c r="AE235" i="4"/>
  <c r="AF235" i="4" s="1"/>
  <c r="C236" i="4"/>
  <c r="F236" i="4"/>
  <c r="I236" i="4"/>
  <c r="L236" i="4"/>
  <c r="O236" i="4"/>
  <c r="P236" i="4"/>
  <c r="S236" i="4"/>
  <c r="T236" i="4" s="1"/>
  <c r="V236" i="4"/>
  <c r="W236" i="4" s="1"/>
  <c r="Y236" i="4"/>
  <c r="Z236" i="4"/>
  <c r="AB236" i="4"/>
  <c r="AC236" i="4"/>
  <c r="AE236" i="4"/>
  <c r="AF236" i="4" s="1"/>
  <c r="C237" i="4"/>
  <c r="F237" i="4"/>
  <c r="I237" i="4"/>
  <c r="L237" i="4"/>
  <c r="O237" i="4"/>
  <c r="P237" i="4"/>
  <c r="S237" i="4"/>
  <c r="T237" i="4" s="1"/>
  <c r="V237" i="4"/>
  <c r="W237" i="4" s="1"/>
  <c r="Y237" i="4"/>
  <c r="Z237" i="4" s="1"/>
  <c r="AB237" i="4"/>
  <c r="AC237" i="4"/>
  <c r="AE237" i="4"/>
  <c r="AF237" i="4" s="1"/>
  <c r="AJ232" i="4"/>
  <c r="AJ233" i="4"/>
  <c r="AJ234" i="4"/>
  <c r="AJ235" i="4"/>
  <c r="AJ236" i="4"/>
  <c r="AJ237" i="4"/>
  <c r="AJ229" i="4"/>
  <c r="AJ230" i="4"/>
  <c r="AJ231" i="4"/>
  <c r="AJ228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D249" i="4" s="1"/>
  <c r="C250" i="4"/>
  <c r="D250" i="4" s="1"/>
  <c r="C251" i="4"/>
  <c r="D251" i="4" s="1"/>
  <c r="C252" i="4"/>
  <c r="D252" i="4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C332" i="4"/>
  <c r="D332" i="4"/>
  <c r="C333" i="4"/>
  <c r="D333" i="4"/>
  <c r="C334" i="4"/>
  <c r="D334" i="4"/>
  <c r="C335" i="4"/>
  <c r="D335" i="4"/>
  <c r="C336" i="4"/>
  <c r="C337" i="4"/>
  <c r="D337" i="4" s="1"/>
  <c r="C338" i="4"/>
  <c r="D338" i="4" s="1"/>
  <c r="C339" i="4"/>
  <c r="D339" i="4" s="1"/>
  <c r="C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D369" i="4"/>
  <c r="C225" i="4"/>
  <c r="D225" i="4" s="1"/>
  <c r="O224" i="4"/>
  <c r="P224" i="4" s="1"/>
  <c r="O225" i="4"/>
  <c r="P225" i="4" s="1"/>
  <c r="N28" i="10"/>
  <c r="L28" i="10"/>
  <c r="K28" i="10"/>
  <c r="J28" i="10"/>
  <c r="I28" i="10"/>
  <c r="H28" i="10"/>
  <c r="G28" i="10"/>
  <c r="F28" i="10"/>
  <c r="E28" i="10"/>
  <c r="D28" i="10"/>
  <c r="C28" i="10"/>
  <c r="M16" i="10"/>
  <c r="L16" i="10"/>
  <c r="K16" i="10"/>
  <c r="J16" i="10"/>
  <c r="I16" i="10"/>
  <c r="H16" i="10"/>
  <c r="G16" i="10"/>
  <c r="F16" i="10"/>
  <c r="E16" i="10"/>
  <c r="D16" i="10"/>
  <c r="Z13" i="10"/>
  <c r="AA13" i="10"/>
  <c r="AA12" i="10"/>
  <c r="AA11" i="10"/>
  <c r="AB11" i="10" s="1"/>
  <c r="AA10" i="10"/>
  <c r="AA9" i="10"/>
  <c r="Y9" i="10"/>
  <c r="Z9" i="10" s="1"/>
  <c r="AA8" i="10"/>
  <c r="AA7" i="10"/>
  <c r="AA6" i="10"/>
  <c r="AB6" i="10" s="1"/>
  <c r="AA5" i="10"/>
  <c r="O5" i="10"/>
  <c r="AA4" i="10"/>
  <c r="P2" i="10"/>
  <c r="M228" i="4" l="1"/>
  <c r="AC271" i="11"/>
  <c r="L271" i="11"/>
  <c r="AC252" i="11"/>
  <c r="L252" i="11"/>
  <c r="AC250" i="11"/>
  <c r="L250" i="11"/>
  <c r="AC270" i="11"/>
  <c r="L270" i="11"/>
  <c r="AC267" i="11"/>
  <c r="L267" i="11"/>
  <c r="AC254" i="11"/>
  <c r="L254" i="11"/>
  <c r="AC255" i="11"/>
  <c r="L255" i="11"/>
  <c r="AC260" i="11"/>
  <c r="L260" i="11"/>
  <c r="AC258" i="11"/>
  <c r="L258" i="11"/>
  <c r="AC253" i="11"/>
  <c r="L253" i="11"/>
  <c r="AC268" i="11"/>
  <c r="L268" i="11"/>
  <c r="AC269" i="11"/>
  <c r="L269" i="11"/>
  <c r="AC273" i="11"/>
  <c r="L273" i="11"/>
  <c r="AC256" i="11"/>
  <c r="L256" i="11"/>
  <c r="AC262" i="11"/>
  <c r="L262" i="11"/>
  <c r="AC251" i="11"/>
  <c r="L251" i="11"/>
  <c r="AC263" i="11"/>
  <c r="L263" i="11"/>
  <c r="AC265" i="11"/>
  <c r="L265" i="11"/>
  <c r="AC266" i="11"/>
  <c r="L266" i="11"/>
  <c r="AC264" i="11"/>
  <c r="L264" i="11"/>
  <c r="AC272" i="11"/>
  <c r="L272" i="11"/>
  <c r="AC259" i="11"/>
  <c r="L259" i="11"/>
  <c r="AC261" i="11"/>
  <c r="L261" i="11"/>
  <c r="AC257" i="11"/>
  <c r="L257" i="11"/>
  <c r="J3" i="10"/>
  <c r="Y6" i="10"/>
  <c r="Z6" i="10"/>
  <c r="O234" i="11"/>
  <c r="P234" i="11"/>
  <c r="R234" i="11"/>
  <c r="Q234" i="11"/>
  <c r="N234" i="11"/>
  <c r="N231" i="11"/>
  <c r="O231" i="11"/>
  <c r="P231" i="11"/>
  <c r="R231" i="11"/>
  <c r="Q231" i="11"/>
  <c r="N249" i="11"/>
  <c r="O249" i="11"/>
  <c r="P249" i="11"/>
  <c r="R249" i="11"/>
  <c r="Q249" i="11"/>
  <c r="P245" i="11"/>
  <c r="R245" i="11"/>
  <c r="Q245" i="11"/>
  <c r="N245" i="11"/>
  <c r="O245" i="11"/>
  <c r="N241" i="11"/>
  <c r="O241" i="11"/>
  <c r="P241" i="11"/>
  <c r="R241" i="11"/>
  <c r="Q241" i="11"/>
  <c r="R232" i="11"/>
  <c r="Q232" i="11"/>
  <c r="N232" i="11"/>
  <c r="O232" i="11"/>
  <c r="P232" i="11"/>
  <c r="N246" i="11"/>
  <c r="O246" i="11"/>
  <c r="P246" i="11"/>
  <c r="R246" i="11"/>
  <c r="Q246" i="11"/>
  <c r="N238" i="11"/>
  <c r="O238" i="11"/>
  <c r="P238" i="11"/>
  <c r="R238" i="11"/>
  <c r="Q238" i="11"/>
  <c r="P229" i="11"/>
  <c r="R229" i="11"/>
  <c r="Q229" i="11"/>
  <c r="N229" i="11"/>
  <c r="O229" i="11"/>
  <c r="N230" i="11"/>
  <c r="O230" i="11"/>
  <c r="P230" i="11"/>
  <c r="R230" i="11"/>
  <c r="Q230" i="11"/>
  <c r="P237" i="11"/>
  <c r="R237" i="11"/>
  <c r="Q237" i="11"/>
  <c r="N237" i="11"/>
  <c r="O237" i="11"/>
  <c r="R248" i="11"/>
  <c r="Q248" i="11"/>
  <c r="N248" i="11"/>
  <c r="O248" i="11"/>
  <c r="P248" i="11"/>
  <c r="N244" i="11"/>
  <c r="O244" i="11"/>
  <c r="P244" i="11"/>
  <c r="R244" i="11"/>
  <c r="Q244" i="11"/>
  <c r="R240" i="11"/>
  <c r="Q240" i="11"/>
  <c r="N240" i="11"/>
  <c r="O240" i="11"/>
  <c r="P240" i="11"/>
  <c r="O242" i="11"/>
  <c r="P242" i="11"/>
  <c r="R242" i="11"/>
  <c r="Q242" i="11"/>
  <c r="N242" i="11"/>
  <c r="N228" i="11"/>
  <c r="O228" i="11"/>
  <c r="P228" i="11"/>
  <c r="R228" i="11"/>
  <c r="Q228" i="11"/>
  <c r="N236" i="11"/>
  <c r="O236" i="11"/>
  <c r="P236" i="11"/>
  <c r="R236" i="11"/>
  <c r="Q236" i="11"/>
  <c r="N233" i="11"/>
  <c r="O233" i="11"/>
  <c r="P233" i="11"/>
  <c r="R233" i="11"/>
  <c r="Q233" i="11"/>
  <c r="Q235" i="11"/>
  <c r="N235" i="11"/>
  <c r="O235" i="11"/>
  <c r="P235" i="11"/>
  <c r="R235" i="11"/>
  <c r="N247" i="11"/>
  <c r="O247" i="11"/>
  <c r="P247" i="11"/>
  <c r="R247" i="11"/>
  <c r="Q247" i="11"/>
  <c r="Q243" i="11"/>
  <c r="N243" i="11"/>
  <c r="O243" i="11"/>
  <c r="P243" i="11"/>
  <c r="R243" i="11"/>
  <c r="N239" i="11"/>
  <c r="O239" i="11"/>
  <c r="P239" i="11"/>
  <c r="R239" i="11"/>
  <c r="Q239" i="11"/>
  <c r="AG275" i="4"/>
  <c r="AF275" i="4"/>
  <c r="AE274" i="4"/>
  <c r="AC274" i="4"/>
  <c r="AE273" i="4"/>
  <c r="AF273" i="4" s="1"/>
  <c r="AC273" i="4"/>
  <c r="AE276" i="4"/>
  <c r="AC276" i="4"/>
  <c r="AN235" i="4"/>
  <c r="M235" i="4"/>
  <c r="AN234" i="4"/>
  <c r="M234" i="4"/>
  <c r="AN237" i="4"/>
  <c r="M237" i="4"/>
  <c r="AN233" i="4"/>
  <c r="M233" i="4"/>
  <c r="AN236" i="4"/>
  <c r="M236" i="4"/>
  <c r="AN232" i="4"/>
  <c r="M232" i="4"/>
  <c r="AM235" i="4"/>
  <c r="J235" i="4"/>
  <c r="AM234" i="4"/>
  <c r="J234" i="4"/>
  <c r="AM237" i="4"/>
  <c r="J237" i="4"/>
  <c r="AM233" i="4"/>
  <c r="J233" i="4"/>
  <c r="AM236" i="4"/>
  <c r="J236" i="4"/>
  <c r="AM232" i="4"/>
  <c r="J232" i="4"/>
  <c r="AM228" i="4"/>
  <c r="H229" i="11" s="1"/>
  <c r="J228" i="4"/>
  <c r="AL235" i="4"/>
  <c r="G235" i="4"/>
  <c r="AL234" i="4"/>
  <c r="G234" i="4"/>
  <c r="AL232" i="4"/>
  <c r="G232" i="4"/>
  <c r="AL228" i="4"/>
  <c r="G228" i="4"/>
  <c r="AL237" i="4"/>
  <c r="G237" i="4"/>
  <c r="AL233" i="4"/>
  <c r="G233" i="4"/>
  <c r="AL236" i="4"/>
  <c r="G236" i="4"/>
  <c r="F243" i="4"/>
  <c r="AL243" i="4" s="1"/>
  <c r="D243" i="4"/>
  <c r="AK228" i="4"/>
  <c r="D228" i="4"/>
  <c r="AK336" i="4"/>
  <c r="D336" i="4"/>
  <c r="F244" i="4"/>
  <c r="D244" i="4"/>
  <c r="F242" i="4"/>
  <c r="AL242" i="4"/>
  <c r="D242" i="4"/>
  <c r="AK232" i="4"/>
  <c r="D232" i="4"/>
  <c r="AK325" i="4"/>
  <c r="D325" i="4"/>
  <c r="AK309" i="4"/>
  <c r="D309" i="4"/>
  <c r="F241" i="4"/>
  <c r="D241" i="4"/>
  <c r="AK235" i="4"/>
  <c r="D235" i="4"/>
  <c r="AK340" i="4"/>
  <c r="D340" i="4"/>
  <c r="F248" i="4"/>
  <c r="D248" i="4"/>
  <c r="F240" i="4"/>
  <c r="I240" i="4" s="1"/>
  <c r="J240" i="4" s="1"/>
  <c r="D240" i="4"/>
  <c r="AK331" i="4"/>
  <c r="D331" i="4"/>
  <c r="F247" i="4"/>
  <c r="D247" i="4"/>
  <c r="F239" i="4"/>
  <c r="D239" i="4"/>
  <c r="AK234" i="4"/>
  <c r="D234" i="4"/>
  <c r="AK236" i="4"/>
  <c r="D236" i="4"/>
  <c r="F246" i="4"/>
  <c r="D246" i="4"/>
  <c r="F238" i="4"/>
  <c r="D238" i="4"/>
  <c r="F245" i="4"/>
  <c r="D245" i="4"/>
  <c r="AK237" i="4"/>
  <c r="D237" i="4"/>
  <c r="AK233" i="4"/>
  <c r="D233" i="4"/>
  <c r="F356" i="4"/>
  <c r="G356" i="4" s="1"/>
  <c r="AK356" i="4"/>
  <c r="F332" i="4"/>
  <c r="G332" i="4"/>
  <c r="AK332" i="4"/>
  <c r="F308" i="4"/>
  <c r="G308" i="4" s="1"/>
  <c r="AK308" i="4"/>
  <c r="F292" i="4"/>
  <c r="AK292" i="4"/>
  <c r="F363" i="4"/>
  <c r="G363" i="4"/>
  <c r="AK363" i="4"/>
  <c r="F355" i="4"/>
  <c r="G355" i="4" s="1"/>
  <c r="AK355" i="4"/>
  <c r="F347" i="4"/>
  <c r="G347" i="4" s="1"/>
  <c r="AK347" i="4"/>
  <c r="F339" i="4"/>
  <c r="G339" i="4" s="1"/>
  <c r="AK339" i="4"/>
  <c r="F323" i="4"/>
  <c r="G323" i="4"/>
  <c r="AK323" i="4"/>
  <c r="F315" i="4"/>
  <c r="G315" i="4" s="1"/>
  <c r="AK315" i="4"/>
  <c r="F307" i="4"/>
  <c r="G307" i="4" s="1"/>
  <c r="AK307" i="4"/>
  <c r="F299" i="4"/>
  <c r="G299" i="4" s="1"/>
  <c r="AK299" i="4"/>
  <c r="F291" i="4"/>
  <c r="G291" i="4"/>
  <c r="AK291" i="4"/>
  <c r="F283" i="4"/>
  <c r="G283" i="4" s="1"/>
  <c r="AK283" i="4"/>
  <c r="F365" i="4"/>
  <c r="G365" i="4" s="1"/>
  <c r="AK365" i="4"/>
  <c r="F341" i="4"/>
  <c r="G341" i="4" s="1"/>
  <c r="AK341" i="4"/>
  <c r="F293" i="4"/>
  <c r="G293" i="4"/>
  <c r="AK293" i="4"/>
  <c r="F316" i="4"/>
  <c r="G316" i="4" s="1"/>
  <c r="AK316" i="4"/>
  <c r="F284" i="4"/>
  <c r="G284" i="4" s="1"/>
  <c r="AK284" i="4"/>
  <c r="F362" i="4"/>
  <c r="G362" i="4" s="1"/>
  <c r="AK362" i="4"/>
  <c r="F354" i="4"/>
  <c r="G354" i="4"/>
  <c r="AK354" i="4"/>
  <c r="F346" i="4"/>
  <c r="G346" i="4" s="1"/>
  <c r="AK346" i="4"/>
  <c r="F338" i="4"/>
  <c r="G338" i="4" s="1"/>
  <c r="AK338" i="4"/>
  <c r="F330" i="4"/>
  <c r="G330" i="4" s="1"/>
  <c r="AK330" i="4"/>
  <c r="F322" i="4"/>
  <c r="G322" i="4"/>
  <c r="AK322" i="4"/>
  <c r="F314" i="4"/>
  <c r="G314" i="4" s="1"/>
  <c r="AK314" i="4"/>
  <c r="F306" i="4"/>
  <c r="G306" i="4" s="1"/>
  <c r="AK306" i="4"/>
  <c r="F298" i="4"/>
  <c r="G298" i="4" s="1"/>
  <c r="AK298" i="4"/>
  <c r="F290" i="4"/>
  <c r="G290" i="4"/>
  <c r="AK290" i="4"/>
  <c r="F282" i="4"/>
  <c r="G282" i="4" s="1"/>
  <c r="AK282" i="4"/>
  <c r="F345" i="4"/>
  <c r="G345" i="4"/>
  <c r="AK345" i="4"/>
  <c r="F313" i="4"/>
  <c r="G313" i="4" s="1"/>
  <c r="AK313" i="4"/>
  <c r="F289" i="4"/>
  <c r="G289" i="4"/>
  <c r="AK289" i="4"/>
  <c r="F312" i="4"/>
  <c r="G312" i="4" s="1"/>
  <c r="AK312" i="4"/>
  <c r="F280" i="4"/>
  <c r="G280" i="4"/>
  <c r="AK280" i="4"/>
  <c r="G369" i="4"/>
  <c r="AK369" i="4"/>
  <c r="F353" i="4"/>
  <c r="G353" i="4" s="1"/>
  <c r="AK353" i="4"/>
  <c r="F329" i="4"/>
  <c r="G329" i="4"/>
  <c r="AK329" i="4"/>
  <c r="F305" i="4"/>
  <c r="G305" i="4" s="1"/>
  <c r="AK305" i="4"/>
  <c r="F281" i="4"/>
  <c r="G281" i="4"/>
  <c r="AK281" i="4"/>
  <c r="F368" i="4"/>
  <c r="G368" i="4" s="1"/>
  <c r="AK368" i="4"/>
  <c r="F352" i="4"/>
  <c r="G352" i="4"/>
  <c r="AK352" i="4"/>
  <c r="F328" i="4"/>
  <c r="G328" i="4" s="1"/>
  <c r="AK328" i="4"/>
  <c r="F304" i="4"/>
  <c r="G304" i="4"/>
  <c r="AK304" i="4"/>
  <c r="F288" i="4"/>
  <c r="AK288" i="4"/>
  <c r="F367" i="4"/>
  <c r="G367" i="4" s="1"/>
  <c r="AK367" i="4"/>
  <c r="F359" i="4"/>
  <c r="G359" i="4"/>
  <c r="AK359" i="4"/>
  <c r="F351" i="4"/>
  <c r="G351" i="4" s="1"/>
  <c r="AK351" i="4"/>
  <c r="F343" i="4"/>
  <c r="G343" i="4"/>
  <c r="AK343" i="4"/>
  <c r="F335" i="4"/>
  <c r="G335" i="4" s="1"/>
  <c r="AK335" i="4"/>
  <c r="F327" i="4"/>
  <c r="G327" i="4"/>
  <c r="AK327" i="4"/>
  <c r="F319" i="4"/>
  <c r="AK319" i="4"/>
  <c r="F311" i="4"/>
  <c r="G311" i="4" s="1"/>
  <c r="AK311" i="4"/>
  <c r="F303" i="4"/>
  <c r="G303" i="4"/>
  <c r="AK303" i="4"/>
  <c r="F295" i="4"/>
  <c r="G295" i="4" s="1"/>
  <c r="AK295" i="4"/>
  <c r="F287" i="4"/>
  <c r="G287" i="4"/>
  <c r="AK287" i="4"/>
  <c r="F279" i="4"/>
  <c r="G279" i="4" s="1"/>
  <c r="AK279" i="4"/>
  <c r="F361" i="4"/>
  <c r="G361" i="4"/>
  <c r="AK361" i="4"/>
  <c r="F337" i="4"/>
  <c r="G337" i="4" s="1"/>
  <c r="AK337" i="4"/>
  <c r="F321" i="4"/>
  <c r="G321" i="4"/>
  <c r="AK321" i="4"/>
  <c r="F297" i="4"/>
  <c r="G297" i="4" s="1"/>
  <c r="AK297" i="4"/>
  <c r="F360" i="4"/>
  <c r="G360" i="4"/>
  <c r="AK360" i="4"/>
  <c r="F344" i="4"/>
  <c r="G344" i="4" s="1"/>
  <c r="AK344" i="4"/>
  <c r="F320" i="4"/>
  <c r="G320" i="4"/>
  <c r="AK320" i="4"/>
  <c r="F296" i="4"/>
  <c r="G296" i="4" s="1"/>
  <c r="AK296" i="4"/>
  <c r="F366" i="4"/>
  <c r="G366" i="4"/>
  <c r="AK366" i="4"/>
  <c r="F358" i="4"/>
  <c r="G358" i="4" s="1"/>
  <c r="AK358" i="4"/>
  <c r="F350" i="4"/>
  <c r="G350" i="4"/>
  <c r="AK350" i="4"/>
  <c r="F342" i="4"/>
  <c r="G342" i="4" s="1"/>
  <c r="AK342" i="4"/>
  <c r="F334" i="4"/>
  <c r="G334" i="4"/>
  <c r="AK334" i="4"/>
  <c r="F326" i="4"/>
  <c r="G326" i="4" s="1"/>
  <c r="AK326" i="4"/>
  <c r="F318" i="4"/>
  <c r="G318" i="4"/>
  <c r="AK318" i="4"/>
  <c r="F310" i="4"/>
  <c r="G310" i="4" s="1"/>
  <c r="AK310" i="4"/>
  <c r="F302" i="4"/>
  <c r="G302" i="4"/>
  <c r="AK302" i="4"/>
  <c r="F294" i="4"/>
  <c r="G294" i="4" s="1"/>
  <c r="AK294" i="4"/>
  <c r="F286" i="4"/>
  <c r="G286" i="4"/>
  <c r="AK286" i="4"/>
  <c r="F278" i="4"/>
  <c r="G278" i="4" s="1"/>
  <c r="AK278" i="4"/>
  <c r="F349" i="4"/>
  <c r="G349" i="4"/>
  <c r="AK349" i="4"/>
  <c r="F333" i="4"/>
  <c r="G333" i="4" s="1"/>
  <c r="AK333" i="4"/>
  <c r="F317" i="4"/>
  <c r="G317" i="4"/>
  <c r="AK317" i="4"/>
  <c r="F285" i="4"/>
  <c r="G285" i="4" s="1"/>
  <c r="AK285" i="4"/>
  <c r="F357" i="4"/>
  <c r="G357" i="4"/>
  <c r="AK357" i="4"/>
  <c r="F301" i="4"/>
  <c r="G301" i="4" s="1"/>
  <c r="AK301" i="4"/>
  <c r="F277" i="4"/>
  <c r="G277" i="4"/>
  <c r="AK277" i="4"/>
  <c r="F364" i="4"/>
  <c r="G364" i="4" s="1"/>
  <c r="AK364" i="4"/>
  <c r="F348" i="4"/>
  <c r="G348" i="4"/>
  <c r="AK348" i="4"/>
  <c r="F324" i="4"/>
  <c r="G324" i="4" s="1"/>
  <c r="AK324" i="4"/>
  <c r="F300" i="4"/>
  <c r="G300" i="4"/>
  <c r="AK300" i="4"/>
  <c r="F266" i="4"/>
  <c r="G266" i="4" s="1"/>
  <c r="AK266" i="4"/>
  <c r="F272" i="4"/>
  <c r="G272" i="4"/>
  <c r="AK272" i="4"/>
  <c r="F271" i="4"/>
  <c r="G271" i="4" s="1"/>
  <c r="AK271" i="4"/>
  <c r="F270" i="4"/>
  <c r="G270" i="4"/>
  <c r="AK270" i="4"/>
  <c r="F269" i="4"/>
  <c r="G269" i="4" s="1"/>
  <c r="AK269" i="4"/>
  <c r="F267" i="4"/>
  <c r="G267" i="4"/>
  <c r="AK267" i="4"/>
  <c r="F268" i="4"/>
  <c r="G268" i="4" s="1"/>
  <c r="AK268" i="4"/>
  <c r="F264" i="4"/>
  <c r="G264" i="4"/>
  <c r="AK264" i="4"/>
  <c r="F256" i="4"/>
  <c r="AK256" i="4"/>
  <c r="F265" i="4"/>
  <c r="G265" i="4" s="1"/>
  <c r="AK265" i="4"/>
  <c r="F257" i="4"/>
  <c r="G257" i="4"/>
  <c r="AK257" i="4"/>
  <c r="F249" i="4"/>
  <c r="G249" i="4" s="1"/>
  <c r="AK249" i="4"/>
  <c r="F263" i="4"/>
  <c r="G263" i="4"/>
  <c r="AK263" i="4"/>
  <c r="F255" i="4"/>
  <c r="G255" i="4" s="1"/>
  <c r="AK255" i="4"/>
  <c r="F262" i="4"/>
  <c r="G262" i="4"/>
  <c r="AK262" i="4"/>
  <c r="F254" i="4"/>
  <c r="G254" i="4" s="1"/>
  <c r="AK254" i="4"/>
  <c r="F261" i="4"/>
  <c r="G261" i="4"/>
  <c r="AK261" i="4"/>
  <c r="F253" i="4"/>
  <c r="G253" i="4" s="1"/>
  <c r="AK253" i="4"/>
  <c r="F260" i="4"/>
  <c r="G260" i="4"/>
  <c r="AK260" i="4"/>
  <c r="F252" i="4"/>
  <c r="AK252" i="4"/>
  <c r="F259" i="4"/>
  <c r="G259" i="4" s="1"/>
  <c r="AK259" i="4"/>
  <c r="F251" i="4"/>
  <c r="G251" i="4"/>
  <c r="AK251" i="4"/>
  <c r="F258" i="4"/>
  <c r="G258" i="4" s="1"/>
  <c r="AK258" i="4"/>
  <c r="F250" i="4"/>
  <c r="G250" i="4"/>
  <c r="AK250" i="4"/>
  <c r="AK239" i="4"/>
  <c r="AK247" i="4"/>
  <c r="AK242" i="4"/>
  <c r="AK244" i="4"/>
  <c r="AK241" i="4"/>
  <c r="AK246" i="4"/>
  <c r="AK238" i="4"/>
  <c r="AK243" i="4"/>
  <c r="AK248" i="4"/>
  <c r="AK240" i="4"/>
  <c r="AK245" i="4"/>
  <c r="AG234" i="4"/>
  <c r="AG233" i="4"/>
  <c r="AL230" i="4"/>
  <c r="AK230" i="4"/>
  <c r="AN229" i="4"/>
  <c r="AM229" i="4"/>
  <c r="AN231" i="4"/>
  <c r="AL229" i="4"/>
  <c r="AM231" i="4"/>
  <c r="AK229" i="4"/>
  <c r="AL231" i="4"/>
  <c r="AK231" i="4"/>
  <c r="AN230" i="4"/>
  <c r="AM230" i="4"/>
  <c r="AG231" i="4"/>
  <c r="AG230" i="4"/>
  <c r="AG228" i="4"/>
  <c r="F340" i="4"/>
  <c r="G340" i="4" s="1"/>
  <c r="F331" i="4"/>
  <c r="G331" i="4" s="1"/>
  <c r="F309" i="4"/>
  <c r="G309" i="4" s="1"/>
  <c r="F325" i="4"/>
  <c r="G325" i="4" s="1"/>
  <c r="F336" i="4"/>
  <c r="G336" i="4" s="1"/>
  <c r="Y4" i="10"/>
  <c r="Z4" i="10" s="1"/>
  <c r="AB4" i="10"/>
  <c r="AB10" i="10"/>
  <c r="Y10" i="10"/>
  <c r="Z10" i="10" s="1"/>
  <c r="AB5" i="10"/>
  <c r="Y5" i="10"/>
  <c r="Z5" i="10"/>
  <c r="Y7" i="10"/>
  <c r="Z7" i="10"/>
  <c r="AB7" i="10"/>
  <c r="AB8" i="10"/>
  <c r="Y8" i="10"/>
  <c r="Z8" i="10"/>
  <c r="AB9" i="10"/>
  <c r="AC243" i="11" l="1"/>
  <c r="L243" i="11"/>
  <c r="AC233" i="11"/>
  <c r="L233" i="11"/>
  <c r="AC237" i="11"/>
  <c r="L237" i="11"/>
  <c r="AC230" i="11"/>
  <c r="L230" i="11"/>
  <c r="AC231" i="11"/>
  <c r="L231" i="11"/>
  <c r="AC241" i="11"/>
  <c r="L241" i="11"/>
  <c r="AC235" i="11"/>
  <c r="L235" i="11"/>
  <c r="AC228" i="11"/>
  <c r="L228" i="11"/>
  <c r="AC240" i="11"/>
  <c r="L240" i="11"/>
  <c r="AC229" i="11"/>
  <c r="L229" i="11"/>
  <c r="AC238" i="11"/>
  <c r="L238" i="11"/>
  <c r="AC232" i="11"/>
  <c r="L232" i="11"/>
  <c r="AC234" i="11"/>
  <c r="L234" i="11"/>
  <c r="AC242" i="11"/>
  <c r="L242" i="11"/>
  <c r="AC245" i="11"/>
  <c r="L245" i="11"/>
  <c r="AC249" i="11"/>
  <c r="L249" i="11"/>
  <c r="AC244" i="11"/>
  <c r="L244" i="11"/>
  <c r="AC239" i="11"/>
  <c r="L239" i="11"/>
  <c r="AC248" i="11"/>
  <c r="L248" i="11"/>
  <c r="AC236" i="11"/>
  <c r="L236" i="11"/>
  <c r="AC247" i="11"/>
  <c r="L247" i="11"/>
  <c r="AC246" i="11"/>
  <c r="L246" i="11"/>
  <c r="J14" i="10"/>
  <c r="J26" i="10"/>
  <c r="AI233" i="4"/>
  <c r="AI228" i="4"/>
  <c r="AI234" i="4"/>
  <c r="AI230" i="4"/>
  <c r="AI275" i="4"/>
  <c r="I276" i="11"/>
  <c r="AI231" i="4"/>
  <c r="H233" i="11"/>
  <c r="H235" i="11"/>
  <c r="H237" i="11"/>
  <c r="H236" i="11"/>
  <c r="H231" i="11"/>
  <c r="H230" i="11"/>
  <c r="H238" i="11"/>
  <c r="H234" i="11"/>
  <c r="H232" i="11"/>
  <c r="AG276" i="4"/>
  <c r="AF276" i="4"/>
  <c r="AG274" i="4"/>
  <c r="AF274" i="4"/>
  <c r="AG273" i="4"/>
  <c r="AO237" i="4"/>
  <c r="AP237" i="4"/>
  <c r="AO233" i="4"/>
  <c r="AP233" i="4"/>
  <c r="AO235" i="4"/>
  <c r="AP235" i="4"/>
  <c r="AO234" i="4"/>
  <c r="AP234" i="4"/>
  <c r="AO236" i="4"/>
  <c r="AP236" i="4"/>
  <c r="AO232" i="4"/>
  <c r="AP232" i="4"/>
  <c r="AO228" i="4"/>
  <c r="AP228" i="4"/>
  <c r="AL252" i="4"/>
  <c r="G252" i="4"/>
  <c r="AL319" i="4"/>
  <c r="G319" i="4"/>
  <c r="AL292" i="4"/>
  <c r="G292" i="4"/>
  <c r="I238" i="4"/>
  <c r="G238" i="4"/>
  <c r="I239" i="4"/>
  <c r="G239" i="4"/>
  <c r="I248" i="4"/>
  <c r="G248" i="4"/>
  <c r="AL244" i="4"/>
  <c r="G244" i="4"/>
  <c r="I246" i="4"/>
  <c r="G246" i="4"/>
  <c r="I247" i="4"/>
  <c r="G247" i="4"/>
  <c r="AL256" i="4"/>
  <c r="G256" i="4"/>
  <c r="AL288" i="4"/>
  <c r="G288" i="4"/>
  <c r="I245" i="4"/>
  <c r="G245" i="4"/>
  <c r="AL240" i="4"/>
  <c r="G240" i="4"/>
  <c r="I241" i="4"/>
  <c r="G241" i="4"/>
  <c r="I242" i="4"/>
  <c r="J242" i="4"/>
  <c r="G242" i="4"/>
  <c r="I243" i="4"/>
  <c r="J243" i="4"/>
  <c r="G243" i="4"/>
  <c r="AL247" i="4"/>
  <c r="AL368" i="4"/>
  <c r="AL362" i="4"/>
  <c r="AL346" i="4"/>
  <c r="AL354" i="4"/>
  <c r="AL241" i="4"/>
  <c r="AL238" i="4"/>
  <c r="AL246" i="4"/>
  <c r="AL245" i="4"/>
  <c r="AL239" i="4"/>
  <c r="AL248" i="4"/>
  <c r="I244" i="4"/>
  <c r="I288" i="4"/>
  <c r="AO230" i="4"/>
  <c r="I231" i="11"/>
  <c r="I346" i="4"/>
  <c r="AO231" i="4"/>
  <c r="I232" i="11"/>
  <c r="AO229" i="4"/>
  <c r="I368" i="4"/>
  <c r="I354" i="4"/>
  <c r="I319" i="4"/>
  <c r="I292" i="4"/>
  <c r="I362" i="4"/>
  <c r="I331" i="4"/>
  <c r="J331" i="4"/>
  <c r="AL331" i="4"/>
  <c r="I300" i="4"/>
  <c r="J300" i="4" s="1"/>
  <c r="AL300" i="4"/>
  <c r="I277" i="4"/>
  <c r="J277" i="4" s="1"/>
  <c r="AL277" i="4"/>
  <c r="I317" i="4"/>
  <c r="J317" i="4"/>
  <c r="AL317" i="4"/>
  <c r="I286" i="4"/>
  <c r="J286" i="4"/>
  <c r="AL286" i="4"/>
  <c r="I318" i="4"/>
  <c r="J318" i="4" s="1"/>
  <c r="AL318" i="4"/>
  <c r="I350" i="4"/>
  <c r="J350" i="4"/>
  <c r="AL350" i="4"/>
  <c r="I320" i="4"/>
  <c r="J320" i="4"/>
  <c r="AL320" i="4"/>
  <c r="I321" i="4"/>
  <c r="J321" i="4"/>
  <c r="AL321" i="4"/>
  <c r="I287" i="4"/>
  <c r="J287" i="4" s="1"/>
  <c r="AL287" i="4"/>
  <c r="I351" i="4"/>
  <c r="J351" i="4" s="1"/>
  <c r="AL351" i="4"/>
  <c r="I304" i="4"/>
  <c r="J304" i="4"/>
  <c r="AL304" i="4"/>
  <c r="I281" i="4"/>
  <c r="J281" i="4"/>
  <c r="AL281" i="4"/>
  <c r="J369" i="4"/>
  <c r="AL369" i="4"/>
  <c r="I313" i="4"/>
  <c r="J313" i="4"/>
  <c r="AL313" i="4"/>
  <c r="I298" i="4"/>
  <c r="J298" i="4"/>
  <c r="AL298" i="4"/>
  <c r="I330" i="4"/>
  <c r="J330" i="4" s="1"/>
  <c r="AL330" i="4"/>
  <c r="I341" i="4"/>
  <c r="J341" i="4"/>
  <c r="AL341" i="4"/>
  <c r="I299" i="4"/>
  <c r="J299" i="4"/>
  <c r="AL299" i="4"/>
  <c r="I339" i="4"/>
  <c r="J339" i="4"/>
  <c r="AL339" i="4"/>
  <c r="I333" i="4"/>
  <c r="J333" i="4" s="1"/>
  <c r="AL333" i="4"/>
  <c r="I294" i="4"/>
  <c r="J294" i="4" s="1"/>
  <c r="AL294" i="4"/>
  <c r="I326" i="4"/>
  <c r="J326" i="4"/>
  <c r="AL326" i="4"/>
  <c r="I358" i="4"/>
  <c r="J358" i="4"/>
  <c r="AL358" i="4"/>
  <c r="I344" i="4"/>
  <c r="J344" i="4" s="1"/>
  <c r="AL344" i="4"/>
  <c r="I337" i="4"/>
  <c r="J337" i="4"/>
  <c r="AL337" i="4"/>
  <c r="I295" i="4"/>
  <c r="J295" i="4"/>
  <c r="AL295" i="4"/>
  <c r="I327" i="4"/>
  <c r="J327" i="4"/>
  <c r="AL327" i="4"/>
  <c r="I359" i="4"/>
  <c r="J359" i="4" s="1"/>
  <c r="AL359" i="4"/>
  <c r="I328" i="4"/>
  <c r="J328" i="4" s="1"/>
  <c r="AL328" i="4"/>
  <c r="I305" i="4"/>
  <c r="J305" i="4"/>
  <c r="AL305" i="4"/>
  <c r="I280" i="4"/>
  <c r="J280" i="4"/>
  <c r="AL280" i="4"/>
  <c r="I345" i="4"/>
  <c r="J345" i="4" s="1"/>
  <c r="AL345" i="4"/>
  <c r="I306" i="4"/>
  <c r="J306" i="4"/>
  <c r="AL306" i="4"/>
  <c r="I338" i="4"/>
  <c r="J338" i="4"/>
  <c r="AL338" i="4"/>
  <c r="I284" i="4"/>
  <c r="J284" i="4"/>
  <c r="AL284" i="4"/>
  <c r="I365" i="4"/>
  <c r="J365" i="4" s="1"/>
  <c r="AL365" i="4"/>
  <c r="I307" i="4"/>
  <c r="J307" i="4" s="1"/>
  <c r="AL307" i="4"/>
  <c r="I347" i="4"/>
  <c r="J347" i="4"/>
  <c r="AL347" i="4"/>
  <c r="I308" i="4"/>
  <c r="J308" i="4"/>
  <c r="AL308" i="4"/>
  <c r="I336" i="4"/>
  <c r="J336" i="4" s="1"/>
  <c r="AL336" i="4"/>
  <c r="I301" i="4"/>
  <c r="J301" i="4"/>
  <c r="AL301" i="4"/>
  <c r="I324" i="4"/>
  <c r="J324" i="4"/>
  <c r="AL324" i="4"/>
  <c r="I325" i="4"/>
  <c r="J325" i="4"/>
  <c r="AL325" i="4"/>
  <c r="I340" i="4"/>
  <c r="J340" i="4" s="1"/>
  <c r="AL340" i="4"/>
  <c r="I348" i="4"/>
  <c r="J348" i="4" s="1"/>
  <c r="AL348" i="4"/>
  <c r="I357" i="4"/>
  <c r="J357" i="4"/>
  <c r="AL357" i="4"/>
  <c r="I349" i="4"/>
  <c r="J349" i="4"/>
  <c r="AL349" i="4"/>
  <c r="I302" i="4"/>
  <c r="J302" i="4" s="1"/>
  <c r="AL302" i="4"/>
  <c r="I334" i="4"/>
  <c r="J334" i="4"/>
  <c r="AL334" i="4"/>
  <c r="I366" i="4"/>
  <c r="J366" i="4"/>
  <c r="AL366" i="4"/>
  <c r="I360" i="4"/>
  <c r="J360" i="4"/>
  <c r="AL360" i="4"/>
  <c r="I361" i="4"/>
  <c r="J361" i="4" s="1"/>
  <c r="AL361" i="4"/>
  <c r="I303" i="4"/>
  <c r="J303" i="4" s="1"/>
  <c r="AL303" i="4"/>
  <c r="I335" i="4"/>
  <c r="J335" i="4"/>
  <c r="AL335" i="4"/>
  <c r="I367" i="4"/>
  <c r="J367" i="4"/>
  <c r="AL367" i="4"/>
  <c r="I352" i="4"/>
  <c r="J352" i="4" s="1"/>
  <c r="AL352" i="4"/>
  <c r="I329" i="4"/>
  <c r="J329" i="4"/>
  <c r="AL329" i="4"/>
  <c r="I312" i="4"/>
  <c r="J312" i="4"/>
  <c r="AL312" i="4"/>
  <c r="I282" i="4"/>
  <c r="J282" i="4"/>
  <c r="AL282" i="4"/>
  <c r="I314" i="4"/>
  <c r="J314" i="4" s="1"/>
  <c r="AL314" i="4"/>
  <c r="I316" i="4"/>
  <c r="J316" i="4" s="1"/>
  <c r="AL316" i="4"/>
  <c r="I283" i="4"/>
  <c r="J283" i="4"/>
  <c r="AL283" i="4"/>
  <c r="I315" i="4"/>
  <c r="J315" i="4"/>
  <c r="AL315" i="4"/>
  <c r="I355" i="4"/>
  <c r="J355" i="4" s="1"/>
  <c r="AL355" i="4"/>
  <c r="I332" i="4"/>
  <c r="J332" i="4"/>
  <c r="AL332" i="4"/>
  <c r="I309" i="4"/>
  <c r="J309" i="4"/>
  <c r="AL309" i="4"/>
  <c r="I364" i="4"/>
  <c r="J364" i="4"/>
  <c r="AL364" i="4"/>
  <c r="I285" i="4"/>
  <c r="J285" i="4" s="1"/>
  <c r="AL285" i="4"/>
  <c r="I278" i="4"/>
  <c r="J278" i="4" s="1"/>
  <c r="AL278" i="4"/>
  <c r="I310" i="4"/>
  <c r="J310" i="4"/>
  <c r="AL310" i="4"/>
  <c r="I342" i="4"/>
  <c r="J342" i="4"/>
  <c r="AL342" i="4"/>
  <c r="I296" i="4"/>
  <c r="J296" i="4" s="1"/>
  <c r="AL296" i="4"/>
  <c r="I297" i="4"/>
  <c r="J297" i="4"/>
  <c r="AL297" i="4"/>
  <c r="I279" i="4"/>
  <c r="J279" i="4"/>
  <c r="AL279" i="4"/>
  <c r="I311" i="4"/>
  <c r="J311" i="4"/>
  <c r="AL311" i="4"/>
  <c r="I343" i="4"/>
  <c r="J343" i="4" s="1"/>
  <c r="AL343" i="4"/>
  <c r="I353" i="4"/>
  <c r="J353" i="4" s="1"/>
  <c r="AL353" i="4"/>
  <c r="I289" i="4"/>
  <c r="J289" i="4"/>
  <c r="AL289" i="4"/>
  <c r="I290" i="4"/>
  <c r="J290" i="4"/>
  <c r="AL290" i="4"/>
  <c r="I322" i="4"/>
  <c r="J322" i="4" s="1"/>
  <c r="AL322" i="4"/>
  <c r="I293" i="4"/>
  <c r="J293" i="4"/>
  <c r="AL293" i="4"/>
  <c r="I291" i="4"/>
  <c r="J291" i="4"/>
  <c r="AL291" i="4"/>
  <c r="I323" i="4"/>
  <c r="J323" i="4"/>
  <c r="AL323" i="4"/>
  <c r="I363" i="4"/>
  <c r="J363" i="4" s="1"/>
  <c r="AL363" i="4"/>
  <c r="I356" i="4"/>
  <c r="J356" i="4" s="1"/>
  <c r="AL356" i="4"/>
  <c r="I270" i="4"/>
  <c r="J270" i="4"/>
  <c r="AL270" i="4"/>
  <c r="I268" i="4"/>
  <c r="J268" i="4"/>
  <c r="AL268" i="4"/>
  <c r="I271" i="4"/>
  <c r="J271" i="4" s="1"/>
  <c r="AL271" i="4"/>
  <c r="I267" i="4"/>
  <c r="J267" i="4"/>
  <c r="AL267" i="4"/>
  <c r="I272" i="4"/>
  <c r="J272" i="4"/>
  <c r="AL272" i="4"/>
  <c r="I269" i="4"/>
  <c r="J269" i="4"/>
  <c r="AL269" i="4"/>
  <c r="I266" i="4"/>
  <c r="J266" i="4" s="1"/>
  <c r="AL266" i="4"/>
  <c r="I256" i="4"/>
  <c r="I252" i="4"/>
  <c r="I258" i="4"/>
  <c r="J258" i="4"/>
  <c r="AL258" i="4"/>
  <c r="I260" i="4"/>
  <c r="J260" i="4" s="1"/>
  <c r="AL260" i="4"/>
  <c r="I262" i="4"/>
  <c r="J262" i="4" s="1"/>
  <c r="AL262" i="4"/>
  <c r="I257" i="4"/>
  <c r="J257" i="4"/>
  <c r="AL257" i="4"/>
  <c r="I251" i="4"/>
  <c r="J251" i="4"/>
  <c r="AL251" i="4"/>
  <c r="I253" i="4"/>
  <c r="J253" i="4" s="1"/>
  <c r="AL253" i="4"/>
  <c r="I255" i="4"/>
  <c r="J255" i="4"/>
  <c r="AL255" i="4"/>
  <c r="I265" i="4"/>
  <c r="J265" i="4"/>
  <c r="AL265" i="4"/>
  <c r="I259" i="4"/>
  <c r="J259" i="4"/>
  <c r="AL259" i="4"/>
  <c r="I261" i="4"/>
  <c r="J261" i="4" s="1"/>
  <c r="AL261" i="4"/>
  <c r="I263" i="4"/>
  <c r="J263" i="4" s="1"/>
  <c r="AL263" i="4"/>
  <c r="I250" i="4"/>
  <c r="J250" i="4"/>
  <c r="AL250" i="4"/>
  <c r="I254" i="4"/>
  <c r="J254" i="4"/>
  <c r="AL254" i="4"/>
  <c r="I249" i="4"/>
  <c r="J249" i="4" s="1"/>
  <c r="AL249" i="4"/>
  <c r="I264" i="4"/>
  <c r="J264" i="4"/>
  <c r="AL264" i="4"/>
  <c r="L240" i="4"/>
  <c r="M240" i="4"/>
  <c r="AM240" i="4"/>
  <c r="AG232" i="4"/>
  <c r="AG235" i="4"/>
  <c r="AG236" i="4"/>
  <c r="AG237" i="4"/>
  <c r="AG229" i="4"/>
  <c r="AI236" i="4" l="1"/>
  <c r="I237" i="11"/>
  <c r="AI235" i="4"/>
  <c r="I236" i="11"/>
  <c r="AI276" i="4"/>
  <c r="I277" i="11"/>
  <c r="I235" i="11"/>
  <c r="AI237" i="4"/>
  <c r="I238" i="11"/>
  <c r="AI232" i="4"/>
  <c r="I233" i="11"/>
  <c r="I229" i="11"/>
  <c r="AI273" i="4"/>
  <c r="I274" i="11"/>
  <c r="I234" i="11"/>
  <c r="AI229" i="4"/>
  <c r="I230" i="11"/>
  <c r="AM244" i="4"/>
  <c r="J244" i="4"/>
  <c r="AM368" i="4"/>
  <c r="J368" i="4"/>
  <c r="AM256" i="4"/>
  <c r="J256" i="4"/>
  <c r="L241" i="4"/>
  <c r="J241" i="4"/>
  <c r="AM248" i="4"/>
  <c r="J248" i="4"/>
  <c r="L362" i="4"/>
  <c r="AN362" i="4" s="1"/>
  <c r="J362" i="4"/>
  <c r="L247" i="4"/>
  <c r="O247" i="4"/>
  <c r="S247" i="4" s="1"/>
  <c r="J247" i="4"/>
  <c r="L239" i="4"/>
  <c r="J239" i="4"/>
  <c r="AM346" i="4"/>
  <c r="J346" i="4"/>
  <c r="AM292" i="4"/>
  <c r="J292" i="4"/>
  <c r="L288" i="4"/>
  <c r="M288" i="4"/>
  <c r="J288" i="4"/>
  <c r="L319" i="4"/>
  <c r="J319" i="4"/>
  <c r="L245" i="4"/>
  <c r="O245" i="4" s="1"/>
  <c r="S245" i="4" s="1"/>
  <c r="J245" i="4"/>
  <c r="L246" i="4"/>
  <c r="O246" i="4" s="1"/>
  <c r="S246" i="4" s="1"/>
  <c r="J246" i="4"/>
  <c r="L238" i="4"/>
  <c r="J238" i="4"/>
  <c r="L252" i="4"/>
  <c r="J252" i="4"/>
  <c r="L354" i="4"/>
  <c r="M354" i="4" s="1"/>
  <c r="J354" i="4"/>
  <c r="AM238" i="4"/>
  <c r="AM241" i="4"/>
  <c r="L248" i="4"/>
  <c r="O248" i="4"/>
  <c r="S248" i="4" s="1"/>
  <c r="L243" i="4"/>
  <c r="M243" i="4" s="1"/>
  <c r="AM243" i="4"/>
  <c r="AM239" i="4"/>
  <c r="L242" i="4"/>
  <c r="M242" i="4" s="1"/>
  <c r="AM242" i="4"/>
  <c r="AM245" i="4"/>
  <c r="AM246" i="4"/>
  <c r="AM247" i="4"/>
  <c r="L244" i="4"/>
  <c r="AP229" i="4"/>
  <c r="AM288" i="4"/>
  <c r="AP231" i="4"/>
  <c r="AP230" i="4"/>
  <c r="L346" i="4"/>
  <c r="L368" i="4"/>
  <c r="L292" i="4"/>
  <c r="AM354" i="4"/>
  <c r="AM362" i="4"/>
  <c r="AM319" i="4"/>
  <c r="L363" i="4"/>
  <c r="M363" i="4"/>
  <c r="AM363" i="4"/>
  <c r="L322" i="4"/>
  <c r="M322" i="4" s="1"/>
  <c r="AM322" i="4"/>
  <c r="L343" i="4"/>
  <c r="M343" i="4" s="1"/>
  <c r="AM343" i="4"/>
  <c r="L296" i="4"/>
  <c r="M296" i="4" s="1"/>
  <c r="AM296" i="4"/>
  <c r="L285" i="4"/>
  <c r="M285" i="4"/>
  <c r="AM285" i="4"/>
  <c r="L283" i="4"/>
  <c r="M283" i="4" s="1"/>
  <c r="AM283" i="4"/>
  <c r="L312" i="4"/>
  <c r="M312" i="4"/>
  <c r="AM312" i="4"/>
  <c r="L335" i="4"/>
  <c r="M335" i="4" s="1"/>
  <c r="AM335" i="4"/>
  <c r="L366" i="4"/>
  <c r="M366" i="4"/>
  <c r="AM366" i="4"/>
  <c r="AM357" i="4"/>
  <c r="L357" i="4"/>
  <c r="M357" i="4"/>
  <c r="L324" i="4"/>
  <c r="M324" i="4" s="1"/>
  <c r="AM324" i="4"/>
  <c r="L336" i="4"/>
  <c r="M336" i="4" s="1"/>
  <c r="AM336" i="4"/>
  <c r="L307" i="4"/>
  <c r="M307" i="4"/>
  <c r="AM307" i="4"/>
  <c r="L306" i="4"/>
  <c r="M306" i="4" s="1"/>
  <c r="AM306" i="4"/>
  <c r="AM328" i="4"/>
  <c r="L328" i="4"/>
  <c r="M328" i="4" s="1"/>
  <c r="L337" i="4"/>
  <c r="M337" i="4" s="1"/>
  <c r="AM337" i="4"/>
  <c r="L294" i="4"/>
  <c r="M294" i="4"/>
  <c r="AM294" i="4"/>
  <c r="L299" i="4"/>
  <c r="M299" i="4" s="1"/>
  <c r="AM299" i="4"/>
  <c r="L313" i="4"/>
  <c r="M313" i="4" s="1"/>
  <c r="AM313" i="4"/>
  <c r="AM351" i="4"/>
  <c r="L351" i="4"/>
  <c r="M351" i="4"/>
  <c r="L350" i="4"/>
  <c r="M350" i="4"/>
  <c r="AM350" i="4"/>
  <c r="L277" i="4"/>
  <c r="M277" i="4" s="1"/>
  <c r="AM277" i="4"/>
  <c r="L323" i="4"/>
  <c r="M323" i="4"/>
  <c r="AM323" i="4"/>
  <c r="AM290" i="4"/>
  <c r="L290" i="4"/>
  <c r="M290" i="4" s="1"/>
  <c r="L311" i="4"/>
  <c r="M311" i="4"/>
  <c r="AM311" i="4"/>
  <c r="L342" i="4"/>
  <c r="M342" i="4" s="1"/>
  <c r="AM342" i="4"/>
  <c r="L364" i="4"/>
  <c r="AM364" i="4"/>
  <c r="L332" i="4"/>
  <c r="M332" i="4"/>
  <c r="AM332" i="4"/>
  <c r="L316" i="4"/>
  <c r="M316" i="4" s="1"/>
  <c r="AM316" i="4"/>
  <c r="L329" i="4"/>
  <c r="M329" i="4" s="1"/>
  <c r="AM329" i="4"/>
  <c r="L303" i="4"/>
  <c r="M303" i="4" s="1"/>
  <c r="AM303" i="4"/>
  <c r="L334" i="4"/>
  <c r="M334" i="4"/>
  <c r="AM334" i="4"/>
  <c r="L348" i="4"/>
  <c r="M348" i="4" s="1"/>
  <c r="AM348" i="4"/>
  <c r="L365" i="4"/>
  <c r="M365" i="4"/>
  <c r="AM365" i="4"/>
  <c r="L345" i="4"/>
  <c r="M345" i="4" s="1"/>
  <c r="AM345" i="4"/>
  <c r="L359" i="4"/>
  <c r="M359" i="4"/>
  <c r="AM359" i="4"/>
  <c r="L344" i="4"/>
  <c r="M344" i="4" s="1"/>
  <c r="AM344" i="4"/>
  <c r="L333" i="4"/>
  <c r="M333" i="4" s="1"/>
  <c r="AM333" i="4"/>
  <c r="L341" i="4"/>
  <c r="M341" i="4" s="1"/>
  <c r="AM341" i="4"/>
  <c r="L369" i="4"/>
  <c r="M369" i="4"/>
  <c r="AM369" i="4"/>
  <c r="L287" i="4"/>
  <c r="M287" i="4" s="1"/>
  <c r="AM287" i="4"/>
  <c r="L318" i="4"/>
  <c r="M318" i="4"/>
  <c r="AM318" i="4"/>
  <c r="L300" i="4"/>
  <c r="M300" i="4" s="1"/>
  <c r="AM300" i="4"/>
  <c r="L291" i="4"/>
  <c r="M291" i="4"/>
  <c r="AM291" i="4"/>
  <c r="L289" i="4"/>
  <c r="M289" i="4" s="1"/>
  <c r="AM289" i="4"/>
  <c r="AM279" i="4"/>
  <c r="L279" i="4"/>
  <c r="M279" i="4" s="1"/>
  <c r="L310" i="4"/>
  <c r="M310" i="4" s="1"/>
  <c r="AM310" i="4"/>
  <c r="L355" i="4"/>
  <c r="M355" i="4"/>
  <c r="AM355" i="4"/>
  <c r="L314" i="4"/>
  <c r="M314" i="4" s="1"/>
  <c r="AM314" i="4"/>
  <c r="L352" i="4"/>
  <c r="M352" i="4"/>
  <c r="AM352" i="4"/>
  <c r="L361" i="4"/>
  <c r="M361" i="4" s="1"/>
  <c r="AM361" i="4"/>
  <c r="L302" i="4"/>
  <c r="M302" i="4"/>
  <c r="AM302" i="4"/>
  <c r="L340" i="4"/>
  <c r="M340" i="4" s="1"/>
  <c r="AM340" i="4"/>
  <c r="AM308" i="4"/>
  <c r="L308" i="4"/>
  <c r="M308" i="4" s="1"/>
  <c r="AM284" i="4"/>
  <c r="L284" i="4"/>
  <c r="M284" i="4"/>
  <c r="L280" i="4"/>
  <c r="M280" i="4"/>
  <c r="AM280" i="4"/>
  <c r="AM327" i="4"/>
  <c r="L327" i="4"/>
  <c r="M327" i="4"/>
  <c r="L358" i="4"/>
  <c r="M358" i="4"/>
  <c r="AM358" i="4"/>
  <c r="L330" i="4"/>
  <c r="M330" i="4" s="1"/>
  <c r="AM330" i="4"/>
  <c r="L281" i="4"/>
  <c r="M281" i="4"/>
  <c r="AM281" i="4"/>
  <c r="L321" i="4"/>
  <c r="M321" i="4" s="1"/>
  <c r="AM321" i="4"/>
  <c r="L286" i="4"/>
  <c r="M286" i="4" s="1"/>
  <c r="AM286" i="4"/>
  <c r="L356" i="4"/>
  <c r="M356" i="4" s="1"/>
  <c r="AM356" i="4"/>
  <c r="L293" i="4"/>
  <c r="M293" i="4"/>
  <c r="AM293" i="4"/>
  <c r="L353" i="4"/>
  <c r="M353" i="4" s="1"/>
  <c r="AM353" i="4"/>
  <c r="L297" i="4"/>
  <c r="M297" i="4"/>
  <c r="AM297" i="4"/>
  <c r="L278" i="4"/>
  <c r="M278" i="4" s="1"/>
  <c r="AM278" i="4"/>
  <c r="L309" i="4"/>
  <c r="M309" i="4"/>
  <c r="AM309" i="4"/>
  <c r="L315" i="4"/>
  <c r="M315" i="4" s="1"/>
  <c r="AM315" i="4"/>
  <c r="L282" i="4"/>
  <c r="M282" i="4" s="1"/>
  <c r="AM282" i="4"/>
  <c r="L367" i="4"/>
  <c r="M367" i="4" s="1"/>
  <c r="AM367" i="4"/>
  <c r="L360" i="4"/>
  <c r="M360" i="4"/>
  <c r="AM360" i="4"/>
  <c r="AM349" i="4"/>
  <c r="L349" i="4"/>
  <c r="M349" i="4"/>
  <c r="L325" i="4"/>
  <c r="M325" i="4"/>
  <c r="AM325" i="4"/>
  <c r="L301" i="4"/>
  <c r="M301" i="4" s="1"/>
  <c r="AM301" i="4"/>
  <c r="L347" i="4"/>
  <c r="M347" i="4"/>
  <c r="AM347" i="4"/>
  <c r="L338" i="4"/>
  <c r="M338" i="4" s="1"/>
  <c r="AM338" i="4"/>
  <c r="L305" i="4"/>
  <c r="M305" i="4" s="1"/>
  <c r="AM305" i="4"/>
  <c r="L295" i="4"/>
  <c r="M295" i="4" s="1"/>
  <c r="AM295" i="4"/>
  <c r="L326" i="4"/>
  <c r="M326" i="4"/>
  <c r="AM326" i="4"/>
  <c r="L339" i="4"/>
  <c r="M339" i="4"/>
  <c r="AM339" i="4"/>
  <c r="L298" i="4"/>
  <c r="M298" i="4"/>
  <c r="AM298" i="4"/>
  <c r="L304" i="4"/>
  <c r="M304" i="4" s="1"/>
  <c r="AM304" i="4"/>
  <c r="L320" i="4"/>
  <c r="M320" i="4"/>
  <c r="AM320" i="4"/>
  <c r="L317" i="4"/>
  <c r="M317" i="4" s="1"/>
  <c r="AM317" i="4"/>
  <c r="L331" i="4"/>
  <c r="M331" i="4" s="1"/>
  <c r="AM331" i="4"/>
  <c r="L256" i="4"/>
  <c r="AM271" i="4"/>
  <c r="L271" i="4"/>
  <c r="M271" i="4" s="1"/>
  <c r="L272" i="4"/>
  <c r="M272" i="4" s="1"/>
  <c r="AM272" i="4"/>
  <c r="L268" i="4"/>
  <c r="M268" i="4"/>
  <c r="AM268" i="4"/>
  <c r="L266" i="4"/>
  <c r="M266" i="4" s="1"/>
  <c r="AM266" i="4"/>
  <c r="L267" i="4"/>
  <c r="M267" i="4" s="1"/>
  <c r="AM267" i="4"/>
  <c r="L270" i="4"/>
  <c r="M270" i="4" s="1"/>
  <c r="AM270" i="4"/>
  <c r="L269" i="4"/>
  <c r="M269" i="4"/>
  <c r="AM269" i="4"/>
  <c r="AM252" i="4"/>
  <c r="L251" i="4"/>
  <c r="AM251" i="4"/>
  <c r="L264" i="4"/>
  <c r="M264" i="4"/>
  <c r="AM264" i="4"/>
  <c r="L249" i="4"/>
  <c r="AM249" i="4"/>
  <c r="L262" i="4"/>
  <c r="M262" i="4"/>
  <c r="AM262" i="4"/>
  <c r="L259" i="4"/>
  <c r="M259" i="4"/>
  <c r="AM259" i="4"/>
  <c r="L255" i="4"/>
  <c r="M255" i="4" s="1"/>
  <c r="AM255" i="4"/>
  <c r="L254" i="4"/>
  <c r="M254" i="4"/>
  <c r="AM254" i="4"/>
  <c r="L260" i="4"/>
  <c r="M260" i="4" s="1"/>
  <c r="AM260" i="4"/>
  <c r="L263" i="4"/>
  <c r="M263" i="4" s="1"/>
  <c r="AM263" i="4"/>
  <c r="L253" i="4"/>
  <c r="M253" i="4" s="1"/>
  <c r="AM253" i="4"/>
  <c r="L250" i="4"/>
  <c r="AM250" i="4"/>
  <c r="L258" i="4"/>
  <c r="M258" i="4" s="1"/>
  <c r="AM258" i="4"/>
  <c r="L257" i="4"/>
  <c r="M257" i="4" s="1"/>
  <c r="AM257" i="4"/>
  <c r="L261" i="4"/>
  <c r="M261" i="4"/>
  <c r="AM261" i="4"/>
  <c r="L265" i="4"/>
  <c r="M265" i="4"/>
  <c r="AM265" i="4"/>
  <c r="O240" i="4"/>
  <c r="AN240" i="4"/>
  <c r="H241" i="11" s="1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D371" i="8"/>
  <c r="C371" i="8"/>
  <c r="B371" i="8"/>
  <c r="D370" i="8"/>
  <c r="C370" i="8"/>
  <c r="B370" i="8"/>
  <c r="D369" i="8"/>
  <c r="C369" i="8"/>
  <c r="B369" i="8"/>
  <c r="D368" i="8"/>
  <c r="C368" i="8"/>
  <c r="B368" i="8"/>
  <c r="D367" i="8"/>
  <c r="C367" i="8"/>
  <c r="B367" i="8"/>
  <c r="D366" i="8"/>
  <c r="C366" i="8"/>
  <c r="B366" i="8"/>
  <c r="D365" i="8"/>
  <c r="C365" i="8"/>
  <c r="B365" i="8"/>
  <c r="D364" i="8"/>
  <c r="C364" i="8"/>
  <c r="B364" i="8"/>
  <c r="D363" i="8"/>
  <c r="C363" i="8"/>
  <c r="B363" i="8"/>
  <c r="D362" i="8"/>
  <c r="C362" i="8"/>
  <c r="B362" i="8"/>
  <c r="D361" i="8"/>
  <c r="C361" i="8"/>
  <c r="B361" i="8"/>
  <c r="D360" i="8"/>
  <c r="C360" i="8"/>
  <c r="B360" i="8"/>
  <c r="D359" i="8"/>
  <c r="C359" i="8"/>
  <c r="B359" i="8"/>
  <c r="D358" i="8"/>
  <c r="C358" i="8"/>
  <c r="B358" i="8"/>
  <c r="D357" i="8"/>
  <c r="C357" i="8"/>
  <c r="B357" i="8"/>
  <c r="D356" i="8"/>
  <c r="C356" i="8"/>
  <c r="B356" i="8"/>
  <c r="D355" i="8"/>
  <c r="C355" i="8"/>
  <c r="B355" i="8"/>
  <c r="D354" i="8"/>
  <c r="C354" i="8"/>
  <c r="B354" i="8"/>
  <c r="D353" i="8"/>
  <c r="C353" i="8"/>
  <c r="B353" i="8"/>
  <c r="D352" i="8"/>
  <c r="C352" i="8"/>
  <c r="B352" i="8"/>
  <c r="D351" i="8"/>
  <c r="C351" i="8"/>
  <c r="B351" i="8"/>
  <c r="D350" i="8"/>
  <c r="C350" i="8"/>
  <c r="B350" i="8"/>
  <c r="D349" i="8"/>
  <c r="C349" i="8"/>
  <c r="B349" i="8"/>
  <c r="D348" i="8"/>
  <c r="C348" i="8"/>
  <c r="B348" i="8"/>
  <c r="D347" i="8"/>
  <c r="C347" i="8"/>
  <c r="B347" i="8"/>
  <c r="D346" i="8"/>
  <c r="C346" i="8"/>
  <c r="B346" i="8"/>
  <c r="D345" i="8"/>
  <c r="C345" i="8"/>
  <c r="B345" i="8"/>
  <c r="D344" i="8"/>
  <c r="C344" i="8"/>
  <c r="B344" i="8"/>
  <c r="D343" i="8"/>
  <c r="C343" i="8"/>
  <c r="B343" i="8"/>
  <c r="D342" i="8"/>
  <c r="C342" i="8"/>
  <c r="B342" i="8"/>
  <c r="D341" i="8"/>
  <c r="C341" i="8"/>
  <c r="B341" i="8"/>
  <c r="D340" i="8"/>
  <c r="C340" i="8"/>
  <c r="B340" i="8"/>
  <c r="D339" i="8"/>
  <c r="C339" i="8"/>
  <c r="B339" i="8"/>
  <c r="D338" i="8"/>
  <c r="C338" i="8"/>
  <c r="B338" i="8"/>
  <c r="D337" i="8"/>
  <c r="C337" i="8"/>
  <c r="B337" i="8"/>
  <c r="D336" i="8"/>
  <c r="C336" i="8"/>
  <c r="B336" i="8"/>
  <c r="D335" i="8"/>
  <c r="C335" i="8"/>
  <c r="B335" i="8"/>
  <c r="D334" i="8"/>
  <c r="C334" i="8"/>
  <c r="B334" i="8"/>
  <c r="D333" i="8"/>
  <c r="C333" i="8"/>
  <c r="B333" i="8"/>
  <c r="D332" i="8"/>
  <c r="C332" i="8"/>
  <c r="B332" i="8"/>
  <c r="D331" i="8"/>
  <c r="C331" i="8"/>
  <c r="B331" i="8"/>
  <c r="D330" i="8"/>
  <c r="C330" i="8"/>
  <c r="B330" i="8"/>
  <c r="D329" i="8"/>
  <c r="C329" i="8"/>
  <c r="B329" i="8"/>
  <c r="D328" i="8"/>
  <c r="C328" i="8"/>
  <c r="B328" i="8"/>
  <c r="D327" i="8"/>
  <c r="C327" i="8"/>
  <c r="B327" i="8"/>
  <c r="D326" i="8"/>
  <c r="C326" i="8"/>
  <c r="B326" i="8"/>
  <c r="D325" i="8"/>
  <c r="C325" i="8"/>
  <c r="B325" i="8"/>
  <c r="D324" i="8"/>
  <c r="C324" i="8"/>
  <c r="B324" i="8"/>
  <c r="D323" i="8"/>
  <c r="C323" i="8"/>
  <c r="B323" i="8"/>
  <c r="D322" i="8"/>
  <c r="C322" i="8"/>
  <c r="B322" i="8"/>
  <c r="D321" i="8"/>
  <c r="C321" i="8"/>
  <c r="B321" i="8"/>
  <c r="D320" i="8"/>
  <c r="C320" i="8"/>
  <c r="B320" i="8"/>
  <c r="D319" i="8"/>
  <c r="C319" i="8"/>
  <c r="B319" i="8"/>
  <c r="D318" i="8"/>
  <c r="C318" i="8"/>
  <c r="B318" i="8"/>
  <c r="D317" i="8"/>
  <c r="C317" i="8"/>
  <c r="B317" i="8"/>
  <c r="D316" i="8"/>
  <c r="C316" i="8"/>
  <c r="B316" i="8"/>
  <c r="D315" i="8"/>
  <c r="C315" i="8"/>
  <c r="B315" i="8"/>
  <c r="D314" i="8"/>
  <c r="C314" i="8"/>
  <c r="B314" i="8"/>
  <c r="D313" i="8"/>
  <c r="C313" i="8"/>
  <c r="B313" i="8"/>
  <c r="D312" i="8"/>
  <c r="C312" i="8"/>
  <c r="B312" i="8"/>
  <c r="D311" i="8"/>
  <c r="C311" i="8"/>
  <c r="B311" i="8"/>
  <c r="D310" i="8"/>
  <c r="C310" i="8"/>
  <c r="B310" i="8"/>
  <c r="D309" i="8"/>
  <c r="C309" i="8"/>
  <c r="B309" i="8"/>
  <c r="D308" i="8"/>
  <c r="C308" i="8"/>
  <c r="B308" i="8"/>
  <c r="D307" i="8"/>
  <c r="C307" i="8"/>
  <c r="B307" i="8"/>
  <c r="D306" i="8"/>
  <c r="C306" i="8"/>
  <c r="B306" i="8"/>
  <c r="D305" i="8"/>
  <c r="C305" i="8"/>
  <c r="B305" i="8"/>
  <c r="D304" i="8"/>
  <c r="C304" i="8"/>
  <c r="B304" i="8"/>
  <c r="D303" i="8"/>
  <c r="C303" i="8"/>
  <c r="B303" i="8"/>
  <c r="D302" i="8"/>
  <c r="C302" i="8"/>
  <c r="B302" i="8"/>
  <c r="D301" i="8"/>
  <c r="C301" i="8"/>
  <c r="B301" i="8"/>
  <c r="D300" i="8"/>
  <c r="C300" i="8"/>
  <c r="B300" i="8"/>
  <c r="D299" i="8"/>
  <c r="C299" i="8"/>
  <c r="B299" i="8"/>
  <c r="D298" i="8"/>
  <c r="C298" i="8"/>
  <c r="B298" i="8"/>
  <c r="D297" i="8"/>
  <c r="C297" i="8"/>
  <c r="B297" i="8"/>
  <c r="D296" i="8"/>
  <c r="C296" i="8"/>
  <c r="B296" i="8"/>
  <c r="D295" i="8"/>
  <c r="C295" i="8"/>
  <c r="B295" i="8"/>
  <c r="D294" i="8"/>
  <c r="C294" i="8"/>
  <c r="B294" i="8"/>
  <c r="D293" i="8"/>
  <c r="C293" i="8"/>
  <c r="B293" i="8"/>
  <c r="D292" i="8"/>
  <c r="C292" i="8"/>
  <c r="B292" i="8"/>
  <c r="D291" i="8"/>
  <c r="C291" i="8"/>
  <c r="B291" i="8"/>
  <c r="D290" i="8"/>
  <c r="C290" i="8"/>
  <c r="B290" i="8"/>
  <c r="D289" i="8"/>
  <c r="C289" i="8"/>
  <c r="B289" i="8"/>
  <c r="D288" i="8"/>
  <c r="C288" i="8"/>
  <c r="B288" i="8"/>
  <c r="D287" i="8"/>
  <c r="C287" i="8"/>
  <c r="B287" i="8"/>
  <c r="D286" i="8"/>
  <c r="C286" i="8"/>
  <c r="B286" i="8"/>
  <c r="D285" i="8"/>
  <c r="C285" i="8"/>
  <c r="B285" i="8"/>
  <c r="D284" i="8"/>
  <c r="C284" i="8"/>
  <c r="B284" i="8"/>
  <c r="D283" i="8"/>
  <c r="C283" i="8"/>
  <c r="B283" i="8"/>
  <c r="D282" i="8"/>
  <c r="C282" i="8"/>
  <c r="B282" i="8"/>
  <c r="D281" i="8"/>
  <c r="C281" i="8"/>
  <c r="B281" i="8"/>
  <c r="D280" i="8"/>
  <c r="C280" i="8"/>
  <c r="B280" i="8"/>
  <c r="D279" i="8"/>
  <c r="C279" i="8"/>
  <c r="B279" i="8"/>
  <c r="K278" i="8"/>
  <c r="J278" i="8"/>
  <c r="I278" i="8"/>
  <c r="H278" i="8"/>
  <c r="G278" i="8"/>
  <c r="F278" i="8"/>
  <c r="D278" i="8"/>
  <c r="C278" i="8"/>
  <c r="B278" i="8"/>
  <c r="K277" i="8"/>
  <c r="J277" i="8"/>
  <c r="I277" i="8"/>
  <c r="H277" i="8"/>
  <c r="G277" i="8"/>
  <c r="F277" i="8"/>
  <c r="D277" i="8"/>
  <c r="C277" i="8"/>
  <c r="B277" i="8"/>
  <c r="K276" i="8"/>
  <c r="J276" i="8"/>
  <c r="I276" i="8"/>
  <c r="H276" i="8"/>
  <c r="G276" i="8"/>
  <c r="F276" i="8"/>
  <c r="D276" i="8"/>
  <c r="C276" i="8"/>
  <c r="B276" i="8"/>
  <c r="K275" i="8"/>
  <c r="J275" i="8"/>
  <c r="I275" i="8"/>
  <c r="H275" i="8"/>
  <c r="G275" i="8"/>
  <c r="F275" i="8"/>
  <c r="D275" i="8"/>
  <c r="C275" i="8"/>
  <c r="B275" i="8"/>
  <c r="D274" i="8"/>
  <c r="C274" i="8"/>
  <c r="B274" i="8"/>
  <c r="D273" i="8"/>
  <c r="C273" i="8"/>
  <c r="B273" i="8"/>
  <c r="D272" i="8"/>
  <c r="C272" i="8"/>
  <c r="B272" i="8"/>
  <c r="D271" i="8"/>
  <c r="C271" i="8"/>
  <c r="B271" i="8"/>
  <c r="D270" i="8"/>
  <c r="C270" i="8"/>
  <c r="B270" i="8"/>
  <c r="D269" i="8"/>
  <c r="C269" i="8"/>
  <c r="B269" i="8"/>
  <c r="D268" i="8"/>
  <c r="C268" i="8"/>
  <c r="B268" i="8"/>
  <c r="D267" i="8"/>
  <c r="C267" i="8"/>
  <c r="B267" i="8"/>
  <c r="D266" i="8"/>
  <c r="C266" i="8"/>
  <c r="B266" i="8"/>
  <c r="D265" i="8"/>
  <c r="C265" i="8"/>
  <c r="B265" i="8"/>
  <c r="D264" i="8"/>
  <c r="C264" i="8"/>
  <c r="B264" i="8"/>
  <c r="D263" i="8"/>
  <c r="C263" i="8"/>
  <c r="B263" i="8"/>
  <c r="D262" i="8"/>
  <c r="C262" i="8"/>
  <c r="B262" i="8"/>
  <c r="D261" i="8"/>
  <c r="C261" i="8"/>
  <c r="B261" i="8"/>
  <c r="D260" i="8"/>
  <c r="C260" i="8"/>
  <c r="B260" i="8"/>
  <c r="D259" i="8"/>
  <c r="C259" i="8"/>
  <c r="B259" i="8"/>
  <c r="D258" i="8"/>
  <c r="C258" i="8"/>
  <c r="B258" i="8"/>
  <c r="D257" i="8"/>
  <c r="C257" i="8"/>
  <c r="B257" i="8"/>
  <c r="D256" i="8"/>
  <c r="C256" i="8"/>
  <c r="B256" i="8"/>
  <c r="D255" i="8"/>
  <c r="C255" i="8"/>
  <c r="B255" i="8"/>
  <c r="D254" i="8"/>
  <c r="C254" i="8"/>
  <c r="B254" i="8"/>
  <c r="D253" i="8"/>
  <c r="C253" i="8"/>
  <c r="B253" i="8"/>
  <c r="D252" i="8"/>
  <c r="C252" i="8"/>
  <c r="B252" i="8"/>
  <c r="D251" i="8"/>
  <c r="C251" i="8"/>
  <c r="B251" i="8"/>
  <c r="D250" i="8"/>
  <c r="C250" i="8"/>
  <c r="B250" i="8"/>
  <c r="D249" i="8"/>
  <c r="C249" i="8"/>
  <c r="B249" i="8"/>
  <c r="D248" i="8"/>
  <c r="C248" i="8"/>
  <c r="B248" i="8"/>
  <c r="D247" i="8"/>
  <c r="C247" i="8"/>
  <c r="B247" i="8"/>
  <c r="D246" i="8"/>
  <c r="C246" i="8"/>
  <c r="B246" i="8"/>
  <c r="D245" i="8"/>
  <c r="C245" i="8"/>
  <c r="B245" i="8"/>
  <c r="D244" i="8"/>
  <c r="C244" i="8"/>
  <c r="B244" i="8"/>
  <c r="D243" i="8"/>
  <c r="C243" i="8"/>
  <c r="B243" i="8"/>
  <c r="D242" i="8"/>
  <c r="C242" i="8"/>
  <c r="B242" i="8"/>
  <c r="D241" i="8"/>
  <c r="C241" i="8"/>
  <c r="B241" i="8"/>
  <c r="D240" i="8"/>
  <c r="C240" i="8"/>
  <c r="B240" i="8"/>
  <c r="K239" i="8"/>
  <c r="J239" i="8"/>
  <c r="I239" i="8"/>
  <c r="H239" i="8"/>
  <c r="G239" i="8"/>
  <c r="F239" i="8"/>
  <c r="D239" i="8"/>
  <c r="C239" i="8"/>
  <c r="B239" i="8"/>
  <c r="K238" i="8"/>
  <c r="J238" i="8"/>
  <c r="I238" i="8"/>
  <c r="H238" i="8"/>
  <c r="G238" i="8"/>
  <c r="F238" i="8"/>
  <c r="D238" i="8"/>
  <c r="C238" i="8"/>
  <c r="B238" i="8"/>
  <c r="K237" i="8"/>
  <c r="J237" i="8"/>
  <c r="I237" i="8"/>
  <c r="H237" i="8"/>
  <c r="G237" i="8"/>
  <c r="F237" i="8"/>
  <c r="D237" i="8"/>
  <c r="C237" i="8"/>
  <c r="B237" i="8"/>
  <c r="K236" i="8"/>
  <c r="J236" i="8"/>
  <c r="I236" i="8"/>
  <c r="H236" i="8"/>
  <c r="G236" i="8"/>
  <c r="F236" i="8"/>
  <c r="D236" i="8"/>
  <c r="C236" i="8"/>
  <c r="B236" i="8"/>
  <c r="K235" i="8"/>
  <c r="J235" i="8"/>
  <c r="I235" i="8"/>
  <c r="H235" i="8"/>
  <c r="G235" i="8"/>
  <c r="F235" i="8"/>
  <c r="D235" i="8"/>
  <c r="C235" i="8"/>
  <c r="B235" i="8"/>
  <c r="K234" i="8"/>
  <c r="J234" i="8"/>
  <c r="I234" i="8"/>
  <c r="H234" i="8"/>
  <c r="G234" i="8"/>
  <c r="F234" i="8"/>
  <c r="D234" i="8"/>
  <c r="C234" i="8"/>
  <c r="B234" i="8"/>
  <c r="K233" i="8"/>
  <c r="J233" i="8"/>
  <c r="I233" i="8"/>
  <c r="H233" i="8"/>
  <c r="G233" i="8"/>
  <c r="F233" i="8"/>
  <c r="D233" i="8"/>
  <c r="C233" i="8"/>
  <c r="B233" i="8"/>
  <c r="K232" i="8"/>
  <c r="J232" i="8"/>
  <c r="I232" i="8"/>
  <c r="H232" i="8"/>
  <c r="G232" i="8"/>
  <c r="F232" i="8"/>
  <c r="D232" i="8"/>
  <c r="C232" i="8"/>
  <c r="B232" i="8"/>
  <c r="K231" i="8"/>
  <c r="J231" i="8"/>
  <c r="I231" i="8"/>
  <c r="H231" i="8"/>
  <c r="G231" i="8"/>
  <c r="F231" i="8"/>
  <c r="D231" i="8"/>
  <c r="C231" i="8"/>
  <c r="B231" i="8"/>
  <c r="K230" i="8"/>
  <c r="J230" i="8"/>
  <c r="I230" i="8"/>
  <c r="H230" i="8"/>
  <c r="G230" i="8"/>
  <c r="F230" i="8"/>
  <c r="D230" i="8"/>
  <c r="C230" i="8"/>
  <c r="B230" i="8"/>
  <c r="K229" i="8"/>
  <c r="J229" i="8"/>
  <c r="I229" i="8"/>
  <c r="H229" i="8"/>
  <c r="G229" i="8"/>
  <c r="F229" i="8"/>
  <c r="D229" i="8"/>
  <c r="C229" i="8"/>
  <c r="B229" i="8"/>
  <c r="K228" i="8"/>
  <c r="J228" i="8"/>
  <c r="I228" i="8"/>
  <c r="H228" i="8"/>
  <c r="G228" i="8"/>
  <c r="F228" i="8"/>
  <c r="D228" i="8"/>
  <c r="C228" i="8"/>
  <c r="B228" i="8"/>
  <c r="F227" i="8"/>
  <c r="B227" i="8"/>
  <c r="F226" i="8"/>
  <c r="M251" i="4" l="1"/>
  <c r="O251" i="4"/>
  <c r="S251" i="4" s="1"/>
  <c r="T251" i="4" s="1"/>
  <c r="M250" i="4"/>
  <c r="O250" i="4"/>
  <c r="S250" i="4" s="1"/>
  <c r="T250" i="4" s="1"/>
  <c r="M249" i="4"/>
  <c r="O249" i="4"/>
  <c r="S249" i="4" s="1"/>
  <c r="T249" i="4" s="1"/>
  <c r="K3" i="10"/>
  <c r="AO362" i="4"/>
  <c r="AP362" i="4"/>
  <c r="M364" i="4"/>
  <c r="Q275" i="11"/>
  <c r="N275" i="11"/>
  <c r="O275" i="11"/>
  <c r="P275" i="11"/>
  <c r="R275" i="11"/>
  <c r="AI274" i="4"/>
  <c r="H363" i="11"/>
  <c r="AO274" i="4"/>
  <c r="F191" i="8"/>
  <c r="P189" i="4"/>
  <c r="F181" i="8"/>
  <c r="P179" i="4"/>
  <c r="S240" i="4"/>
  <c r="T240" i="4" s="1"/>
  <c r="P240" i="4"/>
  <c r="AN288" i="4"/>
  <c r="H289" i="11" s="1"/>
  <c r="O288" i="4"/>
  <c r="AN354" i="4"/>
  <c r="H355" i="11" s="1"/>
  <c r="O252" i="4"/>
  <c r="S252" i="4" s="1"/>
  <c r="T252" i="4" s="1"/>
  <c r="M252" i="4"/>
  <c r="O319" i="4"/>
  <c r="M319" i="4"/>
  <c r="O239" i="4"/>
  <c r="M239" i="4"/>
  <c r="O241" i="4"/>
  <c r="M241" i="4"/>
  <c r="O244" i="4"/>
  <c r="M244" i="4"/>
  <c r="AN292" i="4"/>
  <c r="AO292" i="4"/>
  <c r="AP292" i="4"/>
  <c r="M292" i="4"/>
  <c r="M248" i="4"/>
  <c r="O238" i="4"/>
  <c r="P238" i="4" s="1"/>
  <c r="M238" i="4"/>
  <c r="AN247" i="4"/>
  <c r="AO247" i="4"/>
  <c r="AP247" i="4"/>
  <c r="M247" i="4"/>
  <c r="O354" i="4"/>
  <c r="AN368" i="4"/>
  <c r="M368" i="4"/>
  <c r="O346" i="4"/>
  <c r="M346" i="4"/>
  <c r="P246" i="4"/>
  <c r="M246" i="4"/>
  <c r="O362" i="4"/>
  <c r="M362" i="4"/>
  <c r="AN256" i="4"/>
  <c r="AO256" i="4"/>
  <c r="AP256" i="4"/>
  <c r="M256" i="4"/>
  <c r="P245" i="4"/>
  <c r="M245" i="4"/>
  <c r="AN246" i="4"/>
  <c r="H247" i="11"/>
  <c r="AN252" i="4"/>
  <c r="AO252" i="4"/>
  <c r="AP252" i="4"/>
  <c r="AN319" i="4"/>
  <c r="H320" i="11"/>
  <c r="AN239" i="4"/>
  <c r="H240" i="11" s="1"/>
  <c r="AN241" i="4"/>
  <c r="AO241" i="4"/>
  <c r="AP241" i="4"/>
  <c r="AN245" i="4"/>
  <c r="H246" i="11"/>
  <c r="AN238" i="4"/>
  <c r="AO238" i="4"/>
  <c r="AP238" i="4"/>
  <c r="AN244" i="4"/>
  <c r="AO244" i="4"/>
  <c r="AN248" i="4"/>
  <c r="H249" i="11" s="1"/>
  <c r="O242" i="4"/>
  <c r="P242" i="4"/>
  <c r="AN242" i="4"/>
  <c r="H243" i="11" s="1"/>
  <c r="O243" i="4"/>
  <c r="P243" i="4" s="1"/>
  <c r="AN243" i="4"/>
  <c r="AO243" i="4"/>
  <c r="AP243" i="4"/>
  <c r="O256" i="4"/>
  <c r="S256" i="4" s="1"/>
  <c r="O292" i="4"/>
  <c r="AN346" i="4"/>
  <c r="H347" i="11"/>
  <c r="O368" i="4"/>
  <c r="AO240" i="4"/>
  <c r="O317" i="4"/>
  <c r="P317" i="4" s="1"/>
  <c r="AN317" i="4"/>
  <c r="H318" i="11"/>
  <c r="AN339" i="4"/>
  <c r="AO339" i="4"/>
  <c r="AP339" i="4"/>
  <c r="O339" i="4"/>
  <c r="P339" i="4"/>
  <c r="O338" i="4"/>
  <c r="P338" i="4" s="1"/>
  <c r="AN338" i="4"/>
  <c r="AO338" i="4"/>
  <c r="AP338" i="4"/>
  <c r="AN315" i="4"/>
  <c r="AO315" i="4"/>
  <c r="AP315" i="4"/>
  <c r="O315" i="4"/>
  <c r="P315" i="4" s="1"/>
  <c r="O284" i="4"/>
  <c r="P284" i="4" s="1"/>
  <c r="AN284" i="4"/>
  <c r="H285" i="11" s="1"/>
  <c r="O328" i="4"/>
  <c r="P328" i="4"/>
  <c r="AN328" i="4"/>
  <c r="AO328" i="4"/>
  <c r="AP328" i="4"/>
  <c r="O353" i="4"/>
  <c r="P353" i="4"/>
  <c r="AN353" i="4"/>
  <c r="H354" i="11"/>
  <c r="O286" i="4"/>
  <c r="P286" i="4" s="1"/>
  <c r="AN286" i="4"/>
  <c r="H287" i="11"/>
  <c r="O302" i="4"/>
  <c r="P302" i="4"/>
  <c r="AN302" i="4"/>
  <c r="H303" i="11"/>
  <c r="AN355" i="4"/>
  <c r="AO355" i="4"/>
  <c r="AP355" i="4"/>
  <c r="O355" i="4"/>
  <c r="P355" i="4" s="1"/>
  <c r="O289" i="4"/>
  <c r="P289" i="4" s="1"/>
  <c r="AN289" i="4"/>
  <c r="AO289" i="4"/>
  <c r="AP289" i="4"/>
  <c r="AN287" i="4"/>
  <c r="H288" i="11"/>
  <c r="O287" i="4"/>
  <c r="P287" i="4"/>
  <c r="AN344" i="4"/>
  <c r="AO344" i="4"/>
  <c r="AP344" i="4"/>
  <c r="O344" i="4"/>
  <c r="P344" i="4" s="1"/>
  <c r="O303" i="4"/>
  <c r="P303" i="4" s="1"/>
  <c r="AN303" i="4"/>
  <c r="H304" i="11" s="1"/>
  <c r="O364" i="4"/>
  <c r="P364" i="4"/>
  <c r="AN364" i="4"/>
  <c r="H365" i="11" s="1"/>
  <c r="O323" i="4"/>
  <c r="P323" i="4" s="1"/>
  <c r="AN323" i="4"/>
  <c r="H324" i="11" s="1"/>
  <c r="O313" i="4"/>
  <c r="P313" i="4"/>
  <c r="AN313" i="4"/>
  <c r="H314" i="11" s="1"/>
  <c r="O324" i="4"/>
  <c r="P324" i="4" s="1"/>
  <c r="AN324" i="4"/>
  <c r="H325" i="11" s="1"/>
  <c r="O312" i="4"/>
  <c r="P312" i="4"/>
  <c r="AN312" i="4"/>
  <c r="AO312" i="4"/>
  <c r="AP312" i="4"/>
  <c r="O296" i="4"/>
  <c r="P296" i="4"/>
  <c r="AN296" i="4"/>
  <c r="AO296" i="4"/>
  <c r="AP296" i="4"/>
  <c r="O320" i="4"/>
  <c r="P320" i="4" s="1"/>
  <c r="AN320" i="4"/>
  <c r="H321" i="11" s="1"/>
  <c r="O326" i="4"/>
  <c r="P326" i="4" s="1"/>
  <c r="AN326" i="4"/>
  <c r="AO326" i="4"/>
  <c r="AP326" i="4"/>
  <c r="O347" i="4"/>
  <c r="P347" i="4"/>
  <c r="AN347" i="4"/>
  <c r="H348" i="11"/>
  <c r="AN360" i="4"/>
  <c r="H361" i="11"/>
  <c r="O360" i="4"/>
  <c r="P360" i="4" s="1"/>
  <c r="O309" i="4"/>
  <c r="P309" i="4"/>
  <c r="AN309" i="4"/>
  <c r="AO309" i="4"/>
  <c r="AP309" i="4"/>
  <c r="O308" i="4"/>
  <c r="P308" i="4"/>
  <c r="AN308" i="4"/>
  <c r="H309" i="11" s="1"/>
  <c r="O357" i="4"/>
  <c r="P357" i="4" s="1"/>
  <c r="AN357" i="4"/>
  <c r="AO357" i="4"/>
  <c r="AP357" i="4"/>
  <c r="O293" i="4"/>
  <c r="P293" i="4" s="1"/>
  <c r="AN293" i="4"/>
  <c r="H294" i="11"/>
  <c r="O321" i="4"/>
  <c r="P321" i="4"/>
  <c r="AN321" i="4"/>
  <c r="AO321" i="4"/>
  <c r="AP321" i="4"/>
  <c r="O358" i="4"/>
  <c r="P358" i="4" s="1"/>
  <c r="AN358" i="4"/>
  <c r="AO358" i="4"/>
  <c r="AP358" i="4"/>
  <c r="O361" i="4"/>
  <c r="P361" i="4"/>
  <c r="AN361" i="4"/>
  <c r="H362" i="11" s="1"/>
  <c r="O291" i="4"/>
  <c r="P291" i="4"/>
  <c r="AN291" i="4"/>
  <c r="AO291" i="4"/>
  <c r="AP291" i="4"/>
  <c r="O369" i="4"/>
  <c r="P369" i="4"/>
  <c r="AN369" i="4"/>
  <c r="H370" i="11" s="1"/>
  <c r="AN359" i="4"/>
  <c r="AO359" i="4"/>
  <c r="AP359" i="4"/>
  <c r="O359" i="4"/>
  <c r="P359" i="4"/>
  <c r="O329" i="4"/>
  <c r="P329" i="4" s="1"/>
  <c r="AN329" i="4"/>
  <c r="AO329" i="4"/>
  <c r="AP329" i="4"/>
  <c r="O342" i="4"/>
  <c r="P342" i="4" s="1"/>
  <c r="AN342" i="4"/>
  <c r="H343" i="11"/>
  <c r="O277" i="4"/>
  <c r="P277" i="4" s="1"/>
  <c r="AN277" i="4"/>
  <c r="AO277" i="4"/>
  <c r="AP277" i="4"/>
  <c r="O299" i="4"/>
  <c r="P299" i="4"/>
  <c r="AN299" i="4"/>
  <c r="AO299" i="4"/>
  <c r="AP299" i="4"/>
  <c r="O306" i="4"/>
  <c r="P306" i="4" s="1"/>
  <c r="AN306" i="4"/>
  <c r="AO306" i="4"/>
  <c r="AP306" i="4"/>
  <c r="O283" i="4"/>
  <c r="P283" i="4" s="1"/>
  <c r="AN283" i="4"/>
  <c r="H284" i="11"/>
  <c r="AN343" i="4"/>
  <c r="H344" i="11"/>
  <c r="O343" i="4"/>
  <c r="P343" i="4"/>
  <c r="O304" i="4"/>
  <c r="P304" i="4" s="1"/>
  <c r="AN304" i="4"/>
  <c r="AO304" i="4"/>
  <c r="AP304" i="4"/>
  <c r="O295" i="4"/>
  <c r="P295" i="4" s="1"/>
  <c r="AN295" i="4"/>
  <c r="H296" i="11"/>
  <c r="O301" i="4"/>
  <c r="P301" i="4"/>
  <c r="AN301" i="4"/>
  <c r="H302" i="11" s="1"/>
  <c r="AN367" i="4"/>
  <c r="H368" i="11" s="1"/>
  <c r="O367" i="4"/>
  <c r="P367" i="4"/>
  <c r="O327" i="4"/>
  <c r="P327" i="4"/>
  <c r="AN327" i="4"/>
  <c r="H328" i="11" s="1"/>
  <c r="O278" i="4"/>
  <c r="P278" i="4" s="1"/>
  <c r="AN278" i="4"/>
  <c r="AO278" i="4"/>
  <c r="AP278" i="4"/>
  <c r="O356" i="4"/>
  <c r="P356" i="4"/>
  <c r="AN356" i="4"/>
  <c r="AO356" i="4"/>
  <c r="AP356" i="4"/>
  <c r="O281" i="4"/>
  <c r="P281" i="4"/>
  <c r="AN281" i="4"/>
  <c r="H282" i="11"/>
  <c r="O352" i="4"/>
  <c r="P352" i="4" s="1"/>
  <c r="AN352" i="4"/>
  <c r="AO352" i="4"/>
  <c r="AP352" i="4"/>
  <c r="O310" i="4"/>
  <c r="P310" i="4" s="1"/>
  <c r="AN310" i="4"/>
  <c r="AO310" i="4"/>
  <c r="AP310" i="4"/>
  <c r="O300" i="4"/>
  <c r="P300" i="4" s="1"/>
  <c r="AN300" i="4"/>
  <c r="H301" i="11"/>
  <c r="O341" i="4"/>
  <c r="P341" i="4"/>
  <c r="AN341" i="4"/>
  <c r="AO341" i="4"/>
  <c r="AP341" i="4"/>
  <c r="O345" i="4"/>
  <c r="P345" i="4"/>
  <c r="AN345" i="4"/>
  <c r="H346" i="11" s="1"/>
  <c r="O348" i="4"/>
  <c r="P348" i="4"/>
  <c r="AN348" i="4"/>
  <c r="AO348" i="4"/>
  <c r="AP348" i="4"/>
  <c r="O316" i="4"/>
  <c r="P316" i="4"/>
  <c r="AN316" i="4"/>
  <c r="H317" i="11"/>
  <c r="O311" i="4"/>
  <c r="P311" i="4" s="1"/>
  <c r="AN311" i="4"/>
  <c r="H312" i="11"/>
  <c r="O350" i="4"/>
  <c r="P350" i="4"/>
  <c r="AN350" i="4"/>
  <c r="H351" i="11"/>
  <c r="O294" i="4"/>
  <c r="P294" i="4" s="1"/>
  <c r="AN294" i="4"/>
  <c r="H295" i="11"/>
  <c r="O307" i="4"/>
  <c r="P307" i="4"/>
  <c r="AN307" i="4"/>
  <c r="H308" i="11"/>
  <c r="O366" i="4"/>
  <c r="P366" i="4" s="1"/>
  <c r="AN366" i="4"/>
  <c r="H367" i="11"/>
  <c r="O322" i="4"/>
  <c r="P322" i="4"/>
  <c r="AN322" i="4"/>
  <c r="H323" i="11"/>
  <c r="O331" i="4"/>
  <c r="P331" i="4" s="1"/>
  <c r="AN331" i="4"/>
  <c r="H332" i="11"/>
  <c r="O298" i="4"/>
  <c r="P298" i="4"/>
  <c r="AN298" i="4"/>
  <c r="AO298" i="4"/>
  <c r="AP298" i="4"/>
  <c r="O305" i="4"/>
  <c r="P305" i="4"/>
  <c r="AN305" i="4"/>
  <c r="H306" i="11"/>
  <c r="O325" i="4"/>
  <c r="P325" i="4" s="1"/>
  <c r="AN325" i="4"/>
  <c r="H326" i="11"/>
  <c r="O282" i="4"/>
  <c r="P282" i="4"/>
  <c r="AN282" i="4"/>
  <c r="AO282" i="4"/>
  <c r="AP282" i="4"/>
  <c r="AN279" i="4"/>
  <c r="AO279" i="4"/>
  <c r="AP279" i="4"/>
  <c r="O279" i="4"/>
  <c r="P279" i="4"/>
  <c r="O290" i="4"/>
  <c r="P290" i="4"/>
  <c r="AN290" i="4"/>
  <c r="H291" i="11" s="1"/>
  <c r="O351" i="4"/>
  <c r="P351" i="4"/>
  <c r="AN351" i="4"/>
  <c r="AO351" i="4"/>
  <c r="AP351" i="4"/>
  <c r="O349" i="4"/>
  <c r="P349" i="4"/>
  <c r="AN349" i="4"/>
  <c r="H350" i="11"/>
  <c r="O297" i="4"/>
  <c r="P297" i="4" s="1"/>
  <c r="AN297" i="4"/>
  <c r="AO297" i="4"/>
  <c r="AP297" i="4"/>
  <c r="O330" i="4"/>
  <c r="P330" i="4" s="1"/>
  <c r="AN330" i="4"/>
  <c r="AO330" i="4"/>
  <c r="AP330" i="4"/>
  <c r="O280" i="4"/>
  <c r="P280" i="4"/>
  <c r="AN280" i="4"/>
  <c r="H281" i="11"/>
  <c r="O340" i="4"/>
  <c r="P340" i="4"/>
  <c r="AN340" i="4"/>
  <c r="AO340" i="4"/>
  <c r="AP340" i="4"/>
  <c r="O314" i="4"/>
  <c r="P314" i="4"/>
  <c r="AN314" i="4"/>
  <c r="AO314" i="4"/>
  <c r="AP314" i="4"/>
  <c r="O318" i="4"/>
  <c r="P318" i="4" s="1"/>
  <c r="AN318" i="4"/>
  <c r="H319" i="11"/>
  <c r="O333" i="4"/>
  <c r="P333" i="4"/>
  <c r="AN333" i="4"/>
  <c r="AO333" i="4"/>
  <c r="AP333" i="4"/>
  <c r="O365" i="4"/>
  <c r="P365" i="4"/>
  <c r="AN365" i="4"/>
  <c r="H366" i="11"/>
  <c r="O334" i="4"/>
  <c r="P334" i="4" s="1"/>
  <c r="AN334" i="4"/>
  <c r="H335" i="11"/>
  <c r="O332" i="4"/>
  <c r="P332" i="4"/>
  <c r="AN332" i="4"/>
  <c r="AO332" i="4"/>
  <c r="AP332" i="4"/>
  <c r="O337" i="4"/>
  <c r="P337" i="4"/>
  <c r="AN337" i="4"/>
  <c r="AO337" i="4"/>
  <c r="AP337" i="4"/>
  <c r="O336" i="4"/>
  <c r="P336" i="4"/>
  <c r="AN336" i="4"/>
  <c r="H337" i="11" s="1"/>
  <c r="O335" i="4"/>
  <c r="P335" i="4"/>
  <c r="AN335" i="4"/>
  <c r="H336" i="11"/>
  <c r="O285" i="4"/>
  <c r="P285" i="4"/>
  <c r="AN285" i="4"/>
  <c r="H286" i="11" s="1"/>
  <c r="O363" i="4"/>
  <c r="AN363" i="4"/>
  <c r="H364" i="11" s="1"/>
  <c r="O272" i="4"/>
  <c r="P272" i="4"/>
  <c r="AN272" i="4"/>
  <c r="AO272" i="4"/>
  <c r="AP272" i="4"/>
  <c r="AN271" i="4"/>
  <c r="AO271" i="4"/>
  <c r="AP271" i="4"/>
  <c r="O271" i="4"/>
  <c r="P271" i="4"/>
  <c r="O267" i="4"/>
  <c r="P267" i="4"/>
  <c r="AN267" i="4"/>
  <c r="AO267" i="4"/>
  <c r="AP267" i="4"/>
  <c r="O269" i="4"/>
  <c r="P269" i="4"/>
  <c r="AN269" i="4"/>
  <c r="AO269" i="4"/>
  <c r="AP269" i="4"/>
  <c r="O266" i="4"/>
  <c r="P266" i="4"/>
  <c r="AN266" i="4"/>
  <c r="H267" i="11" s="1"/>
  <c r="O268" i="4"/>
  <c r="P268" i="4"/>
  <c r="AN268" i="4"/>
  <c r="H269" i="11"/>
  <c r="O270" i="4"/>
  <c r="P270" i="4"/>
  <c r="AN270" i="4"/>
  <c r="AO270" i="4"/>
  <c r="AP270" i="4"/>
  <c r="F242" i="8"/>
  <c r="O265" i="4"/>
  <c r="P265" i="4"/>
  <c r="AN265" i="4"/>
  <c r="AO265" i="4"/>
  <c r="AP265" i="4"/>
  <c r="O264" i="4"/>
  <c r="P264" i="4"/>
  <c r="AN264" i="4"/>
  <c r="AO264" i="4"/>
  <c r="AP264" i="4"/>
  <c r="O261" i="4"/>
  <c r="AN261" i="4"/>
  <c r="AO261" i="4"/>
  <c r="AP261" i="4"/>
  <c r="O254" i="4"/>
  <c r="AN254" i="4"/>
  <c r="H255" i="11" s="1"/>
  <c r="AN263" i="4"/>
  <c r="AO263" i="4"/>
  <c r="AP263" i="4"/>
  <c r="O263" i="4"/>
  <c r="P263" i="4"/>
  <c r="O262" i="4"/>
  <c r="AN262" i="4"/>
  <c r="AO262" i="4"/>
  <c r="AP262" i="4"/>
  <c r="AN251" i="4"/>
  <c r="H252" i="11" s="1"/>
  <c r="O258" i="4"/>
  <c r="AN258" i="4"/>
  <c r="AO258" i="4"/>
  <c r="AP258" i="4"/>
  <c r="AN255" i="4"/>
  <c r="AO255" i="4"/>
  <c r="AP255" i="4"/>
  <c r="O255" i="4"/>
  <c r="O260" i="4"/>
  <c r="AN260" i="4"/>
  <c r="AO260" i="4"/>
  <c r="AP260" i="4"/>
  <c r="AN249" i="4"/>
  <c r="H250" i="11"/>
  <c r="O253" i="4"/>
  <c r="AN253" i="4"/>
  <c r="H254" i="11"/>
  <c r="O257" i="4"/>
  <c r="AN257" i="4"/>
  <c r="H258" i="11"/>
  <c r="AN250" i="4"/>
  <c r="AO250" i="4"/>
  <c r="AP250" i="4"/>
  <c r="O259" i="4"/>
  <c r="S259" i="4"/>
  <c r="AN259" i="4"/>
  <c r="AO259" i="4"/>
  <c r="AP259" i="4"/>
  <c r="T219" i="4"/>
  <c r="T218" i="4"/>
  <c r="T217" i="4"/>
  <c r="T216" i="4"/>
  <c r="T215" i="4"/>
  <c r="T214" i="4"/>
  <c r="AJ5" i="4"/>
  <c r="AK5" i="4"/>
  <c r="AL5" i="4"/>
  <c r="AM5" i="4"/>
  <c r="AN5" i="4"/>
  <c r="AJ6" i="4"/>
  <c r="AK6" i="4"/>
  <c r="AL6" i="4"/>
  <c r="AM6" i="4"/>
  <c r="AN6" i="4"/>
  <c r="AJ7" i="4"/>
  <c r="AK7" i="4"/>
  <c r="AL7" i="4"/>
  <c r="AM7" i="4"/>
  <c r="AN7" i="4"/>
  <c r="AJ8" i="4"/>
  <c r="AK8" i="4"/>
  <c r="AL8" i="4"/>
  <c r="AM8" i="4"/>
  <c r="AN8" i="4"/>
  <c r="AJ9" i="4"/>
  <c r="AK9" i="4"/>
  <c r="AL9" i="4"/>
  <c r="AM9" i="4"/>
  <c r="AN9" i="4"/>
  <c r="AJ10" i="4"/>
  <c r="AK10" i="4"/>
  <c r="AL10" i="4"/>
  <c r="AM10" i="4"/>
  <c r="AN10" i="4"/>
  <c r="AJ11" i="4"/>
  <c r="AK11" i="4"/>
  <c r="AL11" i="4"/>
  <c r="AM11" i="4"/>
  <c r="AN11" i="4"/>
  <c r="AJ12" i="4"/>
  <c r="AK12" i="4"/>
  <c r="AL12" i="4"/>
  <c r="AM12" i="4"/>
  <c r="AN12" i="4"/>
  <c r="AJ13" i="4"/>
  <c r="AK13" i="4"/>
  <c r="AL13" i="4"/>
  <c r="AM13" i="4"/>
  <c r="AN13" i="4"/>
  <c r="AJ14" i="4"/>
  <c r="AK14" i="4"/>
  <c r="AL14" i="4"/>
  <c r="AM14" i="4"/>
  <c r="AN14" i="4"/>
  <c r="AJ15" i="4"/>
  <c r="AK15" i="4"/>
  <c r="AL15" i="4"/>
  <c r="AM15" i="4"/>
  <c r="AN15" i="4"/>
  <c r="AJ16" i="4"/>
  <c r="AK16" i="4"/>
  <c r="AL16" i="4"/>
  <c r="AM16" i="4"/>
  <c r="AN16" i="4"/>
  <c r="AJ17" i="4"/>
  <c r="AK17" i="4"/>
  <c r="AL17" i="4"/>
  <c r="AM17" i="4"/>
  <c r="AN17" i="4"/>
  <c r="AJ18" i="4"/>
  <c r="AK18" i="4"/>
  <c r="AL18" i="4"/>
  <c r="AM18" i="4"/>
  <c r="AN18" i="4"/>
  <c r="AJ19" i="4"/>
  <c r="AK19" i="4"/>
  <c r="AL19" i="4"/>
  <c r="AM19" i="4"/>
  <c r="AN19" i="4"/>
  <c r="AJ20" i="4"/>
  <c r="AK20" i="4"/>
  <c r="AL20" i="4"/>
  <c r="AM20" i="4"/>
  <c r="AN20" i="4"/>
  <c r="C5" i="4"/>
  <c r="F5" i="4"/>
  <c r="I5" i="4"/>
  <c r="L5" i="4"/>
  <c r="M5" i="4"/>
  <c r="O5" i="4"/>
  <c r="S5" i="4"/>
  <c r="T5" i="4"/>
  <c r="V5" i="4"/>
  <c r="Y5" i="4"/>
  <c r="AB5" i="4"/>
  <c r="AE5" i="4"/>
  <c r="C6" i="4"/>
  <c r="F6" i="4"/>
  <c r="I6" i="4"/>
  <c r="L6" i="4"/>
  <c r="M6" i="4"/>
  <c r="O6" i="4"/>
  <c r="S6" i="4"/>
  <c r="T6" i="4"/>
  <c r="V6" i="4"/>
  <c r="Y6" i="4"/>
  <c r="AB6" i="4"/>
  <c r="AE6" i="4"/>
  <c r="C7" i="4"/>
  <c r="F7" i="4"/>
  <c r="I7" i="4"/>
  <c r="L7" i="4"/>
  <c r="M7" i="4"/>
  <c r="O7" i="4"/>
  <c r="S7" i="4"/>
  <c r="T7" i="4"/>
  <c r="V7" i="4"/>
  <c r="Y7" i="4"/>
  <c r="AB7" i="4"/>
  <c r="AE7" i="4"/>
  <c r="C8" i="4"/>
  <c r="F8" i="4"/>
  <c r="I8" i="4"/>
  <c r="L8" i="4"/>
  <c r="M8" i="4"/>
  <c r="O8" i="4"/>
  <c r="S8" i="4"/>
  <c r="T8" i="4"/>
  <c r="V8" i="4"/>
  <c r="Y8" i="4"/>
  <c r="AB8" i="4"/>
  <c r="AE8" i="4"/>
  <c r="C9" i="4"/>
  <c r="F9" i="4"/>
  <c r="I9" i="4"/>
  <c r="L9" i="4"/>
  <c r="M9" i="4"/>
  <c r="O9" i="4"/>
  <c r="S9" i="4"/>
  <c r="T9" i="4"/>
  <c r="V9" i="4"/>
  <c r="Y9" i="4"/>
  <c r="AB9" i="4"/>
  <c r="AE9" i="4"/>
  <c r="C10" i="4"/>
  <c r="F10" i="4"/>
  <c r="I10" i="4"/>
  <c r="L10" i="4"/>
  <c r="M10" i="4"/>
  <c r="O10" i="4"/>
  <c r="S10" i="4"/>
  <c r="T10" i="4"/>
  <c r="V10" i="4"/>
  <c r="Y10" i="4"/>
  <c r="AB10" i="4"/>
  <c r="AE10" i="4"/>
  <c r="C11" i="4"/>
  <c r="F11" i="4"/>
  <c r="I11" i="4"/>
  <c r="L11" i="4"/>
  <c r="M11" i="4"/>
  <c r="O11" i="4"/>
  <c r="S11" i="4"/>
  <c r="T11" i="4"/>
  <c r="V11" i="4"/>
  <c r="Y11" i="4"/>
  <c r="AB11" i="4"/>
  <c r="AE11" i="4"/>
  <c r="C12" i="4"/>
  <c r="F12" i="4"/>
  <c r="I12" i="4"/>
  <c r="L12" i="4"/>
  <c r="M12" i="4"/>
  <c r="O12" i="4"/>
  <c r="S12" i="4"/>
  <c r="T12" i="4"/>
  <c r="V12" i="4"/>
  <c r="Y12" i="4"/>
  <c r="AB12" i="4"/>
  <c r="AE12" i="4"/>
  <c r="C13" i="4"/>
  <c r="F13" i="4"/>
  <c r="I13" i="4"/>
  <c r="L13" i="4"/>
  <c r="M13" i="4"/>
  <c r="O13" i="4"/>
  <c r="S13" i="4"/>
  <c r="T13" i="4"/>
  <c r="V13" i="4"/>
  <c r="Y13" i="4"/>
  <c r="AB13" i="4"/>
  <c r="AE13" i="4"/>
  <c r="C14" i="4"/>
  <c r="F14" i="4"/>
  <c r="I14" i="4"/>
  <c r="L14" i="4"/>
  <c r="M14" i="4"/>
  <c r="O14" i="4"/>
  <c r="S14" i="4"/>
  <c r="T14" i="4" s="1"/>
  <c r="V14" i="4"/>
  <c r="Y14" i="4"/>
  <c r="AB14" i="4"/>
  <c r="AE14" i="4"/>
  <c r="C15" i="4"/>
  <c r="F15" i="4"/>
  <c r="I15" i="4"/>
  <c r="L15" i="4"/>
  <c r="M15" i="4"/>
  <c r="O15" i="4"/>
  <c r="S15" i="4"/>
  <c r="T15" i="4"/>
  <c r="V15" i="4"/>
  <c r="Y15" i="4"/>
  <c r="AB15" i="4"/>
  <c r="AE15" i="4"/>
  <c r="C16" i="4"/>
  <c r="F16" i="4"/>
  <c r="I16" i="4"/>
  <c r="L16" i="4"/>
  <c r="M16" i="4" s="1"/>
  <c r="O16" i="4"/>
  <c r="S16" i="4"/>
  <c r="T16" i="4" s="1"/>
  <c r="V16" i="4"/>
  <c r="Y16" i="4"/>
  <c r="AB16" i="4"/>
  <c r="AE16" i="4"/>
  <c r="C17" i="4"/>
  <c r="F17" i="4"/>
  <c r="I17" i="4"/>
  <c r="L17" i="4"/>
  <c r="M17" i="4"/>
  <c r="O17" i="4"/>
  <c r="S17" i="4"/>
  <c r="T17" i="4"/>
  <c r="V17" i="4"/>
  <c r="Y17" i="4"/>
  <c r="AB17" i="4"/>
  <c r="AE17" i="4"/>
  <c r="C18" i="4"/>
  <c r="F18" i="4"/>
  <c r="I18" i="4"/>
  <c r="L18" i="4"/>
  <c r="M18" i="4" s="1"/>
  <c r="O18" i="4"/>
  <c r="S18" i="4"/>
  <c r="T18" i="4" s="1"/>
  <c r="V18" i="4"/>
  <c r="Y18" i="4"/>
  <c r="AB18" i="4"/>
  <c r="AE18" i="4"/>
  <c r="C19" i="4"/>
  <c r="F19" i="4"/>
  <c r="I19" i="4"/>
  <c r="L19" i="4"/>
  <c r="M19" i="4"/>
  <c r="O19" i="4"/>
  <c r="S19" i="4"/>
  <c r="T19" i="4"/>
  <c r="V19" i="4"/>
  <c r="Y19" i="4"/>
  <c r="AB19" i="4"/>
  <c r="AE19" i="4"/>
  <c r="C20" i="4"/>
  <c r="F20" i="4"/>
  <c r="I20" i="4"/>
  <c r="L20" i="4"/>
  <c r="M20" i="4" s="1"/>
  <c r="O20" i="4"/>
  <c r="S20" i="4"/>
  <c r="T20" i="4" s="1"/>
  <c r="V20" i="4"/>
  <c r="Y20" i="4"/>
  <c r="AB20" i="4"/>
  <c r="AE20" i="4"/>
  <c r="L21" i="4"/>
  <c r="M21" i="4"/>
  <c r="L22" i="4"/>
  <c r="M22" i="4" s="1"/>
  <c r="L23" i="4"/>
  <c r="M23" i="4" s="1"/>
  <c r="L24" i="4"/>
  <c r="M24" i="4" s="1"/>
  <c r="L25" i="4"/>
  <c r="M25" i="4"/>
  <c r="L26" i="4"/>
  <c r="M26" i="4"/>
  <c r="L27" i="4"/>
  <c r="M27" i="4" s="1"/>
  <c r="L28" i="4"/>
  <c r="M28" i="4" s="1"/>
  <c r="L29" i="4"/>
  <c r="M29" i="4"/>
  <c r="L30" i="4"/>
  <c r="M30" i="4"/>
  <c r="L31" i="4"/>
  <c r="M31" i="4" s="1"/>
  <c r="L32" i="4"/>
  <c r="M32" i="4" s="1"/>
  <c r="L33" i="4"/>
  <c r="M33" i="4"/>
  <c r="L34" i="4"/>
  <c r="M34" i="4" s="1"/>
  <c r="L35" i="4"/>
  <c r="M35" i="4" s="1"/>
  <c r="L36" i="4"/>
  <c r="M36" i="4"/>
  <c r="L37" i="4"/>
  <c r="M37" i="4"/>
  <c r="L38" i="4"/>
  <c r="M38" i="4"/>
  <c r="L39" i="4"/>
  <c r="M39" i="4" s="1"/>
  <c r="L40" i="4"/>
  <c r="M40" i="4"/>
  <c r="L41" i="4"/>
  <c r="M41" i="4"/>
  <c r="L42" i="4"/>
  <c r="M42" i="4" s="1"/>
  <c r="L43" i="4"/>
  <c r="M43" i="4" s="1"/>
  <c r="L44" i="4"/>
  <c r="M44" i="4" s="1"/>
  <c r="L45" i="4"/>
  <c r="M45" i="4"/>
  <c r="L46" i="4"/>
  <c r="M46" i="4" s="1"/>
  <c r="L47" i="4"/>
  <c r="M47" i="4" s="1"/>
  <c r="L48" i="4"/>
  <c r="M48" i="4" s="1"/>
  <c r="L49" i="4"/>
  <c r="M49" i="4"/>
  <c r="L50" i="4"/>
  <c r="M50" i="4" s="1"/>
  <c r="L51" i="4"/>
  <c r="M51" i="4" s="1"/>
  <c r="L52" i="4"/>
  <c r="M52" i="4" s="1"/>
  <c r="L53" i="4"/>
  <c r="M53" i="4"/>
  <c r="L54" i="4"/>
  <c r="M54" i="4"/>
  <c r="L55" i="4"/>
  <c r="M55" i="4" s="1"/>
  <c r="L56" i="4"/>
  <c r="M56" i="4" s="1"/>
  <c r="L57" i="4"/>
  <c r="M57" i="4"/>
  <c r="L58" i="4"/>
  <c r="M58" i="4" s="1"/>
  <c r="L59" i="4"/>
  <c r="M59" i="4" s="1"/>
  <c r="L60" i="4"/>
  <c r="M60" i="4" s="1"/>
  <c r="L61" i="4"/>
  <c r="M61" i="4"/>
  <c r="L62" i="4"/>
  <c r="M62" i="4"/>
  <c r="L63" i="4"/>
  <c r="M63" i="4" s="1"/>
  <c r="L64" i="4"/>
  <c r="M64" i="4" s="1"/>
  <c r="L65" i="4"/>
  <c r="M65" i="4"/>
  <c r="L66" i="4"/>
  <c r="M66" i="4" s="1"/>
  <c r="L67" i="4"/>
  <c r="M67" i="4" s="1"/>
  <c r="L68" i="4"/>
  <c r="M68" i="4"/>
  <c r="L69" i="4"/>
  <c r="M69" i="4"/>
  <c r="L70" i="4"/>
  <c r="M70" i="4"/>
  <c r="L71" i="4"/>
  <c r="M71" i="4" s="1"/>
  <c r="L72" i="4"/>
  <c r="M72" i="4"/>
  <c r="L73" i="4"/>
  <c r="M73" i="4"/>
  <c r="L74" i="4"/>
  <c r="M74" i="4"/>
  <c r="L75" i="4"/>
  <c r="M75" i="4" s="1"/>
  <c r="L76" i="4"/>
  <c r="M76" i="4" s="1"/>
  <c r="L77" i="4"/>
  <c r="M77" i="4"/>
  <c r="L78" i="4"/>
  <c r="M78" i="4"/>
  <c r="L79" i="4"/>
  <c r="M79" i="4" s="1"/>
  <c r="L80" i="4"/>
  <c r="M80" i="4" s="1"/>
  <c r="L81" i="4"/>
  <c r="M81" i="4"/>
  <c r="L82" i="4"/>
  <c r="M82" i="4"/>
  <c r="L83" i="4"/>
  <c r="M83" i="4" s="1"/>
  <c r="L84" i="4"/>
  <c r="M84" i="4" s="1"/>
  <c r="L85" i="4"/>
  <c r="M85" i="4"/>
  <c r="L86" i="4"/>
  <c r="M86" i="4"/>
  <c r="L87" i="4"/>
  <c r="M87" i="4" s="1"/>
  <c r="L88" i="4"/>
  <c r="M88" i="4" s="1"/>
  <c r="L89" i="4"/>
  <c r="M89" i="4"/>
  <c r="L90" i="4"/>
  <c r="M90" i="4"/>
  <c r="L91" i="4"/>
  <c r="M91" i="4" s="1"/>
  <c r="L92" i="4"/>
  <c r="M92" i="4" s="1"/>
  <c r="L93" i="4"/>
  <c r="M93" i="4"/>
  <c r="L94" i="4"/>
  <c r="M94" i="4"/>
  <c r="L95" i="4"/>
  <c r="M95" i="4" s="1"/>
  <c r="L96" i="4"/>
  <c r="M96" i="4" s="1"/>
  <c r="L97" i="4"/>
  <c r="M97" i="4"/>
  <c r="L98" i="4"/>
  <c r="M98" i="4"/>
  <c r="L99" i="4"/>
  <c r="M99" i="4" s="1"/>
  <c r="L100" i="4"/>
  <c r="M100" i="4" s="1"/>
  <c r="L101" i="4"/>
  <c r="M101" i="4"/>
  <c r="L102" i="4"/>
  <c r="M102" i="4"/>
  <c r="L103" i="4"/>
  <c r="M103" i="4" s="1"/>
  <c r="L104" i="4"/>
  <c r="M104" i="4" s="1"/>
  <c r="L105" i="4"/>
  <c r="M105" i="4"/>
  <c r="L106" i="4"/>
  <c r="M106" i="4"/>
  <c r="L107" i="4"/>
  <c r="M107" i="4" s="1"/>
  <c r="L108" i="4"/>
  <c r="M108" i="4" s="1"/>
  <c r="L109" i="4"/>
  <c r="M109" i="4"/>
  <c r="L110" i="4"/>
  <c r="M110" i="4"/>
  <c r="L111" i="4"/>
  <c r="M111" i="4" s="1"/>
  <c r="L112" i="4"/>
  <c r="M112" i="4" s="1"/>
  <c r="L113" i="4"/>
  <c r="M113" i="4"/>
  <c r="L114" i="4"/>
  <c r="M114" i="4" s="1"/>
  <c r="L115" i="4"/>
  <c r="M115" i="4" s="1"/>
  <c r="L116" i="4"/>
  <c r="M116" i="4" s="1"/>
  <c r="L117" i="4"/>
  <c r="M117" i="4"/>
  <c r="L118" i="4"/>
  <c r="M118" i="4" s="1"/>
  <c r="L119" i="4"/>
  <c r="M119" i="4" s="1"/>
  <c r="L120" i="4"/>
  <c r="M120" i="4" s="1"/>
  <c r="L121" i="4"/>
  <c r="M121" i="4"/>
  <c r="L122" i="4"/>
  <c r="M122" i="4" s="1"/>
  <c r="L123" i="4"/>
  <c r="M123" i="4" s="1"/>
  <c r="L124" i="4"/>
  <c r="M124" i="4" s="1"/>
  <c r="L125" i="4"/>
  <c r="M125" i="4"/>
  <c r="L126" i="4"/>
  <c r="M126" i="4" s="1"/>
  <c r="L127" i="4"/>
  <c r="M127" i="4" s="1"/>
  <c r="L128" i="4"/>
  <c r="M128" i="4" s="1"/>
  <c r="L129" i="4"/>
  <c r="M129" i="4"/>
  <c r="L130" i="4"/>
  <c r="M130" i="4" s="1"/>
  <c r="L131" i="4"/>
  <c r="M131" i="4" s="1"/>
  <c r="L132" i="4"/>
  <c r="M132" i="4"/>
  <c r="L133" i="4"/>
  <c r="M133" i="4"/>
  <c r="L134" i="4"/>
  <c r="M134" i="4" s="1"/>
  <c r="L135" i="4"/>
  <c r="M135" i="4" s="1"/>
  <c r="L136" i="4"/>
  <c r="M136" i="4" s="1"/>
  <c r="L137" i="4"/>
  <c r="M137" i="4"/>
  <c r="L138" i="4"/>
  <c r="M138" i="4" s="1"/>
  <c r="L139" i="4"/>
  <c r="M139" i="4" s="1"/>
  <c r="L140" i="4"/>
  <c r="M140" i="4" s="1"/>
  <c r="L141" i="4"/>
  <c r="M141" i="4"/>
  <c r="L142" i="4"/>
  <c r="M142" i="4" s="1"/>
  <c r="L143" i="4"/>
  <c r="M143" i="4" s="1"/>
  <c r="L144" i="4"/>
  <c r="M144" i="4" s="1"/>
  <c r="L145" i="4"/>
  <c r="M145" i="4"/>
  <c r="L146" i="4"/>
  <c r="M146" i="4" s="1"/>
  <c r="L147" i="4"/>
  <c r="M147" i="4" s="1"/>
  <c r="L148" i="4"/>
  <c r="M148" i="4" s="1"/>
  <c r="L149" i="4"/>
  <c r="M149" i="4"/>
  <c r="L150" i="4"/>
  <c r="M150" i="4" s="1"/>
  <c r="L151" i="4"/>
  <c r="M151" i="4" s="1"/>
  <c r="L152" i="4"/>
  <c r="M152" i="4" s="1"/>
  <c r="L153" i="4"/>
  <c r="M153" i="4"/>
  <c r="L154" i="4"/>
  <c r="M154" i="4" s="1"/>
  <c r="L155" i="4"/>
  <c r="M155" i="4" s="1"/>
  <c r="L156" i="4"/>
  <c r="M156" i="4" s="1"/>
  <c r="L157" i="4"/>
  <c r="M157" i="4"/>
  <c r="L158" i="4"/>
  <c r="M158" i="4" s="1"/>
  <c r="L159" i="4"/>
  <c r="M159" i="4" s="1"/>
  <c r="L160" i="4"/>
  <c r="M160" i="4" s="1"/>
  <c r="L161" i="4"/>
  <c r="M161" i="4"/>
  <c r="L162" i="4"/>
  <c r="M162" i="4" s="1"/>
  <c r="L163" i="4"/>
  <c r="M163" i="4" s="1"/>
  <c r="L164" i="4"/>
  <c r="M164" i="4" s="1"/>
  <c r="L165" i="4"/>
  <c r="M165" i="4"/>
  <c r="L166" i="4"/>
  <c r="M166" i="4" s="1"/>
  <c r="L167" i="4"/>
  <c r="M167" i="4" s="1"/>
  <c r="L168" i="4"/>
  <c r="M168" i="4" s="1"/>
  <c r="L169" i="4"/>
  <c r="M169" i="4"/>
  <c r="L170" i="4"/>
  <c r="M170" i="4" s="1"/>
  <c r="L171" i="4"/>
  <c r="M171" i="4" s="1"/>
  <c r="L172" i="4"/>
  <c r="M172" i="4" s="1"/>
  <c r="L173" i="4"/>
  <c r="M173" i="4"/>
  <c r="L174" i="4"/>
  <c r="M174" i="4" s="1"/>
  <c r="L175" i="4"/>
  <c r="M175" i="4" s="1"/>
  <c r="L176" i="4"/>
  <c r="M176" i="4" s="1"/>
  <c r="L177" i="4"/>
  <c r="M177" i="4"/>
  <c r="L178" i="4"/>
  <c r="M178" i="4" s="1"/>
  <c r="L179" i="4"/>
  <c r="M179" i="4" s="1"/>
  <c r="L180" i="4"/>
  <c r="M180" i="4" s="1"/>
  <c r="L181" i="4"/>
  <c r="M181" i="4"/>
  <c r="L182" i="4"/>
  <c r="M182" i="4" s="1"/>
  <c r="L183" i="4"/>
  <c r="M183" i="4" s="1"/>
  <c r="L184" i="4"/>
  <c r="M184" i="4" s="1"/>
  <c r="L185" i="4"/>
  <c r="M185" i="4"/>
  <c r="L186" i="4"/>
  <c r="M186" i="4" s="1"/>
  <c r="L187" i="4"/>
  <c r="M187" i="4" s="1"/>
  <c r="L188" i="4"/>
  <c r="M188" i="4" s="1"/>
  <c r="L189" i="4"/>
  <c r="M189" i="4"/>
  <c r="L190" i="4"/>
  <c r="M190" i="4" s="1"/>
  <c r="L191" i="4"/>
  <c r="M191" i="4" s="1"/>
  <c r="L192" i="4"/>
  <c r="M192" i="4" s="1"/>
  <c r="L193" i="4"/>
  <c r="M193" i="4"/>
  <c r="L194" i="4"/>
  <c r="M194" i="4" s="1"/>
  <c r="L195" i="4"/>
  <c r="M195" i="4" s="1"/>
  <c r="L196" i="4"/>
  <c r="M196" i="4" s="1"/>
  <c r="L197" i="4"/>
  <c r="M197" i="4"/>
  <c r="L198" i="4"/>
  <c r="M198" i="4" s="1"/>
  <c r="L199" i="4"/>
  <c r="M199" i="4" s="1"/>
  <c r="L200" i="4"/>
  <c r="M200" i="4" s="1"/>
  <c r="L201" i="4"/>
  <c r="M201" i="4"/>
  <c r="L202" i="4"/>
  <c r="M202" i="4" s="1"/>
  <c r="L203" i="4"/>
  <c r="M203" i="4" s="1"/>
  <c r="L204" i="4"/>
  <c r="M204" i="4" s="1"/>
  <c r="L205" i="4"/>
  <c r="M205" i="4"/>
  <c r="L206" i="4"/>
  <c r="M206" i="4" s="1"/>
  <c r="L207" i="4"/>
  <c r="M207" i="4" s="1"/>
  <c r="L208" i="4"/>
  <c r="M208" i="4" s="1"/>
  <c r="L209" i="4"/>
  <c r="M209" i="4"/>
  <c r="L210" i="4"/>
  <c r="M210" i="4" s="1"/>
  <c r="L211" i="4"/>
  <c r="M211" i="4" s="1"/>
  <c r="L212" i="4"/>
  <c r="M212" i="4" s="1"/>
  <c r="L213" i="4"/>
  <c r="M213" i="4"/>
  <c r="L214" i="4"/>
  <c r="M214" i="4" s="1"/>
  <c r="L215" i="4"/>
  <c r="M215" i="4" s="1"/>
  <c r="L216" i="4"/>
  <c r="M216" i="4" s="1"/>
  <c r="L217" i="4"/>
  <c r="M217" i="4"/>
  <c r="L218" i="4"/>
  <c r="M218" i="4" s="1"/>
  <c r="L219" i="4"/>
  <c r="M219" i="4" s="1"/>
  <c r="L220" i="4"/>
  <c r="M220" i="4" s="1"/>
  <c r="L221" i="4"/>
  <c r="M221" i="4"/>
  <c r="L222" i="4"/>
  <c r="M222" i="4" s="1"/>
  <c r="L223" i="4"/>
  <c r="M223" i="4" s="1"/>
  <c r="L224" i="4"/>
  <c r="M224" i="4" s="1"/>
  <c r="L225" i="4"/>
  <c r="M225" i="4"/>
  <c r="L4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7" i="8"/>
  <c r="K6" i="8"/>
  <c r="J6" i="8"/>
  <c r="I6" i="8"/>
  <c r="H6" i="8"/>
  <c r="G6" i="8"/>
  <c r="F6" i="8"/>
  <c r="D6" i="8"/>
  <c r="C6" i="8"/>
  <c r="B6" i="8"/>
  <c r="K5" i="8"/>
  <c r="J5" i="8"/>
  <c r="I5" i="8"/>
  <c r="H5" i="8"/>
  <c r="G5" i="8"/>
  <c r="F5" i="8"/>
  <c r="D5" i="8"/>
  <c r="C5" i="8"/>
  <c r="B5" i="8"/>
  <c r="M4" i="8"/>
  <c r="A2" i="8"/>
  <c r="V256" i="4" l="1"/>
  <c r="W256" i="4" s="1"/>
  <c r="T256" i="4"/>
  <c r="H18" i="11"/>
  <c r="H10" i="11"/>
  <c r="K14" i="10"/>
  <c r="K26" i="10"/>
  <c r="H14" i="11"/>
  <c r="H6" i="11"/>
  <c r="AC275" i="11"/>
  <c r="L275" i="11"/>
  <c r="H20" i="11"/>
  <c r="H12" i="11"/>
  <c r="P250" i="4"/>
  <c r="P251" i="4"/>
  <c r="P249" i="4"/>
  <c r="P257" i="4"/>
  <c r="S257" i="4"/>
  <c r="T257" i="4" s="1"/>
  <c r="P253" i="4"/>
  <c r="S253" i="4"/>
  <c r="T253" i="4"/>
  <c r="P258" i="4"/>
  <c r="S258" i="4"/>
  <c r="T258" i="4" s="1"/>
  <c r="P254" i="4"/>
  <c r="S254" i="4"/>
  <c r="T254" i="4" s="1"/>
  <c r="P261" i="4"/>
  <c r="S261" i="4"/>
  <c r="T261" i="4" s="1"/>
  <c r="F246" i="8"/>
  <c r="S244" i="4"/>
  <c r="T244" i="4" s="1"/>
  <c r="P260" i="4"/>
  <c r="S260" i="4"/>
  <c r="T260" i="4" s="1"/>
  <c r="P262" i="4"/>
  <c r="S262" i="4"/>
  <c r="T262" i="4"/>
  <c r="P255" i="4"/>
  <c r="S255" i="4"/>
  <c r="T255" i="4"/>
  <c r="H21" i="11"/>
  <c r="H16" i="11"/>
  <c r="H8" i="11"/>
  <c r="H13" i="11"/>
  <c r="O3" i="10"/>
  <c r="H15" i="11"/>
  <c r="H7" i="11"/>
  <c r="H19" i="11"/>
  <c r="H11" i="11"/>
  <c r="H17" i="11"/>
  <c r="H9" i="11"/>
  <c r="H369" i="11"/>
  <c r="AO368" i="4"/>
  <c r="AP368" i="4"/>
  <c r="AO364" i="4"/>
  <c r="AP364" i="4"/>
  <c r="AO367" i="4"/>
  <c r="AP367" i="4"/>
  <c r="AO369" i="4"/>
  <c r="AP369" i="4"/>
  <c r="AO361" i="4"/>
  <c r="AP361" i="4"/>
  <c r="AO360" i="4"/>
  <c r="AP360" i="4"/>
  <c r="AO365" i="4"/>
  <c r="AP365" i="4"/>
  <c r="AO363" i="4"/>
  <c r="AP363" i="4"/>
  <c r="AO366" i="4"/>
  <c r="AP366" i="4"/>
  <c r="P363" i="4"/>
  <c r="AP274" i="4"/>
  <c r="I275" i="11"/>
  <c r="H251" i="11"/>
  <c r="H307" i="11"/>
  <c r="H353" i="11"/>
  <c r="H245" i="11"/>
  <c r="H311" i="11"/>
  <c r="H322" i="11"/>
  <c r="H305" i="11"/>
  <c r="H360" i="11"/>
  <c r="H310" i="11"/>
  <c r="H262" i="11"/>
  <c r="H257" i="11"/>
  <c r="H341" i="11"/>
  <c r="H280" i="11"/>
  <c r="H299" i="11"/>
  <c r="H313" i="11"/>
  <c r="H244" i="11"/>
  <c r="H297" i="11"/>
  <c r="H292" i="11"/>
  <c r="H266" i="11"/>
  <c r="H300" i="11"/>
  <c r="H359" i="11"/>
  <c r="H253" i="11"/>
  <c r="H272" i="11"/>
  <c r="H352" i="11"/>
  <c r="H356" i="11"/>
  <c r="H327" i="11"/>
  <c r="H349" i="11"/>
  <c r="H316" i="11"/>
  <c r="H270" i="11"/>
  <c r="H278" i="11"/>
  <c r="H263" i="11"/>
  <c r="H331" i="11"/>
  <c r="H345" i="11"/>
  <c r="H339" i="11"/>
  <c r="H293" i="11"/>
  <c r="H248" i="11"/>
  <c r="H298" i="11"/>
  <c r="H261" i="11"/>
  <c r="H357" i="11"/>
  <c r="H260" i="11"/>
  <c r="H268" i="11"/>
  <c r="H338" i="11"/>
  <c r="H265" i="11"/>
  <c r="H340" i="11"/>
  <c r="H239" i="11"/>
  <c r="H242" i="11"/>
  <c r="H330" i="11"/>
  <c r="H283" i="11"/>
  <c r="H259" i="11"/>
  <c r="H279" i="11"/>
  <c r="H264" i="11"/>
  <c r="H329" i="11"/>
  <c r="H333" i="11"/>
  <c r="H256" i="11"/>
  <c r="H273" i="11"/>
  <c r="H290" i="11"/>
  <c r="H271" i="11"/>
  <c r="H315" i="11"/>
  <c r="H358" i="11"/>
  <c r="H334" i="11"/>
  <c r="H342" i="11"/>
  <c r="K19" i="8"/>
  <c r="AF17" i="4"/>
  <c r="I16" i="8"/>
  <c r="Z14" i="4"/>
  <c r="I8" i="8"/>
  <c r="Z6" i="4"/>
  <c r="J11" i="8"/>
  <c r="AC9" i="4"/>
  <c r="J7" i="8"/>
  <c r="AC5" i="4"/>
  <c r="K10" i="8"/>
  <c r="AF8" i="4"/>
  <c r="J22" i="8"/>
  <c r="AC20" i="4"/>
  <c r="J18" i="8"/>
  <c r="AC16" i="4"/>
  <c r="J14" i="8"/>
  <c r="AC12" i="4"/>
  <c r="I22" i="8"/>
  <c r="Z20" i="4"/>
  <c r="K21" i="8"/>
  <c r="AF19" i="4"/>
  <c r="I18" i="8"/>
  <c r="Z16" i="4"/>
  <c r="K17" i="8"/>
  <c r="AF15" i="4"/>
  <c r="I14" i="8"/>
  <c r="Z12" i="4"/>
  <c r="K13" i="8"/>
  <c r="AF11" i="4"/>
  <c r="I10" i="8"/>
  <c r="Z8" i="4"/>
  <c r="K9" i="8"/>
  <c r="AF7" i="4"/>
  <c r="K15" i="8"/>
  <c r="AF13" i="4"/>
  <c r="K11" i="8"/>
  <c r="AF9" i="4"/>
  <c r="J19" i="8"/>
  <c r="AC17" i="4"/>
  <c r="J15" i="8"/>
  <c r="AC13" i="4"/>
  <c r="K18" i="8"/>
  <c r="AF16" i="4"/>
  <c r="I15" i="8"/>
  <c r="Z13" i="4"/>
  <c r="I11" i="8"/>
  <c r="Z9" i="4"/>
  <c r="J10" i="8"/>
  <c r="AC8" i="4"/>
  <c r="J21" i="8"/>
  <c r="AC19" i="4"/>
  <c r="J17" i="8"/>
  <c r="AC15" i="4"/>
  <c r="J13" i="8"/>
  <c r="AC11" i="4"/>
  <c r="J9" i="8"/>
  <c r="AC7" i="4"/>
  <c r="I20" i="8"/>
  <c r="Z18" i="4"/>
  <c r="I12" i="8"/>
  <c r="Z10" i="4"/>
  <c r="K7" i="8"/>
  <c r="AF5" i="4"/>
  <c r="K22" i="8"/>
  <c r="AF20" i="4"/>
  <c r="I19" i="8"/>
  <c r="Z17" i="4"/>
  <c r="K14" i="8"/>
  <c r="AF12" i="4"/>
  <c r="I7" i="8"/>
  <c r="Z5" i="4"/>
  <c r="I21" i="8"/>
  <c r="Z19" i="4"/>
  <c r="K20" i="8"/>
  <c r="AF18" i="4"/>
  <c r="I17" i="8"/>
  <c r="Z15" i="4"/>
  <c r="K16" i="8"/>
  <c r="AF14" i="4"/>
  <c r="I13" i="8"/>
  <c r="Z11" i="4"/>
  <c r="K12" i="8"/>
  <c r="AF10" i="4"/>
  <c r="I9" i="8"/>
  <c r="Z7" i="4"/>
  <c r="K8" i="8"/>
  <c r="AF6" i="4"/>
  <c r="J20" i="8"/>
  <c r="AC18" i="4"/>
  <c r="J16" i="8"/>
  <c r="AC14" i="4"/>
  <c r="J12" i="8"/>
  <c r="AC10" i="4"/>
  <c r="J8" i="8"/>
  <c r="AC6" i="4"/>
  <c r="H22" i="8"/>
  <c r="W20" i="4"/>
  <c r="H20" i="8"/>
  <c r="W18" i="4"/>
  <c r="H16" i="8"/>
  <c r="W14" i="4"/>
  <c r="H12" i="8"/>
  <c r="W10" i="4"/>
  <c r="H8" i="8"/>
  <c r="W6" i="4"/>
  <c r="H10" i="8"/>
  <c r="W8" i="4"/>
  <c r="H17" i="8"/>
  <c r="W15" i="4"/>
  <c r="H13" i="8"/>
  <c r="W11" i="4"/>
  <c r="H9" i="8"/>
  <c r="W7" i="4"/>
  <c r="H19" i="8"/>
  <c r="W17" i="4"/>
  <c r="H15" i="8"/>
  <c r="W13" i="4"/>
  <c r="H11" i="8"/>
  <c r="W9" i="4"/>
  <c r="H7" i="8"/>
  <c r="W5" i="4"/>
  <c r="H18" i="8"/>
  <c r="W16" i="4"/>
  <c r="H14" i="8"/>
  <c r="W12" i="4"/>
  <c r="H21" i="8"/>
  <c r="W19" i="4"/>
  <c r="G22" i="8"/>
  <c r="G221" i="8"/>
  <c r="G21" i="8"/>
  <c r="G17" i="8"/>
  <c r="G13" i="8"/>
  <c r="G9" i="8"/>
  <c r="G18" i="8"/>
  <c r="G10" i="8"/>
  <c r="G220" i="8"/>
  <c r="G20" i="8"/>
  <c r="G16" i="8"/>
  <c r="G12" i="8"/>
  <c r="G8" i="8"/>
  <c r="G216" i="8"/>
  <c r="G217" i="8"/>
  <c r="G14" i="8"/>
  <c r="G19" i="8"/>
  <c r="G15" i="8"/>
  <c r="G11" i="8"/>
  <c r="G7" i="8"/>
  <c r="G218" i="8"/>
  <c r="G219" i="8"/>
  <c r="V240" i="4"/>
  <c r="G242" i="8"/>
  <c r="F20" i="8"/>
  <c r="P18" i="4"/>
  <c r="F16" i="8"/>
  <c r="P14" i="4"/>
  <c r="F12" i="8"/>
  <c r="P10" i="4"/>
  <c r="F8" i="8"/>
  <c r="P6" i="4"/>
  <c r="F19" i="8"/>
  <c r="P17" i="4"/>
  <c r="F15" i="8"/>
  <c r="P13" i="4"/>
  <c r="F11" i="8"/>
  <c r="P9" i="4"/>
  <c r="F7" i="8"/>
  <c r="P5" i="4"/>
  <c r="F22" i="8"/>
  <c r="P20" i="4"/>
  <c r="F18" i="8"/>
  <c r="P16" i="4"/>
  <c r="F14" i="8"/>
  <c r="P12" i="4"/>
  <c r="F10" i="8"/>
  <c r="P8" i="4"/>
  <c r="F21" i="8"/>
  <c r="P19" i="4"/>
  <c r="F17" i="8"/>
  <c r="P15" i="4"/>
  <c r="F13" i="8"/>
  <c r="P11" i="4"/>
  <c r="F9" i="8"/>
  <c r="P7" i="4"/>
  <c r="S362" i="4"/>
  <c r="T362" i="4" s="1"/>
  <c r="P362" i="4"/>
  <c r="S354" i="4"/>
  <c r="T354" i="4"/>
  <c r="P354" i="4"/>
  <c r="S319" i="4"/>
  <c r="T319" i="4" s="1"/>
  <c r="P319" i="4"/>
  <c r="S368" i="4"/>
  <c r="T368" i="4"/>
  <c r="P368" i="4"/>
  <c r="P244" i="4"/>
  <c r="F254" i="8"/>
  <c r="P252" i="4"/>
  <c r="F249" i="8"/>
  <c r="P247" i="4"/>
  <c r="T259" i="4"/>
  <c r="P259" i="4"/>
  <c r="S292" i="4"/>
  <c r="T292" i="4"/>
  <c r="P292" i="4"/>
  <c r="F243" i="8"/>
  <c r="P241" i="4"/>
  <c r="S288" i="4"/>
  <c r="T288" i="4" s="1"/>
  <c r="P288" i="4"/>
  <c r="F258" i="8"/>
  <c r="P256" i="4"/>
  <c r="F348" i="8"/>
  <c r="P346" i="4"/>
  <c r="T248" i="4"/>
  <c r="P248" i="4"/>
  <c r="S239" i="4"/>
  <c r="T239" i="4"/>
  <c r="P239" i="4"/>
  <c r="F290" i="8"/>
  <c r="F321" i="8"/>
  <c r="AO288" i="4"/>
  <c r="AP288" i="4"/>
  <c r="AO354" i="4"/>
  <c r="AP354" i="4"/>
  <c r="F356" i="8"/>
  <c r="S241" i="4"/>
  <c r="T241" i="4"/>
  <c r="S346" i="4"/>
  <c r="T346" i="4"/>
  <c r="F250" i="8"/>
  <c r="F241" i="8"/>
  <c r="F364" i="8"/>
  <c r="S238" i="4"/>
  <c r="T238" i="4" s="1"/>
  <c r="F240" i="8"/>
  <c r="T245" i="4"/>
  <c r="F247" i="8"/>
  <c r="T247" i="4"/>
  <c r="AO246" i="4"/>
  <c r="AP246" i="4"/>
  <c r="T246" i="4"/>
  <c r="F248" i="8"/>
  <c r="AO239" i="4"/>
  <c r="AP239" i="4"/>
  <c r="AO319" i="4"/>
  <c r="AP319" i="4"/>
  <c r="D21" i="8"/>
  <c r="J19" i="4"/>
  <c r="D17" i="8"/>
  <c r="J15" i="4"/>
  <c r="D13" i="8"/>
  <c r="J11" i="4"/>
  <c r="D9" i="8"/>
  <c r="J7" i="4"/>
  <c r="D20" i="8"/>
  <c r="J18" i="4"/>
  <c r="D16" i="8"/>
  <c r="J14" i="4"/>
  <c r="D12" i="8"/>
  <c r="J10" i="4"/>
  <c r="D8" i="8"/>
  <c r="J6" i="4"/>
  <c r="D19" i="8"/>
  <c r="J17" i="4"/>
  <c r="D15" i="8"/>
  <c r="J13" i="4"/>
  <c r="D11" i="8"/>
  <c r="J9" i="4"/>
  <c r="D7" i="8"/>
  <c r="J5" i="4"/>
  <c r="AO245" i="4"/>
  <c r="AP245" i="4"/>
  <c r="D22" i="8"/>
  <c r="J20" i="4"/>
  <c r="D18" i="8"/>
  <c r="J16" i="4"/>
  <c r="D14" i="8"/>
  <c r="J12" i="4"/>
  <c r="D10" i="8"/>
  <c r="J8" i="4"/>
  <c r="AO248" i="4"/>
  <c r="AP248" i="4"/>
  <c r="C13" i="8"/>
  <c r="G11" i="4"/>
  <c r="C20" i="8"/>
  <c r="G18" i="4"/>
  <c r="C16" i="8"/>
  <c r="G14" i="4"/>
  <c r="C12" i="8"/>
  <c r="G10" i="4"/>
  <c r="C8" i="8"/>
  <c r="G6" i="4"/>
  <c r="C21" i="8"/>
  <c r="G19" i="4"/>
  <c r="C17" i="8"/>
  <c r="G15" i="4"/>
  <c r="C9" i="8"/>
  <c r="G7" i="4"/>
  <c r="C7" i="8"/>
  <c r="G5" i="4"/>
  <c r="C22" i="8"/>
  <c r="G20" i="4"/>
  <c r="C18" i="8"/>
  <c r="G16" i="4"/>
  <c r="C14" i="8"/>
  <c r="G12" i="4"/>
  <c r="C10" i="8"/>
  <c r="G8" i="4"/>
  <c r="C19" i="8"/>
  <c r="G17" i="4"/>
  <c r="C15" i="8"/>
  <c r="G13" i="4"/>
  <c r="C11" i="8"/>
  <c r="G9" i="4"/>
  <c r="AO242" i="4"/>
  <c r="AP242" i="4"/>
  <c r="S242" i="4"/>
  <c r="T242" i="4" s="1"/>
  <c r="F244" i="8"/>
  <c r="S243" i="4"/>
  <c r="T243" i="4"/>
  <c r="F245" i="8"/>
  <c r="B18" i="8"/>
  <c r="D16" i="4"/>
  <c r="B21" i="8"/>
  <c r="D19" i="4"/>
  <c r="B17" i="8"/>
  <c r="D15" i="4"/>
  <c r="B13" i="8"/>
  <c r="D11" i="4"/>
  <c r="B9" i="8"/>
  <c r="D7" i="4"/>
  <c r="B14" i="8"/>
  <c r="D12" i="4"/>
  <c r="B10" i="8"/>
  <c r="D8" i="4"/>
  <c r="B20" i="8"/>
  <c r="D18" i="4"/>
  <c r="B16" i="8"/>
  <c r="D14" i="4"/>
  <c r="B12" i="8"/>
  <c r="D10" i="4"/>
  <c r="B8" i="8"/>
  <c r="D6" i="4"/>
  <c r="B22" i="8"/>
  <c r="D20" i="4"/>
  <c r="B19" i="8"/>
  <c r="D17" i="4"/>
  <c r="B15" i="8"/>
  <c r="D13" i="4"/>
  <c r="B11" i="8"/>
  <c r="D9" i="4"/>
  <c r="B7" i="8"/>
  <c r="D5" i="4"/>
  <c r="AO349" i="4"/>
  <c r="AP349" i="4"/>
  <c r="AO347" i="4"/>
  <c r="AP347" i="4"/>
  <c r="AO350" i="4"/>
  <c r="AP350" i="4"/>
  <c r="AO353" i="4"/>
  <c r="AP353" i="4"/>
  <c r="AO346" i="4"/>
  <c r="AP346" i="4"/>
  <c r="AO20" i="4"/>
  <c r="AP20" i="4" s="1"/>
  <c r="AO16" i="4"/>
  <c r="AP16" i="4" s="1"/>
  <c r="AO12" i="4"/>
  <c r="AP12" i="4" s="1"/>
  <c r="AO8" i="4"/>
  <c r="AP8" i="4" s="1"/>
  <c r="AO19" i="4"/>
  <c r="AP19" i="4" s="1"/>
  <c r="AO15" i="4"/>
  <c r="AP15" i="4" s="1"/>
  <c r="AO11" i="4"/>
  <c r="AP11" i="4" s="1"/>
  <c r="AO7" i="4"/>
  <c r="AP7" i="4" s="1"/>
  <c r="AO18" i="4"/>
  <c r="AP18" i="4" s="1"/>
  <c r="AO14" i="4"/>
  <c r="AP14" i="4" s="1"/>
  <c r="AO10" i="4"/>
  <c r="AP10" i="4" s="1"/>
  <c r="AO6" i="4"/>
  <c r="AP6" i="4" s="1"/>
  <c r="AO17" i="4"/>
  <c r="AP17" i="4" s="1"/>
  <c r="AO13" i="4"/>
  <c r="AP13" i="4" s="1"/>
  <c r="AO9" i="4"/>
  <c r="AP9" i="4" s="1"/>
  <c r="AO5" i="4"/>
  <c r="AO283" i="4"/>
  <c r="AP283" i="4"/>
  <c r="AO307" i="4"/>
  <c r="AP307" i="4"/>
  <c r="AO324" i="4"/>
  <c r="AP324" i="4"/>
  <c r="AO286" i="4"/>
  <c r="AP286" i="4"/>
  <c r="AO323" i="4"/>
  <c r="AP323" i="4"/>
  <c r="AO285" i="4"/>
  <c r="AP285" i="4"/>
  <c r="AO313" i="4"/>
  <c r="AP313" i="4"/>
  <c r="AO331" i="4"/>
  <c r="AP331" i="4"/>
  <c r="AO281" i="4"/>
  <c r="AP281" i="4"/>
  <c r="AO294" i="4"/>
  <c r="AP294" i="4"/>
  <c r="AO316" i="4"/>
  <c r="AP316" i="4"/>
  <c r="AO322" i="4"/>
  <c r="AP322" i="4"/>
  <c r="AO287" i="4"/>
  <c r="AP287" i="4"/>
  <c r="AO325" i="4"/>
  <c r="AP325" i="4"/>
  <c r="AO290" i="4"/>
  <c r="AP290" i="4"/>
  <c r="AO308" i="4"/>
  <c r="AP308" i="4"/>
  <c r="AO334" i="4"/>
  <c r="AP334" i="4"/>
  <c r="AO335" i="4"/>
  <c r="AP335" i="4"/>
  <c r="AO293" i="4"/>
  <c r="AP293" i="4"/>
  <c r="AO300" i="4"/>
  <c r="AP300" i="4"/>
  <c r="AO284" i="4"/>
  <c r="AP284" i="4"/>
  <c r="AO302" i="4"/>
  <c r="AP302" i="4"/>
  <c r="AO342" i="4"/>
  <c r="AP342" i="4"/>
  <c r="AO303" i="4"/>
  <c r="AP303" i="4"/>
  <c r="AO295" i="4"/>
  <c r="AP295" i="4"/>
  <c r="AO301" i="4"/>
  <c r="AP301" i="4"/>
  <c r="AO320" i="4"/>
  <c r="AP320" i="4"/>
  <c r="AO317" i="4"/>
  <c r="AP317" i="4"/>
  <c r="AO345" i="4"/>
  <c r="AP345" i="4"/>
  <c r="AO318" i="4"/>
  <c r="AP318" i="4"/>
  <c r="AO305" i="4"/>
  <c r="AP305" i="4"/>
  <c r="AO327" i="4"/>
  <c r="AP327" i="4"/>
  <c r="AO336" i="4"/>
  <c r="AP336" i="4"/>
  <c r="AO343" i="4"/>
  <c r="AP343" i="4"/>
  <c r="AO311" i="4"/>
  <c r="AP311" i="4"/>
  <c r="AO280" i="4"/>
  <c r="AP280" i="4"/>
  <c r="AP240" i="4"/>
  <c r="AP244" i="4"/>
  <c r="F294" i="8"/>
  <c r="F370" i="8"/>
  <c r="AO251" i="4"/>
  <c r="AP251" i="4"/>
  <c r="AO253" i="4"/>
  <c r="AP253" i="4"/>
  <c r="AO249" i="4"/>
  <c r="AP249" i="4"/>
  <c r="AO254" i="4"/>
  <c r="AP254" i="4"/>
  <c r="AO257" i="4"/>
  <c r="AP257" i="4"/>
  <c r="AO266" i="4"/>
  <c r="AP266" i="4"/>
  <c r="AO268" i="4"/>
  <c r="AP268" i="4"/>
  <c r="S335" i="4"/>
  <c r="T335" i="4"/>
  <c r="F337" i="8"/>
  <c r="S334" i="4"/>
  <c r="T334" i="4" s="1"/>
  <c r="F336" i="8"/>
  <c r="S314" i="4"/>
  <c r="T314" i="4"/>
  <c r="F316" i="8"/>
  <c r="S297" i="4"/>
  <c r="T297" i="4" s="1"/>
  <c r="F299" i="8"/>
  <c r="S298" i="4"/>
  <c r="T298" i="4"/>
  <c r="F300" i="8"/>
  <c r="S307" i="4"/>
  <c r="T307" i="4" s="1"/>
  <c r="F309" i="8"/>
  <c r="S316" i="4"/>
  <c r="T316" i="4"/>
  <c r="F318" i="8"/>
  <c r="S300" i="4"/>
  <c r="T300" i="4" s="1"/>
  <c r="F302" i="8"/>
  <c r="S356" i="4"/>
  <c r="T356" i="4"/>
  <c r="F358" i="8"/>
  <c r="S301" i="4"/>
  <c r="T301" i="4" s="1"/>
  <c r="F303" i="8"/>
  <c r="S283" i="4"/>
  <c r="T283" i="4"/>
  <c r="F285" i="8"/>
  <c r="S360" i="4"/>
  <c r="T360" i="4" s="1"/>
  <c r="F362" i="8"/>
  <c r="S287" i="4"/>
  <c r="T287" i="4"/>
  <c r="F289" i="8"/>
  <c r="S315" i="4"/>
  <c r="T315" i="4" s="1"/>
  <c r="F317" i="8"/>
  <c r="S342" i="4"/>
  <c r="T342" i="4"/>
  <c r="F344" i="8"/>
  <c r="S291" i="4"/>
  <c r="T291" i="4" s="1"/>
  <c r="F293" i="8"/>
  <c r="S293" i="4"/>
  <c r="T293" i="4"/>
  <c r="F295" i="8"/>
  <c r="S296" i="4"/>
  <c r="T296" i="4" s="1"/>
  <c r="F298" i="8"/>
  <c r="S323" i="4"/>
  <c r="T323" i="4"/>
  <c r="F325" i="8"/>
  <c r="S286" i="4"/>
  <c r="T286" i="4" s="1"/>
  <c r="F288" i="8"/>
  <c r="S336" i="4"/>
  <c r="T336" i="4"/>
  <c r="F338" i="8"/>
  <c r="S365" i="4"/>
  <c r="T365" i="4" s="1"/>
  <c r="F367" i="8"/>
  <c r="S340" i="4"/>
  <c r="T340" i="4"/>
  <c r="F342" i="8"/>
  <c r="S349" i="4"/>
  <c r="T349" i="4" s="1"/>
  <c r="F351" i="8"/>
  <c r="S282" i="4"/>
  <c r="T282" i="4"/>
  <c r="F284" i="8"/>
  <c r="S331" i="4"/>
  <c r="T331" i="4" s="1"/>
  <c r="F333" i="8"/>
  <c r="S294" i="4"/>
  <c r="T294" i="4"/>
  <c r="F296" i="8"/>
  <c r="S348" i="4"/>
  <c r="T348" i="4" s="1"/>
  <c r="F350" i="8"/>
  <c r="S310" i="4"/>
  <c r="T310" i="4"/>
  <c r="F312" i="8"/>
  <c r="S278" i="4"/>
  <c r="T278" i="4" s="1"/>
  <c r="F280" i="8"/>
  <c r="S295" i="4"/>
  <c r="T295" i="4"/>
  <c r="F297" i="8"/>
  <c r="S306" i="4"/>
  <c r="T306" i="4" s="1"/>
  <c r="F308" i="8"/>
  <c r="S329" i="4"/>
  <c r="T329" i="4"/>
  <c r="F331" i="8"/>
  <c r="S361" i="4"/>
  <c r="T361" i="4" s="1"/>
  <c r="F363" i="8"/>
  <c r="S357" i="4"/>
  <c r="T357" i="4"/>
  <c r="F359" i="8"/>
  <c r="S347" i="4"/>
  <c r="T347" i="4" s="1"/>
  <c r="F349" i="8"/>
  <c r="S312" i="4"/>
  <c r="T312" i="4"/>
  <c r="F314" i="8"/>
  <c r="S364" i="4"/>
  <c r="T364" i="4" s="1"/>
  <c r="F366" i="8"/>
  <c r="S289" i="4"/>
  <c r="T289" i="4"/>
  <c r="F291" i="8"/>
  <c r="S353" i="4"/>
  <c r="T353" i="4" s="1"/>
  <c r="F355" i="8"/>
  <c r="S338" i="4"/>
  <c r="T338" i="4"/>
  <c r="F340" i="8"/>
  <c r="S363" i="4"/>
  <c r="T363" i="4" s="1"/>
  <c r="F365" i="8"/>
  <c r="S337" i="4"/>
  <c r="T337" i="4"/>
  <c r="F339" i="8"/>
  <c r="S333" i="4"/>
  <c r="T333" i="4" s="1"/>
  <c r="F335" i="8"/>
  <c r="S280" i="4"/>
  <c r="T280" i="4"/>
  <c r="F282" i="8"/>
  <c r="S351" i="4"/>
  <c r="T351" i="4" s="1"/>
  <c r="F353" i="8"/>
  <c r="S325" i="4"/>
  <c r="T325" i="4"/>
  <c r="F327" i="8"/>
  <c r="S322" i="4"/>
  <c r="T322" i="4" s="1"/>
  <c r="F324" i="8"/>
  <c r="S350" i="4"/>
  <c r="T350" i="4"/>
  <c r="F352" i="8"/>
  <c r="S345" i="4"/>
  <c r="T345" i="4" s="1"/>
  <c r="F347" i="8"/>
  <c r="S352" i="4"/>
  <c r="T352" i="4"/>
  <c r="F354" i="8"/>
  <c r="S327" i="4"/>
  <c r="T327" i="4" s="1"/>
  <c r="F329" i="8"/>
  <c r="S304" i="4"/>
  <c r="T304" i="4"/>
  <c r="F306" i="8"/>
  <c r="S299" i="4"/>
  <c r="T299" i="4" s="1"/>
  <c r="F301" i="8"/>
  <c r="S359" i="4"/>
  <c r="T359" i="4"/>
  <c r="F361" i="8"/>
  <c r="S355" i="4"/>
  <c r="T355" i="4" s="1"/>
  <c r="F357" i="8"/>
  <c r="S339" i="4"/>
  <c r="T339" i="4"/>
  <c r="F341" i="8"/>
  <c r="S367" i="4"/>
  <c r="T367" i="4" s="1"/>
  <c r="F369" i="8"/>
  <c r="S343" i="4"/>
  <c r="T343" i="4"/>
  <c r="F345" i="8"/>
  <c r="S358" i="4"/>
  <c r="T358" i="4" s="1"/>
  <c r="F360" i="8"/>
  <c r="S308" i="4"/>
  <c r="T308" i="4"/>
  <c r="F310" i="8"/>
  <c r="S326" i="4"/>
  <c r="T326" i="4" s="1"/>
  <c r="F328" i="8"/>
  <c r="S324" i="4"/>
  <c r="T324" i="4"/>
  <c r="F326" i="8"/>
  <c r="S303" i="4"/>
  <c r="T303" i="4" s="1"/>
  <c r="F305" i="8"/>
  <c r="S328" i="4"/>
  <c r="T328" i="4"/>
  <c r="F330" i="8"/>
  <c r="S285" i="4"/>
  <c r="T285" i="4" s="1"/>
  <c r="F287" i="8"/>
  <c r="S332" i="4"/>
  <c r="T332" i="4"/>
  <c r="F334" i="8"/>
  <c r="S318" i="4"/>
  <c r="T318" i="4" s="1"/>
  <c r="F320" i="8"/>
  <c r="S330" i="4"/>
  <c r="T330" i="4"/>
  <c r="F332" i="8"/>
  <c r="S290" i="4"/>
  <c r="T290" i="4" s="1"/>
  <c r="F292" i="8"/>
  <c r="S305" i="4"/>
  <c r="T305" i="4"/>
  <c r="F307" i="8"/>
  <c r="S366" i="4"/>
  <c r="T366" i="4" s="1"/>
  <c r="F368" i="8"/>
  <c r="S311" i="4"/>
  <c r="T311" i="4"/>
  <c r="F313" i="8"/>
  <c r="S341" i="4"/>
  <c r="T341" i="4" s="1"/>
  <c r="F343" i="8"/>
  <c r="S281" i="4"/>
  <c r="T281" i="4"/>
  <c r="F283" i="8"/>
  <c r="S344" i="4"/>
  <c r="T344" i="4" s="1"/>
  <c r="F346" i="8"/>
  <c r="S279" i="4"/>
  <c r="T279" i="4"/>
  <c r="F281" i="8"/>
  <c r="S277" i="4"/>
  <c r="T277" i="4" s="1"/>
  <c r="F279" i="8"/>
  <c r="S369" i="4"/>
  <c r="T369" i="4"/>
  <c r="F371" i="8"/>
  <c r="S321" i="4"/>
  <c r="T321" i="4" s="1"/>
  <c r="F323" i="8"/>
  <c r="S309" i="4"/>
  <c r="T309" i="4"/>
  <c r="F311" i="8"/>
  <c r="S320" i="4"/>
  <c r="T320" i="4" s="1"/>
  <c r="F322" i="8"/>
  <c r="S313" i="4"/>
  <c r="T313" i="4"/>
  <c r="F315" i="8"/>
  <c r="S302" i="4"/>
  <c r="T302" i="4" s="1"/>
  <c r="F304" i="8"/>
  <c r="S284" i="4"/>
  <c r="T284" i="4"/>
  <c r="F286" i="8"/>
  <c r="S317" i="4"/>
  <c r="T317" i="4" s="1"/>
  <c r="F319" i="8"/>
  <c r="S269" i="4"/>
  <c r="T269" i="4"/>
  <c r="F271" i="8"/>
  <c r="S271" i="4"/>
  <c r="T271" i="4" s="1"/>
  <c r="F273" i="8"/>
  <c r="S268" i="4"/>
  <c r="T268" i="4"/>
  <c r="F270" i="8"/>
  <c r="S267" i="4"/>
  <c r="T267" i="4" s="1"/>
  <c r="F269" i="8"/>
  <c r="S272" i="4"/>
  <c r="T272" i="4"/>
  <c r="F274" i="8"/>
  <c r="S266" i="4"/>
  <c r="T266" i="4" s="1"/>
  <c r="F268" i="8"/>
  <c r="S270" i="4"/>
  <c r="T270" i="4"/>
  <c r="F272" i="8"/>
  <c r="Y256" i="4"/>
  <c r="Z256" i="4" s="1"/>
  <c r="H258" i="8"/>
  <c r="G258" i="8"/>
  <c r="F255" i="8"/>
  <c r="F262" i="8"/>
  <c r="F260" i="8"/>
  <c r="S263" i="4"/>
  <c r="T263" i="4"/>
  <c r="F265" i="8"/>
  <c r="F252" i="8"/>
  <c r="F261" i="8"/>
  <c r="F257" i="8"/>
  <c r="S265" i="4"/>
  <c r="T265" i="4"/>
  <c r="F267" i="8"/>
  <c r="F256" i="8"/>
  <c r="S264" i="4"/>
  <c r="T264" i="4"/>
  <c r="F266" i="8"/>
  <c r="F259" i="8"/>
  <c r="V252" i="4"/>
  <c r="W252" i="4"/>
  <c r="G254" i="8"/>
  <c r="F251" i="8"/>
  <c r="F253" i="8"/>
  <c r="F264" i="8"/>
  <c r="F263" i="8"/>
  <c r="L5" i="8"/>
  <c r="L6" i="8"/>
  <c r="M9" i="11" l="1"/>
  <c r="M17" i="11"/>
  <c r="M10" i="11"/>
  <c r="M11" i="11"/>
  <c r="M19" i="11"/>
  <c r="M12" i="11"/>
  <c r="M20" i="11"/>
  <c r="M13" i="11"/>
  <c r="M21" i="11"/>
  <c r="M14" i="11"/>
  <c r="M7" i="11"/>
  <c r="M15" i="11"/>
  <c r="M8" i="11"/>
  <c r="M18" i="11"/>
  <c r="M16" i="11"/>
  <c r="M6" i="11"/>
  <c r="Y240" i="4"/>
  <c r="W240" i="4"/>
  <c r="H242" i="8"/>
  <c r="V362" i="4"/>
  <c r="G348" i="8"/>
  <c r="V241" i="4"/>
  <c r="V368" i="4"/>
  <c r="V239" i="4"/>
  <c r="V288" i="4"/>
  <c r="V319" i="4"/>
  <c r="V292" i="4"/>
  <c r="G250" i="8"/>
  <c r="V354" i="4"/>
  <c r="V247" i="4"/>
  <c r="G321" i="8"/>
  <c r="G370" i="8"/>
  <c r="G364" i="8"/>
  <c r="G294" i="8"/>
  <c r="G241" i="8"/>
  <c r="V248" i="4"/>
  <c r="G356" i="8"/>
  <c r="G290" i="8"/>
  <c r="V244" i="4"/>
  <c r="W244" i="4" s="1"/>
  <c r="G246" i="8"/>
  <c r="G243" i="8"/>
  <c r="G249" i="8"/>
  <c r="V346" i="4"/>
  <c r="V245" i="4"/>
  <c r="W245" i="4"/>
  <c r="G247" i="8"/>
  <c r="V246" i="4"/>
  <c r="W246" i="4"/>
  <c r="G248" i="8"/>
  <c r="V238" i="4"/>
  <c r="W238" i="4" s="1"/>
  <c r="G240" i="8"/>
  <c r="V243" i="4"/>
  <c r="W243" i="4"/>
  <c r="G245" i="8"/>
  <c r="V242" i="4"/>
  <c r="W242" i="4" s="1"/>
  <c r="G244" i="8"/>
  <c r="AP5" i="4"/>
  <c r="V313" i="4"/>
  <c r="W313" i="4"/>
  <c r="G315" i="8"/>
  <c r="V369" i="4"/>
  <c r="W369" i="4"/>
  <c r="G371" i="8"/>
  <c r="V348" i="4"/>
  <c r="W348" i="4" s="1"/>
  <c r="G350" i="8"/>
  <c r="V349" i="4"/>
  <c r="W349" i="4"/>
  <c r="G351" i="8"/>
  <c r="V286" i="4"/>
  <c r="W286" i="4" s="1"/>
  <c r="G288" i="8"/>
  <c r="V291" i="4"/>
  <c r="W291" i="4"/>
  <c r="G293" i="8"/>
  <c r="V360" i="4"/>
  <c r="W360" i="4" s="1"/>
  <c r="G362" i="8"/>
  <c r="V300" i="4"/>
  <c r="W300" i="4"/>
  <c r="G302" i="8"/>
  <c r="V297" i="4"/>
  <c r="W297" i="4"/>
  <c r="G299" i="8"/>
  <c r="V281" i="4"/>
  <c r="W281" i="4"/>
  <c r="G283" i="8"/>
  <c r="V305" i="4"/>
  <c r="W305" i="4" s="1"/>
  <c r="G307" i="8"/>
  <c r="V332" i="4"/>
  <c r="W332" i="4"/>
  <c r="G334" i="8"/>
  <c r="V324" i="4"/>
  <c r="W324" i="4" s="1"/>
  <c r="G326" i="8"/>
  <c r="V343" i="4"/>
  <c r="W343" i="4"/>
  <c r="G345" i="8"/>
  <c r="V359" i="4"/>
  <c r="W359" i="4" s="1"/>
  <c r="G361" i="8"/>
  <c r="V352" i="4"/>
  <c r="W352" i="4"/>
  <c r="G354" i="8"/>
  <c r="V325" i="4"/>
  <c r="W325" i="4"/>
  <c r="G327" i="8"/>
  <c r="V337" i="4"/>
  <c r="W337" i="4"/>
  <c r="G339" i="8"/>
  <c r="V289" i="4"/>
  <c r="W289" i="4" s="1"/>
  <c r="G291" i="8"/>
  <c r="V357" i="4"/>
  <c r="W357" i="4"/>
  <c r="G359" i="8"/>
  <c r="V295" i="4"/>
  <c r="W295" i="4" s="1"/>
  <c r="G297" i="8"/>
  <c r="V317" i="4"/>
  <c r="W317" i="4"/>
  <c r="G319" i="8"/>
  <c r="V320" i="4"/>
  <c r="W320" i="4" s="1"/>
  <c r="G322" i="8"/>
  <c r="V277" i="4"/>
  <c r="W277" i="4"/>
  <c r="G279" i="8"/>
  <c r="V294" i="4"/>
  <c r="W294" i="4"/>
  <c r="G296" i="8"/>
  <c r="V340" i="4"/>
  <c r="W340" i="4"/>
  <c r="G342" i="8"/>
  <c r="V323" i="4"/>
  <c r="W323" i="4" s="1"/>
  <c r="G325" i="8"/>
  <c r="V342" i="4"/>
  <c r="W342" i="4"/>
  <c r="G344" i="8"/>
  <c r="V283" i="4"/>
  <c r="W283" i="4" s="1"/>
  <c r="G285" i="8"/>
  <c r="V316" i="4"/>
  <c r="W316" i="4"/>
  <c r="G318" i="8"/>
  <c r="V314" i="4"/>
  <c r="W314" i="4" s="1"/>
  <c r="G316" i="8"/>
  <c r="V341" i="4"/>
  <c r="W341" i="4"/>
  <c r="G343" i="8"/>
  <c r="V290" i="4"/>
  <c r="W290" i="4"/>
  <c r="G292" i="8"/>
  <c r="V285" i="4"/>
  <c r="W285" i="4"/>
  <c r="G287" i="8"/>
  <c r="V326" i="4"/>
  <c r="W326" i="4" s="1"/>
  <c r="G328" i="8"/>
  <c r="V367" i="4"/>
  <c r="W367" i="4"/>
  <c r="G369" i="8"/>
  <c r="V299" i="4"/>
  <c r="W299" i="4" s="1"/>
  <c r="G301" i="8"/>
  <c r="V345" i="4"/>
  <c r="W345" i="4"/>
  <c r="G347" i="8"/>
  <c r="V351" i="4"/>
  <c r="W351" i="4" s="1"/>
  <c r="G353" i="8"/>
  <c r="V363" i="4"/>
  <c r="G365" i="8"/>
  <c r="V364" i="4"/>
  <c r="W364" i="4"/>
  <c r="G366" i="8"/>
  <c r="V361" i="4"/>
  <c r="W361" i="4" s="1"/>
  <c r="G363" i="8"/>
  <c r="V284" i="4"/>
  <c r="W284" i="4"/>
  <c r="G286" i="8"/>
  <c r="V309" i="4"/>
  <c r="W309" i="4"/>
  <c r="G311" i="8"/>
  <c r="V278" i="4"/>
  <c r="W278" i="4"/>
  <c r="G280" i="8"/>
  <c r="V331" i="4"/>
  <c r="W331" i="4" s="1"/>
  <c r="G333" i="8"/>
  <c r="V365" i="4"/>
  <c r="W365" i="4"/>
  <c r="G367" i="8"/>
  <c r="V296" i="4"/>
  <c r="W296" i="4" s="1"/>
  <c r="G298" i="8"/>
  <c r="V315" i="4"/>
  <c r="W315" i="4"/>
  <c r="G317" i="8"/>
  <c r="V301" i="4"/>
  <c r="W301" i="4" s="1"/>
  <c r="G303" i="8"/>
  <c r="V307" i="4"/>
  <c r="W307" i="4"/>
  <c r="G309" i="8"/>
  <c r="V334" i="4"/>
  <c r="W334" i="4"/>
  <c r="G336" i="8"/>
  <c r="V279" i="4"/>
  <c r="W279" i="4"/>
  <c r="G281" i="8"/>
  <c r="V311" i="4"/>
  <c r="W311" i="4" s="1"/>
  <c r="G313" i="8"/>
  <c r="V330" i="4"/>
  <c r="W330" i="4"/>
  <c r="G332" i="8"/>
  <c r="V328" i="4"/>
  <c r="W328" i="4" s="1"/>
  <c r="G330" i="8"/>
  <c r="V308" i="4"/>
  <c r="W308" i="4"/>
  <c r="G310" i="8"/>
  <c r="V339" i="4"/>
  <c r="W339" i="4" s="1"/>
  <c r="G341" i="8"/>
  <c r="V304" i="4"/>
  <c r="W304" i="4"/>
  <c r="G306" i="8"/>
  <c r="V350" i="4"/>
  <c r="W350" i="4"/>
  <c r="G352" i="8"/>
  <c r="V280" i="4"/>
  <c r="W280" i="4"/>
  <c r="G282" i="8"/>
  <c r="V338" i="4"/>
  <c r="W338" i="4" s="1"/>
  <c r="G340" i="8"/>
  <c r="V312" i="4"/>
  <c r="W312" i="4"/>
  <c r="G314" i="8"/>
  <c r="V329" i="4"/>
  <c r="W329" i="4" s="1"/>
  <c r="G331" i="8"/>
  <c r="V302" i="4"/>
  <c r="W302" i="4"/>
  <c r="G304" i="8"/>
  <c r="V321" i="4"/>
  <c r="W321" i="4" s="1"/>
  <c r="G323" i="8"/>
  <c r="V310" i="4"/>
  <c r="W310" i="4"/>
  <c r="G312" i="8"/>
  <c r="V282" i="4"/>
  <c r="W282" i="4"/>
  <c r="G284" i="8"/>
  <c r="V336" i="4"/>
  <c r="W336" i="4"/>
  <c r="G338" i="8"/>
  <c r="V293" i="4"/>
  <c r="W293" i="4" s="1"/>
  <c r="G295" i="8"/>
  <c r="V287" i="4"/>
  <c r="W287" i="4"/>
  <c r="G289" i="8"/>
  <c r="V356" i="4"/>
  <c r="W356" i="4" s="1"/>
  <c r="G358" i="8"/>
  <c r="V298" i="4"/>
  <c r="W298" i="4"/>
  <c r="G300" i="8"/>
  <c r="V335" i="4"/>
  <c r="W335" i="4" s="1"/>
  <c r="G337" i="8"/>
  <c r="V344" i="4"/>
  <c r="W344" i="4"/>
  <c r="G346" i="8"/>
  <c r="V366" i="4"/>
  <c r="W366" i="4"/>
  <c r="G368" i="8"/>
  <c r="V318" i="4"/>
  <c r="W318" i="4"/>
  <c r="G320" i="8"/>
  <c r="V303" i="4"/>
  <c r="W303" i="4" s="1"/>
  <c r="G305" i="8"/>
  <c r="V358" i="4"/>
  <c r="W358" i="4"/>
  <c r="G360" i="8"/>
  <c r="V355" i="4"/>
  <c r="W355" i="4" s="1"/>
  <c r="G357" i="8"/>
  <c r="V327" i="4"/>
  <c r="W327" i="4"/>
  <c r="G329" i="8"/>
  <c r="V322" i="4"/>
  <c r="W322" i="4" s="1"/>
  <c r="G324" i="8"/>
  <c r="V333" i="4"/>
  <c r="W333" i="4"/>
  <c r="G335" i="8"/>
  <c r="V353" i="4"/>
  <c r="W353" i="4"/>
  <c r="G355" i="8"/>
  <c r="V347" i="4"/>
  <c r="W347" i="4"/>
  <c r="G349" i="8"/>
  <c r="V306" i="4"/>
  <c r="W306" i="4" s="1"/>
  <c r="G308" i="8"/>
  <c r="V271" i="4"/>
  <c r="W271" i="4"/>
  <c r="G273" i="8"/>
  <c r="V266" i="4"/>
  <c r="W266" i="4" s="1"/>
  <c r="G268" i="8"/>
  <c r="V267" i="4"/>
  <c r="W267" i="4"/>
  <c r="G269" i="8"/>
  <c r="V269" i="4"/>
  <c r="W269" i="4" s="1"/>
  <c r="G271" i="8"/>
  <c r="V268" i="4"/>
  <c r="W268" i="4"/>
  <c r="G270" i="8"/>
  <c r="V270" i="4"/>
  <c r="W270" i="4"/>
  <c r="G272" i="8"/>
  <c r="V272" i="4"/>
  <c r="W272" i="4"/>
  <c r="G274" i="8"/>
  <c r="AB256" i="4"/>
  <c r="AC256" i="4" s="1"/>
  <c r="I258" i="8"/>
  <c r="V257" i="4"/>
  <c r="W257" i="4" s="1"/>
  <c r="G259" i="8"/>
  <c r="V263" i="4"/>
  <c r="W263" i="4" s="1"/>
  <c r="G265" i="8"/>
  <c r="V253" i="4"/>
  <c r="W253" i="4"/>
  <c r="G255" i="8"/>
  <c r="V265" i="4"/>
  <c r="W265" i="4" s="1"/>
  <c r="G267" i="8"/>
  <c r="V261" i="4"/>
  <c r="W261" i="4"/>
  <c r="G263" i="8"/>
  <c r="V249" i="4"/>
  <c r="W249" i="4"/>
  <c r="G251" i="8"/>
  <c r="V264" i="4"/>
  <c r="W264" i="4"/>
  <c r="G266" i="8"/>
  <c r="V255" i="4"/>
  <c r="W255" i="4" s="1"/>
  <c r="G257" i="8"/>
  <c r="V262" i="4"/>
  <c r="W262" i="4"/>
  <c r="G264" i="8"/>
  <c r="V258" i="4"/>
  <c r="W258" i="4" s="1"/>
  <c r="G260" i="8"/>
  <c r="V251" i="4"/>
  <c r="W251" i="4"/>
  <c r="G253" i="8"/>
  <c r="Y252" i="4"/>
  <c r="Z252" i="4" s="1"/>
  <c r="H254" i="8"/>
  <c r="V254" i="4"/>
  <c r="W254" i="4"/>
  <c r="G256" i="8"/>
  <c r="V259" i="4"/>
  <c r="W259" i="4"/>
  <c r="G261" i="8"/>
  <c r="V250" i="4"/>
  <c r="W250" i="4"/>
  <c r="G252" i="8"/>
  <c r="V260" i="4"/>
  <c r="W260" i="4" s="1"/>
  <c r="G262" i="8"/>
  <c r="A370" i="7"/>
  <c r="B370" i="7"/>
  <c r="C370" i="7" s="1"/>
  <c r="D370" i="7" s="1"/>
  <c r="F370" i="7" s="1"/>
  <c r="G370" i="7" s="1"/>
  <c r="H370" i="7" s="1"/>
  <c r="J370" i="7" s="1"/>
  <c r="K370" i="7" s="1"/>
  <c r="L370" i="7" s="1"/>
  <c r="N370" i="7" s="1"/>
  <c r="O370" i="7" s="1"/>
  <c r="P370" i="7" s="1"/>
  <c r="R370" i="7" s="1"/>
  <c r="S370" i="7" s="1"/>
  <c r="T370" i="7" s="1"/>
  <c r="V370" i="7" s="1"/>
  <c r="W370" i="7" s="1"/>
  <c r="X370" i="7" s="1"/>
  <c r="Z370" i="7" s="1"/>
  <c r="AA370" i="7" s="1"/>
  <c r="AB370" i="7" s="1"/>
  <c r="AD370" i="7" s="1"/>
  <c r="AE370" i="7" s="1"/>
  <c r="AF370" i="7" s="1"/>
  <c r="AH370" i="7" s="1"/>
  <c r="AI370" i="7" s="1"/>
  <c r="AJ370" i="7" s="1"/>
  <c r="AK370" i="7" s="1"/>
  <c r="A369" i="7"/>
  <c r="B369" i="7" s="1"/>
  <c r="C369" i="7" s="1"/>
  <c r="D369" i="7"/>
  <c r="A368" i="7"/>
  <c r="B368" i="7" s="1"/>
  <c r="C368" i="7" s="1"/>
  <c r="D368" i="7" s="1"/>
  <c r="A367" i="7"/>
  <c r="B367" i="7" s="1"/>
  <c r="C367" i="7" s="1"/>
  <c r="D367" i="7"/>
  <c r="A366" i="7"/>
  <c r="B366" i="7" s="1"/>
  <c r="C366" i="7" s="1"/>
  <c r="D366" i="7" s="1"/>
  <c r="A365" i="7"/>
  <c r="B365" i="7" s="1"/>
  <c r="C365" i="7" s="1"/>
  <c r="D365" i="7" s="1"/>
  <c r="A364" i="7"/>
  <c r="B364" i="7" s="1"/>
  <c r="C364" i="7" s="1"/>
  <c r="D364" i="7" s="1"/>
  <c r="A363" i="7"/>
  <c r="B363" i="7" s="1"/>
  <c r="C363" i="7" s="1"/>
  <c r="D363" i="7" s="1"/>
  <c r="A362" i="7"/>
  <c r="B362" i="7" s="1"/>
  <c r="C362" i="7" s="1"/>
  <c r="D362" i="7" s="1"/>
  <c r="A361" i="7"/>
  <c r="B361" i="7" s="1"/>
  <c r="C361" i="7" s="1"/>
  <c r="D361" i="7" s="1"/>
  <c r="A360" i="7"/>
  <c r="B360" i="7" s="1"/>
  <c r="C360" i="7" s="1"/>
  <c r="D360" i="7" s="1"/>
  <c r="A359" i="7"/>
  <c r="B359" i="7" s="1"/>
  <c r="C359" i="7" s="1"/>
  <c r="D359" i="7"/>
  <c r="A358" i="7"/>
  <c r="B358" i="7" s="1"/>
  <c r="C358" i="7" s="1"/>
  <c r="D358" i="7" s="1"/>
  <c r="A357" i="7"/>
  <c r="B357" i="7" s="1"/>
  <c r="C357" i="7" s="1"/>
  <c r="D357" i="7"/>
  <c r="A356" i="7"/>
  <c r="B356" i="7" s="1"/>
  <c r="C356" i="7" s="1"/>
  <c r="D356" i="7" s="1"/>
  <c r="A355" i="7"/>
  <c r="B355" i="7" s="1"/>
  <c r="C355" i="7" s="1"/>
  <c r="D355" i="7" s="1"/>
  <c r="A354" i="7"/>
  <c r="B354" i="7" s="1"/>
  <c r="C354" i="7" s="1"/>
  <c r="D354" i="7" s="1"/>
  <c r="A353" i="7"/>
  <c r="B353" i="7" s="1"/>
  <c r="C353" i="7" s="1"/>
  <c r="D353" i="7"/>
  <c r="A352" i="7"/>
  <c r="B352" i="7" s="1"/>
  <c r="C352" i="7" s="1"/>
  <c r="D352" i="7" s="1"/>
  <c r="A351" i="7"/>
  <c r="B351" i="7" s="1"/>
  <c r="C351" i="7" s="1"/>
  <c r="D351" i="7"/>
  <c r="A350" i="7"/>
  <c r="B350" i="7" s="1"/>
  <c r="C350" i="7" s="1"/>
  <c r="D350" i="7" s="1"/>
  <c r="A349" i="7"/>
  <c r="B349" i="7" s="1"/>
  <c r="C349" i="7" s="1"/>
  <c r="D349" i="7" s="1"/>
  <c r="A348" i="7"/>
  <c r="B348" i="7" s="1"/>
  <c r="C348" i="7" s="1"/>
  <c r="D348" i="7" s="1"/>
  <c r="A347" i="7"/>
  <c r="B347" i="7" s="1"/>
  <c r="C347" i="7" s="1"/>
  <c r="D347" i="7" s="1"/>
  <c r="A346" i="7"/>
  <c r="B346" i="7" s="1"/>
  <c r="C346" i="7" s="1"/>
  <c r="D346" i="7" s="1"/>
  <c r="A345" i="7"/>
  <c r="B345" i="7" s="1"/>
  <c r="C345" i="7" s="1"/>
  <c r="D345" i="7"/>
  <c r="A344" i="7"/>
  <c r="B344" i="7" s="1"/>
  <c r="C344" i="7" s="1"/>
  <c r="D344" i="7" s="1"/>
  <c r="A343" i="7"/>
  <c r="B343" i="7" s="1"/>
  <c r="C343" i="7" s="1"/>
  <c r="D343" i="7"/>
  <c r="A342" i="7"/>
  <c r="B342" i="7" s="1"/>
  <c r="C342" i="7" s="1"/>
  <c r="D342" i="7" s="1"/>
  <c r="A341" i="7"/>
  <c r="B341" i="7" s="1"/>
  <c r="C341" i="7" s="1"/>
  <c r="D341" i="7"/>
  <c r="A340" i="7"/>
  <c r="B340" i="7" s="1"/>
  <c r="C340" i="7" s="1"/>
  <c r="D340" i="7" s="1"/>
  <c r="A339" i="7"/>
  <c r="B339" i="7" s="1"/>
  <c r="C339" i="7" s="1"/>
  <c r="D339" i="7" s="1"/>
  <c r="A338" i="7"/>
  <c r="B338" i="7" s="1"/>
  <c r="C338" i="7" s="1"/>
  <c r="D338" i="7" s="1"/>
  <c r="A337" i="7"/>
  <c r="B337" i="7" s="1"/>
  <c r="C337" i="7" s="1"/>
  <c r="D337" i="7"/>
  <c r="A336" i="7"/>
  <c r="B336" i="7" s="1"/>
  <c r="C336" i="7" s="1"/>
  <c r="D336" i="7" s="1"/>
  <c r="A335" i="7"/>
  <c r="B335" i="7" s="1"/>
  <c r="C335" i="7" s="1"/>
  <c r="D335" i="7"/>
  <c r="A334" i="7"/>
  <c r="B334" i="7" s="1"/>
  <c r="C334" i="7" s="1"/>
  <c r="D334" i="7" s="1"/>
  <c r="A333" i="7"/>
  <c r="B333" i="7" s="1"/>
  <c r="C333" i="7" s="1"/>
  <c r="D333" i="7" s="1"/>
  <c r="A332" i="7"/>
  <c r="B332" i="7" s="1"/>
  <c r="C332" i="7" s="1"/>
  <c r="D332" i="7" s="1"/>
  <c r="A331" i="7"/>
  <c r="B331" i="7" s="1"/>
  <c r="C331" i="7" s="1"/>
  <c r="D331" i="7" s="1"/>
  <c r="A330" i="7"/>
  <c r="B330" i="7" s="1"/>
  <c r="C330" i="7" s="1"/>
  <c r="D330" i="7" s="1"/>
  <c r="A329" i="7"/>
  <c r="B329" i="7" s="1"/>
  <c r="C329" i="7" s="1"/>
  <c r="D329" i="7"/>
  <c r="A328" i="7"/>
  <c r="B328" i="7" s="1"/>
  <c r="C328" i="7" s="1"/>
  <c r="D328" i="7" s="1"/>
  <c r="A327" i="7"/>
  <c r="B327" i="7" s="1"/>
  <c r="C327" i="7" s="1"/>
  <c r="D327" i="7"/>
  <c r="A326" i="7"/>
  <c r="B326" i="7" s="1"/>
  <c r="C326" i="7" s="1"/>
  <c r="D326" i="7" s="1"/>
  <c r="A325" i="7"/>
  <c r="B325" i="7" s="1"/>
  <c r="C325" i="7" s="1"/>
  <c r="D325" i="7"/>
  <c r="A324" i="7"/>
  <c r="B324" i="7" s="1"/>
  <c r="C324" i="7" s="1"/>
  <c r="D324" i="7" s="1"/>
  <c r="A323" i="7"/>
  <c r="B323" i="7" s="1"/>
  <c r="C323" i="7" s="1"/>
  <c r="D323" i="7" s="1"/>
  <c r="A322" i="7"/>
  <c r="B322" i="7" s="1"/>
  <c r="C322" i="7" s="1"/>
  <c r="D322" i="7" s="1"/>
  <c r="A321" i="7"/>
  <c r="B321" i="7" s="1"/>
  <c r="C321" i="7" s="1"/>
  <c r="D321" i="7"/>
  <c r="A320" i="7"/>
  <c r="B320" i="7" s="1"/>
  <c r="C320" i="7" s="1"/>
  <c r="D320" i="7" s="1"/>
  <c r="A319" i="7"/>
  <c r="B319" i="7" s="1"/>
  <c r="C319" i="7" s="1"/>
  <c r="D319" i="7"/>
  <c r="A318" i="7"/>
  <c r="B318" i="7" s="1"/>
  <c r="C318" i="7" s="1"/>
  <c r="D318" i="7" s="1"/>
  <c r="A317" i="7"/>
  <c r="B317" i="7" s="1"/>
  <c r="C317" i="7" s="1"/>
  <c r="D317" i="7" s="1"/>
  <c r="A316" i="7"/>
  <c r="B316" i="7" s="1"/>
  <c r="C316" i="7" s="1"/>
  <c r="D316" i="7" s="1"/>
  <c r="A315" i="7"/>
  <c r="B315" i="7" s="1"/>
  <c r="C315" i="7" s="1"/>
  <c r="D315" i="7" s="1"/>
  <c r="A314" i="7"/>
  <c r="B314" i="7" s="1"/>
  <c r="C314" i="7" s="1"/>
  <c r="D314" i="7" s="1"/>
  <c r="A313" i="7"/>
  <c r="B313" i="7" s="1"/>
  <c r="C313" i="7" s="1"/>
  <c r="D313" i="7"/>
  <c r="A312" i="7"/>
  <c r="B312" i="7" s="1"/>
  <c r="C312" i="7" s="1"/>
  <c r="D312" i="7" s="1"/>
  <c r="A311" i="7"/>
  <c r="B311" i="7" s="1"/>
  <c r="C311" i="7" s="1"/>
  <c r="D311" i="7"/>
  <c r="A310" i="7"/>
  <c r="B310" i="7" s="1"/>
  <c r="C310" i="7" s="1"/>
  <c r="D310" i="7" s="1"/>
  <c r="A309" i="7"/>
  <c r="B309" i="7" s="1"/>
  <c r="C309" i="7" s="1"/>
  <c r="D309" i="7"/>
  <c r="A308" i="7"/>
  <c r="B308" i="7" s="1"/>
  <c r="C308" i="7" s="1"/>
  <c r="D308" i="7" s="1"/>
  <c r="A307" i="7"/>
  <c r="B307" i="7" s="1"/>
  <c r="C307" i="7" s="1"/>
  <c r="D307" i="7" s="1"/>
  <c r="A306" i="7"/>
  <c r="B306" i="7" s="1"/>
  <c r="C306" i="7" s="1"/>
  <c r="D306" i="7" s="1"/>
  <c r="A305" i="7"/>
  <c r="B305" i="7" s="1"/>
  <c r="C305" i="7" s="1"/>
  <c r="D305" i="7"/>
  <c r="A304" i="7"/>
  <c r="B304" i="7" s="1"/>
  <c r="C304" i="7" s="1"/>
  <c r="D304" i="7" s="1"/>
  <c r="A303" i="7"/>
  <c r="B303" i="7" s="1"/>
  <c r="C303" i="7" s="1"/>
  <c r="D303" i="7"/>
  <c r="A302" i="7"/>
  <c r="B302" i="7" s="1"/>
  <c r="C302" i="7" s="1"/>
  <c r="D302" i="7" s="1"/>
  <c r="A301" i="7"/>
  <c r="B301" i="7" s="1"/>
  <c r="C301" i="7" s="1"/>
  <c r="D301" i="7" s="1"/>
  <c r="A300" i="7"/>
  <c r="B300" i="7" s="1"/>
  <c r="C300" i="7" s="1"/>
  <c r="D300" i="7" s="1"/>
  <c r="A299" i="7"/>
  <c r="B299" i="7" s="1"/>
  <c r="C299" i="7" s="1"/>
  <c r="D299" i="7" s="1"/>
  <c r="A298" i="7"/>
  <c r="B298" i="7" s="1"/>
  <c r="C298" i="7" s="1"/>
  <c r="D298" i="7" s="1"/>
  <c r="A297" i="7"/>
  <c r="B297" i="7" s="1"/>
  <c r="C297" i="7" s="1"/>
  <c r="D297" i="7"/>
  <c r="A296" i="7"/>
  <c r="B296" i="7" s="1"/>
  <c r="C296" i="7" s="1"/>
  <c r="D296" i="7" s="1"/>
  <c r="A295" i="7"/>
  <c r="B295" i="7" s="1"/>
  <c r="C295" i="7" s="1"/>
  <c r="D295" i="7"/>
  <c r="A294" i="7"/>
  <c r="B294" i="7" s="1"/>
  <c r="C294" i="7" s="1"/>
  <c r="D294" i="7" s="1"/>
  <c r="A293" i="7"/>
  <c r="B293" i="7" s="1"/>
  <c r="C293" i="7" s="1"/>
  <c r="D293" i="7"/>
  <c r="A292" i="7"/>
  <c r="B292" i="7" s="1"/>
  <c r="C292" i="7" s="1"/>
  <c r="D292" i="7" s="1"/>
  <c r="A291" i="7"/>
  <c r="B291" i="7" s="1"/>
  <c r="C291" i="7" s="1"/>
  <c r="D291" i="7" s="1"/>
  <c r="A290" i="7"/>
  <c r="B290" i="7" s="1"/>
  <c r="C290" i="7" s="1"/>
  <c r="D290" i="7" s="1"/>
  <c r="A289" i="7"/>
  <c r="B289" i="7" s="1"/>
  <c r="C289" i="7" s="1"/>
  <c r="D289" i="7"/>
  <c r="A288" i="7"/>
  <c r="B288" i="7" s="1"/>
  <c r="C288" i="7" s="1"/>
  <c r="D288" i="7" s="1"/>
  <c r="A287" i="7"/>
  <c r="B287" i="7" s="1"/>
  <c r="C287" i="7" s="1"/>
  <c r="D287" i="7"/>
  <c r="A286" i="7"/>
  <c r="B286" i="7" s="1"/>
  <c r="C286" i="7" s="1"/>
  <c r="D286" i="7" s="1"/>
  <c r="A285" i="7"/>
  <c r="B285" i="7" s="1"/>
  <c r="C285" i="7" s="1"/>
  <c r="D285" i="7" s="1"/>
  <c r="A284" i="7"/>
  <c r="B284" i="7" s="1"/>
  <c r="C284" i="7" s="1"/>
  <c r="D284" i="7" s="1"/>
  <c r="A283" i="7"/>
  <c r="B283" i="7" s="1"/>
  <c r="C283" i="7" s="1"/>
  <c r="D283" i="7" s="1"/>
  <c r="A282" i="7"/>
  <c r="B282" i="7" s="1"/>
  <c r="C282" i="7" s="1"/>
  <c r="D282" i="7" s="1"/>
  <c r="A281" i="7"/>
  <c r="B281" i="7" s="1"/>
  <c r="C281" i="7" s="1"/>
  <c r="D281" i="7" s="1"/>
  <c r="A280" i="7"/>
  <c r="B280" i="7" s="1"/>
  <c r="C280" i="7" s="1"/>
  <c r="D280" i="7" s="1"/>
  <c r="A279" i="7"/>
  <c r="B279" i="7" s="1"/>
  <c r="C279" i="7" s="1"/>
  <c r="D279" i="7" s="1"/>
  <c r="A278" i="7"/>
  <c r="B278" i="7" s="1"/>
  <c r="C278" i="7" s="1"/>
  <c r="D278" i="7" s="1"/>
  <c r="A277" i="7"/>
  <c r="B277" i="7" s="1"/>
  <c r="C277" i="7" s="1"/>
  <c r="D277" i="7" s="1"/>
  <c r="A276" i="7"/>
  <c r="B276" i="7" s="1"/>
  <c r="C276" i="7" s="1"/>
  <c r="D276" i="7" s="1"/>
  <c r="A275" i="7"/>
  <c r="B275" i="7" s="1"/>
  <c r="C275" i="7" s="1"/>
  <c r="D275" i="7" s="1"/>
  <c r="A274" i="7"/>
  <c r="B274" i="7" s="1"/>
  <c r="C274" i="7" s="1"/>
  <c r="D274" i="7" s="1"/>
  <c r="A273" i="7"/>
  <c r="B273" i="7" s="1"/>
  <c r="C273" i="7" s="1"/>
  <c r="D273" i="7"/>
  <c r="A272" i="7"/>
  <c r="B272" i="7" s="1"/>
  <c r="C272" i="7" s="1"/>
  <c r="D272" i="7" s="1"/>
  <c r="A271" i="7"/>
  <c r="B271" i="7" s="1"/>
  <c r="C271" i="7" s="1"/>
  <c r="D271" i="7"/>
  <c r="A270" i="7"/>
  <c r="B270" i="7" s="1"/>
  <c r="C270" i="7" s="1"/>
  <c r="D270" i="7" s="1"/>
  <c r="A269" i="7"/>
  <c r="B269" i="7" s="1"/>
  <c r="C269" i="7" s="1"/>
  <c r="D269" i="7" s="1"/>
  <c r="A268" i="7"/>
  <c r="B268" i="7" s="1"/>
  <c r="C268" i="7" s="1"/>
  <c r="D268" i="7" s="1"/>
  <c r="A267" i="7"/>
  <c r="B267" i="7" s="1"/>
  <c r="C267" i="7" s="1"/>
  <c r="D267" i="7" s="1"/>
  <c r="A266" i="7"/>
  <c r="B266" i="7" s="1"/>
  <c r="C266" i="7" s="1"/>
  <c r="D266" i="7" s="1"/>
  <c r="A265" i="7"/>
  <c r="B265" i="7" s="1"/>
  <c r="C265" i="7" s="1"/>
  <c r="D265" i="7" s="1"/>
  <c r="A264" i="7"/>
  <c r="B264" i="7" s="1"/>
  <c r="C264" i="7" s="1"/>
  <c r="D264" i="7" s="1"/>
  <c r="A263" i="7"/>
  <c r="B263" i="7" s="1"/>
  <c r="C263" i="7" s="1"/>
  <c r="D263" i="7" s="1"/>
  <c r="A262" i="7"/>
  <c r="B262" i="7" s="1"/>
  <c r="C262" i="7" s="1"/>
  <c r="D262" i="7" s="1"/>
  <c r="A261" i="7"/>
  <c r="B261" i="7" s="1"/>
  <c r="C261" i="7" s="1"/>
  <c r="D261" i="7" s="1"/>
  <c r="A260" i="7"/>
  <c r="B260" i="7" s="1"/>
  <c r="C260" i="7" s="1"/>
  <c r="D260" i="7" s="1"/>
  <c r="A259" i="7"/>
  <c r="B259" i="7" s="1"/>
  <c r="C259" i="7" s="1"/>
  <c r="D259" i="7" s="1"/>
  <c r="A258" i="7"/>
  <c r="B258" i="7" s="1"/>
  <c r="C258" i="7" s="1"/>
  <c r="D258" i="7" s="1"/>
  <c r="A257" i="7"/>
  <c r="B257" i="7" s="1"/>
  <c r="C257" i="7" s="1"/>
  <c r="D257" i="7"/>
  <c r="A256" i="7"/>
  <c r="B256" i="7" s="1"/>
  <c r="C256" i="7" s="1"/>
  <c r="D256" i="7" s="1"/>
  <c r="A255" i="7"/>
  <c r="B255" i="7" s="1"/>
  <c r="C255" i="7" s="1"/>
  <c r="D255" i="7"/>
  <c r="A254" i="7"/>
  <c r="B254" i="7" s="1"/>
  <c r="C254" i="7" s="1"/>
  <c r="D254" i="7" s="1"/>
  <c r="A253" i="7"/>
  <c r="B253" i="7" s="1"/>
  <c r="C253" i="7" s="1"/>
  <c r="D253" i="7" s="1"/>
  <c r="A252" i="7"/>
  <c r="B252" i="7" s="1"/>
  <c r="C252" i="7" s="1"/>
  <c r="D252" i="7" s="1"/>
  <c r="A251" i="7"/>
  <c r="B251" i="7" s="1"/>
  <c r="C251" i="7" s="1"/>
  <c r="D251" i="7" s="1"/>
  <c r="A250" i="7"/>
  <c r="B250" i="7" s="1"/>
  <c r="C250" i="7" s="1"/>
  <c r="D250" i="7" s="1"/>
  <c r="A249" i="7"/>
  <c r="B249" i="7" s="1"/>
  <c r="C249" i="7" s="1"/>
  <c r="D249" i="7"/>
  <c r="A248" i="7"/>
  <c r="B248" i="7" s="1"/>
  <c r="C248" i="7" s="1"/>
  <c r="D248" i="7" s="1"/>
  <c r="A247" i="7"/>
  <c r="B247" i="7" s="1"/>
  <c r="C247" i="7" s="1"/>
  <c r="D247" i="7" s="1"/>
  <c r="A246" i="7"/>
  <c r="B246" i="7" s="1"/>
  <c r="C246" i="7" s="1"/>
  <c r="D246" i="7" s="1"/>
  <c r="A245" i="7"/>
  <c r="B245" i="7" s="1"/>
  <c r="C245" i="7" s="1"/>
  <c r="D245" i="7" s="1"/>
  <c r="A244" i="7"/>
  <c r="B244" i="7" s="1"/>
  <c r="C244" i="7" s="1"/>
  <c r="D244" i="7" s="1"/>
  <c r="A243" i="7"/>
  <c r="B243" i="7" s="1"/>
  <c r="C243" i="7" s="1"/>
  <c r="D243" i="7" s="1"/>
  <c r="A242" i="7"/>
  <c r="B242" i="7" s="1"/>
  <c r="C242" i="7" s="1"/>
  <c r="D242" i="7" s="1"/>
  <c r="A241" i="7"/>
  <c r="B241" i="7" s="1"/>
  <c r="C241" i="7" s="1"/>
  <c r="D241" i="7"/>
  <c r="A240" i="7"/>
  <c r="B240" i="7" s="1"/>
  <c r="C240" i="7" s="1"/>
  <c r="D240" i="7" s="1"/>
  <c r="A239" i="7"/>
  <c r="B239" i="7" s="1"/>
  <c r="C239" i="7" s="1"/>
  <c r="D239" i="7"/>
  <c r="A238" i="7"/>
  <c r="B238" i="7" s="1"/>
  <c r="C238" i="7" s="1"/>
  <c r="D238" i="7" s="1"/>
  <c r="A237" i="7"/>
  <c r="B237" i="7" s="1"/>
  <c r="C237" i="7" s="1"/>
  <c r="D237" i="7" s="1"/>
  <c r="A236" i="7"/>
  <c r="B236" i="7" s="1"/>
  <c r="C236" i="7" s="1"/>
  <c r="D236" i="7" s="1"/>
  <c r="A235" i="7"/>
  <c r="B235" i="7" s="1"/>
  <c r="C235" i="7" s="1"/>
  <c r="D235" i="7" s="1"/>
  <c r="A234" i="7"/>
  <c r="B234" i="7"/>
  <c r="C234" i="7" s="1"/>
  <c r="D234" i="7" s="1"/>
  <c r="A233" i="7"/>
  <c r="B233" i="7"/>
  <c r="C233" i="7" s="1"/>
  <c r="D233" i="7" s="1"/>
  <c r="A232" i="7"/>
  <c r="B232" i="7"/>
  <c r="C232" i="7" s="1"/>
  <c r="D232" i="7" s="1"/>
  <c r="A231" i="7"/>
  <c r="B231" i="7" s="1"/>
  <c r="C231" i="7" s="1"/>
  <c r="D231" i="7" s="1"/>
  <c r="A230" i="7"/>
  <c r="B230" i="7"/>
  <c r="C230" i="7" s="1"/>
  <c r="D230" i="7" s="1"/>
  <c r="A229" i="7"/>
  <c r="B229" i="7"/>
  <c r="C229" i="7" s="1"/>
  <c r="D229" i="7" s="1"/>
  <c r="A228" i="7"/>
  <c r="B228" i="7"/>
  <c r="C228" i="7" s="1"/>
  <c r="D228" i="7" s="1"/>
  <c r="A227" i="7"/>
  <c r="B227" i="7" s="1"/>
  <c r="C227" i="7" s="1"/>
  <c r="D227" i="7" s="1"/>
  <c r="A226" i="7"/>
  <c r="B226" i="7"/>
  <c r="C226" i="7" s="1"/>
  <c r="D226" i="7" s="1"/>
  <c r="A225" i="7"/>
  <c r="B225" i="7"/>
  <c r="C225" i="7" s="1"/>
  <c r="D225" i="7" s="1"/>
  <c r="A224" i="7"/>
  <c r="B224" i="7"/>
  <c r="C224" i="7" s="1"/>
  <c r="D224" i="7" s="1"/>
  <c r="A223" i="7"/>
  <c r="B223" i="7" s="1"/>
  <c r="C223" i="7" s="1"/>
  <c r="D223" i="7" s="1"/>
  <c r="A222" i="7"/>
  <c r="B222" i="7"/>
  <c r="C222" i="7" s="1"/>
  <c r="D222" i="7" s="1"/>
  <c r="A221" i="7"/>
  <c r="B221" i="7"/>
  <c r="C221" i="7" s="1"/>
  <c r="D221" i="7" s="1"/>
  <c r="A220" i="7"/>
  <c r="B220" i="7"/>
  <c r="C220" i="7" s="1"/>
  <c r="D220" i="7" s="1"/>
  <c r="A219" i="7"/>
  <c r="B219" i="7" s="1"/>
  <c r="C219" i="7" s="1"/>
  <c r="D219" i="7" s="1"/>
  <c r="A218" i="7"/>
  <c r="B218" i="7"/>
  <c r="C218" i="7" s="1"/>
  <c r="D218" i="7" s="1"/>
  <c r="A217" i="7"/>
  <c r="B217" i="7"/>
  <c r="C217" i="7" s="1"/>
  <c r="D217" i="7" s="1"/>
  <c r="A216" i="7"/>
  <c r="B216" i="7"/>
  <c r="C216" i="7" s="1"/>
  <c r="D216" i="7" s="1"/>
  <c r="A215" i="7"/>
  <c r="B215" i="7" s="1"/>
  <c r="C215" i="7" s="1"/>
  <c r="D215" i="7" s="1"/>
  <c r="A214" i="7"/>
  <c r="B214" i="7"/>
  <c r="C214" i="7" s="1"/>
  <c r="D214" i="7" s="1"/>
  <c r="A213" i="7"/>
  <c r="B213" i="7"/>
  <c r="C213" i="7" s="1"/>
  <c r="D213" i="7" s="1"/>
  <c r="A212" i="7"/>
  <c r="B212" i="7"/>
  <c r="C212" i="7" s="1"/>
  <c r="D212" i="7" s="1"/>
  <c r="A211" i="7"/>
  <c r="B211" i="7" s="1"/>
  <c r="C211" i="7" s="1"/>
  <c r="D211" i="7" s="1"/>
  <c r="A210" i="7"/>
  <c r="B210" i="7"/>
  <c r="C210" i="7" s="1"/>
  <c r="D210" i="7" s="1"/>
  <c r="A209" i="7"/>
  <c r="B209" i="7"/>
  <c r="C209" i="7" s="1"/>
  <c r="D209" i="7" s="1"/>
  <c r="A208" i="7"/>
  <c r="B208" i="7"/>
  <c r="C208" i="7" s="1"/>
  <c r="D208" i="7" s="1"/>
  <c r="A207" i="7"/>
  <c r="B207" i="7" s="1"/>
  <c r="C207" i="7" s="1"/>
  <c r="D207" i="7" s="1"/>
  <c r="A206" i="7"/>
  <c r="B206" i="7"/>
  <c r="C206" i="7" s="1"/>
  <c r="D206" i="7" s="1"/>
  <c r="A205" i="7"/>
  <c r="B205" i="7"/>
  <c r="C205" i="7" s="1"/>
  <c r="D205" i="7" s="1"/>
  <c r="A204" i="7"/>
  <c r="B204" i="7"/>
  <c r="C204" i="7" s="1"/>
  <c r="D204" i="7" s="1"/>
  <c r="A203" i="7"/>
  <c r="B203" i="7" s="1"/>
  <c r="C203" i="7" s="1"/>
  <c r="D203" i="7" s="1"/>
  <c r="A202" i="7"/>
  <c r="B202" i="7"/>
  <c r="C202" i="7" s="1"/>
  <c r="D202" i="7" s="1"/>
  <c r="A201" i="7"/>
  <c r="B201" i="7"/>
  <c r="C201" i="7" s="1"/>
  <c r="D201" i="7" s="1"/>
  <c r="A200" i="7"/>
  <c r="B200" i="7"/>
  <c r="C200" i="7" s="1"/>
  <c r="D200" i="7" s="1"/>
  <c r="A199" i="7"/>
  <c r="B199" i="7" s="1"/>
  <c r="C199" i="7" s="1"/>
  <c r="D199" i="7" s="1"/>
  <c r="A198" i="7"/>
  <c r="B198" i="7"/>
  <c r="C198" i="7" s="1"/>
  <c r="D198" i="7" s="1"/>
  <c r="A197" i="7"/>
  <c r="B197" i="7"/>
  <c r="C197" i="7" s="1"/>
  <c r="D197" i="7" s="1"/>
  <c r="A196" i="7"/>
  <c r="B196" i="7"/>
  <c r="C196" i="7" s="1"/>
  <c r="D196" i="7" s="1"/>
  <c r="A195" i="7"/>
  <c r="B195" i="7" s="1"/>
  <c r="C195" i="7" s="1"/>
  <c r="D195" i="7" s="1"/>
  <c r="A194" i="7"/>
  <c r="B194" i="7"/>
  <c r="C194" i="7" s="1"/>
  <c r="D194" i="7" s="1"/>
  <c r="A193" i="7"/>
  <c r="B193" i="7"/>
  <c r="C193" i="7" s="1"/>
  <c r="D193" i="7" s="1"/>
  <c r="A192" i="7"/>
  <c r="B192" i="7"/>
  <c r="C192" i="7" s="1"/>
  <c r="D192" i="7" s="1"/>
  <c r="A191" i="7"/>
  <c r="B191" i="7" s="1"/>
  <c r="C191" i="7" s="1"/>
  <c r="D191" i="7" s="1"/>
  <c r="A190" i="7"/>
  <c r="B190" i="7"/>
  <c r="C190" i="7" s="1"/>
  <c r="D190" i="7" s="1"/>
  <c r="A189" i="7"/>
  <c r="B189" i="7"/>
  <c r="C189" i="7" s="1"/>
  <c r="D189" i="7" s="1"/>
  <c r="A188" i="7"/>
  <c r="B188" i="7"/>
  <c r="C188" i="7" s="1"/>
  <c r="D188" i="7" s="1"/>
  <c r="A187" i="7"/>
  <c r="B187" i="7" s="1"/>
  <c r="C187" i="7" s="1"/>
  <c r="D187" i="7" s="1"/>
  <c r="A186" i="7"/>
  <c r="B186" i="7"/>
  <c r="C186" i="7" s="1"/>
  <c r="D186" i="7" s="1"/>
  <c r="A185" i="7"/>
  <c r="B185" i="7"/>
  <c r="C185" i="7" s="1"/>
  <c r="D185" i="7" s="1"/>
  <c r="A184" i="7"/>
  <c r="B184" i="7"/>
  <c r="C184" i="7" s="1"/>
  <c r="D184" i="7" s="1"/>
  <c r="A183" i="7"/>
  <c r="B183" i="7" s="1"/>
  <c r="C183" i="7" s="1"/>
  <c r="D183" i="7" s="1"/>
  <c r="A182" i="7"/>
  <c r="B182" i="7"/>
  <c r="C182" i="7" s="1"/>
  <c r="D182" i="7" s="1"/>
  <c r="A181" i="7"/>
  <c r="B181" i="7"/>
  <c r="C181" i="7" s="1"/>
  <c r="D181" i="7" s="1"/>
  <c r="A180" i="7"/>
  <c r="B180" i="7"/>
  <c r="C180" i="7" s="1"/>
  <c r="D180" i="7" s="1"/>
  <c r="A179" i="7"/>
  <c r="B179" i="7" s="1"/>
  <c r="C179" i="7" s="1"/>
  <c r="D179" i="7" s="1"/>
  <c r="A178" i="7"/>
  <c r="B178" i="7"/>
  <c r="C178" i="7" s="1"/>
  <c r="D178" i="7" s="1"/>
  <c r="A177" i="7"/>
  <c r="B177" i="7"/>
  <c r="C177" i="7" s="1"/>
  <c r="D177" i="7" s="1"/>
  <c r="A176" i="7"/>
  <c r="B176" i="7"/>
  <c r="C176" i="7" s="1"/>
  <c r="D176" i="7" s="1"/>
  <c r="A175" i="7"/>
  <c r="B175" i="7" s="1"/>
  <c r="C175" i="7" s="1"/>
  <c r="D175" i="7" s="1"/>
  <c r="A174" i="7"/>
  <c r="B174" i="7"/>
  <c r="C174" i="7" s="1"/>
  <c r="D174" i="7" s="1"/>
  <c r="A173" i="7"/>
  <c r="B173" i="7"/>
  <c r="C173" i="7" s="1"/>
  <c r="D173" i="7" s="1"/>
  <c r="A172" i="7"/>
  <c r="B172" i="7"/>
  <c r="C172" i="7" s="1"/>
  <c r="D172" i="7" s="1"/>
  <c r="A171" i="7"/>
  <c r="B171" i="7" s="1"/>
  <c r="C171" i="7" s="1"/>
  <c r="D171" i="7" s="1"/>
  <c r="A170" i="7"/>
  <c r="B170" i="7"/>
  <c r="C170" i="7" s="1"/>
  <c r="D170" i="7" s="1"/>
  <c r="A169" i="7"/>
  <c r="B169" i="7"/>
  <c r="C169" i="7" s="1"/>
  <c r="D169" i="7" s="1"/>
  <c r="A168" i="7"/>
  <c r="B168" i="7"/>
  <c r="C168" i="7" s="1"/>
  <c r="D168" i="7" s="1"/>
  <c r="A167" i="7"/>
  <c r="B167" i="7" s="1"/>
  <c r="C167" i="7" s="1"/>
  <c r="D167" i="7" s="1"/>
  <c r="A166" i="7"/>
  <c r="B166" i="7"/>
  <c r="C166" i="7" s="1"/>
  <c r="D166" i="7" s="1"/>
  <c r="A165" i="7"/>
  <c r="B165" i="7"/>
  <c r="C165" i="7" s="1"/>
  <c r="D165" i="7" s="1"/>
  <c r="A164" i="7"/>
  <c r="B164" i="7"/>
  <c r="C164" i="7" s="1"/>
  <c r="D164" i="7" s="1"/>
  <c r="A163" i="7"/>
  <c r="B163" i="7" s="1"/>
  <c r="C163" i="7" s="1"/>
  <c r="D163" i="7" s="1"/>
  <c r="A162" i="7"/>
  <c r="B162" i="7"/>
  <c r="C162" i="7" s="1"/>
  <c r="D162" i="7" s="1"/>
  <c r="A161" i="7"/>
  <c r="B161" i="7"/>
  <c r="C161" i="7" s="1"/>
  <c r="D161" i="7" s="1"/>
  <c r="A160" i="7"/>
  <c r="B160" i="7"/>
  <c r="C160" i="7" s="1"/>
  <c r="D160" i="7" s="1"/>
  <c r="A159" i="7"/>
  <c r="B159" i="7" s="1"/>
  <c r="C159" i="7" s="1"/>
  <c r="D159" i="7" s="1"/>
  <c r="A158" i="7"/>
  <c r="B158" i="7"/>
  <c r="C158" i="7" s="1"/>
  <c r="D158" i="7" s="1"/>
  <c r="A157" i="7"/>
  <c r="B157" i="7"/>
  <c r="C157" i="7" s="1"/>
  <c r="D157" i="7" s="1"/>
  <c r="A156" i="7"/>
  <c r="B156" i="7"/>
  <c r="C156" i="7" s="1"/>
  <c r="D156" i="7" s="1"/>
  <c r="A155" i="7"/>
  <c r="B155" i="7" s="1"/>
  <c r="C155" i="7" s="1"/>
  <c r="D155" i="7" s="1"/>
  <c r="A154" i="7"/>
  <c r="B154" i="7" s="1"/>
  <c r="C154" i="7" s="1"/>
  <c r="D154" i="7" s="1"/>
  <c r="A153" i="7"/>
  <c r="B153" i="7" s="1"/>
  <c r="C153" i="7" s="1"/>
  <c r="D153" i="7" s="1"/>
  <c r="A152" i="7"/>
  <c r="B152" i="7" s="1"/>
  <c r="C152" i="7" s="1"/>
  <c r="D152" i="7" s="1"/>
  <c r="A151" i="7"/>
  <c r="B151" i="7"/>
  <c r="C151" i="7" s="1"/>
  <c r="D151" i="7" s="1"/>
  <c r="A150" i="7"/>
  <c r="B150" i="7" s="1"/>
  <c r="C150" i="7" s="1"/>
  <c r="D150" i="7" s="1"/>
  <c r="A149" i="7"/>
  <c r="B149" i="7" s="1"/>
  <c r="C149" i="7" s="1"/>
  <c r="D149" i="7" s="1"/>
  <c r="A148" i="7"/>
  <c r="B148" i="7"/>
  <c r="C148" i="7" s="1"/>
  <c r="D148" i="7" s="1"/>
  <c r="A147" i="7"/>
  <c r="B147" i="7" s="1"/>
  <c r="C147" i="7" s="1"/>
  <c r="D147" i="7" s="1"/>
  <c r="A146" i="7"/>
  <c r="B146" i="7" s="1"/>
  <c r="C146" i="7" s="1"/>
  <c r="D146" i="7" s="1"/>
  <c r="A145" i="7"/>
  <c r="B145" i="7" s="1"/>
  <c r="C145" i="7" s="1"/>
  <c r="D145" i="7" s="1"/>
  <c r="A144" i="7"/>
  <c r="B144" i="7"/>
  <c r="C144" i="7" s="1"/>
  <c r="D144" i="7" s="1"/>
  <c r="A143" i="7"/>
  <c r="B143" i="7"/>
  <c r="C143" i="7" s="1"/>
  <c r="D143" i="7" s="1"/>
  <c r="A142" i="7"/>
  <c r="B142" i="7"/>
  <c r="C142" i="7" s="1"/>
  <c r="D142" i="7" s="1"/>
  <c r="A141" i="7"/>
  <c r="B141" i="7" s="1"/>
  <c r="C141" i="7" s="1"/>
  <c r="D141" i="7" s="1"/>
  <c r="A140" i="7"/>
  <c r="B140" i="7"/>
  <c r="C140" i="7" s="1"/>
  <c r="D140" i="7" s="1"/>
  <c r="A139" i="7"/>
  <c r="B139" i="7"/>
  <c r="C139" i="7" s="1"/>
  <c r="D139" i="7" s="1"/>
  <c r="A138" i="7"/>
  <c r="B138" i="7" s="1"/>
  <c r="C138" i="7" s="1"/>
  <c r="D138" i="7" s="1"/>
  <c r="A137" i="7"/>
  <c r="B137" i="7"/>
  <c r="C137" i="7" s="1"/>
  <c r="D137" i="7" s="1"/>
  <c r="A136" i="7"/>
  <c r="B136" i="7" s="1"/>
  <c r="C136" i="7" s="1"/>
  <c r="D136" i="7" s="1"/>
  <c r="A135" i="7"/>
  <c r="B135" i="7"/>
  <c r="C135" i="7" s="1"/>
  <c r="D135" i="7" s="1"/>
  <c r="A134" i="7"/>
  <c r="B134" i="7" s="1"/>
  <c r="C134" i="7" s="1"/>
  <c r="D134" i="7" s="1"/>
  <c r="A133" i="7"/>
  <c r="B133" i="7" s="1"/>
  <c r="C133" i="7" s="1"/>
  <c r="D133" i="7" s="1"/>
  <c r="A132" i="7"/>
  <c r="B132" i="7" s="1"/>
  <c r="C132" i="7" s="1"/>
  <c r="D132" i="7" s="1"/>
  <c r="A131" i="7"/>
  <c r="B131" i="7" s="1"/>
  <c r="C131" i="7" s="1"/>
  <c r="D131" i="7" s="1"/>
  <c r="A130" i="7"/>
  <c r="B130" i="7" s="1"/>
  <c r="C130" i="7" s="1"/>
  <c r="D130" i="7" s="1"/>
  <c r="A129" i="7"/>
  <c r="B129" i="7" s="1"/>
  <c r="C129" i="7" s="1"/>
  <c r="D129" i="7" s="1"/>
  <c r="A128" i="7"/>
  <c r="B128" i="7" s="1"/>
  <c r="C128" i="7" s="1"/>
  <c r="D128" i="7" s="1"/>
  <c r="A127" i="7"/>
  <c r="B127" i="7"/>
  <c r="C127" i="7" s="1"/>
  <c r="D127" i="7" s="1"/>
  <c r="A126" i="7"/>
  <c r="B126" i="7" s="1"/>
  <c r="C126" i="7" s="1"/>
  <c r="D126" i="7" s="1"/>
  <c r="A125" i="7"/>
  <c r="B125" i="7" s="1"/>
  <c r="C125" i="7" s="1"/>
  <c r="D125" i="7" s="1"/>
  <c r="A124" i="7"/>
  <c r="B124" i="7" s="1"/>
  <c r="C124" i="7" s="1"/>
  <c r="D124" i="7" s="1"/>
  <c r="A123" i="7"/>
  <c r="B123" i="7"/>
  <c r="C123" i="7" s="1"/>
  <c r="D123" i="7" s="1"/>
  <c r="A122" i="7"/>
  <c r="B122" i="7" s="1"/>
  <c r="C122" i="7" s="1"/>
  <c r="D122" i="7" s="1"/>
  <c r="A121" i="7"/>
  <c r="B121" i="7"/>
  <c r="C121" i="7" s="1"/>
  <c r="D121" i="7" s="1"/>
  <c r="A120" i="7"/>
  <c r="B120" i="7" s="1"/>
  <c r="C120" i="7" s="1"/>
  <c r="D120" i="7" s="1"/>
  <c r="A119" i="7"/>
  <c r="B119" i="7"/>
  <c r="C119" i="7" s="1"/>
  <c r="D119" i="7" s="1"/>
  <c r="A118" i="7"/>
  <c r="B118" i="7" s="1"/>
  <c r="C118" i="7" s="1"/>
  <c r="D118" i="7" s="1"/>
  <c r="A117" i="7"/>
  <c r="B117" i="7" s="1"/>
  <c r="C117" i="7" s="1"/>
  <c r="D117" i="7" s="1"/>
  <c r="A116" i="7"/>
  <c r="B116" i="7" s="1"/>
  <c r="C116" i="7" s="1"/>
  <c r="D116" i="7" s="1"/>
  <c r="A115" i="7"/>
  <c r="B115" i="7" s="1"/>
  <c r="C115" i="7" s="1"/>
  <c r="D115" i="7" s="1"/>
  <c r="A114" i="7"/>
  <c r="B114" i="7" s="1"/>
  <c r="C114" i="7" s="1"/>
  <c r="D114" i="7" s="1"/>
  <c r="A113" i="7"/>
  <c r="B113" i="7" s="1"/>
  <c r="C113" i="7" s="1"/>
  <c r="D113" i="7" s="1"/>
  <c r="A112" i="7"/>
  <c r="B112" i="7" s="1"/>
  <c r="C112" i="7" s="1"/>
  <c r="D112" i="7" s="1"/>
  <c r="A111" i="7"/>
  <c r="B111" i="7"/>
  <c r="C111" i="7" s="1"/>
  <c r="D111" i="7" s="1"/>
  <c r="A110" i="7"/>
  <c r="B110" i="7" s="1"/>
  <c r="C110" i="7" s="1"/>
  <c r="D110" i="7" s="1"/>
  <c r="A109" i="7"/>
  <c r="B109" i="7" s="1"/>
  <c r="C109" i="7" s="1"/>
  <c r="D109" i="7" s="1"/>
  <c r="A108" i="7"/>
  <c r="B108" i="7" s="1"/>
  <c r="C108" i="7" s="1"/>
  <c r="D108" i="7" s="1"/>
  <c r="A107" i="7"/>
  <c r="B107" i="7"/>
  <c r="C107" i="7" s="1"/>
  <c r="D107" i="7" s="1"/>
  <c r="A106" i="7"/>
  <c r="B106" i="7" s="1"/>
  <c r="C106" i="7" s="1"/>
  <c r="D106" i="7" s="1"/>
  <c r="A105" i="7"/>
  <c r="B105" i="7"/>
  <c r="C105" i="7" s="1"/>
  <c r="D105" i="7" s="1"/>
  <c r="A104" i="7"/>
  <c r="B104" i="7" s="1"/>
  <c r="C104" i="7" s="1"/>
  <c r="D104" i="7" s="1"/>
  <c r="A103" i="7"/>
  <c r="B103" i="7"/>
  <c r="C103" i="7" s="1"/>
  <c r="D103" i="7" s="1"/>
  <c r="A102" i="7"/>
  <c r="B102" i="7" s="1"/>
  <c r="C102" i="7" s="1"/>
  <c r="D102" i="7" s="1"/>
  <c r="A101" i="7"/>
  <c r="B101" i="7" s="1"/>
  <c r="C101" i="7" s="1"/>
  <c r="D101" i="7" s="1"/>
  <c r="A100" i="7"/>
  <c r="B100" i="7" s="1"/>
  <c r="C100" i="7" s="1"/>
  <c r="D100" i="7" s="1"/>
  <c r="A99" i="7"/>
  <c r="B99" i="7" s="1"/>
  <c r="C99" i="7" s="1"/>
  <c r="D99" i="7" s="1"/>
  <c r="A98" i="7"/>
  <c r="B98" i="7" s="1"/>
  <c r="C98" i="7" s="1"/>
  <c r="D98" i="7" s="1"/>
  <c r="A97" i="7"/>
  <c r="B97" i="7" s="1"/>
  <c r="C97" i="7" s="1"/>
  <c r="D97" i="7" s="1"/>
  <c r="A96" i="7"/>
  <c r="B96" i="7" s="1"/>
  <c r="C96" i="7" s="1"/>
  <c r="D96" i="7" s="1"/>
  <c r="A95" i="7"/>
  <c r="B95" i="7"/>
  <c r="C95" i="7" s="1"/>
  <c r="D95" i="7" s="1"/>
  <c r="A94" i="7"/>
  <c r="B94" i="7"/>
  <c r="C94" i="7" s="1"/>
  <c r="D94" i="7" s="1"/>
  <c r="A93" i="7"/>
  <c r="B93" i="7"/>
  <c r="C93" i="7" s="1"/>
  <c r="D93" i="7" s="1"/>
  <c r="A92" i="7"/>
  <c r="B92" i="7"/>
  <c r="C92" i="7" s="1"/>
  <c r="D92" i="7" s="1"/>
  <c r="A91" i="7"/>
  <c r="B91" i="7"/>
  <c r="C91" i="7" s="1"/>
  <c r="D91" i="7" s="1"/>
  <c r="A90" i="7"/>
  <c r="B90" i="7" s="1"/>
  <c r="C90" i="7" s="1"/>
  <c r="D90" i="7" s="1"/>
  <c r="A89" i="7"/>
  <c r="B89" i="7" s="1"/>
  <c r="C89" i="7" s="1"/>
  <c r="D89" i="7" s="1"/>
  <c r="A88" i="7"/>
  <c r="B88" i="7" s="1"/>
  <c r="C88" i="7" s="1"/>
  <c r="D88" i="7" s="1"/>
  <c r="A87" i="7"/>
  <c r="B87" i="7"/>
  <c r="C87" i="7" s="1"/>
  <c r="D87" i="7" s="1"/>
  <c r="A86" i="7"/>
  <c r="B86" i="7" s="1"/>
  <c r="C86" i="7" s="1"/>
  <c r="D86" i="7" s="1"/>
  <c r="A85" i="7"/>
  <c r="B85" i="7"/>
  <c r="C85" i="7" s="1"/>
  <c r="D85" i="7" s="1"/>
  <c r="A84" i="7"/>
  <c r="B84" i="7"/>
  <c r="C84" i="7" s="1"/>
  <c r="D84" i="7" s="1"/>
  <c r="A83" i="7"/>
  <c r="B83" i="7"/>
  <c r="C83" i="7"/>
  <c r="D83" i="7" s="1"/>
  <c r="A82" i="7"/>
  <c r="B82" i="7"/>
  <c r="C82" i="7" s="1"/>
  <c r="D82" i="7" s="1"/>
  <c r="A81" i="7"/>
  <c r="B81" i="7"/>
  <c r="C81" i="7"/>
  <c r="D81" i="7" s="1"/>
  <c r="A80" i="7"/>
  <c r="B80" i="7"/>
  <c r="C80" i="7" s="1"/>
  <c r="D80" i="7" s="1"/>
  <c r="A79" i="7"/>
  <c r="B79" i="7"/>
  <c r="C79" i="7"/>
  <c r="D79" i="7" s="1"/>
  <c r="A78" i="7"/>
  <c r="B78" i="7"/>
  <c r="C78" i="7" s="1"/>
  <c r="D78" i="7" s="1"/>
  <c r="A77" i="7"/>
  <c r="B77" i="7"/>
  <c r="C77" i="7"/>
  <c r="D77" i="7" s="1"/>
  <c r="A76" i="7"/>
  <c r="B76" i="7"/>
  <c r="C76" i="7" s="1"/>
  <c r="D76" i="7" s="1"/>
  <c r="A75" i="7"/>
  <c r="B75" i="7"/>
  <c r="C75" i="7"/>
  <c r="D75" i="7" s="1"/>
  <c r="A74" i="7"/>
  <c r="B74" i="7"/>
  <c r="C74" i="7" s="1"/>
  <c r="D74" i="7" s="1"/>
  <c r="A73" i="7"/>
  <c r="B73" i="7"/>
  <c r="C73" i="7"/>
  <c r="D73" i="7" s="1"/>
  <c r="A72" i="7"/>
  <c r="B72" i="7"/>
  <c r="C72" i="7" s="1"/>
  <c r="D72" i="7" s="1"/>
  <c r="A71" i="7"/>
  <c r="B71" i="7"/>
  <c r="C71" i="7"/>
  <c r="D71" i="7" s="1"/>
  <c r="A70" i="7"/>
  <c r="B70" i="7"/>
  <c r="C70" i="7" s="1"/>
  <c r="D70" i="7" s="1"/>
  <c r="A69" i="7"/>
  <c r="B69" i="7"/>
  <c r="C69" i="7"/>
  <c r="D69" i="7" s="1"/>
  <c r="A68" i="7"/>
  <c r="B68" i="7"/>
  <c r="C68" i="7" s="1"/>
  <c r="D68" i="7" s="1"/>
  <c r="A67" i="7"/>
  <c r="B67" i="7"/>
  <c r="C67" i="7"/>
  <c r="D67" i="7" s="1"/>
  <c r="A66" i="7"/>
  <c r="B66" i="7"/>
  <c r="C66" i="7" s="1"/>
  <c r="D66" i="7" s="1"/>
  <c r="A65" i="7"/>
  <c r="B65" i="7"/>
  <c r="C65" i="7"/>
  <c r="D65" i="7" s="1"/>
  <c r="A64" i="7"/>
  <c r="B64" i="7"/>
  <c r="C64" i="7" s="1"/>
  <c r="D64" i="7" s="1"/>
  <c r="A63" i="7"/>
  <c r="B63" i="7"/>
  <c r="C63" i="7"/>
  <c r="D63" i="7" s="1"/>
  <c r="A62" i="7"/>
  <c r="B62" i="7"/>
  <c r="C62" i="7" s="1"/>
  <c r="D62" i="7" s="1"/>
  <c r="A61" i="7"/>
  <c r="B61" i="7"/>
  <c r="C61" i="7"/>
  <c r="D61" i="7" s="1"/>
  <c r="A60" i="7"/>
  <c r="B60" i="7"/>
  <c r="C60" i="7" s="1"/>
  <c r="D60" i="7" s="1"/>
  <c r="A59" i="7"/>
  <c r="B59" i="7"/>
  <c r="C59" i="7"/>
  <c r="D59" i="7" s="1"/>
  <c r="A58" i="7"/>
  <c r="B58" i="7"/>
  <c r="C58" i="7" s="1"/>
  <c r="D58" i="7" s="1"/>
  <c r="A57" i="7"/>
  <c r="B57" i="7"/>
  <c r="C57" i="7"/>
  <c r="D57" i="7" s="1"/>
  <c r="A56" i="7"/>
  <c r="B56" i="7"/>
  <c r="C56" i="7" s="1"/>
  <c r="D56" i="7" s="1"/>
  <c r="A55" i="7"/>
  <c r="B55" i="7"/>
  <c r="C55" i="7"/>
  <c r="D55" i="7" s="1"/>
  <c r="A54" i="7"/>
  <c r="B54" i="7"/>
  <c r="C54" i="7" s="1"/>
  <c r="D54" i="7" s="1"/>
  <c r="A53" i="7"/>
  <c r="B53" i="7"/>
  <c r="C53" i="7"/>
  <c r="D53" i="7" s="1"/>
  <c r="A52" i="7"/>
  <c r="B52" i="7"/>
  <c r="C52" i="7" s="1"/>
  <c r="D52" i="7" s="1"/>
  <c r="A51" i="7"/>
  <c r="B51" i="7"/>
  <c r="C51" i="7"/>
  <c r="D51" i="7" s="1"/>
  <c r="A50" i="7"/>
  <c r="B50" i="7"/>
  <c r="C50" i="7" s="1"/>
  <c r="D50" i="7" s="1"/>
  <c r="A49" i="7"/>
  <c r="B49" i="7"/>
  <c r="C49" i="7"/>
  <c r="D49" i="7" s="1"/>
  <c r="A48" i="7"/>
  <c r="B48" i="7"/>
  <c r="C48" i="7" s="1"/>
  <c r="D48" i="7" s="1"/>
  <c r="A47" i="7"/>
  <c r="B47" i="7"/>
  <c r="C47" i="7"/>
  <c r="D47" i="7" s="1"/>
  <c r="A46" i="7"/>
  <c r="B46" i="7"/>
  <c r="C46" i="7" s="1"/>
  <c r="D46" i="7" s="1"/>
  <c r="A45" i="7"/>
  <c r="B45" i="7"/>
  <c r="C45" i="7"/>
  <c r="D45" i="7" s="1"/>
  <c r="A44" i="7"/>
  <c r="B44" i="7"/>
  <c r="C44" i="7" s="1"/>
  <c r="D44" i="7" s="1"/>
  <c r="A43" i="7"/>
  <c r="B43" i="7"/>
  <c r="C43" i="7"/>
  <c r="D43" i="7" s="1"/>
  <c r="A42" i="7"/>
  <c r="B42" i="7"/>
  <c r="C42" i="7" s="1"/>
  <c r="D42" i="7" s="1"/>
  <c r="A41" i="7"/>
  <c r="B41" i="7"/>
  <c r="C41" i="7"/>
  <c r="D41" i="7" s="1"/>
  <c r="A40" i="7"/>
  <c r="B40" i="7"/>
  <c r="C40" i="7" s="1"/>
  <c r="D40" i="7" s="1"/>
  <c r="A39" i="7"/>
  <c r="B39" i="7"/>
  <c r="C39" i="7"/>
  <c r="D39" i="7" s="1"/>
  <c r="A38" i="7"/>
  <c r="B38" i="7"/>
  <c r="C38" i="7" s="1"/>
  <c r="D38" i="7" s="1"/>
  <c r="A37" i="7"/>
  <c r="B37" i="7"/>
  <c r="C37" i="7"/>
  <c r="D37" i="7" s="1"/>
  <c r="A36" i="7"/>
  <c r="B36" i="7"/>
  <c r="C36" i="7" s="1"/>
  <c r="D36" i="7" s="1"/>
  <c r="A35" i="7"/>
  <c r="B35" i="7"/>
  <c r="C35" i="7"/>
  <c r="D35" i="7" s="1"/>
  <c r="A34" i="7"/>
  <c r="B34" i="7"/>
  <c r="C34" i="7" s="1"/>
  <c r="D34" i="7" s="1"/>
  <c r="A33" i="7"/>
  <c r="B33" i="7"/>
  <c r="C33" i="7"/>
  <c r="D33" i="7" s="1"/>
  <c r="A32" i="7"/>
  <c r="B32" i="7"/>
  <c r="C32" i="7" s="1"/>
  <c r="D32" i="7" s="1"/>
  <c r="A31" i="7"/>
  <c r="B31" i="7"/>
  <c r="C31" i="7"/>
  <c r="D31" i="7" s="1"/>
  <c r="A30" i="7"/>
  <c r="B30" i="7"/>
  <c r="C30" i="7" s="1"/>
  <c r="D30" i="7" s="1"/>
  <c r="A29" i="7"/>
  <c r="B29" i="7"/>
  <c r="C29" i="7"/>
  <c r="D29" i="7" s="1"/>
  <c r="A28" i="7"/>
  <c r="B28" i="7"/>
  <c r="C28" i="7" s="1"/>
  <c r="D28" i="7" s="1"/>
  <c r="A27" i="7"/>
  <c r="B27" i="7"/>
  <c r="C27" i="7"/>
  <c r="D27" i="7" s="1"/>
  <c r="A26" i="7"/>
  <c r="B26" i="7"/>
  <c r="C26" i="7" s="1"/>
  <c r="D26" i="7" s="1"/>
  <c r="A25" i="7"/>
  <c r="B25" i="7"/>
  <c r="C25" i="7"/>
  <c r="D25" i="7" s="1"/>
  <c r="A24" i="7"/>
  <c r="B24" i="7"/>
  <c r="C24" i="7" s="1"/>
  <c r="D24" i="7" s="1"/>
  <c r="F24" i="7" s="1"/>
  <c r="G24" i="7" s="1"/>
  <c r="H24" i="7" s="1"/>
  <c r="A23" i="7"/>
  <c r="B23" i="7" s="1"/>
  <c r="C23" i="7" s="1"/>
  <c r="D23" i="7" s="1"/>
  <c r="F23" i="7" s="1"/>
  <c r="G23" i="7" s="1"/>
  <c r="H23" i="7" s="1"/>
  <c r="A22" i="7"/>
  <c r="B22" i="7" s="1"/>
  <c r="C22" i="7" s="1"/>
  <c r="D22" i="7" s="1"/>
  <c r="A21" i="7"/>
  <c r="B21" i="7"/>
  <c r="C21" i="7" s="1"/>
  <c r="D21" i="7" s="1"/>
  <c r="F21" i="7" s="1"/>
  <c r="G21" i="7" s="1"/>
  <c r="H21" i="7" s="1"/>
  <c r="A20" i="7"/>
  <c r="B20" i="7" s="1"/>
  <c r="C20" i="7" s="1"/>
  <c r="D20" i="7" s="1"/>
  <c r="F20" i="7" s="1"/>
  <c r="G20" i="7" s="1"/>
  <c r="H20" i="7" s="1"/>
  <c r="A19" i="7"/>
  <c r="B19" i="7"/>
  <c r="C19" i="7" s="1"/>
  <c r="D19" i="7" s="1"/>
  <c r="A18" i="7"/>
  <c r="B18" i="7"/>
  <c r="C18" i="7"/>
  <c r="D18" i="7" s="1"/>
  <c r="A17" i="7"/>
  <c r="B17" i="7"/>
  <c r="C17" i="7" s="1"/>
  <c r="D17" i="7" s="1"/>
  <c r="A16" i="7"/>
  <c r="B16" i="7"/>
  <c r="C16" i="7"/>
  <c r="D16" i="7" s="1"/>
  <c r="A15" i="7"/>
  <c r="B15" i="7"/>
  <c r="C15" i="7" s="1"/>
  <c r="D15" i="7" s="1"/>
  <c r="A14" i="7"/>
  <c r="B14" i="7"/>
  <c r="C14" i="7"/>
  <c r="D14" i="7" s="1"/>
  <c r="A13" i="7"/>
  <c r="B13" i="7"/>
  <c r="C13" i="7" s="1"/>
  <c r="D13" i="7" s="1"/>
  <c r="A12" i="7"/>
  <c r="B12" i="7"/>
  <c r="C12" i="7"/>
  <c r="D12" i="7" s="1"/>
  <c r="A11" i="7"/>
  <c r="B11" i="7"/>
  <c r="C11" i="7" s="1"/>
  <c r="D11" i="7" s="1"/>
  <c r="A10" i="7"/>
  <c r="B10" i="7"/>
  <c r="C10" i="7"/>
  <c r="D10" i="7" s="1"/>
  <c r="A9" i="7"/>
  <c r="B9" i="7"/>
  <c r="C9" i="7" s="1"/>
  <c r="D9" i="7" s="1"/>
  <c r="A8" i="7"/>
  <c r="B8" i="7"/>
  <c r="C8" i="7"/>
  <c r="D8" i="7" s="1"/>
  <c r="A7" i="7"/>
  <c r="B7" i="7"/>
  <c r="C7" i="7" s="1"/>
  <c r="D7" i="7" s="1"/>
  <c r="A6" i="7"/>
  <c r="B6" i="7"/>
  <c r="C6" i="7"/>
  <c r="D6" i="7" s="1"/>
  <c r="A5" i="7"/>
  <c r="B5" i="7"/>
  <c r="C5" i="7" s="1"/>
  <c r="D5" i="7" s="1"/>
  <c r="A2" i="4"/>
  <c r="E370" i="7" l="1"/>
  <c r="Q370" i="7"/>
  <c r="Y370" i="7"/>
  <c r="AG370" i="7"/>
  <c r="I370" i="7"/>
  <c r="M370" i="7"/>
  <c r="U370" i="7"/>
  <c r="AC370" i="7"/>
  <c r="E22" i="7"/>
  <c r="F22" i="7"/>
  <c r="G22" i="7"/>
  <c r="H22" i="7" s="1"/>
  <c r="F369" i="7"/>
  <c r="G369" i="7"/>
  <c r="H369" i="7"/>
  <c r="E369" i="7"/>
  <c r="F47" i="7"/>
  <c r="G47" i="7" s="1"/>
  <c r="H47" i="7" s="1"/>
  <c r="E47" i="7"/>
  <c r="F26" i="7"/>
  <c r="G26" i="7"/>
  <c r="H26" i="7"/>
  <c r="E26" i="7"/>
  <c r="F81" i="7"/>
  <c r="G81" i="7" s="1"/>
  <c r="H81" i="7" s="1"/>
  <c r="E81" i="7"/>
  <c r="F129" i="7"/>
  <c r="G129" i="7"/>
  <c r="H129" i="7"/>
  <c r="E129" i="7"/>
  <c r="F193" i="7"/>
  <c r="G193" i="7" s="1"/>
  <c r="H193" i="7" s="1"/>
  <c r="E193" i="7"/>
  <c r="F249" i="7"/>
  <c r="G249" i="7"/>
  <c r="H249" i="7"/>
  <c r="E249" i="7"/>
  <c r="F305" i="7"/>
  <c r="G305" i="7" s="1"/>
  <c r="H305" i="7" s="1"/>
  <c r="E305" i="7"/>
  <c r="F361" i="7"/>
  <c r="G361" i="7"/>
  <c r="H361" i="7"/>
  <c r="E361" i="7"/>
  <c r="F11" i="7"/>
  <c r="G11" i="7" s="1"/>
  <c r="H11" i="7" s="1"/>
  <c r="E11" i="7"/>
  <c r="F19" i="7"/>
  <c r="G19" i="7"/>
  <c r="H19" i="7"/>
  <c r="E19" i="7"/>
  <c r="F27" i="7"/>
  <c r="G27" i="7" s="1"/>
  <c r="H27" i="7" s="1"/>
  <c r="E27" i="7"/>
  <c r="F35" i="7"/>
  <c r="G35" i="7"/>
  <c r="H35" i="7"/>
  <c r="E35" i="7"/>
  <c r="F43" i="7"/>
  <c r="G43" i="7" s="1"/>
  <c r="H43" i="7" s="1"/>
  <c r="E43" i="7"/>
  <c r="F50" i="7"/>
  <c r="G50" i="7"/>
  <c r="H50" i="7"/>
  <c r="E50" i="7"/>
  <c r="F58" i="7"/>
  <c r="G58" i="7" s="1"/>
  <c r="H58" i="7" s="1"/>
  <c r="E58" i="7"/>
  <c r="F66" i="7"/>
  <c r="G66" i="7"/>
  <c r="H66" i="7"/>
  <c r="E66" i="7"/>
  <c r="F74" i="7"/>
  <c r="G74" i="7" s="1"/>
  <c r="H74" i="7" s="1"/>
  <c r="E74" i="7"/>
  <c r="F82" i="7"/>
  <c r="G82" i="7"/>
  <c r="H82" i="7"/>
  <c r="E82" i="7"/>
  <c r="F90" i="7"/>
  <c r="G90" i="7" s="1"/>
  <c r="H90" i="7" s="1"/>
  <c r="E90" i="7"/>
  <c r="F98" i="7"/>
  <c r="G98" i="7"/>
  <c r="H98" i="7"/>
  <c r="E98" i="7"/>
  <c r="F106" i="7"/>
  <c r="G106" i="7" s="1"/>
  <c r="H106" i="7" s="1"/>
  <c r="E106" i="7"/>
  <c r="F114" i="7"/>
  <c r="G114" i="7"/>
  <c r="H114" i="7"/>
  <c r="E114" i="7"/>
  <c r="F122" i="7"/>
  <c r="G122" i="7" s="1"/>
  <c r="H122" i="7" s="1"/>
  <c r="E122" i="7"/>
  <c r="F130" i="7"/>
  <c r="G130" i="7"/>
  <c r="H130" i="7"/>
  <c r="E130" i="7"/>
  <c r="F138" i="7"/>
  <c r="G138" i="7" s="1"/>
  <c r="H138" i="7" s="1"/>
  <c r="E138" i="7"/>
  <c r="F146" i="7"/>
  <c r="G146" i="7"/>
  <c r="H146" i="7"/>
  <c r="E146" i="7"/>
  <c r="F154" i="7"/>
  <c r="G154" i="7" s="1"/>
  <c r="H154" i="7" s="1"/>
  <c r="E154" i="7"/>
  <c r="F162" i="7"/>
  <c r="G162" i="7"/>
  <c r="H162" i="7"/>
  <c r="E162" i="7"/>
  <c r="F170" i="7"/>
  <c r="G170" i="7" s="1"/>
  <c r="H170" i="7" s="1"/>
  <c r="E170" i="7"/>
  <c r="F178" i="7"/>
  <c r="G178" i="7"/>
  <c r="H178" i="7"/>
  <c r="E178" i="7"/>
  <c r="F186" i="7"/>
  <c r="G186" i="7" s="1"/>
  <c r="H186" i="7" s="1"/>
  <c r="E186" i="7"/>
  <c r="F194" i="7"/>
  <c r="G194" i="7"/>
  <c r="H194" i="7"/>
  <c r="E194" i="7"/>
  <c r="F202" i="7"/>
  <c r="G202" i="7" s="1"/>
  <c r="H202" i="7" s="1"/>
  <c r="E202" i="7"/>
  <c r="F210" i="7"/>
  <c r="G210" i="7"/>
  <c r="H210" i="7"/>
  <c r="E210" i="7"/>
  <c r="F218" i="7"/>
  <c r="G218" i="7" s="1"/>
  <c r="H218" i="7" s="1"/>
  <c r="E218" i="7"/>
  <c r="F226" i="7"/>
  <c r="G226" i="7"/>
  <c r="H226" i="7"/>
  <c r="E226" i="7"/>
  <c r="F234" i="7"/>
  <c r="G234" i="7" s="1"/>
  <c r="H234" i="7" s="1"/>
  <c r="E234" i="7"/>
  <c r="F242" i="7"/>
  <c r="G242" i="7"/>
  <c r="H242" i="7"/>
  <c r="E242" i="7"/>
  <c r="F250" i="7"/>
  <c r="G250" i="7" s="1"/>
  <c r="H250" i="7" s="1"/>
  <c r="E250" i="7"/>
  <c r="F258" i="7"/>
  <c r="G258" i="7"/>
  <c r="H258" i="7"/>
  <c r="E258" i="7"/>
  <c r="F266" i="7"/>
  <c r="G266" i="7" s="1"/>
  <c r="H266" i="7" s="1"/>
  <c r="E266" i="7"/>
  <c r="F274" i="7"/>
  <c r="G274" i="7"/>
  <c r="H274" i="7"/>
  <c r="E274" i="7"/>
  <c r="F282" i="7"/>
  <c r="G282" i="7" s="1"/>
  <c r="H282" i="7" s="1"/>
  <c r="E282" i="7"/>
  <c r="F290" i="7"/>
  <c r="G290" i="7"/>
  <c r="H290" i="7"/>
  <c r="E290" i="7"/>
  <c r="F298" i="7"/>
  <c r="G298" i="7" s="1"/>
  <c r="H298" i="7" s="1"/>
  <c r="E298" i="7"/>
  <c r="F306" i="7"/>
  <c r="G306" i="7"/>
  <c r="H306" i="7"/>
  <c r="E306" i="7"/>
  <c r="F314" i="7"/>
  <c r="G314" i="7" s="1"/>
  <c r="H314" i="7" s="1"/>
  <c r="E314" i="7"/>
  <c r="F322" i="7"/>
  <c r="G322" i="7"/>
  <c r="H322" i="7"/>
  <c r="E322" i="7"/>
  <c r="F330" i="7"/>
  <c r="G330" i="7" s="1"/>
  <c r="H330" i="7" s="1"/>
  <c r="E330" i="7"/>
  <c r="F338" i="7"/>
  <c r="G338" i="7"/>
  <c r="H338" i="7"/>
  <c r="E338" i="7"/>
  <c r="F346" i="7"/>
  <c r="G346" i="7" s="1"/>
  <c r="H346" i="7" s="1"/>
  <c r="E346" i="7"/>
  <c r="F354" i="7"/>
  <c r="G354" i="7"/>
  <c r="H354" i="7"/>
  <c r="E354" i="7"/>
  <c r="F362" i="7"/>
  <c r="G362" i="7" s="1"/>
  <c r="H362" i="7" s="1"/>
  <c r="E362" i="7"/>
  <c r="F42" i="7"/>
  <c r="G42" i="7"/>
  <c r="H42" i="7"/>
  <c r="E42" i="7"/>
  <c r="F97" i="7"/>
  <c r="G97" i="7" s="1"/>
  <c r="H97" i="7" s="1"/>
  <c r="E97" i="7"/>
  <c r="F177" i="7"/>
  <c r="G177" i="7"/>
  <c r="H177" i="7"/>
  <c r="E177" i="7"/>
  <c r="F225" i="7"/>
  <c r="G225" i="7" s="1"/>
  <c r="H225" i="7" s="1"/>
  <c r="E225" i="7"/>
  <c r="F289" i="7"/>
  <c r="G289" i="7"/>
  <c r="H289" i="7"/>
  <c r="E289" i="7"/>
  <c r="F345" i="7"/>
  <c r="G345" i="7" s="1"/>
  <c r="H345" i="7" s="1"/>
  <c r="E345" i="7"/>
  <c r="F12" i="7"/>
  <c r="G12" i="7"/>
  <c r="H12" i="7"/>
  <c r="E12" i="7"/>
  <c r="E20" i="7"/>
  <c r="F28" i="7"/>
  <c r="G28" i="7"/>
  <c r="H28" i="7"/>
  <c r="E28" i="7"/>
  <c r="F36" i="7"/>
  <c r="G36" i="7"/>
  <c r="H36" i="7" s="1"/>
  <c r="E36" i="7"/>
  <c r="F44" i="7"/>
  <c r="G44" i="7"/>
  <c r="H44" i="7"/>
  <c r="E44" i="7"/>
  <c r="F51" i="7"/>
  <c r="G51" i="7"/>
  <c r="H51" i="7" s="1"/>
  <c r="E51" i="7"/>
  <c r="F59" i="7"/>
  <c r="G59" i="7"/>
  <c r="H59" i="7"/>
  <c r="E59" i="7"/>
  <c r="F67" i="7"/>
  <c r="G67" i="7"/>
  <c r="H67" i="7" s="1"/>
  <c r="E67" i="7"/>
  <c r="F75" i="7"/>
  <c r="G75" i="7"/>
  <c r="H75" i="7"/>
  <c r="E75" i="7"/>
  <c r="F83" i="7"/>
  <c r="G83" i="7"/>
  <c r="H83" i="7" s="1"/>
  <c r="E83" i="7"/>
  <c r="F91" i="7"/>
  <c r="G91" i="7"/>
  <c r="H91" i="7"/>
  <c r="E91" i="7"/>
  <c r="F99" i="7"/>
  <c r="G99" i="7"/>
  <c r="H99" i="7" s="1"/>
  <c r="E99" i="7"/>
  <c r="F107" i="7"/>
  <c r="G107" i="7"/>
  <c r="H107" i="7"/>
  <c r="E107" i="7"/>
  <c r="F115" i="7"/>
  <c r="G115" i="7"/>
  <c r="H115" i="7" s="1"/>
  <c r="E115" i="7"/>
  <c r="F123" i="7"/>
  <c r="G123" i="7"/>
  <c r="H123" i="7"/>
  <c r="E123" i="7"/>
  <c r="F131" i="7"/>
  <c r="G131" i="7"/>
  <c r="H131" i="7" s="1"/>
  <c r="E131" i="7"/>
  <c r="F139" i="7"/>
  <c r="G139" i="7"/>
  <c r="H139" i="7"/>
  <c r="E139" i="7"/>
  <c r="F147" i="7"/>
  <c r="G147" i="7"/>
  <c r="H147" i="7" s="1"/>
  <c r="E147" i="7"/>
  <c r="F155" i="7"/>
  <c r="G155" i="7" s="1"/>
  <c r="H155" i="7" s="1"/>
  <c r="E155" i="7"/>
  <c r="F163" i="7"/>
  <c r="G163" i="7"/>
  <c r="H163" i="7" s="1"/>
  <c r="E163" i="7"/>
  <c r="F171" i="7"/>
  <c r="G171" i="7" s="1"/>
  <c r="H171" i="7" s="1"/>
  <c r="E171" i="7"/>
  <c r="F179" i="7"/>
  <c r="G179" i="7"/>
  <c r="H179" i="7" s="1"/>
  <c r="E179" i="7"/>
  <c r="F187" i="7"/>
  <c r="G187" i="7" s="1"/>
  <c r="H187" i="7" s="1"/>
  <c r="E187" i="7"/>
  <c r="F195" i="7"/>
  <c r="G195" i="7"/>
  <c r="H195" i="7" s="1"/>
  <c r="E195" i="7"/>
  <c r="F203" i="7"/>
  <c r="G203" i="7" s="1"/>
  <c r="H203" i="7" s="1"/>
  <c r="E203" i="7"/>
  <c r="F211" i="7"/>
  <c r="G211" i="7"/>
  <c r="H211" i="7" s="1"/>
  <c r="E211" i="7"/>
  <c r="F219" i="7"/>
  <c r="G219" i="7" s="1"/>
  <c r="H219" i="7" s="1"/>
  <c r="E219" i="7"/>
  <c r="F227" i="7"/>
  <c r="G227" i="7"/>
  <c r="H227" i="7" s="1"/>
  <c r="E227" i="7"/>
  <c r="F235" i="7"/>
  <c r="G235" i="7" s="1"/>
  <c r="H235" i="7" s="1"/>
  <c r="E235" i="7"/>
  <c r="F243" i="7"/>
  <c r="G243" i="7"/>
  <c r="H243" i="7" s="1"/>
  <c r="E243" i="7"/>
  <c r="F251" i="7"/>
  <c r="G251" i="7" s="1"/>
  <c r="H251" i="7" s="1"/>
  <c r="E251" i="7"/>
  <c r="F259" i="7"/>
  <c r="G259" i="7"/>
  <c r="H259" i="7" s="1"/>
  <c r="E259" i="7"/>
  <c r="F267" i="7"/>
  <c r="G267" i="7" s="1"/>
  <c r="H267" i="7" s="1"/>
  <c r="E267" i="7"/>
  <c r="F275" i="7"/>
  <c r="G275" i="7"/>
  <c r="H275" i="7" s="1"/>
  <c r="E275" i="7"/>
  <c r="F283" i="7"/>
  <c r="G283" i="7" s="1"/>
  <c r="H283" i="7" s="1"/>
  <c r="E283" i="7"/>
  <c r="F291" i="7"/>
  <c r="G291" i="7"/>
  <c r="H291" i="7" s="1"/>
  <c r="E291" i="7"/>
  <c r="F299" i="7"/>
  <c r="G299" i="7" s="1"/>
  <c r="H299" i="7" s="1"/>
  <c r="E299" i="7"/>
  <c r="F307" i="7"/>
  <c r="G307" i="7"/>
  <c r="H307" i="7" s="1"/>
  <c r="E307" i="7"/>
  <c r="F315" i="7"/>
  <c r="G315" i="7" s="1"/>
  <c r="H315" i="7" s="1"/>
  <c r="E315" i="7"/>
  <c r="F323" i="7"/>
  <c r="G323" i="7"/>
  <c r="H323" i="7" s="1"/>
  <c r="E323" i="7"/>
  <c r="F331" i="7"/>
  <c r="G331" i="7" s="1"/>
  <c r="H331" i="7" s="1"/>
  <c r="E331" i="7"/>
  <c r="F339" i="7"/>
  <c r="G339" i="7"/>
  <c r="H339" i="7" s="1"/>
  <c r="E339" i="7"/>
  <c r="F347" i="7"/>
  <c r="G347" i="7" s="1"/>
  <c r="H347" i="7" s="1"/>
  <c r="E347" i="7"/>
  <c r="F355" i="7"/>
  <c r="G355" i="7"/>
  <c r="H355" i="7" s="1"/>
  <c r="E355" i="7"/>
  <c r="F363" i="7"/>
  <c r="G363" i="7" s="1"/>
  <c r="H363" i="7" s="1"/>
  <c r="E363" i="7"/>
  <c r="F34" i="7"/>
  <c r="G34" i="7"/>
  <c r="H34" i="7" s="1"/>
  <c r="E34" i="7"/>
  <c r="F89" i="7"/>
  <c r="G89" i="7" s="1"/>
  <c r="H89" i="7" s="1"/>
  <c r="E89" i="7"/>
  <c r="F145" i="7"/>
  <c r="G145" i="7"/>
  <c r="H145" i="7" s="1"/>
  <c r="E145" i="7"/>
  <c r="F185" i="7"/>
  <c r="G185" i="7" s="1"/>
  <c r="H185" i="7" s="1"/>
  <c r="E185" i="7"/>
  <c r="F257" i="7"/>
  <c r="G257" i="7"/>
  <c r="H257" i="7" s="1"/>
  <c r="E257" i="7"/>
  <c r="F313" i="7"/>
  <c r="G313" i="7" s="1"/>
  <c r="H313" i="7" s="1"/>
  <c r="E313" i="7"/>
  <c r="F5" i="7"/>
  <c r="G5" i="7"/>
  <c r="H5" i="7" s="1"/>
  <c r="E5" i="7"/>
  <c r="F13" i="7"/>
  <c r="G13" i="7" s="1"/>
  <c r="H13" i="7" s="1"/>
  <c r="E13" i="7"/>
  <c r="E21" i="7"/>
  <c r="F29" i="7"/>
  <c r="G29" i="7" s="1"/>
  <c r="H29" i="7" s="1"/>
  <c r="E29" i="7"/>
  <c r="F37" i="7"/>
  <c r="G37" i="7"/>
  <c r="H37" i="7"/>
  <c r="E37" i="7"/>
  <c r="F45" i="7"/>
  <c r="G45" i="7" s="1"/>
  <c r="H45" i="7" s="1"/>
  <c r="E45" i="7"/>
  <c r="F52" i="7"/>
  <c r="G52" i="7"/>
  <c r="H52" i="7"/>
  <c r="E52" i="7"/>
  <c r="F60" i="7"/>
  <c r="G60" i="7" s="1"/>
  <c r="H60" i="7" s="1"/>
  <c r="E60" i="7"/>
  <c r="F68" i="7"/>
  <c r="G68" i="7"/>
  <c r="H68" i="7"/>
  <c r="E68" i="7"/>
  <c r="F76" i="7"/>
  <c r="G76" i="7" s="1"/>
  <c r="H76" i="7" s="1"/>
  <c r="E76" i="7"/>
  <c r="F84" i="7"/>
  <c r="G84" i="7"/>
  <c r="H84" i="7"/>
  <c r="E84" i="7"/>
  <c r="F92" i="7"/>
  <c r="G92" i="7" s="1"/>
  <c r="H92" i="7" s="1"/>
  <c r="E92" i="7"/>
  <c r="F100" i="7"/>
  <c r="G100" i="7"/>
  <c r="H100" i="7"/>
  <c r="E100" i="7"/>
  <c r="F108" i="7"/>
  <c r="G108" i="7" s="1"/>
  <c r="H108" i="7" s="1"/>
  <c r="E108" i="7"/>
  <c r="F116" i="7"/>
  <c r="G116" i="7"/>
  <c r="H116" i="7"/>
  <c r="E116" i="7"/>
  <c r="F124" i="7"/>
  <c r="G124" i="7" s="1"/>
  <c r="H124" i="7" s="1"/>
  <c r="E124" i="7"/>
  <c r="F132" i="7"/>
  <c r="G132" i="7"/>
  <c r="H132" i="7"/>
  <c r="E132" i="7"/>
  <c r="F140" i="7"/>
  <c r="G140" i="7" s="1"/>
  <c r="H140" i="7" s="1"/>
  <c r="E140" i="7"/>
  <c r="F148" i="7"/>
  <c r="G148" i="7"/>
  <c r="H148" i="7"/>
  <c r="E148" i="7"/>
  <c r="F156" i="7"/>
  <c r="G156" i="7" s="1"/>
  <c r="H156" i="7" s="1"/>
  <c r="E156" i="7"/>
  <c r="F164" i="7"/>
  <c r="G164" i="7"/>
  <c r="H164" i="7"/>
  <c r="E164" i="7"/>
  <c r="F172" i="7"/>
  <c r="G172" i="7" s="1"/>
  <c r="H172" i="7" s="1"/>
  <c r="E172" i="7"/>
  <c r="F180" i="7"/>
  <c r="G180" i="7"/>
  <c r="H180" i="7"/>
  <c r="E180" i="7"/>
  <c r="F188" i="7"/>
  <c r="G188" i="7" s="1"/>
  <c r="H188" i="7" s="1"/>
  <c r="E188" i="7"/>
  <c r="F196" i="7"/>
  <c r="G196" i="7"/>
  <c r="H196" i="7"/>
  <c r="E196" i="7"/>
  <c r="F204" i="7"/>
  <c r="G204" i="7" s="1"/>
  <c r="H204" i="7" s="1"/>
  <c r="E204" i="7"/>
  <c r="F212" i="7"/>
  <c r="G212" i="7"/>
  <c r="H212" i="7"/>
  <c r="E212" i="7"/>
  <c r="F220" i="7"/>
  <c r="G220" i="7" s="1"/>
  <c r="H220" i="7" s="1"/>
  <c r="E220" i="7"/>
  <c r="F228" i="7"/>
  <c r="G228" i="7"/>
  <c r="H228" i="7"/>
  <c r="E228" i="7"/>
  <c r="F236" i="7"/>
  <c r="G236" i="7" s="1"/>
  <c r="H236" i="7" s="1"/>
  <c r="E236" i="7"/>
  <c r="F244" i="7"/>
  <c r="G244" i="7"/>
  <c r="H244" i="7"/>
  <c r="E244" i="7"/>
  <c r="F252" i="7"/>
  <c r="G252" i="7" s="1"/>
  <c r="H252" i="7" s="1"/>
  <c r="E252" i="7"/>
  <c r="F260" i="7"/>
  <c r="G260" i="7"/>
  <c r="H260" i="7"/>
  <c r="E260" i="7"/>
  <c r="F268" i="7"/>
  <c r="G268" i="7" s="1"/>
  <c r="H268" i="7" s="1"/>
  <c r="E268" i="7"/>
  <c r="F276" i="7"/>
  <c r="G276" i="7"/>
  <c r="H276" i="7"/>
  <c r="E276" i="7"/>
  <c r="F284" i="7"/>
  <c r="G284" i="7" s="1"/>
  <c r="H284" i="7" s="1"/>
  <c r="E284" i="7"/>
  <c r="F292" i="7"/>
  <c r="G292" i="7"/>
  <c r="H292" i="7"/>
  <c r="E292" i="7"/>
  <c r="F300" i="7"/>
  <c r="G300" i="7" s="1"/>
  <c r="H300" i="7" s="1"/>
  <c r="E300" i="7"/>
  <c r="F308" i="7"/>
  <c r="G308" i="7"/>
  <c r="H308" i="7"/>
  <c r="E308" i="7"/>
  <c r="F316" i="7"/>
  <c r="G316" i="7" s="1"/>
  <c r="H316" i="7" s="1"/>
  <c r="E316" i="7"/>
  <c r="F324" i="7"/>
  <c r="G324" i="7"/>
  <c r="H324" i="7"/>
  <c r="E324" i="7"/>
  <c r="F332" i="7"/>
  <c r="G332" i="7" s="1"/>
  <c r="H332" i="7" s="1"/>
  <c r="E332" i="7"/>
  <c r="F340" i="7"/>
  <c r="G340" i="7"/>
  <c r="H340" i="7"/>
  <c r="E340" i="7"/>
  <c r="F348" i="7"/>
  <c r="G348" i="7" s="1"/>
  <c r="H348" i="7" s="1"/>
  <c r="E348" i="7"/>
  <c r="F356" i="7"/>
  <c r="G356" i="7"/>
  <c r="H356" i="7"/>
  <c r="E356" i="7"/>
  <c r="F364" i="7"/>
  <c r="G364" i="7" s="1"/>
  <c r="H364" i="7" s="1"/>
  <c r="E364" i="7"/>
  <c r="F10" i="7"/>
  <c r="G10" i="7"/>
  <c r="H10" i="7"/>
  <c r="E10" i="7"/>
  <c r="F65" i="7"/>
  <c r="G65" i="7" s="1"/>
  <c r="H65" i="7" s="1"/>
  <c r="E65" i="7"/>
  <c r="F105" i="7"/>
  <c r="G105" i="7"/>
  <c r="H105" i="7"/>
  <c r="E105" i="7"/>
  <c r="F153" i="7"/>
  <c r="G153" i="7" s="1"/>
  <c r="H153" i="7" s="1"/>
  <c r="E153" i="7"/>
  <c r="F233" i="7"/>
  <c r="G233" i="7"/>
  <c r="H233" i="7"/>
  <c r="E233" i="7"/>
  <c r="F297" i="7"/>
  <c r="G297" i="7" s="1"/>
  <c r="H297" i="7" s="1"/>
  <c r="E297" i="7"/>
  <c r="F353" i="7"/>
  <c r="G353" i="7"/>
  <c r="H353" i="7"/>
  <c r="E353" i="7"/>
  <c r="F6" i="7"/>
  <c r="G6" i="7" s="1"/>
  <c r="H6" i="7" s="1"/>
  <c r="E6" i="7"/>
  <c r="F14" i="7"/>
  <c r="G14" i="7"/>
  <c r="H14" i="7"/>
  <c r="E14" i="7"/>
  <c r="F30" i="7"/>
  <c r="G30" i="7" s="1"/>
  <c r="H30" i="7" s="1"/>
  <c r="E30" i="7"/>
  <c r="F38" i="7"/>
  <c r="G38" i="7"/>
  <c r="H38" i="7"/>
  <c r="E38" i="7"/>
  <c r="F46" i="7"/>
  <c r="G46" i="7" s="1"/>
  <c r="H46" i="7" s="1"/>
  <c r="E46" i="7"/>
  <c r="F53" i="7"/>
  <c r="G53" i="7"/>
  <c r="H53" i="7"/>
  <c r="E53" i="7"/>
  <c r="F61" i="7"/>
  <c r="G61" i="7" s="1"/>
  <c r="H61" i="7" s="1"/>
  <c r="E61" i="7"/>
  <c r="F69" i="7"/>
  <c r="G69" i="7"/>
  <c r="H69" i="7"/>
  <c r="E69" i="7"/>
  <c r="F77" i="7"/>
  <c r="G77" i="7" s="1"/>
  <c r="H77" i="7" s="1"/>
  <c r="E77" i="7"/>
  <c r="F85" i="7"/>
  <c r="G85" i="7"/>
  <c r="H85" i="7"/>
  <c r="E85" i="7"/>
  <c r="F93" i="7"/>
  <c r="G93" i="7" s="1"/>
  <c r="H93" i="7" s="1"/>
  <c r="E93" i="7"/>
  <c r="F101" i="7"/>
  <c r="G101" i="7" s="1"/>
  <c r="H101" i="7" s="1"/>
  <c r="E101" i="7"/>
  <c r="F109" i="7"/>
  <c r="G109" i="7" s="1"/>
  <c r="H109" i="7" s="1"/>
  <c r="E109" i="7"/>
  <c r="F117" i="7"/>
  <c r="G117" i="7" s="1"/>
  <c r="H117" i="7" s="1"/>
  <c r="E117" i="7"/>
  <c r="F125" i="7"/>
  <c r="G125" i="7" s="1"/>
  <c r="H125" i="7" s="1"/>
  <c r="E125" i="7"/>
  <c r="F133" i="7"/>
  <c r="G133" i="7" s="1"/>
  <c r="H133" i="7" s="1"/>
  <c r="E133" i="7"/>
  <c r="F141" i="7"/>
  <c r="G141" i="7" s="1"/>
  <c r="H141" i="7" s="1"/>
  <c r="E141" i="7"/>
  <c r="F149" i="7"/>
  <c r="G149" i="7" s="1"/>
  <c r="H149" i="7" s="1"/>
  <c r="E149" i="7"/>
  <c r="F157" i="7"/>
  <c r="G157" i="7" s="1"/>
  <c r="H157" i="7" s="1"/>
  <c r="E157" i="7"/>
  <c r="F165" i="7"/>
  <c r="G165" i="7" s="1"/>
  <c r="H165" i="7" s="1"/>
  <c r="E165" i="7"/>
  <c r="F173" i="7"/>
  <c r="G173" i="7" s="1"/>
  <c r="H173" i="7" s="1"/>
  <c r="E173" i="7"/>
  <c r="F181" i="7"/>
  <c r="G181" i="7" s="1"/>
  <c r="H181" i="7" s="1"/>
  <c r="E181" i="7"/>
  <c r="F189" i="7"/>
  <c r="G189" i="7" s="1"/>
  <c r="H189" i="7" s="1"/>
  <c r="E189" i="7"/>
  <c r="F197" i="7"/>
  <c r="G197" i="7" s="1"/>
  <c r="H197" i="7" s="1"/>
  <c r="E197" i="7"/>
  <c r="F205" i="7"/>
  <c r="G205" i="7" s="1"/>
  <c r="H205" i="7" s="1"/>
  <c r="E205" i="7"/>
  <c r="F213" i="7"/>
  <c r="G213" i="7" s="1"/>
  <c r="H213" i="7" s="1"/>
  <c r="E213" i="7"/>
  <c r="F221" i="7"/>
  <c r="G221" i="7" s="1"/>
  <c r="H221" i="7" s="1"/>
  <c r="E221" i="7"/>
  <c r="F229" i="7"/>
  <c r="G229" i="7" s="1"/>
  <c r="H229" i="7" s="1"/>
  <c r="E229" i="7"/>
  <c r="F237" i="7"/>
  <c r="G237" i="7" s="1"/>
  <c r="H237" i="7" s="1"/>
  <c r="E237" i="7"/>
  <c r="F245" i="7"/>
  <c r="G245" i="7" s="1"/>
  <c r="H245" i="7" s="1"/>
  <c r="E245" i="7"/>
  <c r="F253" i="7"/>
  <c r="G253" i="7" s="1"/>
  <c r="H253" i="7" s="1"/>
  <c r="E253" i="7"/>
  <c r="F261" i="7"/>
  <c r="G261" i="7" s="1"/>
  <c r="H261" i="7" s="1"/>
  <c r="E261" i="7"/>
  <c r="F269" i="7"/>
  <c r="G269" i="7" s="1"/>
  <c r="H269" i="7" s="1"/>
  <c r="E269" i="7"/>
  <c r="F277" i="7"/>
  <c r="G277" i="7" s="1"/>
  <c r="H277" i="7" s="1"/>
  <c r="E277" i="7"/>
  <c r="F285" i="7"/>
  <c r="G285" i="7" s="1"/>
  <c r="H285" i="7" s="1"/>
  <c r="E285" i="7"/>
  <c r="F293" i="7"/>
  <c r="G293" i="7" s="1"/>
  <c r="H293" i="7" s="1"/>
  <c r="E293" i="7"/>
  <c r="F301" i="7"/>
  <c r="G301" i="7" s="1"/>
  <c r="H301" i="7" s="1"/>
  <c r="E301" i="7"/>
  <c r="F309" i="7"/>
  <c r="G309" i="7" s="1"/>
  <c r="H309" i="7" s="1"/>
  <c r="E309" i="7"/>
  <c r="F317" i="7"/>
  <c r="G317" i="7" s="1"/>
  <c r="H317" i="7" s="1"/>
  <c r="E317" i="7"/>
  <c r="F325" i="7"/>
  <c r="G325" i="7" s="1"/>
  <c r="H325" i="7" s="1"/>
  <c r="E325" i="7"/>
  <c r="F333" i="7"/>
  <c r="G333" i="7" s="1"/>
  <c r="H333" i="7" s="1"/>
  <c r="E333" i="7"/>
  <c r="F341" i="7"/>
  <c r="G341" i="7" s="1"/>
  <c r="H341" i="7" s="1"/>
  <c r="E341" i="7"/>
  <c r="F349" i="7"/>
  <c r="G349" i="7" s="1"/>
  <c r="H349" i="7" s="1"/>
  <c r="E349" i="7"/>
  <c r="F357" i="7"/>
  <c r="G357" i="7" s="1"/>
  <c r="H357" i="7" s="1"/>
  <c r="E357" i="7"/>
  <c r="F365" i="7"/>
  <c r="G365" i="7" s="1"/>
  <c r="H365" i="7" s="1"/>
  <c r="E365" i="7"/>
  <c r="F18" i="7"/>
  <c r="G18" i="7" s="1"/>
  <c r="H18" i="7" s="1"/>
  <c r="E18" i="7"/>
  <c r="F73" i="7"/>
  <c r="G73" i="7" s="1"/>
  <c r="H73" i="7" s="1"/>
  <c r="E73" i="7"/>
  <c r="F137" i="7"/>
  <c r="G137" i="7" s="1"/>
  <c r="H137" i="7" s="1"/>
  <c r="E137" i="7"/>
  <c r="F201" i="7"/>
  <c r="G201" i="7" s="1"/>
  <c r="H201" i="7" s="1"/>
  <c r="E201" i="7"/>
  <c r="F241" i="7"/>
  <c r="G241" i="7" s="1"/>
  <c r="H241" i="7" s="1"/>
  <c r="E241" i="7"/>
  <c r="F273" i="7"/>
  <c r="G273" i="7" s="1"/>
  <c r="H273" i="7" s="1"/>
  <c r="E273" i="7"/>
  <c r="F321" i="7"/>
  <c r="G321" i="7" s="1"/>
  <c r="H321" i="7" s="1"/>
  <c r="E321" i="7"/>
  <c r="F7" i="7"/>
  <c r="G7" i="7" s="1"/>
  <c r="H7" i="7" s="1"/>
  <c r="E7" i="7"/>
  <c r="F15" i="7"/>
  <c r="G15" i="7" s="1"/>
  <c r="H15" i="7" s="1"/>
  <c r="E15" i="7"/>
  <c r="E23" i="7"/>
  <c r="F31" i="7"/>
  <c r="G31" i="7" s="1"/>
  <c r="H31" i="7" s="1"/>
  <c r="E31" i="7"/>
  <c r="F39" i="7"/>
  <c r="G39" i="7"/>
  <c r="H39" i="7"/>
  <c r="E39" i="7"/>
  <c r="F54" i="7"/>
  <c r="G54" i="7" s="1"/>
  <c r="H54" i="7" s="1"/>
  <c r="E54" i="7"/>
  <c r="F62" i="7"/>
  <c r="G62" i="7"/>
  <c r="H62" i="7"/>
  <c r="E62" i="7"/>
  <c r="F70" i="7"/>
  <c r="G70" i="7" s="1"/>
  <c r="H70" i="7" s="1"/>
  <c r="E70" i="7"/>
  <c r="F78" i="7"/>
  <c r="G78" i="7"/>
  <c r="H78" i="7"/>
  <c r="E78" i="7"/>
  <c r="F86" i="7"/>
  <c r="G86" i="7" s="1"/>
  <c r="H86" i="7" s="1"/>
  <c r="E86" i="7"/>
  <c r="F94" i="7"/>
  <c r="G94" i="7"/>
  <c r="H94" i="7"/>
  <c r="E94" i="7"/>
  <c r="F102" i="7"/>
  <c r="G102" i="7" s="1"/>
  <c r="H102" i="7" s="1"/>
  <c r="E102" i="7"/>
  <c r="F110" i="7"/>
  <c r="G110" i="7"/>
  <c r="H110" i="7"/>
  <c r="E110" i="7"/>
  <c r="F118" i="7"/>
  <c r="G118" i="7" s="1"/>
  <c r="H118" i="7" s="1"/>
  <c r="E118" i="7"/>
  <c r="F126" i="7"/>
  <c r="G126" i="7"/>
  <c r="H126" i="7"/>
  <c r="E126" i="7"/>
  <c r="F134" i="7"/>
  <c r="G134" i="7" s="1"/>
  <c r="H134" i="7" s="1"/>
  <c r="E134" i="7"/>
  <c r="F142" i="7"/>
  <c r="G142" i="7"/>
  <c r="H142" i="7"/>
  <c r="E142" i="7"/>
  <c r="F150" i="7"/>
  <c r="G150" i="7" s="1"/>
  <c r="H150" i="7" s="1"/>
  <c r="E150" i="7"/>
  <c r="F158" i="7"/>
  <c r="G158" i="7"/>
  <c r="H158" i="7"/>
  <c r="E158" i="7"/>
  <c r="F166" i="7"/>
  <c r="G166" i="7" s="1"/>
  <c r="H166" i="7" s="1"/>
  <c r="E166" i="7"/>
  <c r="F174" i="7"/>
  <c r="G174" i="7"/>
  <c r="H174" i="7"/>
  <c r="E174" i="7"/>
  <c r="F182" i="7"/>
  <c r="G182" i="7" s="1"/>
  <c r="H182" i="7" s="1"/>
  <c r="E182" i="7"/>
  <c r="F190" i="7"/>
  <c r="G190" i="7"/>
  <c r="H190" i="7"/>
  <c r="E190" i="7"/>
  <c r="F198" i="7"/>
  <c r="G198" i="7" s="1"/>
  <c r="H198" i="7" s="1"/>
  <c r="E198" i="7"/>
  <c r="F206" i="7"/>
  <c r="G206" i="7"/>
  <c r="H206" i="7"/>
  <c r="E206" i="7"/>
  <c r="F214" i="7"/>
  <c r="G214" i="7" s="1"/>
  <c r="H214" i="7" s="1"/>
  <c r="E214" i="7"/>
  <c r="F222" i="7"/>
  <c r="G222" i="7"/>
  <c r="H222" i="7"/>
  <c r="E222" i="7"/>
  <c r="F230" i="7"/>
  <c r="G230" i="7" s="1"/>
  <c r="H230" i="7" s="1"/>
  <c r="E230" i="7"/>
  <c r="F238" i="7"/>
  <c r="G238" i="7"/>
  <c r="H238" i="7"/>
  <c r="E238" i="7"/>
  <c r="F246" i="7"/>
  <c r="G246" i="7" s="1"/>
  <c r="H246" i="7" s="1"/>
  <c r="E246" i="7"/>
  <c r="F254" i="7"/>
  <c r="G254" i="7"/>
  <c r="H254" i="7"/>
  <c r="E254" i="7"/>
  <c r="F262" i="7"/>
  <c r="G262" i="7" s="1"/>
  <c r="H262" i="7" s="1"/>
  <c r="E262" i="7"/>
  <c r="F270" i="7"/>
  <c r="G270" i="7"/>
  <c r="H270" i="7"/>
  <c r="E270" i="7"/>
  <c r="F278" i="7"/>
  <c r="G278" i="7" s="1"/>
  <c r="H278" i="7" s="1"/>
  <c r="E278" i="7"/>
  <c r="F286" i="7"/>
  <c r="G286" i="7"/>
  <c r="H286" i="7"/>
  <c r="E286" i="7"/>
  <c r="F294" i="7"/>
  <c r="G294" i="7" s="1"/>
  <c r="H294" i="7" s="1"/>
  <c r="E294" i="7"/>
  <c r="F302" i="7"/>
  <c r="G302" i="7"/>
  <c r="H302" i="7"/>
  <c r="E302" i="7"/>
  <c r="F310" i="7"/>
  <c r="G310" i="7" s="1"/>
  <c r="H310" i="7" s="1"/>
  <c r="E310" i="7"/>
  <c r="F318" i="7"/>
  <c r="G318" i="7" s="1"/>
  <c r="H318" i="7" s="1"/>
  <c r="E318" i="7"/>
  <c r="F326" i="7"/>
  <c r="G326" i="7" s="1"/>
  <c r="H326" i="7" s="1"/>
  <c r="E326" i="7"/>
  <c r="F334" i="7"/>
  <c r="G334" i="7" s="1"/>
  <c r="H334" i="7" s="1"/>
  <c r="E334" i="7"/>
  <c r="F342" i="7"/>
  <c r="G342" i="7" s="1"/>
  <c r="H342" i="7" s="1"/>
  <c r="E342" i="7"/>
  <c r="F350" i="7"/>
  <c r="G350" i="7" s="1"/>
  <c r="H350" i="7" s="1"/>
  <c r="E350" i="7"/>
  <c r="F358" i="7"/>
  <c r="G358" i="7" s="1"/>
  <c r="H358" i="7" s="1"/>
  <c r="E358" i="7"/>
  <c r="F366" i="7"/>
  <c r="G366" i="7" s="1"/>
  <c r="H366" i="7" s="1"/>
  <c r="E366" i="7"/>
  <c r="F49" i="7"/>
  <c r="G49" i="7" s="1"/>
  <c r="H49" i="7" s="1"/>
  <c r="E49" i="7"/>
  <c r="F121" i="7"/>
  <c r="G121" i="7" s="1"/>
  <c r="H121" i="7" s="1"/>
  <c r="E121" i="7"/>
  <c r="F169" i="7"/>
  <c r="G169" i="7" s="1"/>
  <c r="H169" i="7" s="1"/>
  <c r="E169" i="7"/>
  <c r="F217" i="7"/>
  <c r="G217" i="7" s="1"/>
  <c r="H217" i="7" s="1"/>
  <c r="E217" i="7"/>
  <c r="F281" i="7"/>
  <c r="G281" i="7" s="1"/>
  <c r="H281" i="7" s="1"/>
  <c r="E281" i="7"/>
  <c r="F337" i="7"/>
  <c r="G337" i="7" s="1"/>
  <c r="H337" i="7" s="1"/>
  <c r="E337" i="7"/>
  <c r="F8" i="7"/>
  <c r="G8" i="7" s="1"/>
  <c r="H8" i="7" s="1"/>
  <c r="E8" i="7"/>
  <c r="F16" i="7"/>
  <c r="G16" i="7" s="1"/>
  <c r="H16" i="7" s="1"/>
  <c r="E16" i="7"/>
  <c r="E24" i="7"/>
  <c r="F32" i="7"/>
  <c r="G32" i="7" s="1"/>
  <c r="H32" i="7" s="1"/>
  <c r="E32" i="7"/>
  <c r="F40" i="7"/>
  <c r="G40" i="7"/>
  <c r="H40" i="7"/>
  <c r="E40" i="7"/>
  <c r="F55" i="7"/>
  <c r="G55" i="7" s="1"/>
  <c r="H55" i="7" s="1"/>
  <c r="E55" i="7"/>
  <c r="F63" i="7"/>
  <c r="G63" i="7"/>
  <c r="H63" i="7"/>
  <c r="E63" i="7"/>
  <c r="F71" i="7"/>
  <c r="G71" i="7" s="1"/>
  <c r="H71" i="7" s="1"/>
  <c r="E71" i="7"/>
  <c r="F79" i="7"/>
  <c r="G79" i="7"/>
  <c r="H79" i="7"/>
  <c r="E79" i="7"/>
  <c r="F87" i="7"/>
  <c r="G87" i="7" s="1"/>
  <c r="H87" i="7" s="1"/>
  <c r="E87" i="7"/>
  <c r="F95" i="7"/>
  <c r="G95" i="7"/>
  <c r="H95" i="7"/>
  <c r="E95" i="7"/>
  <c r="F103" i="7"/>
  <c r="G103" i="7" s="1"/>
  <c r="H103" i="7" s="1"/>
  <c r="E103" i="7"/>
  <c r="F111" i="7"/>
  <c r="G111" i="7"/>
  <c r="H111" i="7"/>
  <c r="E111" i="7"/>
  <c r="F119" i="7"/>
  <c r="G119" i="7" s="1"/>
  <c r="H119" i="7" s="1"/>
  <c r="E119" i="7"/>
  <c r="F127" i="7"/>
  <c r="G127" i="7"/>
  <c r="H127" i="7"/>
  <c r="E127" i="7"/>
  <c r="F135" i="7"/>
  <c r="G135" i="7" s="1"/>
  <c r="H135" i="7" s="1"/>
  <c r="E135" i="7"/>
  <c r="F143" i="7"/>
  <c r="G143" i="7"/>
  <c r="H143" i="7"/>
  <c r="E143" i="7"/>
  <c r="F151" i="7"/>
  <c r="G151" i="7" s="1"/>
  <c r="H151" i="7" s="1"/>
  <c r="E151" i="7"/>
  <c r="F159" i="7"/>
  <c r="G159" i="7"/>
  <c r="H159" i="7"/>
  <c r="E159" i="7"/>
  <c r="F167" i="7"/>
  <c r="G167" i="7" s="1"/>
  <c r="H167" i="7" s="1"/>
  <c r="E167" i="7"/>
  <c r="F175" i="7"/>
  <c r="G175" i="7"/>
  <c r="H175" i="7"/>
  <c r="E175" i="7"/>
  <c r="F183" i="7"/>
  <c r="G183" i="7" s="1"/>
  <c r="H183" i="7" s="1"/>
  <c r="E183" i="7"/>
  <c r="F191" i="7"/>
  <c r="G191" i="7"/>
  <c r="H191" i="7"/>
  <c r="E191" i="7"/>
  <c r="F199" i="7"/>
  <c r="G199" i="7" s="1"/>
  <c r="H199" i="7" s="1"/>
  <c r="E199" i="7"/>
  <c r="F207" i="7"/>
  <c r="G207" i="7"/>
  <c r="H207" i="7"/>
  <c r="E207" i="7"/>
  <c r="F215" i="7"/>
  <c r="G215" i="7" s="1"/>
  <c r="H215" i="7" s="1"/>
  <c r="E215" i="7"/>
  <c r="F223" i="7"/>
  <c r="G223" i="7"/>
  <c r="H223" i="7"/>
  <c r="E223" i="7"/>
  <c r="F231" i="7"/>
  <c r="G231" i="7" s="1"/>
  <c r="H231" i="7" s="1"/>
  <c r="E231" i="7"/>
  <c r="F239" i="7"/>
  <c r="G239" i="7"/>
  <c r="H239" i="7"/>
  <c r="E239" i="7"/>
  <c r="F247" i="7"/>
  <c r="G247" i="7" s="1"/>
  <c r="H247" i="7" s="1"/>
  <c r="E247" i="7"/>
  <c r="F255" i="7"/>
  <c r="G255" i="7"/>
  <c r="H255" i="7"/>
  <c r="E255" i="7"/>
  <c r="F263" i="7"/>
  <c r="G263" i="7" s="1"/>
  <c r="H263" i="7" s="1"/>
  <c r="E263" i="7"/>
  <c r="F271" i="7"/>
  <c r="G271" i="7"/>
  <c r="H271" i="7"/>
  <c r="E271" i="7"/>
  <c r="F279" i="7"/>
  <c r="G279" i="7" s="1"/>
  <c r="H279" i="7" s="1"/>
  <c r="E279" i="7"/>
  <c r="F287" i="7"/>
  <c r="G287" i="7"/>
  <c r="H287" i="7"/>
  <c r="E287" i="7"/>
  <c r="F295" i="7"/>
  <c r="G295" i="7" s="1"/>
  <c r="H295" i="7" s="1"/>
  <c r="E295" i="7"/>
  <c r="F303" i="7"/>
  <c r="G303" i="7"/>
  <c r="H303" i="7"/>
  <c r="E303" i="7"/>
  <c r="F311" i="7"/>
  <c r="G311" i="7" s="1"/>
  <c r="H311" i="7" s="1"/>
  <c r="E311" i="7"/>
  <c r="F319" i="7"/>
  <c r="G319" i="7"/>
  <c r="H319" i="7"/>
  <c r="E319" i="7"/>
  <c r="F327" i="7"/>
  <c r="G327" i="7" s="1"/>
  <c r="H327" i="7" s="1"/>
  <c r="E327" i="7"/>
  <c r="F335" i="7"/>
  <c r="G335" i="7"/>
  <c r="H335" i="7"/>
  <c r="E335" i="7"/>
  <c r="F343" i="7"/>
  <c r="G343" i="7" s="1"/>
  <c r="H343" i="7" s="1"/>
  <c r="E343" i="7"/>
  <c r="F351" i="7"/>
  <c r="G351" i="7"/>
  <c r="H351" i="7"/>
  <c r="E351" i="7"/>
  <c r="F359" i="7"/>
  <c r="G359" i="7" s="1"/>
  <c r="H359" i="7" s="1"/>
  <c r="E359" i="7"/>
  <c r="F367" i="7"/>
  <c r="G367" i="7"/>
  <c r="H367" i="7"/>
  <c r="E367" i="7"/>
  <c r="F57" i="7"/>
  <c r="G57" i="7" s="1"/>
  <c r="H57" i="7" s="1"/>
  <c r="E57" i="7"/>
  <c r="F113" i="7"/>
  <c r="G113" i="7"/>
  <c r="H113" i="7"/>
  <c r="E113" i="7"/>
  <c r="F161" i="7"/>
  <c r="G161" i="7" s="1"/>
  <c r="H161" i="7" s="1"/>
  <c r="E161" i="7"/>
  <c r="F209" i="7"/>
  <c r="G209" i="7"/>
  <c r="H209" i="7"/>
  <c r="E209" i="7"/>
  <c r="F265" i="7"/>
  <c r="G265" i="7" s="1"/>
  <c r="H265" i="7" s="1"/>
  <c r="E265" i="7"/>
  <c r="F329" i="7"/>
  <c r="G329" i="7"/>
  <c r="H329" i="7"/>
  <c r="E329" i="7"/>
  <c r="F9" i="7"/>
  <c r="G9" i="7" s="1"/>
  <c r="H9" i="7" s="1"/>
  <c r="E9" i="7"/>
  <c r="F17" i="7"/>
  <c r="G17" i="7"/>
  <c r="H17" i="7"/>
  <c r="E17" i="7"/>
  <c r="F25" i="7"/>
  <c r="G25" i="7" s="1"/>
  <c r="H25" i="7" s="1"/>
  <c r="E25" i="7"/>
  <c r="F33" i="7"/>
  <c r="G33" i="7"/>
  <c r="H33" i="7"/>
  <c r="E33" i="7"/>
  <c r="F41" i="7"/>
  <c r="G41" i="7" s="1"/>
  <c r="H41" i="7" s="1"/>
  <c r="E41" i="7"/>
  <c r="F48" i="7"/>
  <c r="G48" i="7"/>
  <c r="H48" i="7"/>
  <c r="E48" i="7"/>
  <c r="F56" i="7"/>
  <c r="G56" i="7" s="1"/>
  <c r="H56" i="7" s="1"/>
  <c r="E56" i="7"/>
  <c r="F64" i="7"/>
  <c r="G64" i="7"/>
  <c r="H64" i="7"/>
  <c r="E64" i="7"/>
  <c r="F72" i="7"/>
  <c r="G72" i="7" s="1"/>
  <c r="H72" i="7" s="1"/>
  <c r="E72" i="7"/>
  <c r="F80" i="7"/>
  <c r="G80" i="7"/>
  <c r="H80" i="7"/>
  <c r="E80" i="7"/>
  <c r="F88" i="7"/>
  <c r="G88" i="7" s="1"/>
  <c r="H88" i="7" s="1"/>
  <c r="E88" i="7"/>
  <c r="F96" i="7"/>
  <c r="G96" i="7"/>
  <c r="H96" i="7"/>
  <c r="E96" i="7"/>
  <c r="F104" i="7"/>
  <c r="G104" i="7" s="1"/>
  <c r="H104" i="7" s="1"/>
  <c r="E104" i="7"/>
  <c r="F112" i="7"/>
  <c r="G112" i="7"/>
  <c r="H112" i="7"/>
  <c r="E112" i="7"/>
  <c r="F120" i="7"/>
  <c r="G120" i="7" s="1"/>
  <c r="H120" i="7" s="1"/>
  <c r="E120" i="7"/>
  <c r="F128" i="7"/>
  <c r="G128" i="7"/>
  <c r="H128" i="7"/>
  <c r="E128" i="7"/>
  <c r="F136" i="7"/>
  <c r="G136" i="7" s="1"/>
  <c r="H136" i="7" s="1"/>
  <c r="E136" i="7"/>
  <c r="F144" i="7"/>
  <c r="G144" i="7"/>
  <c r="H144" i="7"/>
  <c r="E144" i="7"/>
  <c r="F152" i="7"/>
  <c r="G152" i="7" s="1"/>
  <c r="H152" i="7" s="1"/>
  <c r="E152" i="7"/>
  <c r="F160" i="7"/>
  <c r="G160" i="7"/>
  <c r="H160" i="7"/>
  <c r="E160" i="7"/>
  <c r="F168" i="7"/>
  <c r="G168" i="7" s="1"/>
  <c r="H168" i="7" s="1"/>
  <c r="E168" i="7"/>
  <c r="F176" i="7"/>
  <c r="G176" i="7"/>
  <c r="H176" i="7"/>
  <c r="E176" i="7"/>
  <c r="F184" i="7"/>
  <c r="G184" i="7" s="1"/>
  <c r="H184" i="7" s="1"/>
  <c r="E184" i="7"/>
  <c r="F192" i="7"/>
  <c r="G192" i="7"/>
  <c r="H192" i="7"/>
  <c r="E192" i="7"/>
  <c r="F200" i="7"/>
  <c r="G200" i="7" s="1"/>
  <c r="H200" i="7" s="1"/>
  <c r="E200" i="7"/>
  <c r="F208" i="7"/>
  <c r="G208" i="7"/>
  <c r="H208" i="7"/>
  <c r="E208" i="7"/>
  <c r="F216" i="7"/>
  <c r="G216" i="7" s="1"/>
  <c r="H216" i="7" s="1"/>
  <c r="E216" i="7"/>
  <c r="F224" i="7"/>
  <c r="G224" i="7"/>
  <c r="H224" i="7"/>
  <c r="E224" i="7"/>
  <c r="F232" i="7"/>
  <c r="G232" i="7" s="1"/>
  <c r="H232" i="7" s="1"/>
  <c r="E232" i="7"/>
  <c r="F240" i="7"/>
  <c r="G240" i="7"/>
  <c r="H240" i="7"/>
  <c r="E240" i="7"/>
  <c r="F248" i="7"/>
  <c r="G248" i="7" s="1"/>
  <c r="H248" i="7" s="1"/>
  <c r="E248" i="7"/>
  <c r="F256" i="7"/>
  <c r="G256" i="7"/>
  <c r="H256" i="7"/>
  <c r="E256" i="7"/>
  <c r="F264" i="7"/>
  <c r="G264" i="7" s="1"/>
  <c r="H264" i="7" s="1"/>
  <c r="E264" i="7"/>
  <c r="F272" i="7"/>
  <c r="G272" i="7"/>
  <c r="H272" i="7"/>
  <c r="E272" i="7"/>
  <c r="F280" i="7"/>
  <c r="G280" i="7" s="1"/>
  <c r="H280" i="7" s="1"/>
  <c r="E280" i="7"/>
  <c r="F288" i="7"/>
  <c r="G288" i="7"/>
  <c r="H288" i="7"/>
  <c r="E288" i="7"/>
  <c r="F296" i="7"/>
  <c r="G296" i="7" s="1"/>
  <c r="H296" i="7" s="1"/>
  <c r="E296" i="7"/>
  <c r="F304" i="7"/>
  <c r="G304" i="7"/>
  <c r="H304" i="7"/>
  <c r="E304" i="7"/>
  <c r="F312" i="7"/>
  <c r="G312" i="7" s="1"/>
  <c r="H312" i="7" s="1"/>
  <c r="E312" i="7"/>
  <c r="F320" i="7"/>
  <c r="G320" i="7"/>
  <c r="H320" i="7"/>
  <c r="E320" i="7"/>
  <c r="F328" i="7"/>
  <c r="G328" i="7" s="1"/>
  <c r="H328" i="7" s="1"/>
  <c r="E328" i="7"/>
  <c r="F336" i="7"/>
  <c r="G336" i="7"/>
  <c r="H336" i="7"/>
  <c r="E336" i="7"/>
  <c r="F344" i="7"/>
  <c r="G344" i="7" s="1"/>
  <c r="H344" i="7" s="1"/>
  <c r="E344" i="7"/>
  <c r="F352" i="7"/>
  <c r="G352" i="7"/>
  <c r="H352" i="7"/>
  <c r="E352" i="7"/>
  <c r="F360" i="7"/>
  <c r="G360" i="7" s="1"/>
  <c r="H360" i="7" s="1"/>
  <c r="E360" i="7"/>
  <c r="F368" i="7"/>
  <c r="G368" i="7"/>
  <c r="H368" i="7"/>
  <c r="E368" i="7"/>
  <c r="W363" i="4"/>
  <c r="AB240" i="4"/>
  <c r="J242" i="8"/>
  <c r="Z240" i="4"/>
  <c r="I242" i="8"/>
  <c r="H241" i="8"/>
  <c r="W239" i="4"/>
  <c r="Y362" i="4"/>
  <c r="W362" i="4"/>
  <c r="Y292" i="4"/>
  <c r="W292" i="4"/>
  <c r="Y368" i="4"/>
  <c r="W368" i="4"/>
  <c r="H249" i="8"/>
  <c r="W247" i="4"/>
  <c r="Y319" i="4"/>
  <c r="W319" i="4"/>
  <c r="Y241" i="4"/>
  <c r="W241" i="4"/>
  <c r="H250" i="8"/>
  <c r="W248" i="4"/>
  <c r="Y346" i="4"/>
  <c r="I348" i="8"/>
  <c r="W346" i="4"/>
  <c r="Y354" i="4"/>
  <c r="W354" i="4"/>
  <c r="Y288" i="4"/>
  <c r="W288" i="4"/>
  <c r="Y247" i="4"/>
  <c r="H243" i="8"/>
  <c r="Y239" i="4"/>
  <c r="H364" i="8"/>
  <c r="H321" i="8"/>
  <c r="H370" i="8"/>
  <c r="H356" i="8"/>
  <c r="H294" i="8"/>
  <c r="H290" i="8"/>
  <c r="Y248" i="4"/>
  <c r="Z248" i="4"/>
  <c r="Y244" i="4"/>
  <c r="Z244" i="4" s="1"/>
  <c r="H246" i="8"/>
  <c r="H348" i="8"/>
  <c r="Y246" i="4"/>
  <c r="Z246" i="4"/>
  <c r="H248" i="8"/>
  <c r="Y245" i="4"/>
  <c r="Z245" i="4" s="1"/>
  <c r="H247" i="8"/>
  <c r="Y238" i="4"/>
  <c r="Z238" i="4"/>
  <c r="H240" i="8"/>
  <c r="Y242" i="4"/>
  <c r="Z242" i="4"/>
  <c r="H244" i="8"/>
  <c r="Y243" i="4"/>
  <c r="Z243" i="4" s="1"/>
  <c r="H245" i="8"/>
  <c r="Y353" i="4"/>
  <c r="Z353" i="4"/>
  <c r="H355" i="8"/>
  <c r="Y355" i="4"/>
  <c r="Z355" i="4"/>
  <c r="H357" i="8"/>
  <c r="Y366" i="4"/>
  <c r="Z366" i="4"/>
  <c r="H368" i="8"/>
  <c r="Y356" i="4"/>
  <c r="Z356" i="4" s="1"/>
  <c r="H358" i="8"/>
  <c r="Y282" i="4"/>
  <c r="Z282" i="4" s="1"/>
  <c r="H284" i="8"/>
  <c r="Y329" i="4"/>
  <c r="Z329" i="4"/>
  <c r="H331" i="8"/>
  <c r="Y350" i="4"/>
  <c r="Z350" i="4"/>
  <c r="H352" i="8"/>
  <c r="Y328" i="4"/>
  <c r="Z328" i="4" s="1"/>
  <c r="H330" i="8"/>
  <c r="Y334" i="4"/>
  <c r="Z334" i="4"/>
  <c r="H336" i="8"/>
  <c r="Y296" i="4"/>
  <c r="Z296" i="4"/>
  <c r="H298" i="8"/>
  <c r="Y309" i="4"/>
  <c r="Z309" i="4" s="1"/>
  <c r="H311" i="8"/>
  <c r="Y363" i="4"/>
  <c r="Z363" i="4" s="1"/>
  <c r="H365" i="8"/>
  <c r="Y367" i="4"/>
  <c r="Z367" i="4" s="1"/>
  <c r="H369" i="8"/>
  <c r="Y341" i="4"/>
  <c r="Z341" i="4"/>
  <c r="H343" i="8"/>
  <c r="Y342" i="4"/>
  <c r="Z342" i="4"/>
  <c r="H344" i="8"/>
  <c r="Y277" i="4"/>
  <c r="Z277" i="4" s="1"/>
  <c r="H279" i="8"/>
  <c r="Y357" i="4"/>
  <c r="Z357" i="4"/>
  <c r="H359" i="8"/>
  <c r="Y352" i="4"/>
  <c r="Z352" i="4"/>
  <c r="H354" i="8"/>
  <c r="Y332" i="4"/>
  <c r="Z332" i="4" s="1"/>
  <c r="H334" i="8"/>
  <c r="Y300" i="4"/>
  <c r="Z300" i="4" s="1"/>
  <c r="H302" i="8"/>
  <c r="Y349" i="4"/>
  <c r="Z349" i="4" s="1"/>
  <c r="H351" i="8"/>
  <c r="Y333" i="4"/>
  <c r="Z333" i="4" s="1"/>
  <c r="H335" i="8"/>
  <c r="Y358" i="4"/>
  <c r="Z358" i="4"/>
  <c r="H360" i="8"/>
  <c r="Y344" i="4"/>
  <c r="Z344" i="4" s="1"/>
  <c r="H346" i="8"/>
  <c r="Y287" i="4"/>
  <c r="Z287" i="4"/>
  <c r="H289" i="8"/>
  <c r="Y310" i="4"/>
  <c r="Z310" i="4"/>
  <c r="H312" i="8"/>
  <c r="Y312" i="4"/>
  <c r="Z312" i="4" s="1"/>
  <c r="H314" i="8"/>
  <c r="Y304" i="4"/>
  <c r="Z304" i="4" s="1"/>
  <c r="H306" i="8"/>
  <c r="Y330" i="4"/>
  <c r="Z330" i="4" s="1"/>
  <c r="H332" i="8"/>
  <c r="Y307" i="4"/>
  <c r="Z307" i="4" s="1"/>
  <c r="H309" i="8"/>
  <c r="Y365" i="4"/>
  <c r="Z365" i="4"/>
  <c r="H367" i="8"/>
  <c r="Y284" i="4"/>
  <c r="Z284" i="4"/>
  <c r="H286" i="8"/>
  <c r="Y351" i="4"/>
  <c r="Z351" i="4"/>
  <c r="H353" i="8"/>
  <c r="Y326" i="4"/>
  <c r="Z326" i="4"/>
  <c r="H328" i="8"/>
  <c r="Y314" i="4"/>
  <c r="Z314" i="4" s="1"/>
  <c r="H316" i="8"/>
  <c r="Y323" i="4"/>
  <c r="Z323" i="4" s="1"/>
  <c r="H325" i="8"/>
  <c r="Y320" i="4"/>
  <c r="Z320" i="4" s="1"/>
  <c r="H322" i="8"/>
  <c r="Y289" i="4"/>
  <c r="Z289" i="4" s="1"/>
  <c r="H291" i="8"/>
  <c r="Y359" i="4"/>
  <c r="Z359" i="4"/>
  <c r="H361" i="8"/>
  <c r="Y305" i="4"/>
  <c r="Z305" i="4" s="1"/>
  <c r="H307" i="8"/>
  <c r="Y360" i="4"/>
  <c r="Z360" i="4"/>
  <c r="H362" i="8"/>
  <c r="Y348" i="4"/>
  <c r="Z348" i="4"/>
  <c r="H350" i="8"/>
  <c r="Y306" i="4"/>
  <c r="Z306" i="4" s="1"/>
  <c r="H308" i="8"/>
  <c r="Y322" i="4"/>
  <c r="Z322" i="4" s="1"/>
  <c r="H324" i="8"/>
  <c r="Y303" i="4"/>
  <c r="Z303" i="4" s="1"/>
  <c r="H305" i="8"/>
  <c r="Y335" i="4"/>
  <c r="Z335" i="4" s="1"/>
  <c r="H337" i="8"/>
  <c r="Y293" i="4"/>
  <c r="Z293" i="4"/>
  <c r="H295" i="8"/>
  <c r="Y321" i="4"/>
  <c r="Z321" i="4" s="1"/>
  <c r="H323" i="8"/>
  <c r="Y338" i="4"/>
  <c r="Z338" i="4"/>
  <c r="H340" i="8"/>
  <c r="Y339" i="4"/>
  <c r="Z339" i="4"/>
  <c r="H341" i="8"/>
  <c r="Y311" i="4"/>
  <c r="Z311" i="4" s="1"/>
  <c r="H313" i="8"/>
  <c r="Y301" i="4"/>
  <c r="Z301" i="4" s="1"/>
  <c r="H303" i="8"/>
  <c r="Y331" i="4"/>
  <c r="Z331" i="4" s="1"/>
  <c r="H333" i="8"/>
  <c r="Y361" i="4"/>
  <c r="Z361" i="4" s="1"/>
  <c r="H363" i="8"/>
  <c r="Y345" i="4"/>
  <c r="Z345" i="4"/>
  <c r="H347" i="8"/>
  <c r="Y285" i="4"/>
  <c r="Z285" i="4" s="1"/>
  <c r="H287" i="8"/>
  <c r="Y316" i="4"/>
  <c r="Z316" i="4"/>
  <c r="H318" i="8"/>
  <c r="Y340" i="4"/>
  <c r="Z340" i="4"/>
  <c r="H342" i="8"/>
  <c r="Y317" i="4"/>
  <c r="Z317" i="4" s="1"/>
  <c r="H319" i="8"/>
  <c r="Y337" i="4"/>
  <c r="Z337" i="4" s="1"/>
  <c r="H339" i="8"/>
  <c r="Y343" i="4"/>
  <c r="Z343" i="4" s="1"/>
  <c r="H345" i="8"/>
  <c r="Y281" i="4"/>
  <c r="Z281" i="4" s="1"/>
  <c r="H283" i="8"/>
  <c r="Y291" i="4"/>
  <c r="Z291" i="4"/>
  <c r="H293" i="8"/>
  <c r="Y369" i="4"/>
  <c r="Z369" i="4"/>
  <c r="H371" i="8"/>
  <c r="Y347" i="4"/>
  <c r="Z347" i="4"/>
  <c r="H349" i="8"/>
  <c r="Y327" i="4"/>
  <c r="Z327" i="4"/>
  <c r="H329" i="8"/>
  <c r="Y318" i="4"/>
  <c r="Z318" i="4" s="1"/>
  <c r="H320" i="8"/>
  <c r="Y298" i="4"/>
  <c r="Z298" i="4" s="1"/>
  <c r="H300" i="8"/>
  <c r="Y336" i="4"/>
  <c r="Z336" i="4" s="1"/>
  <c r="H338" i="8"/>
  <c r="Y302" i="4"/>
  <c r="Z302" i="4" s="1"/>
  <c r="H304" i="8"/>
  <c r="Y280" i="4"/>
  <c r="Z280" i="4"/>
  <c r="H282" i="8"/>
  <c r="Y308" i="4"/>
  <c r="Z308" i="4"/>
  <c r="H310" i="8"/>
  <c r="Y279" i="4"/>
  <c r="Z279" i="4"/>
  <c r="H281" i="8"/>
  <c r="Y315" i="4"/>
  <c r="Z315" i="4"/>
  <c r="H317" i="8"/>
  <c r="Y278" i="4"/>
  <c r="Z278" i="4" s="1"/>
  <c r="H280" i="8"/>
  <c r="Y364" i="4"/>
  <c r="Z364" i="4" s="1"/>
  <c r="H366" i="8"/>
  <c r="Y299" i="4"/>
  <c r="Z299" i="4" s="1"/>
  <c r="H301" i="8"/>
  <c r="Y290" i="4"/>
  <c r="Z290" i="4" s="1"/>
  <c r="H292" i="8"/>
  <c r="Y283" i="4"/>
  <c r="Z283" i="4"/>
  <c r="H285" i="8"/>
  <c r="Y294" i="4"/>
  <c r="Z294" i="4"/>
  <c r="H296" i="8"/>
  <c r="Y295" i="4"/>
  <c r="Z295" i="4"/>
  <c r="H297" i="8"/>
  <c r="Y325" i="4"/>
  <c r="Z325" i="4"/>
  <c r="H327" i="8"/>
  <c r="Y324" i="4"/>
  <c r="Z324" i="4" s="1"/>
  <c r="H326" i="8"/>
  <c r="Y297" i="4"/>
  <c r="Z297" i="4" s="1"/>
  <c r="H299" i="8"/>
  <c r="Y286" i="4"/>
  <c r="Z286" i="4" s="1"/>
  <c r="H288" i="8"/>
  <c r="Y313" i="4"/>
  <c r="Z313" i="4" s="1"/>
  <c r="H315" i="8"/>
  <c r="Y268" i="4"/>
  <c r="Z268" i="4"/>
  <c r="H270" i="8"/>
  <c r="Y266" i="4"/>
  <c r="Z266" i="4"/>
  <c r="H268" i="8"/>
  <c r="Y270" i="4"/>
  <c r="Z270" i="4"/>
  <c r="H272" i="8"/>
  <c r="Y269" i="4"/>
  <c r="Z269" i="4"/>
  <c r="H271" i="8"/>
  <c r="Y271" i="4"/>
  <c r="Z271" i="4" s="1"/>
  <c r="H273" i="8"/>
  <c r="Y267" i="4"/>
  <c r="Z267" i="4" s="1"/>
  <c r="H269" i="8"/>
  <c r="Y272" i="4"/>
  <c r="Z272" i="4" s="1"/>
  <c r="H274" i="8"/>
  <c r="AE256" i="4"/>
  <c r="J258" i="8"/>
  <c r="Y263" i="4"/>
  <c r="Z263" i="4" s="1"/>
  <c r="H265" i="8"/>
  <c r="Y251" i="4"/>
  <c r="Z251" i="4" s="1"/>
  <c r="H253" i="8"/>
  <c r="Y261" i="4"/>
  <c r="Z261" i="4" s="1"/>
  <c r="H263" i="8"/>
  <c r="Y264" i="4"/>
  <c r="Z264" i="4"/>
  <c r="H266" i="8"/>
  <c r="Y259" i="4"/>
  <c r="Z259" i="4"/>
  <c r="H261" i="8"/>
  <c r="Y258" i="4"/>
  <c r="Z258" i="4"/>
  <c r="H260" i="8"/>
  <c r="Y257" i="4"/>
  <c r="Z257" i="4"/>
  <c r="H259" i="8"/>
  <c r="Y260" i="4"/>
  <c r="Z260" i="4" s="1"/>
  <c r="H262" i="8"/>
  <c r="Y265" i="4"/>
  <c r="Z265" i="4" s="1"/>
  <c r="H267" i="8"/>
  <c r="Y254" i="4"/>
  <c r="Z254" i="4" s="1"/>
  <c r="H256" i="8"/>
  <c r="Y262" i="4"/>
  <c r="Z262" i="4" s="1"/>
  <c r="H264" i="8"/>
  <c r="Y250" i="4"/>
  <c r="Z250" i="4"/>
  <c r="H252" i="8"/>
  <c r="Y249" i="4"/>
  <c r="Z249" i="4"/>
  <c r="H251" i="8"/>
  <c r="Y253" i="4"/>
  <c r="Z253" i="4"/>
  <c r="H255" i="8"/>
  <c r="AB252" i="4"/>
  <c r="AC252" i="4"/>
  <c r="I254" i="8"/>
  <c r="Y255" i="4"/>
  <c r="Z255" i="4" s="1"/>
  <c r="H257" i="8"/>
  <c r="AN225" i="4"/>
  <c r="AM225" i="4"/>
  <c r="AN217" i="4"/>
  <c r="AM217" i="4"/>
  <c r="AN209" i="4"/>
  <c r="AM209" i="4"/>
  <c r="AN201" i="4"/>
  <c r="AM201" i="4"/>
  <c r="AN193" i="4"/>
  <c r="AM193" i="4"/>
  <c r="AN189" i="4"/>
  <c r="AM189" i="4"/>
  <c r="AN177" i="4"/>
  <c r="AM177" i="4"/>
  <c r="AN169" i="4"/>
  <c r="AM169" i="4"/>
  <c r="AN161" i="4"/>
  <c r="AM161" i="4"/>
  <c r="AN153" i="4"/>
  <c r="AM153" i="4"/>
  <c r="AN145" i="4"/>
  <c r="AM145" i="4"/>
  <c r="AN137" i="4"/>
  <c r="AM137" i="4"/>
  <c r="AN129" i="4"/>
  <c r="AM129" i="4"/>
  <c r="AN121" i="4"/>
  <c r="AM121" i="4"/>
  <c r="AN113" i="4"/>
  <c r="AM113" i="4"/>
  <c r="AN105" i="4"/>
  <c r="AM105" i="4"/>
  <c r="AN97" i="4"/>
  <c r="AM97" i="4"/>
  <c r="AN89" i="4"/>
  <c r="AM89" i="4"/>
  <c r="AN81" i="4"/>
  <c r="AM81" i="4"/>
  <c r="AN73" i="4"/>
  <c r="AM73" i="4"/>
  <c r="AN65" i="4"/>
  <c r="AM65" i="4"/>
  <c r="AN57" i="4"/>
  <c r="AM57" i="4"/>
  <c r="AN49" i="4"/>
  <c r="AM49" i="4"/>
  <c r="AN41" i="4"/>
  <c r="AM41" i="4"/>
  <c r="AN33" i="4"/>
  <c r="AM33" i="4"/>
  <c r="AN25" i="4"/>
  <c r="AM25" i="4"/>
  <c r="AM220" i="4"/>
  <c r="AN220" i="4"/>
  <c r="AM212" i="4"/>
  <c r="AN212" i="4"/>
  <c r="AM204" i="4"/>
  <c r="AN204" i="4"/>
  <c r="AM196" i="4"/>
  <c r="AN196" i="4"/>
  <c r="AM188" i="4"/>
  <c r="AN188" i="4"/>
  <c r="AM180" i="4"/>
  <c r="AN180" i="4"/>
  <c r="AM172" i="4"/>
  <c r="AN172" i="4"/>
  <c r="AM164" i="4"/>
  <c r="AN164" i="4"/>
  <c r="AM156" i="4"/>
  <c r="AN156" i="4"/>
  <c r="AM148" i="4"/>
  <c r="AN148" i="4"/>
  <c r="AM140" i="4"/>
  <c r="AN140" i="4"/>
  <c r="AM132" i="4"/>
  <c r="AN132" i="4"/>
  <c r="AM124" i="4"/>
  <c r="AN124" i="4"/>
  <c r="AM116" i="4"/>
  <c r="AN116" i="4"/>
  <c r="AM112" i="4"/>
  <c r="AN112" i="4"/>
  <c r="AM104" i="4"/>
  <c r="AN104" i="4"/>
  <c r="AM96" i="4"/>
  <c r="AN96" i="4"/>
  <c r="AM88" i="4"/>
  <c r="AN88" i="4"/>
  <c r="AM80" i="4"/>
  <c r="AN80" i="4"/>
  <c r="AM72" i="4"/>
  <c r="AN72" i="4"/>
  <c r="AM64" i="4"/>
  <c r="AN64" i="4"/>
  <c r="AN56" i="4"/>
  <c r="AM56" i="4"/>
  <c r="AN48" i="4"/>
  <c r="AM48" i="4"/>
  <c r="AN40" i="4"/>
  <c r="AM40" i="4"/>
  <c r="AN32" i="4"/>
  <c r="AM32" i="4"/>
  <c r="AN24" i="4"/>
  <c r="AM24" i="4"/>
  <c r="AM227" i="4"/>
  <c r="AN227" i="4"/>
  <c r="AM223" i="4"/>
  <c r="AN223" i="4"/>
  <c r="AM219" i="4"/>
  <c r="AN219" i="4"/>
  <c r="AM215" i="4"/>
  <c r="AN215" i="4"/>
  <c r="AM211" i="4"/>
  <c r="AN211" i="4"/>
  <c r="AM207" i="4"/>
  <c r="AN207" i="4"/>
  <c r="AM203" i="4"/>
  <c r="AN203" i="4"/>
  <c r="AM199" i="4"/>
  <c r="AN199" i="4"/>
  <c r="AM195" i="4"/>
  <c r="AN195" i="4"/>
  <c r="AM191" i="4"/>
  <c r="AN191" i="4"/>
  <c r="AM187" i="4"/>
  <c r="AN187" i="4"/>
  <c r="AM183" i="4"/>
  <c r="AN183" i="4"/>
  <c r="AM179" i="4"/>
  <c r="AN179" i="4"/>
  <c r="AM175" i="4"/>
  <c r="AN175" i="4"/>
  <c r="AM171" i="4"/>
  <c r="AN171" i="4"/>
  <c r="AM167" i="4"/>
  <c r="AN167" i="4"/>
  <c r="AM163" i="4"/>
  <c r="AN163" i="4"/>
  <c r="AM159" i="4"/>
  <c r="AN159" i="4"/>
  <c r="AM155" i="4"/>
  <c r="AN155" i="4"/>
  <c r="AM151" i="4"/>
  <c r="AN151" i="4"/>
  <c r="AM147" i="4"/>
  <c r="AN147" i="4"/>
  <c r="AM143" i="4"/>
  <c r="AN143" i="4"/>
  <c r="AM139" i="4"/>
  <c r="AN139" i="4"/>
  <c r="AM135" i="4"/>
  <c r="AN135" i="4"/>
  <c r="AM131" i="4"/>
  <c r="AN131" i="4"/>
  <c r="AM127" i="4"/>
  <c r="AN127" i="4"/>
  <c r="AM123" i="4"/>
  <c r="AN123" i="4"/>
  <c r="AM119" i="4"/>
  <c r="AN119" i="4"/>
  <c r="AM115" i="4"/>
  <c r="AN115" i="4"/>
  <c r="AM111" i="4"/>
  <c r="AN111" i="4"/>
  <c r="AM107" i="4"/>
  <c r="AN107" i="4"/>
  <c r="AM103" i="4"/>
  <c r="AN103" i="4"/>
  <c r="AM99" i="4"/>
  <c r="AN99" i="4"/>
  <c r="AM95" i="4"/>
  <c r="AN95" i="4"/>
  <c r="AM91" i="4"/>
  <c r="AN91" i="4"/>
  <c r="AM87" i="4"/>
  <c r="AN87" i="4"/>
  <c r="AM83" i="4"/>
  <c r="AN83" i="4"/>
  <c r="AM79" i="4"/>
  <c r="AN79" i="4"/>
  <c r="AM75" i="4"/>
  <c r="AN75" i="4"/>
  <c r="AM71" i="4"/>
  <c r="AN71" i="4"/>
  <c r="AM67" i="4"/>
  <c r="AN67" i="4"/>
  <c r="AM63" i="4"/>
  <c r="AN63" i="4"/>
  <c r="AM59" i="4"/>
  <c r="AN59" i="4"/>
  <c r="AN55" i="4"/>
  <c r="AM55" i="4"/>
  <c r="AM51" i="4"/>
  <c r="AN51" i="4"/>
  <c r="AN47" i="4"/>
  <c r="AM47" i="4"/>
  <c r="H48" i="11" s="1"/>
  <c r="AM43" i="4"/>
  <c r="AN43" i="4"/>
  <c r="AN39" i="4"/>
  <c r="AM39" i="4"/>
  <c r="AM35" i="4"/>
  <c r="AN35" i="4"/>
  <c r="AN31" i="4"/>
  <c r="AM31" i="4"/>
  <c r="H32" i="11" s="1"/>
  <c r="AM27" i="4"/>
  <c r="AN27" i="4"/>
  <c r="AN23" i="4"/>
  <c r="AM23" i="4"/>
  <c r="AN221" i="4"/>
  <c r="AM221" i="4"/>
  <c r="AN213" i="4"/>
  <c r="AM213" i="4"/>
  <c r="H214" i="11"/>
  <c r="AN205" i="4"/>
  <c r="AM205" i="4"/>
  <c r="AN197" i="4"/>
  <c r="AM197" i="4"/>
  <c r="AN185" i="4"/>
  <c r="AM185" i="4"/>
  <c r="AN181" i="4"/>
  <c r="AM181" i="4"/>
  <c r="H182" i="11"/>
  <c r="AN173" i="4"/>
  <c r="AM173" i="4"/>
  <c r="AN165" i="4"/>
  <c r="AM165" i="4"/>
  <c r="AN157" i="4"/>
  <c r="AM157" i="4"/>
  <c r="AN149" i="4"/>
  <c r="AM149" i="4"/>
  <c r="H150" i="11"/>
  <c r="AN141" i="4"/>
  <c r="AM141" i="4"/>
  <c r="AN133" i="4"/>
  <c r="AM133" i="4"/>
  <c r="AN125" i="4"/>
  <c r="AM125" i="4"/>
  <c r="AN117" i="4"/>
  <c r="AM117" i="4"/>
  <c r="H118" i="11" s="1"/>
  <c r="AN109" i="4"/>
  <c r="AM109" i="4"/>
  <c r="AN101" i="4"/>
  <c r="AM101" i="4"/>
  <c r="AN93" i="4"/>
  <c r="AM93" i="4"/>
  <c r="AN85" i="4"/>
  <c r="AM85" i="4"/>
  <c r="H86" i="11"/>
  <c r="AN77" i="4"/>
  <c r="AM77" i="4"/>
  <c r="AN69" i="4"/>
  <c r="AM69" i="4"/>
  <c r="AN61" i="4"/>
  <c r="AM61" i="4"/>
  <c r="AN53" i="4"/>
  <c r="AM53" i="4"/>
  <c r="H54" i="11"/>
  <c r="AN45" i="4"/>
  <c r="AM45" i="4"/>
  <c r="AN37" i="4"/>
  <c r="AM37" i="4"/>
  <c r="AN29" i="4"/>
  <c r="AM29" i="4"/>
  <c r="AN21" i="4"/>
  <c r="AM21" i="4"/>
  <c r="H22" i="11" s="1"/>
  <c r="AM224" i="4"/>
  <c r="AN224" i="4"/>
  <c r="AM216" i="4"/>
  <c r="AN216" i="4"/>
  <c r="AM208" i="4"/>
  <c r="AN208" i="4"/>
  <c r="AM200" i="4"/>
  <c r="AN200" i="4"/>
  <c r="AM192" i="4"/>
  <c r="AN192" i="4"/>
  <c r="AM184" i="4"/>
  <c r="AN184" i="4"/>
  <c r="AM176" i="4"/>
  <c r="AN176" i="4"/>
  <c r="AM168" i="4"/>
  <c r="AN168" i="4"/>
  <c r="AM160" i="4"/>
  <c r="AN160" i="4"/>
  <c r="AM152" i="4"/>
  <c r="AN152" i="4"/>
  <c r="AM144" i="4"/>
  <c r="AN144" i="4"/>
  <c r="AM136" i="4"/>
  <c r="AN136" i="4"/>
  <c r="AM128" i="4"/>
  <c r="AN128" i="4"/>
  <c r="AM120" i="4"/>
  <c r="AN120" i="4"/>
  <c r="AM108" i="4"/>
  <c r="AN108" i="4"/>
  <c r="AM100" i="4"/>
  <c r="AN100" i="4"/>
  <c r="AM92" i="4"/>
  <c r="AN92" i="4"/>
  <c r="AM84" i="4"/>
  <c r="AN84" i="4"/>
  <c r="AM76" i="4"/>
  <c r="AN76" i="4"/>
  <c r="AM68" i="4"/>
  <c r="AN68" i="4"/>
  <c r="AM60" i="4"/>
  <c r="AN60" i="4"/>
  <c r="AM52" i="4"/>
  <c r="AN52" i="4"/>
  <c r="AM44" i="4"/>
  <c r="AN44" i="4"/>
  <c r="AM36" i="4"/>
  <c r="AN36" i="4"/>
  <c r="AM28" i="4"/>
  <c r="AN28" i="4"/>
  <c r="AN226" i="4"/>
  <c r="AM226" i="4"/>
  <c r="AN222" i="4"/>
  <c r="AM222" i="4"/>
  <c r="AN218" i="4"/>
  <c r="H219" i="11" s="1"/>
  <c r="AM218" i="4"/>
  <c r="AN214" i="4"/>
  <c r="AM214" i="4"/>
  <c r="AN210" i="4"/>
  <c r="AM210" i="4"/>
  <c r="AN206" i="4"/>
  <c r="AM206" i="4"/>
  <c r="AN202" i="4"/>
  <c r="AM202" i="4"/>
  <c r="H203" i="11" s="1"/>
  <c r="AN198" i="4"/>
  <c r="AM198" i="4"/>
  <c r="AN194" i="4"/>
  <c r="AM194" i="4"/>
  <c r="AN190" i="4"/>
  <c r="AM190" i="4"/>
  <c r="AN186" i="4"/>
  <c r="AM186" i="4"/>
  <c r="H187" i="11"/>
  <c r="AN182" i="4"/>
  <c r="AM182" i="4"/>
  <c r="AN178" i="4"/>
  <c r="AM178" i="4"/>
  <c r="AN174" i="4"/>
  <c r="AM174" i="4"/>
  <c r="AN170" i="4"/>
  <c r="AM170" i="4"/>
  <c r="H171" i="11"/>
  <c r="AN166" i="4"/>
  <c r="AM166" i="4"/>
  <c r="AN162" i="4"/>
  <c r="AM162" i="4"/>
  <c r="AN158" i="4"/>
  <c r="AM158" i="4"/>
  <c r="AN154" i="4"/>
  <c r="AM154" i="4"/>
  <c r="H155" i="11"/>
  <c r="AN150" i="4"/>
  <c r="AM150" i="4"/>
  <c r="AN146" i="4"/>
  <c r="AM146" i="4"/>
  <c r="AN142" i="4"/>
  <c r="AM142" i="4"/>
  <c r="AN138" i="4"/>
  <c r="AM138" i="4"/>
  <c r="H139" i="11"/>
  <c r="AN134" i="4"/>
  <c r="AM134" i="4"/>
  <c r="AN130" i="4"/>
  <c r="AM130" i="4"/>
  <c r="AN126" i="4"/>
  <c r="AM126" i="4"/>
  <c r="AN122" i="4"/>
  <c r="AM122" i="4"/>
  <c r="H123" i="11"/>
  <c r="AN118" i="4"/>
  <c r="AM118" i="4"/>
  <c r="AN114" i="4"/>
  <c r="AM114" i="4"/>
  <c r="AN110" i="4"/>
  <c r="AM110" i="4"/>
  <c r="AN106" i="4"/>
  <c r="AM106" i="4"/>
  <c r="H107" i="11" s="1"/>
  <c r="AN102" i="4"/>
  <c r="AM102" i="4"/>
  <c r="AN98" i="4"/>
  <c r="AM98" i="4"/>
  <c r="AN94" i="4"/>
  <c r="AM94" i="4"/>
  <c r="AN90" i="4"/>
  <c r="H91" i="11" s="1"/>
  <c r="AM90" i="4"/>
  <c r="AN86" i="4"/>
  <c r="AM86" i="4"/>
  <c r="AN82" i="4"/>
  <c r="AM82" i="4"/>
  <c r="AN78" i="4"/>
  <c r="AM78" i="4"/>
  <c r="AN74" i="4"/>
  <c r="AM74" i="4"/>
  <c r="H75" i="11"/>
  <c r="AN70" i="4"/>
  <c r="AM70" i="4"/>
  <c r="AN66" i="4"/>
  <c r="AM66" i="4"/>
  <c r="AN62" i="4"/>
  <c r="AM62" i="4"/>
  <c r="AN58" i="4"/>
  <c r="AM58" i="4"/>
  <c r="H59" i="11"/>
  <c r="AN54" i="4"/>
  <c r="AM54" i="4"/>
  <c r="AN50" i="4"/>
  <c r="AM50" i="4"/>
  <c r="AN46" i="4"/>
  <c r="AM46" i="4"/>
  <c r="AN42" i="4"/>
  <c r="AM42" i="4"/>
  <c r="H43" i="11"/>
  <c r="AN38" i="4"/>
  <c r="AM38" i="4"/>
  <c r="AN34" i="4"/>
  <c r="AM34" i="4"/>
  <c r="AN30" i="4"/>
  <c r="AM30" i="4"/>
  <c r="AN26" i="4"/>
  <c r="AM26" i="4"/>
  <c r="H27" i="11"/>
  <c r="AN22" i="4"/>
  <c r="AM22" i="4"/>
  <c r="AL225" i="4"/>
  <c r="AJ225" i="4"/>
  <c r="AK225" i="4"/>
  <c r="AL221" i="4"/>
  <c r="AJ221" i="4"/>
  <c r="AK221" i="4"/>
  <c r="AL217" i="4"/>
  <c r="AJ217" i="4"/>
  <c r="AK217" i="4"/>
  <c r="AL213" i="4"/>
  <c r="AJ213" i="4"/>
  <c r="AK213" i="4"/>
  <c r="AL209" i="4"/>
  <c r="AJ209" i="4"/>
  <c r="AK209" i="4"/>
  <c r="AL205" i="4"/>
  <c r="AJ205" i="4"/>
  <c r="AK205" i="4"/>
  <c r="AL201" i="4"/>
  <c r="AJ201" i="4"/>
  <c r="AK201" i="4"/>
  <c r="AL197" i="4"/>
  <c r="AJ197" i="4"/>
  <c r="AK197" i="4"/>
  <c r="AL193" i="4"/>
  <c r="AJ193" i="4"/>
  <c r="AK193" i="4"/>
  <c r="AL189" i="4"/>
  <c r="AJ189" i="4"/>
  <c r="AK189" i="4"/>
  <c r="AL185" i="4"/>
  <c r="AJ185" i="4"/>
  <c r="AK185" i="4"/>
  <c r="AL181" i="4"/>
  <c r="AJ181" i="4"/>
  <c r="AK181" i="4"/>
  <c r="AL177" i="4"/>
  <c r="AJ177" i="4"/>
  <c r="AK177" i="4"/>
  <c r="AL173" i="4"/>
  <c r="AJ173" i="4"/>
  <c r="AK173" i="4"/>
  <c r="AL169" i="4"/>
  <c r="AJ169" i="4"/>
  <c r="AK169" i="4"/>
  <c r="AL165" i="4"/>
  <c r="AJ165" i="4"/>
  <c r="AK165" i="4"/>
  <c r="AL161" i="4"/>
  <c r="AJ161" i="4"/>
  <c r="AK161" i="4"/>
  <c r="AL157" i="4"/>
  <c r="AJ157" i="4"/>
  <c r="AK157" i="4"/>
  <c r="AL153" i="4"/>
  <c r="AJ153" i="4"/>
  <c r="AK153" i="4"/>
  <c r="AL149" i="4"/>
  <c r="AJ149" i="4"/>
  <c r="AK149" i="4"/>
  <c r="AL145" i="4"/>
  <c r="AJ145" i="4"/>
  <c r="AK145" i="4"/>
  <c r="AL141" i="4"/>
  <c r="AJ141" i="4"/>
  <c r="AK141" i="4"/>
  <c r="AL137" i="4"/>
  <c r="AJ137" i="4"/>
  <c r="AK137" i="4"/>
  <c r="AL133" i="4"/>
  <c r="AJ133" i="4"/>
  <c r="AK133" i="4"/>
  <c r="AL129" i="4"/>
  <c r="AJ129" i="4"/>
  <c r="AK129" i="4"/>
  <c r="AL125" i="4"/>
  <c r="AJ125" i="4"/>
  <c r="AK125" i="4"/>
  <c r="AL121" i="4"/>
  <c r="AJ121" i="4"/>
  <c r="AK121" i="4"/>
  <c r="AL117" i="4"/>
  <c r="AJ117" i="4"/>
  <c r="AK117" i="4"/>
  <c r="AL113" i="4"/>
  <c r="AJ113" i="4"/>
  <c r="AK113" i="4"/>
  <c r="AL109" i="4"/>
  <c r="AJ109" i="4"/>
  <c r="AK109" i="4"/>
  <c r="AL105" i="4"/>
  <c r="AJ105" i="4"/>
  <c r="AK105" i="4"/>
  <c r="AL101" i="4"/>
  <c r="AJ101" i="4"/>
  <c r="AK101" i="4"/>
  <c r="AL97" i="4"/>
  <c r="AJ97" i="4"/>
  <c r="AK97" i="4"/>
  <c r="AL93" i="4"/>
  <c r="AJ93" i="4"/>
  <c r="AK93" i="4"/>
  <c r="AL89" i="4"/>
  <c r="AJ89" i="4"/>
  <c r="AK89" i="4"/>
  <c r="AL85" i="4"/>
  <c r="AJ85" i="4"/>
  <c r="AK85" i="4"/>
  <c r="AL81" i="4"/>
  <c r="AJ81" i="4"/>
  <c r="AK81" i="4"/>
  <c r="AL77" i="4"/>
  <c r="AJ77" i="4"/>
  <c r="AK77" i="4"/>
  <c r="AL73" i="4"/>
  <c r="AK73" i="4"/>
  <c r="AJ73" i="4"/>
  <c r="AK69" i="4"/>
  <c r="AJ69" i="4"/>
  <c r="AL69" i="4"/>
  <c r="AL65" i="4"/>
  <c r="AK65" i="4"/>
  <c r="AJ65" i="4"/>
  <c r="AK61" i="4"/>
  <c r="AJ61" i="4"/>
  <c r="AL61" i="4"/>
  <c r="AL57" i="4"/>
  <c r="AK57" i="4"/>
  <c r="AJ57" i="4"/>
  <c r="AK53" i="4"/>
  <c r="AL53" i="4"/>
  <c r="AJ53" i="4"/>
  <c r="AL49" i="4"/>
  <c r="AK49" i="4"/>
  <c r="AJ49" i="4"/>
  <c r="AK45" i="4"/>
  <c r="AJ45" i="4"/>
  <c r="AL45" i="4"/>
  <c r="AL41" i="4"/>
  <c r="AK41" i="4"/>
  <c r="AJ41" i="4"/>
  <c r="AK37" i="4"/>
  <c r="AL37" i="4"/>
  <c r="AJ37" i="4"/>
  <c r="AL33" i="4"/>
  <c r="AK33" i="4"/>
  <c r="AJ33" i="4"/>
  <c r="AK29" i="4"/>
  <c r="AJ29" i="4"/>
  <c r="AL29" i="4"/>
  <c r="AL25" i="4"/>
  <c r="AK25" i="4"/>
  <c r="AJ25" i="4"/>
  <c r="AK21" i="4"/>
  <c r="AL21" i="4"/>
  <c r="AJ21" i="4"/>
  <c r="AL224" i="4"/>
  <c r="AJ224" i="4"/>
  <c r="AK224" i="4"/>
  <c r="AL220" i="4"/>
  <c r="AJ220" i="4"/>
  <c r="AK220" i="4"/>
  <c r="AL216" i="4"/>
  <c r="AJ216" i="4"/>
  <c r="AK216" i="4"/>
  <c r="AL212" i="4"/>
  <c r="AJ212" i="4"/>
  <c r="AK212" i="4"/>
  <c r="AL208" i="4"/>
  <c r="AJ208" i="4"/>
  <c r="AK208" i="4"/>
  <c r="AL204" i="4"/>
  <c r="AJ204" i="4"/>
  <c r="AK204" i="4"/>
  <c r="AL200" i="4"/>
  <c r="AJ200" i="4"/>
  <c r="AK200" i="4"/>
  <c r="AL196" i="4"/>
  <c r="AJ196" i="4"/>
  <c r="AK196" i="4"/>
  <c r="AL192" i="4"/>
  <c r="AJ192" i="4"/>
  <c r="AK192" i="4"/>
  <c r="AL188" i="4"/>
  <c r="AJ188" i="4"/>
  <c r="AK188" i="4"/>
  <c r="AL184" i="4"/>
  <c r="AJ184" i="4"/>
  <c r="AK184" i="4"/>
  <c r="AL180" i="4"/>
  <c r="AJ180" i="4"/>
  <c r="AK180" i="4"/>
  <c r="AL176" i="4"/>
  <c r="AJ176" i="4"/>
  <c r="AK176" i="4"/>
  <c r="AL172" i="4"/>
  <c r="AJ172" i="4"/>
  <c r="AK172" i="4"/>
  <c r="AL168" i="4"/>
  <c r="AJ168" i="4"/>
  <c r="AK168" i="4"/>
  <c r="AL164" i="4"/>
  <c r="AJ164" i="4"/>
  <c r="AK164" i="4"/>
  <c r="AL160" i="4"/>
  <c r="AJ160" i="4"/>
  <c r="AK160" i="4"/>
  <c r="AL156" i="4"/>
  <c r="AJ156" i="4"/>
  <c r="AK156" i="4"/>
  <c r="AL152" i="4"/>
  <c r="AJ152" i="4"/>
  <c r="AK152" i="4"/>
  <c r="AL148" i="4"/>
  <c r="AJ148" i="4"/>
  <c r="AK148" i="4"/>
  <c r="AL144" i="4"/>
  <c r="AJ144" i="4"/>
  <c r="AK144" i="4"/>
  <c r="AL140" i="4"/>
  <c r="AJ140" i="4"/>
  <c r="AK140" i="4"/>
  <c r="AL136" i="4"/>
  <c r="AJ136" i="4"/>
  <c r="AK136" i="4"/>
  <c r="AL132" i="4"/>
  <c r="AJ132" i="4"/>
  <c r="AK132" i="4"/>
  <c r="AL128" i="4"/>
  <c r="AJ128" i="4"/>
  <c r="AK128" i="4"/>
  <c r="AL124" i="4"/>
  <c r="AJ124" i="4"/>
  <c r="AK124" i="4"/>
  <c r="AL120" i="4"/>
  <c r="AJ120" i="4"/>
  <c r="AK120" i="4"/>
  <c r="AL116" i="4"/>
  <c r="AJ116" i="4"/>
  <c r="AK116" i="4"/>
  <c r="AL112" i="4"/>
  <c r="AJ112" i="4"/>
  <c r="AK112" i="4"/>
  <c r="AL108" i="4"/>
  <c r="AJ108" i="4"/>
  <c r="AK108" i="4"/>
  <c r="AL104" i="4"/>
  <c r="AJ104" i="4"/>
  <c r="AK104" i="4"/>
  <c r="AL100" i="4"/>
  <c r="AJ100" i="4"/>
  <c r="AK100" i="4"/>
  <c r="AL96" i="4"/>
  <c r="AJ96" i="4"/>
  <c r="AK96" i="4"/>
  <c r="AL92" i="4"/>
  <c r="AJ92" i="4"/>
  <c r="AK92" i="4"/>
  <c r="AL88" i="4"/>
  <c r="AJ88" i="4"/>
  <c r="AK88" i="4"/>
  <c r="AL84" i="4"/>
  <c r="AJ84" i="4"/>
  <c r="AK84" i="4"/>
  <c r="AL80" i="4"/>
  <c r="AK80" i="4"/>
  <c r="AJ80" i="4"/>
  <c r="AL76" i="4"/>
  <c r="AK76" i="4"/>
  <c r="AJ76" i="4"/>
  <c r="AL72" i="4"/>
  <c r="AJ72" i="4"/>
  <c r="AK72" i="4"/>
  <c r="AL68" i="4"/>
  <c r="AJ68" i="4"/>
  <c r="AK68" i="4"/>
  <c r="AL64" i="4"/>
  <c r="AK64" i="4"/>
  <c r="AJ64" i="4"/>
  <c r="AL60" i="4"/>
  <c r="AK60" i="4"/>
  <c r="AJ60" i="4"/>
  <c r="AL56" i="4"/>
  <c r="AJ56" i="4"/>
  <c r="AK56" i="4"/>
  <c r="AL52" i="4"/>
  <c r="AJ52" i="4"/>
  <c r="AK52" i="4"/>
  <c r="AL48" i="4"/>
  <c r="AK48" i="4"/>
  <c r="AJ48" i="4"/>
  <c r="AL44" i="4"/>
  <c r="AK44" i="4"/>
  <c r="AJ44" i="4"/>
  <c r="AL40" i="4"/>
  <c r="AJ40" i="4"/>
  <c r="AK40" i="4"/>
  <c r="AL36" i="4"/>
  <c r="AJ36" i="4"/>
  <c r="AK36" i="4"/>
  <c r="AL32" i="4"/>
  <c r="AK32" i="4"/>
  <c r="AJ32" i="4"/>
  <c r="AL28" i="4"/>
  <c r="AK28" i="4"/>
  <c r="AJ28" i="4"/>
  <c r="AL24" i="4"/>
  <c r="AJ24" i="4"/>
  <c r="AK24" i="4"/>
  <c r="AL227" i="4"/>
  <c r="AK227" i="4"/>
  <c r="AJ227" i="4"/>
  <c r="AL223" i="4"/>
  <c r="AK223" i="4"/>
  <c r="AJ223" i="4"/>
  <c r="AL219" i="4"/>
  <c r="AK219" i="4"/>
  <c r="AJ219" i="4"/>
  <c r="AL215" i="4"/>
  <c r="AK215" i="4"/>
  <c r="AJ215" i="4"/>
  <c r="AL211" i="4"/>
  <c r="AK211" i="4"/>
  <c r="AJ211" i="4"/>
  <c r="AL207" i="4"/>
  <c r="AK207" i="4"/>
  <c r="AJ207" i="4"/>
  <c r="AL203" i="4"/>
  <c r="AK203" i="4"/>
  <c r="AJ203" i="4"/>
  <c r="AL199" i="4"/>
  <c r="AK199" i="4"/>
  <c r="AJ199" i="4"/>
  <c r="AL195" i="4"/>
  <c r="AK195" i="4"/>
  <c r="AJ195" i="4"/>
  <c r="AL191" i="4"/>
  <c r="AK191" i="4"/>
  <c r="AJ191" i="4"/>
  <c r="AL187" i="4"/>
  <c r="AK187" i="4"/>
  <c r="AJ187" i="4"/>
  <c r="AL183" i="4"/>
  <c r="AK183" i="4"/>
  <c r="AJ183" i="4"/>
  <c r="AL179" i="4"/>
  <c r="AK179" i="4"/>
  <c r="AJ179" i="4"/>
  <c r="AL175" i="4"/>
  <c r="AK175" i="4"/>
  <c r="AJ175" i="4"/>
  <c r="AL171" i="4"/>
  <c r="AK171" i="4"/>
  <c r="AJ171" i="4"/>
  <c r="AL167" i="4"/>
  <c r="AK167" i="4"/>
  <c r="AJ167" i="4"/>
  <c r="AL163" i="4"/>
  <c r="AK163" i="4"/>
  <c r="AJ163" i="4"/>
  <c r="AL159" i="4"/>
  <c r="AK159" i="4"/>
  <c r="AJ159" i="4"/>
  <c r="AL155" i="4"/>
  <c r="AK155" i="4"/>
  <c r="AJ155" i="4"/>
  <c r="AL151" i="4"/>
  <c r="AK151" i="4"/>
  <c r="AJ151" i="4"/>
  <c r="AL147" i="4"/>
  <c r="AK147" i="4"/>
  <c r="AJ147" i="4"/>
  <c r="AL143" i="4"/>
  <c r="AK143" i="4"/>
  <c r="AJ143" i="4"/>
  <c r="AL139" i="4"/>
  <c r="AK139" i="4"/>
  <c r="AJ139" i="4"/>
  <c r="AL135" i="4"/>
  <c r="AK135" i="4"/>
  <c r="AJ135" i="4"/>
  <c r="AL131" i="4"/>
  <c r="AK131" i="4"/>
  <c r="AJ131" i="4"/>
  <c r="AL127" i="4"/>
  <c r="AK127" i="4"/>
  <c r="AJ127" i="4"/>
  <c r="AL123" i="4"/>
  <c r="AK123" i="4"/>
  <c r="AJ123" i="4"/>
  <c r="AL119" i="4"/>
  <c r="AK119" i="4"/>
  <c r="AJ119" i="4"/>
  <c r="AL115" i="4"/>
  <c r="AK115" i="4"/>
  <c r="AJ115" i="4"/>
  <c r="AL111" i="4"/>
  <c r="AK111" i="4"/>
  <c r="AJ111" i="4"/>
  <c r="AL107" i="4"/>
  <c r="AK107" i="4"/>
  <c r="AJ107" i="4"/>
  <c r="AL103" i="4"/>
  <c r="AK103" i="4"/>
  <c r="AJ103" i="4"/>
  <c r="AL99" i="4"/>
  <c r="AK99" i="4"/>
  <c r="AJ99" i="4"/>
  <c r="AL95" i="4"/>
  <c r="AK95" i="4"/>
  <c r="AJ95" i="4"/>
  <c r="AL91" i="4"/>
  <c r="AK91" i="4"/>
  <c r="AJ91" i="4"/>
  <c r="AL87" i="4"/>
  <c r="AK87" i="4"/>
  <c r="AJ87" i="4"/>
  <c r="AL83" i="4"/>
  <c r="AK83" i="4"/>
  <c r="AJ83" i="4"/>
  <c r="AL79" i="4"/>
  <c r="AK79" i="4"/>
  <c r="AJ79" i="4"/>
  <c r="AL75" i="4"/>
  <c r="AK75" i="4"/>
  <c r="AJ75" i="4"/>
  <c r="AL71" i="4"/>
  <c r="AK71" i="4"/>
  <c r="AJ71" i="4"/>
  <c r="AL67" i="4"/>
  <c r="AK67" i="4"/>
  <c r="AJ67" i="4"/>
  <c r="AL63" i="4"/>
  <c r="AK63" i="4"/>
  <c r="AJ63" i="4"/>
  <c r="AL59" i="4"/>
  <c r="AK59" i="4"/>
  <c r="AJ59" i="4"/>
  <c r="AL55" i="4"/>
  <c r="AK55" i="4"/>
  <c r="AJ55" i="4"/>
  <c r="AL51" i="4"/>
  <c r="AK51" i="4"/>
  <c r="AJ51" i="4"/>
  <c r="AL47" i="4"/>
  <c r="AK47" i="4"/>
  <c r="AJ47" i="4"/>
  <c r="AL43" i="4"/>
  <c r="AK43" i="4"/>
  <c r="AJ43" i="4"/>
  <c r="AL39" i="4"/>
  <c r="AK39" i="4"/>
  <c r="AJ39" i="4"/>
  <c r="AL35" i="4"/>
  <c r="AK35" i="4"/>
  <c r="AJ35" i="4"/>
  <c r="AL31" i="4"/>
  <c r="AK31" i="4"/>
  <c r="AJ31" i="4"/>
  <c r="AL27" i="4"/>
  <c r="AK27" i="4"/>
  <c r="AJ27" i="4"/>
  <c r="AL23" i="4"/>
  <c r="AK23" i="4"/>
  <c r="AJ23" i="4"/>
  <c r="AL226" i="4"/>
  <c r="AK226" i="4"/>
  <c r="AJ226" i="4"/>
  <c r="AL222" i="4"/>
  <c r="AK222" i="4"/>
  <c r="AJ222" i="4"/>
  <c r="AL218" i="4"/>
  <c r="AK218" i="4"/>
  <c r="AJ218" i="4"/>
  <c r="AL214" i="4"/>
  <c r="AK214" i="4"/>
  <c r="AJ214" i="4"/>
  <c r="AL210" i="4"/>
  <c r="AK210" i="4"/>
  <c r="AJ210" i="4"/>
  <c r="AL206" i="4"/>
  <c r="AK206" i="4"/>
  <c r="AJ206" i="4"/>
  <c r="AL202" i="4"/>
  <c r="AK202" i="4"/>
  <c r="AJ202" i="4"/>
  <c r="AL198" i="4"/>
  <c r="AK198" i="4"/>
  <c r="AJ198" i="4"/>
  <c r="AL194" i="4"/>
  <c r="AK194" i="4"/>
  <c r="AJ194" i="4"/>
  <c r="AL190" i="4"/>
  <c r="AK190" i="4"/>
  <c r="AJ190" i="4"/>
  <c r="AL186" i="4"/>
  <c r="AK186" i="4"/>
  <c r="AJ186" i="4"/>
  <c r="AL182" i="4"/>
  <c r="AK182" i="4"/>
  <c r="AJ182" i="4"/>
  <c r="AL178" i="4"/>
  <c r="AK178" i="4"/>
  <c r="AJ178" i="4"/>
  <c r="AL174" i="4"/>
  <c r="AK174" i="4"/>
  <c r="AJ174" i="4"/>
  <c r="AL170" i="4"/>
  <c r="AK170" i="4"/>
  <c r="AJ170" i="4"/>
  <c r="AL166" i="4"/>
  <c r="AK166" i="4"/>
  <c r="AJ166" i="4"/>
  <c r="AL162" i="4"/>
  <c r="AK162" i="4"/>
  <c r="AJ162" i="4"/>
  <c r="AL158" i="4"/>
  <c r="AK158" i="4"/>
  <c r="AJ158" i="4"/>
  <c r="AL154" i="4"/>
  <c r="AK154" i="4"/>
  <c r="AJ154" i="4"/>
  <c r="AL150" i="4"/>
  <c r="AK150" i="4"/>
  <c r="AJ150" i="4"/>
  <c r="AL146" i="4"/>
  <c r="AK146" i="4"/>
  <c r="AJ146" i="4"/>
  <c r="AL142" i="4"/>
  <c r="AK142" i="4"/>
  <c r="AJ142" i="4"/>
  <c r="AL138" i="4"/>
  <c r="AK138" i="4"/>
  <c r="AJ138" i="4"/>
  <c r="AL134" i="4"/>
  <c r="AK134" i="4"/>
  <c r="AJ134" i="4"/>
  <c r="AL130" i="4"/>
  <c r="AK130" i="4"/>
  <c r="AJ130" i="4"/>
  <c r="AL126" i="4"/>
  <c r="AK126" i="4"/>
  <c r="AJ126" i="4"/>
  <c r="AL122" i="4"/>
  <c r="AK122" i="4"/>
  <c r="AJ122" i="4"/>
  <c r="AL118" i="4"/>
  <c r="AK118" i="4"/>
  <c r="AJ118" i="4"/>
  <c r="AL114" i="4"/>
  <c r="AK114" i="4"/>
  <c r="AJ114" i="4"/>
  <c r="AL110" i="4"/>
  <c r="AK110" i="4"/>
  <c r="AJ110" i="4"/>
  <c r="AL106" i="4"/>
  <c r="AK106" i="4"/>
  <c r="AJ106" i="4"/>
  <c r="AL102" i="4"/>
  <c r="AK102" i="4"/>
  <c r="AJ102" i="4"/>
  <c r="AK98" i="4"/>
  <c r="AL98" i="4"/>
  <c r="AJ98" i="4"/>
  <c r="AK94" i="4"/>
  <c r="AL94" i="4"/>
  <c r="AJ94" i="4"/>
  <c r="AL90" i="4"/>
  <c r="AK90" i="4"/>
  <c r="AJ90" i="4"/>
  <c r="AL86" i="4"/>
  <c r="AK86" i="4"/>
  <c r="AJ86" i="4"/>
  <c r="AK82" i="4"/>
  <c r="AL82" i="4"/>
  <c r="AJ82" i="4"/>
  <c r="AK78" i="4"/>
  <c r="AL78" i="4"/>
  <c r="AJ78" i="4"/>
  <c r="AL74" i="4"/>
  <c r="AK74" i="4"/>
  <c r="AJ74" i="4"/>
  <c r="AK70" i="4"/>
  <c r="AL70" i="4"/>
  <c r="AJ70" i="4"/>
  <c r="AL66" i="4"/>
  <c r="AK66" i="4"/>
  <c r="AJ66" i="4"/>
  <c r="AK62" i="4"/>
  <c r="AL62" i="4"/>
  <c r="AJ62" i="4"/>
  <c r="AL58" i="4"/>
  <c r="AK58" i="4"/>
  <c r="AJ58" i="4"/>
  <c r="AK54" i="4"/>
  <c r="AL54" i="4"/>
  <c r="AJ54" i="4"/>
  <c r="AL50" i="4"/>
  <c r="AK50" i="4"/>
  <c r="AJ50" i="4"/>
  <c r="AK46" i="4"/>
  <c r="AL46" i="4"/>
  <c r="AJ46" i="4"/>
  <c r="AL42" i="4"/>
  <c r="AK42" i="4"/>
  <c r="AJ42" i="4"/>
  <c r="AK38" i="4"/>
  <c r="AL38" i="4"/>
  <c r="AJ38" i="4"/>
  <c r="AL34" i="4"/>
  <c r="AK34" i="4"/>
  <c r="AJ34" i="4"/>
  <c r="AK30" i="4"/>
  <c r="AL30" i="4"/>
  <c r="AJ30" i="4"/>
  <c r="AL26" i="4"/>
  <c r="AK26" i="4"/>
  <c r="AJ26" i="4"/>
  <c r="AK22" i="4"/>
  <c r="AL22" i="4"/>
  <c r="AJ22" i="4"/>
  <c r="AE225" i="4"/>
  <c r="AB225" i="4"/>
  <c r="S225" i="4"/>
  <c r="T225" i="4" s="1"/>
  <c r="Y225" i="4"/>
  <c r="V225" i="4"/>
  <c r="I225" i="4"/>
  <c r="F225" i="4"/>
  <c r="AE221" i="4"/>
  <c r="AB221" i="4"/>
  <c r="T221" i="4"/>
  <c r="O221" i="4"/>
  <c r="Y221" i="4"/>
  <c r="V221" i="4"/>
  <c r="C221" i="4"/>
  <c r="I221" i="4"/>
  <c r="F221" i="4"/>
  <c r="AE217" i="4"/>
  <c r="AB217" i="4"/>
  <c r="O217" i="4"/>
  <c r="Y217" i="4"/>
  <c r="I217" i="4"/>
  <c r="V217" i="4"/>
  <c r="F217" i="4"/>
  <c r="C217" i="4"/>
  <c r="AE213" i="4"/>
  <c r="AB213" i="4"/>
  <c r="T213" i="4"/>
  <c r="O213" i="4"/>
  <c r="Y213" i="4"/>
  <c r="C213" i="4"/>
  <c r="V213" i="4"/>
  <c r="F213" i="4"/>
  <c r="I213" i="4"/>
  <c r="AE209" i="4"/>
  <c r="AB209" i="4"/>
  <c r="S209" i="4"/>
  <c r="T209" i="4" s="1"/>
  <c r="O209" i="4"/>
  <c r="Y209" i="4"/>
  <c r="C209" i="4"/>
  <c r="V209" i="4"/>
  <c r="I209" i="4"/>
  <c r="F209" i="4"/>
  <c r="AE205" i="4"/>
  <c r="AB205" i="4"/>
  <c r="S205" i="4"/>
  <c r="T205" i="4" s="1"/>
  <c r="O205" i="4"/>
  <c r="Y205" i="4"/>
  <c r="V205" i="4"/>
  <c r="I205" i="4"/>
  <c r="F205" i="4"/>
  <c r="C205" i="4"/>
  <c r="AE201" i="4"/>
  <c r="AB201" i="4"/>
  <c r="S201" i="4"/>
  <c r="T201" i="4"/>
  <c r="O201" i="4"/>
  <c r="Y201" i="4"/>
  <c r="I201" i="4"/>
  <c r="C201" i="4"/>
  <c r="F201" i="4"/>
  <c r="V201" i="4"/>
  <c r="AE197" i="4"/>
  <c r="AB197" i="4"/>
  <c r="S197" i="4"/>
  <c r="T197" i="4" s="1"/>
  <c r="O197" i="4"/>
  <c r="Y197" i="4"/>
  <c r="I197" i="4"/>
  <c r="C197" i="4"/>
  <c r="V197" i="4"/>
  <c r="F197" i="4"/>
  <c r="AE193" i="4"/>
  <c r="AB193" i="4"/>
  <c r="S193" i="4"/>
  <c r="T193" i="4" s="1"/>
  <c r="O193" i="4"/>
  <c r="Y193" i="4"/>
  <c r="V193" i="4"/>
  <c r="I193" i="4"/>
  <c r="F193" i="4"/>
  <c r="C193" i="4"/>
  <c r="AE189" i="4"/>
  <c r="AB189" i="4"/>
  <c r="S189" i="4"/>
  <c r="T189" i="4" s="1"/>
  <c r="F189" i="4"/>
  <c r="Y189" i="4"/>
  <c r="V189" i="4"/>
  <c r="I189" i="4"/>
  <c r="C189" i="4"/>
  <c r="AE185" i="4"/>
  <c r="AB185" i="4"/>
  <c r="S185" i="4"/>
  <c r="T185" i="4" s="1"/>
  <c r="F185" i="4"/>
  <c r="Y185" i="4"/>
  <c r="I185" i="4"/>
  <c r="V185" i="4"/>
  <c r="C185" i="4"/>
  <c r="AE181" i="4"/>
  <c r="AB181" i="4"/>
  <c r="S181" i="4"/>
  <c r="T181" i="4"/>
  <c r="F181" i="4"/>
  <c r="Y181" i="4"/>
  <c r="C181" i="4"/>
  <c r="V181" i="4"/>
  <c r="I181" i="4"/>
  <c r="AE177" i="4"/>
  <c r="AB177" i="4"/>
  <c r="S177" i="4"/>
  <c r="T177" i="4"/>
  <c r="F177" i="4"/>
  <c r="O177" i="4"/>
  <c r="Y177" i="4"/>
  <c r="V177" i="4"/>
  <c r="C177" i="4"/>
  <c r="I177" i="4"/>
  <c r="AE173" i="4"/>
  <c r="AB173" i="4"/>
  <c r="S173" i="4"/>
  <c r="T173" i="4" s="1"/>
  <c r="F173" i="4"/>
  <c r="O173" i="4"/>
  <c r="Y173" i="4"/>
  <c r="V173" i="4"/>
  <c r="I173" i="4"/>
  <c r="C173" i="4"/>
  <c r="AE169" i="4"/>
  <c r="AB169" i="4"/>
  <c r="S169" i="4"/>
  <c r="T169" i="4"/>
  <c r="F169" i="4"/>
  <c r="O169" i="4"/>
  <c r="Y169" i="4"/>
  <c r="I169" i="4"/>
  <c r="C169" i="4"/>
  <c r="V169" i="4"/>
  <c r="AE165" i="4"/>
  <c r="AB165" i="4"/>
  <c r="S165" i="4"/>
  <c r="T165" i="4" s="1"/>
  <c r="F165" i="4"/>
  <c r="O165" i="4"/>
  <c r="Y165" i="4"/>
  <c r="C165" i="4"/>
  <c r="I165" i="4"/>
  <c r="V165" i="4"/>
  <c r="AE161" i="4"/>
  <c r="AB161" i="4"/>
  <c r="S161" i="4"/>
  <c r="T161" i="4"/>
  <c r="F161" i="4"/>
  <c r="O161" i="4"/>
  <c r="Y161" i="4"/>
  <c r="V161" i="4"/>
  <c r="I161" i="4"/>
  <c r="C161" i="4"/>
  <c r="AE157" i="4"/>
  <c r="AB157" i="4"/>
  <c r="S157" i="4"/>
  <c r="T157" i="4" s="1"/>
  <c r="F157" i="4"/>
  <c r="O157" i="4"/>
  <c r="Y157" i="4"/>
  <c r="V157" i="4"/>
  <c r="I157" i="4"/>
  <c r="C157" i="4"/>
  <c r="AE153" i="4"/>
  <c r="AB153" i="4"/>
  <c r="S153" i="4"/>
  <c r="T153" i="4" s="1"/>
  <c r="F153" i="4"/>
  <c r="O153" i="4"/>
  <c r="Y153" i="4"/>
  <c r="I153" i="4"/>
  <c r="V153" i="4"/>
  <c r="C153" i="4"/>
  <c r="AE149" i="4"/>
  <c r="AB149" i="4"/>
  <c r="S149" i="4"/>
  <c r="T149" i="4" s="1"/>
  <c r="F149" i="4"/>
  <c r="O149" i="4"/>
  <c r="Y149" i="4"/>
  <c r="C149" i="4"/>
  <c r="V149" i="4"/>
  <c r="I149" i="4"/>
  <c r="AE145" i="4"/>
  <c r="AB145" i="4"/>
  <c r="S145" i="4"/>
  <c r="T145" i="4"/>
  <c r="F145" i="4"/>
  <c r="O145" i="4"/>
  <c r="Y145" i="4"/>
  <c r="V145" i="4"/>
  <c r="C145" i="4"/>
  <c r="I145" i="4"/>
  <c r="AE141" i="4"/>
  <c r="AB141" i="4"/>
  <c r="S141" i="4"/>
  <c r="T141" i="4" s="1"/>
  <c r="F141" i="4"/>
  <c r="O141" i="4"/>
  <c r="Y141" i="4"/>
  <c r="V141" i="4"/>
  <c r="I141" i="4"/>
  <c r="C141" i="4"/>
  <c r="AE137" i="4"/>
  <c r="AB137" i="4"/>
  <c r="S137" i="4"/>
  <c r="T137" i="4" s="1"/>
  <c r="F137" i="4"/>
  <c r="O137" i="4"/>
  <c r="Y137" i="4"/>
  <c r="I137" i="4"/>
  <c r="V137" i="4"/>
  <c r="C137" i="4"/>
  <c r="AE133" i="4"/>
  <c r="AB133" i="4"/>
  <c r="S133" i="4"/>
  <c r="T133" i="4" s="1"/>
  <c r="F133" i="4"/>
  <c r="O133" i="4"/>
  <c r="Y133" i="4"/>
  <c r="I133" i="4"/>
  <c r="C133" i="4"/>
  <c r="V133" i="4"/>
  <c r="AE129" i="4"/>
  <c r="AB129" i="4"/>
  <c r="S129" i="4"/>
  <c r="T129" i="4"/>
  <c r="F129" i="4"/>
  <c r="O129" i="4"/>
  <c r="Y129" i="4"/>
  <c r="V129" i="4"/>
  <c r="C129" i="4"/>
  <c r="AE125" i="4"/>
  <c r="AB125" i="4"/>
  <c r="S125" i="4"/>
  <c r="T125" i="4" s="1"/>
  <c r="F125" i="4"/>
  <c r="O125" i="4"/>
  <c r="Y125" i="4"/>
  <c r="V125" i="4"/>
  <c r="C125" i="4"/>
  <c r="AE121" i="4"/>
  <c r="AB121" i="4"/>
  <c r="S121" i="4"/>
  <c r="T121" i="4"/>
  <c r="F121" i="4"/>
  <c r="O121" i="4"/>
  <c r="Y121" i="4"/>
  <c r="I121" i="4"/>
  <c r="C121" i="4"/>
  <c r="V121" i="4"/>
  <c r="AE117" i="4"/>
  <c r="AB117" i="4"/>
  <c r="S117" i="4"/>
  <c r="T117" i="4"/>
  <c r="F117" i="4"/>
  <c r="O117" i="4"/>
  <c r="Y117" i="4"/>
  <c r="I117" i="4"/>
  <c r="V117" i="4"/>
  <c r="C117" i="4"/>
  <c r="AE113" i="4"/>
  <c r="AB113" i="4"/>
  <c r="S113" i="4"/>
  <c r="T113" i="4" s="1"/>
  <c r="F113" i="4"/>
  <c r="O113" i="4"/>
  <c r="Y113" i="4"/>
  <c r="V113" i="4"/>
  <c r="C113" i="4"/>
  <c r="I113" i="4"/>
  <c r="AE109" i="4"/>
  <c r="AB109" i="4"/>
  <c r="S109" i="4"/>
  <c r="T109" i="4"/>
  <c r="F109" i="4"/>
  <c r="O109" i="4"/>
  <c r="Y109" i="4"/>
  <c r="V109" i="4"/>
  <c r="C109" i="4"/>
  <c r="I109" i="4"/>
  <c r="AE105" i="4"/>
  <c r="AB105" i="4"/>
  <c r="S105" i="4"/>
  <c r="T105" i="4" s="1"/>
  <c r="F105" i="4"/>
  <c r="O105" i="4"/>
  <c r="Y105" i="4"/>
  <c r="I105" i="4"/>
  <c r="V105" i="4"/>
  <c r="C105" i="4"/>
  <c r="AE101" i="4"/>
  <c r="AB101" i="4"/>
  <c r="S101" i="4"/>
  <c r="T101" i="4" s="1"/>
  <c r="F101" i="4"/>
  <c r="O101" i="4"/>
  <c r="Y101" i="4"/>
  <c r="V101" i="4"/>
  <c r="I101" i="4"/>
  <c r="C101" i="4"/>
  <c r="AE97" i="4"/>
  <c r="AB97" i="4"/>
  <c r="S97" i="4"/>
  <c r="T97" i="4" s="1"/>
  <c r="F97" i="4"/>
  <c r="O97" i="4"/>
  <c r="Y97" i="4"/>
  <c r="C97" i="4"/>
  <c r="V97" i="4"/>
  <c r="I97" i="4"/>
  <c r="AE93" i="4"/>
  <c r="AB93" i="4"/>
  <c r="S93" i="4"/>
  <c r="T93" i="4"/>
  <c r="F93" i="4"/>
  <c r="O93" i="4"/>
  <c r="Y93" i="4"/>
  <c r="V93" i="4"/>
  <c r="I93" i="4"/>
  <c r="C93" i="4"/>
  <c r="AE89" i="4"/>
  <c r="AB89" i="4"/>
  <c r="S89" i="4"/>
  <c r="T89" i="4" s="1"/>
  <c r="F89" i="4"/>
  <c r="O89" i="4"/>
  <c r="Y89" i="4"/>
  <c r="I89" i="4"/>
  <c r="V89" i="4"/>
  <c r="C89" i="4"/>
  <c r="AE85" i="4"/>
  <c r="AB85" i="4"/>
  <c r="S85" i="4"/>
  <c r="T85" i="4" s="1"/>
  <c r="F85" i="4"/>
  <c r="O85" i="4"/>
  <c r="Y85" i="4"/>
  <c r="I85" i="4"/>
  <c r="C85" i="4"/>
  <c r="V85" i="4"/>
  <c r="AE81" i="4"/>
  <c r="AB81" i="4"/>
  <c r="S81" i="4"/>
  <c r="T81" i="4" s="1"/>
  <c r="F81" i="4"/>
  <c r="O81" i="4"/>
  <c r="Y81" i="4"/>
  <c r="V81" i="4"/>
  <c r="C81" i="4"/>
  <c r="I81" i="4"/>
  <c r="AE77" i="4"/>
  <c r="AB77" i="4"/>
  <c r="S77" i="4"/>
  <c r="T77" i="4"/>
  <c r="F77" i="4"/>
  <c r="O77" i="4"/>
  <c r="Y77" i="4"/>
  <c r="V77" i="4"/>
  <c r="I77" i="4"/>
  <c r="C77" i="4"/>
  <c r="AE73" i="4"/>
  <c r="AB73" i="4"/>
  <c r="S73" i="4"/>
  <c r="T73" i="4" s="1"/>
  <c r="F73" i="4"/>
  <c r="O73" i="4"/>
  <c r="Y73" i="4"/>
  <c r="I73" i="4"/>
  <c r="C73" i="4"/>
  <c r="V73" i="4"/>
  <c r="AE69" i="4"/>
  <c r="AB69" i="4"/>
  <c r="S69" i="4"/>
  <c r="T69" i="4" s="1"/>
  <c r="F69" i="4"/>
  <c r="O69" i="4"/>
  <c r="Y69" i="4"/>
  <c r="I69" i="4"/>
  <c r="V69" i="4"/>
  <c r="C69" i="4"/>
  <c r="AE65" i="4"/>
  <c r="AB65" i="4"/>
  <c r="S65" i="4"/>
  <c r="T65" i="4" s="1"/>
  <c r="F65" i="4"/>
  <c r="O65" i="4"/>
  <c r="Y65" i="4"/>
  <c r="V65" i="4"/>
  <c r="C65" i="4"/>
  <c r="I65" i="4"/>
  <c r="AE61" i="4"/>
  <c r="AB61" i="4"/>
  <c r="S61" i="4"/>
  <c r="T61" i="4"/>
  <c r="F61" i="4"/>
  <c r="O61" i="4"/>
  <c r="Y61" i="4"/>
  <c r="V61" i="4"/>
  <c r="C61" i="4"/>
  <c r="I61" i="4"/>
  <c r="AE57" i="4"/>
  <c r="AB57" i="4"/>
  <c r="S57" i="4"/>
  <c r="T57" i="4" s="1"/>
  <c r="F57" i="4"/>
  <c r="O57" i="4"/>
  <c r="Y57" i="4"/>
  <c r="I57" i="4"/>
  <c r="V57" i="4"/>
  <c r="C57" i="4"/>
  <c r="AE53" i="4"/>
  <c r="AB53" i="4"/>
  <c r="S53" i="4"/>
  <c r="T53" i="4" s="1"/>
  <c r="F53" i="4"/>
  <c r="O53" i="4"/>
  <c r="Y53" i="4"/>
  <c r="V53" i="4"/>
  <c r="I53" i="4"/>
  <c r="C53" i="4"/>
  <c r="AE49" i="4"/>
  <c r="AB49" i="4"/>
  <c r="S49" i="4"/>
  <c r="T49" i="4" s="1"/>
  <c r="F49" i="4"/>
  <c r="O49" i="4"/>
  <c r="Y49" i="4"/>
  <c r="C49" i="4"/>
  <c r="V49" i="4"/>
  <c r="I49" i="4"/>
  <c r="AE45" i="4"/>
  <c r="AB45" i="4"/>
  <c r="S45" i="4"/>
  <c r="T45" i="4"/>
  <c r="F45" i="4"/>
  <c r="O45" i="4"/>
  <c r="Y45" i="4"/>
  <c r="V45" i="4"/>
  <c r="I45" i="4"/>
  <c r="C45" i="4"/>
  <c r="AE41" i="4"/>
  <c r="AB41" i="4"/>
  <c r="S41" i="4"/>
  <c r="T41" i="4" s="1"/>
  <c r="F41" i="4"/>
  <c r="O41" i="4"/>
  <c r="Y41" i="4"/>
  <c r="I41" i="4"/>
  <c r="V41" i="4"/>
  <c r="C41" i="4"/>
  <c r="AE37" i="4"/>
  <c r="AB37" i="4"/>
  <c r="S37" i="4"/>
  <c r="T37" i="4"/>
  <c r="F37" i="4"/>
  <c r="O37" i="4"/>
  <c r="Y37" i="4"/>
  <c r="I37" i="4"/>
  <c r="C37" i="4"/>
  <c r="V37" i="4"/>
  <c r="AE33" i="4"/>
  <c r="AB33" i="4"/>
  <c r="S33" i="4"/>
  <c r="T33" i="4" s="1"/>
  <c r="F33" i="4"/>
  <c r="O33" i="4"/>
  <c r="Y33" i="4"/>
  <c r="V33" i="4"/>
  <c r="C33" i="4"/>
  <c r="I33" i="4"/>
  <c r="AE29" i="4"/>
  <c r="AB29" i="4"/>
  <c r="S29" i="4"/>
  <c r="T29" i="4"/>
  <c r="F29" i="4"/>
  <c r="O29" i="4"/>
  <c r="Y29" i="4"/>
  <c r="V29" i="4"/>
  <c r="I29" i="4"/>
  <c r="C29" i="4"/>
  <c r="AE25" i="4"/>
  <c r="AB25" i="4"/>
  <c r="S25" i="4"/>
  <c r="T25" i="4"/>
  <c r="F25" i="4"/>
  <c r="O25" i="4"/>
  <c r="Y25" i="4"/>
  <c r="I25" i="4"/>
  <c r="C25" i="4"/>
  <c r="V25" i="4"/>
  <c r="AE21" i="4"/>
  <c r="AB21" i="4"/>
  <c r="S21" i="4"/>
  <c r="T21" i="4" s="1"/>
  <c r="F21" i="4"/>
  <c r="O21" i="4"/>
  <c r="Y21" i="4"/>
  <c r="I21" i="4"/>
  <c r="C21" i="4"/>
  <c r="V21" i="4"/>
  <c r="AE224" i="4"/>
  <c r="AB224" i="4"/>
  <c r="Y224" i="4"/>
  <c r="V224" i="4"/>
  <c r="I224" i="4"/>
  <c r="T224" i="4"/>
  <c r="F224" i="4"/>
  <c r="C224" i="4"/>
  <c r="AE220" i="4"/>
  <c r="AB220" i="4"/>
  <c r="O220" i="4"/>
  <c r="Y220" i="4"/>
  <c r="V220" i="4"/>
  <c r="I220" i="4"/>
  <c r="F220" i="4"/>
  <c r="T220" i="4"/>
  <c r="C220" i="4"/>
  <c r="AE216" i="4"/>
  <c r="AB216" i="4"/>
  <c r="O216" i="4"/>
  <c r="Y216" i="4"/>
  <c r="V216" i="4"/>
  <c r="I216" i="4"/>
  <c r="F216" i="4"/>
  <c r="C216" i="4"/>
  <c r="AE212" i="4"/>
  <c r="AB212" i="4"/>
  <c r="O212" i="4"/>
  <c r="Y212" i="4"/>
  <c r="V212" i="4"/>
  <c r="I212" i="4"/>
  <c r="T212" i="4"/>
  <c r="F212" i="4"/>
  <c r="C212" i="4"/>
  <c r="AE208" i="4"/>
  <c r="AB208" i="4"/>
  <c r="O208" i="4"/>
  <c r="Y208" i="4"/>
  <c r="V208" i="4"/>
  <c r="I208" i="4"/>
  <c r="S208" i="4"/>
  <c r="T208" i="4" s="1"/>
  <c r="F208" i="4"/>
  <c r="C208" i="4"/>
  <c r="AE204" i="4"/>
  <c r="AB204" i="4"/>
  <c r="O204" i="4"/>
  <c r="Y204" i="4"/>
  <c r="V204" i="4"/>
  <c r="I204" i="4"/>
  <c r="S204" i="4"/>
  <c r="T204" i="4" s="1"/>
  <c r="F204" i="4"/>
  <c r="C204" i="4"/>
  <c r="AE200" i="4"/>
  <c r="AB200" i="4"/>
  <c r="O200" i="4"/>
  <c r="Y200" i="4"/>
  <c r="V200" i="4"/>
  <c r="I200" i="4"/>
  <c r="F200" i="4"/>
  <c r="S200" i="4"/>
  <c r="T200" i="4" s="1"/>
  <c r="C200" i="4"/>
  <c r="AE196" i="4"/>
  <c r="AB196" i="4"/>
  <c r="O196" i="4"/>
  <c r="Y196" i="4"/>
  <c r="V196" i="4"/>
  <c r="I196" i="4"/>
  <c r="S196" i="4"/>
  <c r="T196" i="4" s="1"/>
  <c r="F196" i="4"/>
  <c r="C196" i="4"/>
  <c r="AE192" i="4"/>
  <c r="AB192" i="4"/>
  <c r="O192" i="4"/>
  <c r="Y192" i="4"/>
  <c r="V192" i="4"/>
  <c r="I192" i="4"/>
  <c r="S192" i="4"/>
  <c r="T192" i="4"/>
  <c r="F192" i="4"/>
  <c r="C192" i="4"/>
  <c r="AE188" i="4"/>
  <c r="AB188" i="4"/>
  <c r="Y188" i="4"/>
  <c r="V188" i="4"/>
  <c r="I188" i="4"/>
  <c r="F188" i="4"/>
  <c r="C188" i="4"/>
  <c r="S188" i="4"/>
  <c r="T188" i="4"/>
  <c r="AE184" i="4"/>
  <c r="AB184" i="4"/>
  <c r="Y184" i="4"/>
  <c r="V184" i="4"/>
  <c r="I184" i="4"/>
  <c r="F184" i="4"/>
  <c r="S184" i="4"/>
  <c r="T184" i="4"/>
  <c r="C184" i="4"/>
  <c r="AE180" i="4"/>
  <c r="AB180" i="4"/>
  <c r="Y180" i="4"/>
  <c r="V180" i="4"/>
  <c r="I180" i="4"/>
  <c r="S180" i="4"/>
  <c r="T180" i="4"/>
  <c r="F180" i="4"/>
  <c r="C180" i="4"/>
  <c r="AE176" i="4"/>
  <c r="AB176" i="4"/>
  <c r="O176" i="4"/>
  <c r="Y176" i="4"/>
  <c r="V176" i="4"/>
  <c r="I176" i="4"/>
  <c r="S176" i="4"/>
  <c r="T176" i="4" s="1"/>
  <c r="F176" i="4"/>
  <c r="C176" i="4"/>
  <c r="AE172" i="4"/>
  <c r="AB172" i="4"/>
  <c r="O172" i="4"/>
  <c r="Y172" i="4"/>
  <c r="V172" i="4"/>
  <c r="I172" i="4"/>
  <c r="F172" i="4"/>
  <c r="S172" i="4"/>
  <c r="T172" i="4" s="1"/>
  <c r="C172" i="4"/>
  <c r="AE168" i="4"/>
  <c r="AB168" i="4"/>
  <c r="O168" i="4"/>
  <c r="Y168" i="4"/>
  <c r="V168" i="4"/>
  <c r="I168" i="4"/>
  <c r="S168" i="4"/>
  <c r="T168" i="4" s="1"/>
  <c r="C168" i="4"/>
  <c r="F168" i="4"/>
  <c r="AE164" i="4"/>
  <c r="AB164" i="4"/>
  <c r="O164" i="4"/>
  <c r="Y164" i="4"/>
  <c r="V164" i="4"/>
  <c r="I164" i="4"/>
  <c r="S164" i="4"/>
  <c r="T164" i="4"/>
  <c r="F164" i="4"/>
  <c r="C164" i="4"/>
  <c r="AE160" i="4"/>
  <c r="AB160" i="4"/>
  <c r="O160" i="4"/>
  <c r="Y160" i="4"/>
  <c r="V160" i="4"/>
  <c r="I160" i="4"/>
  <c r="S160" i="4"/>
  <c r="T160" i="4" s="1"/>
  <c r="F160" i="4"/>
  <c r="C160" i="4"/>
  <c r="AE156" i="4"/>
  <c r="AB156" i="4"/>
  <c r="O156" i="4"/>
  <c r="Y156" i="4"/>
  <c r="V156" i="4"/>
  <c r="I156" i="4"/>
  <c r="F156" i="4"/>
  <c r="S156" i="4"/>
  <c r="T156" i="4" s="1"/>
  <c r="C156" i="4"/>
  <c r="AE152" i="4"/>
  <c r="AB152" i="4"/>
  <c r="O152" i="4"/>
  <c r="Y152" i="4"/>
  <c r="V152" i="4"/>
  <c r="I152" i="4"/>
  <c r="F152" i="4"/>
  <c r="S152" i="4"/>
  <c r="T152" i="4"/>
  <c r="C152" i="4"/>
  <c r="AE148" i="4"/>
  <c r="AB148" i="4"/>
  <c r="O148" i="4"/>
  <c r="Y148" i="4"/>
  <c r="V148" i="4"/>
  <c r="I148" i="4"/>
  <c r="S148" i="4"/>
  <c r="T148" i="4"/>
  <c r="F148" i="4"/>
  <c r="C148" i="4"/>
  <c r="AE144" i="4"/>
  <c r="AB144" i="4"/>
  <c r="O144" i="4"/>
  <c r="Y144" i="4"/>
  <c r="V144" i="4"/>
  <c r="I144" i="4"/>
  <c r="S144" i="4"/>
  <c r="T144" i="4" s="1"/>
  <c r="F144" i="4"/>
  <c r="C144" i="4"/>
  <c r="AE140" i="4"/>
  <c r="AB140" i="4"/>
  <c r="O140" i="4"/>
  <c r="Y140" i="4"/>
  <c r="V140" i="4"/>
  <c r="I140" i="4"/>
  <c r="F140" i="4"/>
  <c r="C140" i="4"/>
  <c r="S140" i="4"/>
  <c r="T140" i="4" s="1"/>
  <c r="AE136" i="4"/>
  <c r="AB136" i="4"/>
  <c r="O136" i="4"/>
  <c r="Y136" i="4"/>
  <c r="V136" i="4"/>
  <c r="I136" i="4"/>
  <c r="F136" i="4"/>
  <c r="S136" i="4"/>
  <c r="T136" i="4" s="1"/>
  <c r="C136" i="4"/>
  <c r="AE132" i="4"/>
  <c r="AB132" i="4"/>
  <c r="O132" i="4"/>
  <c r="Y132" i="4"/>
  <c r="V132" i="4"/>
  <c r="I132" i="4"/>
  <c r="S132" i="4"/>
  <c r="T132" i="4"/>
  <c r="F132" i="4"/>
  <c r="C132" i="4"/>
  <c r="AE128" i="4"/>
  <c r="AB128" i="4"/>
  <c r="O128" i="4"/>
  <c r="Y128" i="4"/>
  <c r="V128" i="4"/>
  <c r="D130" i="8"/>
  <c r="S128" i="4"/>
  <c r="T128" i="4" s="1"/>
  <c r="F128" i="4"/>
  <c r="C128" i="4"/>
  <c r="AE124" i="4"/>
  <c r="AB124" i="4"/>
  <c r="O124" i="4"/>
  <c r="Y124" i="4"/>
  <c r="V124" i="4"/>
  <c r="F124" i="4"/>
  <c r="S124" i="4"/>
  <c r="T124" i="4" s="1"/>
  <c r="C124" i="4"/>
  <c r="AE120" i="4"/>
  <c r="AB120" i="4"/>
  <c r="O120" i="4"/>
  <c r="Y120" i="4"/>
  <c r="V120" i="4"/>
  <c r="I120" i="4"/>
  <c r="S120" i="4"/>
  <c r="T120" i="4" s="1"/>
  <c r="C120" i="4"/>
  <c r="F120" i="4"/>
  <c r="AE116" i="4"/>
  <c r="AB116" i="4"/>
  <c r="O116" i="4"/>
  <c r="Y116" i="4"/>
  <c r="V116" i="4"/>
  <c r="I116" i="4"/>
  <c r="S116" i="4"/>
  <c r="T116" i="4" s="1"/>
  <c r="F116" i="4"/>
  <c r="C116" i="4"/>
  <c r="AE112" i="4"/>
  <c r="AB112" i="4"/>
  <c r="O112" i="4"/>
  <c r="Y112" i="4"/>
  <c r="V112" i="4"/>
  <c r="I112" i="4"/>
  <c r="S112" i="4"/>
  <c r="T112" i="4"/>
  <c r="F112" i="4"/>
  <c r="C112" i="4"/>
  <c r="AE108" i="4"/>
  <c r="AB108" i="4"/>
  <c r="O108" i="4"/>
  <c r="Y108" i="4"/>
  <c r="V108" i="4"/>
  <c r="I108" i="4"/>
  <c r="F108" i="4"/>
  <c r="S108" i="4"/>
  <c r="T108" i="4" s="1"/>
  <c r="C108" i="4"/>
  <c r="AE104" i="4"/>
  <c r="AB104" i="4"/>
  <c r="O104" i="4"/>
  <c r="Y104" i="4"/>
  <c r="V104" i="4"/>
  <c r="I104" i="4"/>
  <c r="F104" i="4"/>
  <c r="S104" i="4"/>
  <c r="T104" i="4" s="1"/>
  <c r="C104" i="4"/>
  <c r="AE100" i="4"/>
  <c r="AB100" i="4"/>
  <c r="O100" i="4"/>
  <c r="Y100" i="4"/>
  <c r="V100" i="4"/>
  <c r="I100" i="4"/>
  <c r="S100" i="4"/>
  <c r="T100" i="4" s="1"/>
  <c r="F100" i="4"/>
  <c r="C100" i="4"/>
  <c r="AE96" i="4"/>
  <c r="AB96" i="4"/>
  <c r="O96" i="4"/>
  <c r="Y96" i="4"/>
  <c r="V96" i="4"/>
  <c r="I96" i="4"/>
  <c r="S96" i="4"/>
  <c r="T96" i="4"/>
  <c r="F96" i="4"/>
  <c r="C96" i="4"/>
  <c r="AE92" i="4"/>
  <c r="AB92" i="4"/>
  <c r="O92" i="4"/>
  <c r="Y92" i="4"/>
  <c r="V92" i="4"/>
  <c r="I92" i="4"/>
  <c r="F92" i="4"/>
  <c r="C92" i="4"/>
  <c r="S92" i="4"/>
  <c r="T92" i="4" s="1"/>
  <c r="AE88" i="4"/>
  <c r="AB88" i="4"/>
  <c r="O88" i="4"/>
  <c r="Y88" i="4"/>
  <c r="V88" i="4"/>
  <c r="I88" i="4"/>
  <c r="S88" i="4"/>
  <c r="T88" i="4" s="1"/>
  <c r="C88" i="4"/>
  <c r="F88" i="4"/>
  <c r="AE84" i="4"/>
  <c r="AB84" i="4"/>
  <c r="O84" i="4"/>
  <c r="Y84" i="4"/>
  <c r="V84" i="4"/>
  <c r="I84" i="4"/>
  <c r="S84" i="4"/>
  <c r="T84" i="4" s="1"/>
  <c r="F84" i="4"/>
  <c r="C84" i="4"/>
  <c r="AE80" i="4"/>
  <c r="AB80" i="4"/>
  <c r="O80" i="4"/>
  <c r="Y80" i="4"/>
  <c r="V80" i="4"/>
  <c r="I80" i="4"/>
  <c r="S80" i="4"/>
  <c r="T80" i="4"/>
  <c r="F80" i="4"/>
  <c r="C80" i="4"/>
  <c r="AE76" i="4"/>
  <c r="AB76" i="4"/>
  <c r="O76" i="4"/>
  <c r="Y76" i="4"/>
  <c r="V76" i="4"/>
  <c r="I76" i="4"/>
  <c r="F76" i="4"/>
  <c r="S76" i="4"/>
  <c r="T76" i="4" s="1"/>
  <c r="C76" i="4"/>
  <c r="AE72" i="4"/>
  <c r="AB72" i="4"/>
  <c r="O72" i="4"/>
  <c r="Y72" i="4"/>
  <c r="V72" i="4"/>
  <c r="I72" i="4"/>
  <c r="F72" i="4"/>
  <c r="S72" i="4"/>
  <c r="T72" i="4" s="1"/>
  <c r="C72" i="4"/>
  <c r="AE68" i="4"/>
  <c r="AB68" i="4"/>
  <c r="O68" i="4"/>
  <c r="Y68" i="4"/>
  <c r="V68" i="4"/>
  <c r="I68" i="4"/>
  <c r="S68" i="4"/>
  <c r="T68" i="4" s="1"/>
  <c r="F68" i="4"/>
  <c r="C68" i="4"/>
  <c r="AE64" i="4"/>
  <c r="AB64" i="4"/>
  <c r="O64" i="4"/>
  <c r="Y64" i="4"/>
  <c r="V64" i="4"/>
  <c r="I64" i="4"/>
  <c r="S64" i="4"/>
  <c r="T64" i="4"/>
  <c r="F64" i="4"/>
  <c r="C64" i="4"/>
  <c r="AE60" i="4"/>
  <c r="AB60" i="4"/>
  <c r="O60" i="4"/>
  <c r="Y60" i="4"/>
  <c r="V60" i="4"/>
  <c r="I60" i="4"/>
  <c r="F60" i="4"/>
  <c r="C60" i="4"/>
  <c r="S60" i="4"/>
  <c r="T60" i="4" s="1"/>
  <c r="AE56" i="4"/>
  <c r="AB56" i="4"/>
  <c r="O56" i="4"/>
  <c r="Y56" i="4"/>
  <c r="V56" i="4"/>
  <c r="I56" i="4"/>
  <c r="F56" i="4"/>
  <c r="S56" i="4"/>
  <c r="T56" i="4"/>
  <c r="C56" i="4"/>
  <c r="AE52" i="4"/>
  <c r="AB52" i="4"/>
  <c r="O52" i="4"/>
  <c r="Y52" i="4"/>
  <c r="V52" i="4"/>
  <c r="I52" i="4"/>
  <c r="S52" i="4"/>
  <c r="T52" i="4" s="1"/>
  <c r="F52" i="4"/>
  <c r="C52" i="4"/>
  <c r="AE48" i="4"/>
  <c r="AB48" i="4"/>
  <c r="O48" i="4"/>
  <c r="Y48" i="4"/>
  <c r="V48" i="4"/>
  <c r="I48" i="4"/>
  <c r="S48" i="4"/>
  <c r="T48" i="4"/>
  <c r="F48" i="4"/>
  <c r="C48" i="4"/>
  <c r="AE44" i="4"/>
  <c r="AB44" i="4"/>
  <c r="O44" i="4"/>
  <c r="Y44" i="4"/>
  <c r="V44" i="4"/>
  <c r="I44" i="4"/>
  <c r="F44" i="4"/>
  <c r="S44" i="4"/>
  <c r="T44" i="4" s="1"/>
  <c r="C44" i="4"/>
  <c r="AE40" i="4"/>
  <c r="AB40" i="4"/>
  <c r="O40" i="4"/>
  <c r="Y40" i="4"/>
  <c r="V40" i="4"/>
  <c r="I40" i="4"/>
  <c r="S40" i="4"/>
  <c r="T40" i="4" s="1"/>
  <c r="C40" i="4"/>
  <c r="F40" i="4"/>
  <c r="AE36" i="4"/>
  <c r="AB36" i="4"/>
  <c r="O36" i="4"/>
  <c r="Y36" i="4"/>
  <c r="V36" i="4"/>
  <c r="I36" i="4"/>
  <c r="S36" i="4"/>
  <c r="T36" i="4" s="1"/>
  <c r="F36" i="4"/>
  <c r="C36" i="4"/>
  <c r="AE32" i="4"/>
  <c r="AB32" i="4"/>
  <c r="O32" i="4"/>
  <c r="Y32" i="4"/>
  <c r="V32" i="4"/>
  <c r="I32" i="4"/>
  <c r="S32" i="4"/>
  <c r="T32" i="4"/>
  <c r="F32" i="4"/>
  <c r="C32" i="4"/>
  <c r="AE28" i="4"/>
  <c r="AB28" i="4"/>
  <c r="O28" i="4"/>
  <c r="Y28" i="4"/>
  <c r="V28" i="4"/>
  <c r="I28" i="4"/>
  <c r="F28" i="4"/>
  <c r="C28" i="4"/>
  <c r="S28" i="4"/>
  <c r="T28" i="4" s="1"/>
  <c r="AE24" i="4"/>
  <c r="AB24" i="4"/>
  <c r="O24" i="4"/>
  <c r="Y24" i="4"/>
  <c r="V24" i="4"/>
  <c r="I24" i="4"/>
  <c r="F24" i="4"/>
  <c r="S24" i="4"/>
  <c r="T24" i="4" s="1"/>
  <c r="C24" i="4"/>
  <c r="AB223" i="4"/>
  <c r="Y223" i="4"/>
  <c r="V223" i="4"/>
  <c r="I223" i="4"/>
  <c r="T223" i="4"/>
  <c r="F223" i="4"/>
  <c r="AE223" i="4"/>
  <c r="C223" i="4"/>
  <c r="O223" i="4"/>
  <c r="AB219" i="4"/>
  <c r="Y219" i="4"/>
  <c r="V219" i="4"/>
  <c r="I219" i="4"/>
  <c r="AE219" i="4"/>
  <c r="F219" i="4"/>
  <c r="C219" i="4"/>
  <c r="O219" i="4"/>
  <c r="AB215" i="4"/>
  <c r="Y215" i="4"/>
  <c r="AE215" i="4"/>
  <c r="V215" i="4"/>
  <c r="I215" i="4"/>
  <c r="F215" i="4"/>
  <c r="O215" i="4"/>
  <c r="C215" i="4"/>
  <c r="AB211" i="4"/>
  <c r="AE211" i="4"/>
  <c r="Y211" i="4"/>
  <c r="V211" i="4"/>
  <c r="I211" i="4"/>
  <c r="T211" i="4"/>
  <c r="O211" i="4"/>
  <c r="F211" i="4"/>
  <c r="C211" i="4"/>
  <c r="AB207" i="4"/>
  <c r="Y207" i="4"/>
  <c r="V207" i="4"/>
  <c r="I207" i="4"/>
  <c r="S207" i="4"/>
  <c r="T207" i="4" s="1"/>
  <c r="AE207" i="4"/>
  <c r="F207" i="4"/>
  <c r="C207" i="4"/>
  <c r="O207" i="4"/>
  <c r="AB203" i="4"/>
  <c r="Y203" i="4"/>
  <c r="V203" i="4"/>
  <c r="I203" i="4"/>
  <c r="AE203" i="4"/>
  <c r="S203" i="4"/>
  <c r="T203" i="4" s="1"/>
  <c r="F203" i="4"/>
  <c r="C203" i="4"/>
  <c r="O203" i="4"/>
  <c r="AB199" i="4"/>
  <c r="Y199" i="4"/>
  <c r="AE199" i="4"/>
  <c r="V199" i="4"/>
  <c r="I199" i="4"/>
  <c r="S199" i="4"/>
  <c r="T199" i="4" s="1"/>
  <c r="F199" i="4"/>
  <c r="O199" i="4"/>
  <c r="C199" i="4"/>
  <c r="AB195" i="4"/>
  <c r="AE195" i="4"/>
  <c r="Y195" i="4"/>
  <c r="V195" i="4"/>
  <c r="I195" i="4"/>
  <c r="S195" i="4"/>
  <c r="T195" i="4" s="1"/>
  <c r="O195" i="4"/>
  <c r="F195" i="4"/>
  <c r="C195" i="4"/>
  <c r="AB191" i="4"/>
  <c r="Y191" i="4"/>
  <c r="V191" i="4"/>
  <c r="I191" i="4"/>
  <c r="S191" i="4"/>
  <c r="T191" i="4" s="1"/>
  <c r="F191" i="4"/>
  <c r="O191" i="4"/>
  <c r="C191" i="4"/>
  <c r="AE191" i="4"/>
  <c r="AB187" i="4"/>
  <c r="Y187" i="4"/>
  <c r="V187" i="4"/>
  <c r="I187" i="4"/>
  <c r="AE187" i="4"/>
  <c r="S187" i="4"/>
  <c r="T187" i="4" s="1"/>
  <c r="F187" i="4"/>
  <c r="C187" i="4"/>
  <c r="AB183" i="4"/>
  <c r="Y183" i="4"/>
  <c r="AE183" i="4"/>
  <c r="V183" i="4"/>
  <c r="I183" i="4"/>
  <c r="S183" i="4"/>
  <c r="T183" i="4" s="1"/>
  <c r="F183" i="4"/>
  <c r="C183" i="4"/>
  <c r="AB179" i="4"/>
  <c r="AE179" i="4"/>
  <c r="Y179" i="4"/>
  <c r="V179" i="4"/>
  <c r="I179" i="4"/>
  <c r="S179" i="4"/>
  <c r="T179" i="4" s="1"/>
  <c r="F179" i="4"/>
  <c r="C179" i="4"/>
  <c r="AB175" i="4"/>
  <c r="Y175" i="4"/>
  <c r="V175" i="4"/>
  <c r="I175" i="4"/>
  <c r="S175" i="4"/>
  <c r="T175" i="4" s="1"/>
  <c r="F175" i="4"/>
  <c r="C175" i="4"/>
  <c r="O175" i="4"/>
  <c r="AE175" i="4"/>
  <c r="AB171" i="4"/>
  <c r="Y171" i="4"/>
  <c r="V171" i="4"/>
  <c r="I171" i="4"/>
  <c r="AE171" i="4"/>
  <c r="S171" i="4"/>
  <c r="T171" i="4" s="1"/>
  <c r="F171" i="4"/>
  <c r="C171" i="4"/>
  <c r="O171" i="4"/>
  <c r="AB167" i="4"/>
  <c r="Y167" i="4"/>
  <c r="AE167" i="4"/>
  <c r="V167" i="4"/>
  <c r="I167" i="4"/>
  <c r="S167" i="4"/>
  <c r="T167" i="4"/>
  <c r="F167" i="4"/>
  <c r="O167" i="4"/>
  <c r="C167" i="4"/>
  <c r="AB163" i="4"/>
  <c r="AE163" i="4"/>
  <c r="Y163" i="4"/>
  <c r="V163" i="4"/>
  <c r="I163" i="4"/>
  <c r="S163" i="4"/>
  <c r="T163" i="4" s="1"/>
  <c r="F163" i="4"/>
  <c r="O163" i="4"/>
  <c r="C163" i="4"/>
  <c r="AB159" i="4"/>
  <c r="Y159" i="4"/>
  <c r="V159" i="4"/>
  <c r="I159" i="4"/>
  <c r="S159" i="4"/>
  <c r="T159" i="4" s="1"/>
  <c r="F159" i="4"/>
  <c r="AE159" i="4"/>
  <c r="C159" i="4"/>
  <c r="O159" i="4"/>
  <c r="AB155" i="4"/>
  <c r="Y155" i="4"/>
  <c r="V155" i="4"/>
  <c r="I155" i="4"/>
  <c r="AE155" i="4"/>
  <c r="S155" i="4"/>
  <c r="T155" i="4" s="1"/>
  <c r="F155" i="4"/>
  <c r="C155" i="4"/>
  <c r="O155" i="4"/>
  <c r="AB151" i="4"/>
  <c r="Y151" i="4"/>
  <c r="AE151" i="4"/>
  <c r="V151" i="4"/>
  <c r="I151" i="4"/>
  <c r="S151" i="4"/>
  <c r="T151" i="4"/>
  <c r="F151" i="4"/>
  <c r="O151" i="4"/>
  <c r="C151" i="4"/>
  <c r="AB147" i="4"/>
  <c r="AE147" i="4"/>
  <c r="Y147" i="4"/>
  <c r="V147" i="4"/>
  <c r="I147" i="4"/>
  <c r="S147" i="4"/>
  <c r="T147" i="4" s="1"/>
  <c r="F147" i="4"/>
  <c r="O147" i="4"/>
  <c r="C147" i="4"/>
  <c r="AB143" i="4"/>
  <c r="Y143" i="4"/>
  <c r="V143" i="4"/>
  <c r="I143" i="4"/>
  <c r="S143" i="4"/>
  <c r="T143" i="4" s="1"/>
  <c r="F143" i="4"/>
  <c r="AE143" i="4"/>
  <c r="C143" i="4"/>
  <c r="O143" i="4"/>
  <c r="AB139" i="4"/>
  <c r="Y139" i="4"/>
  <c r="V139" i="4"/>
  <c r="I139" i="4"/>
  <c r="AE139" i="4"/>
  <c r="S139" i="4"/>
  <c r="T139" i="4" s="1"/>
  <c r="F139" i="4"/>
  <c r="C139" i="4"/>
  <c r="O139" i="4"/>
  <c r="AB135" i="4"/>
  <c r="Y135" i="4"/>
  <c r="AE135" i="4"/>
  <c r="V135" i="4"/>
  <c r="I135" i="4"/>
  <c r="S135" i="4"/>
  <c r="T135" i="4"/>
  <c r="F135" i="4"/>
  <c r="O135" i="4"/>
  <c r="C135" i="4"/>
  <c r="AB131" i="4"/>
  <c r="AE131" i="4"/>
  <c r="Y131" i="4"/>
  <c r="V131" i="4"/>
  <c r="S131" i="4"/>
  <c r="T131" i="4" s="1"/>
  <c r="F131" i="4"/>
  <c r="O131" i="4"/>
  <c r="C131" i="4"/>
  <c r="AB127" i="4"/>
  <c r="Y127" i="4"/>
  <c r="V127" i="4"/>
  <c r="D129" i="8"/>
  <c r="S127" i="4"/>
  <c r="T127" i="4" s="1"/>
  <c r="F127" i="4"/>
  <c r="C127" i="4"/>
  <c r="AE127" i="4"/>
  <c r="O127" i="4"/>
  <c r="AB123" i="4"/>
  <c r="Y123" i="4"/>
  <c r="V123" i="4"/>
  <c r="AE123" i="4"/>
  <c r="S123" i="4"/>
  <c r="T123" i="4" s="1"/>
  <c r="F123" i="4"/>
  <c r="C123" i="4"/>
  <c r="O123" i="4"/>
  <c r="AB119" i="4"/>
  <c r="Y119" i="4"/>
  <c r="AE119" i="4"/>
  <c r="V119" i="4"/>
  <c r="I119" i="4"/>
  <c r="S119" i="4"/>
  <c r="T119" i="4" s="1"/>
  <c r="F119" i="4"/>
  <c r="O119" i="4"/>
  <c r="C119" i="4"/>
  <c r="AB115" i="4"/>
  <c r="AE115" i="4"/>
  <c r="Y115" i="4"/>
  <c r="V115" i="4"/>
  <c r="I115" i="4"/>
  <c r="S115" i="4"/>
  <c r="T115" i="4"/>
  <c r="F115" i="4"/>
  <c r="O115" i="4"/>
  <c r="C115" i="4"/>
  <c r="AB111" i="4"/>
  <c r="Y111" i="4"/>
  <c r="V111" i="4"/>
  <c r="I111" i="4"/>
  <c r="S111" i="4"/>
  <c r="T111" i="4" s="1"/>
  <c r="F111" i="4"/>
  <c r="O111" i="4"/>
  <c r="C111" i="4"/>
  <c r="AE111" i="4"/>
  <c r="AB107" i="4"/>
  <c r="Y107" i="4"/>
  <c r="V107" i="4"/>
  <c r="I107" i="4"/>
  <c r="AE107" i="4"/>
  <c r="S107" i="4"/>
  <c r="T107" i="4" s="1"/>
  <c r="F107" i="4"/>
  <c r="C107" i="4"/>
  <c r="O107" i="4"/>
  <c r="AB103" i="4"/>
  <c r="Y103" i="4"/>
  <c r="AE103" i="4"/>
  <c r="V103" i="4"/>
  <c r="I103" i="4"/>
  <c r="S103" i="4"/>
  <c r="T103" i="4" s="1"/>
  <c r="F103" i="4"/>
  <c r="O103" i="4"/>
  <c r="C103" i="4"/>
  <c r="AB99" i="4"/>
  <c r="AE99" i="4"/>
  <c r="Y99" i="4"/>
  <c r="V99" i="4"/>
  <c r="I99" i="4"/>
  <c r="S99" i="4"/>
  <c r="T99" i="4"/>
  <c r="F99" i="4"/>
  <c r="O99" i="4"/>
  <c r="C99" i="4"/>
  <c r="AB95" i="4"/>
  <c r="Y95" i="4"/>
  <c r="V95" i="4"/>
  <c r="I95" i="4"/>
  <c r="S95" i="4"/>
  <c r="T95" i="4" s="1"/>
  <c r="F95" i="4"/>
  <c r="AE95" i="4"/>
  <c r="C95" i="4"/>
  <c r="O95" i="4"/>
  <c r="AB91" i="4"/>
  <c r="Y91" i="4"/>
  <c r="V91" i="4"/>
  <c r="I91" i="4"/>
  <c r="AE91" i="4"/>
  <c r="S91" i="4"/>
  <c r="T91" i="4" s="1"/>
  <c r="F91" i="4"/>
  <c r="C91" i="4"/>
  <c r="O91" i="4"/>
  <c r="AB87" i="4"/>
  <c r="Y87" i="4"/>
  <c r="AE87" i="4"/>
  <c r="V87" i="4"/>
  <c r="I87" i="4"/>
  <c r="S87" i="4"/>
  <c r="T87" i="4" s="1"/>
  <c r="F87" i="4"/>
  <c r="O87" i="4"/>
  <c r="C87" i="4"/>
  <c r="AB83" i="4"/>
  <c r="AE83" i="4"/>
  <c r="Y83" i="4"/>
  <c r="V83" i="4"/>
  <c r="I83" i="4"/>
  <c r="S83" i="4"/>
  <c r="T83" i="4"/>
  <c r="F83" i="4"/>
  <c r="O83" i="4"/>
  <c r="C83" i="4"/>
  <c r="AB79" i="4"/>
  <c r="Y79" i="4"/>
  <c r="V79" i="4"/>
  <c r="I79" i="4"/>
  <c r="S79" i="4"/>
  <c r="T79" i="4" s="1"/>
  <c r="F79" i="4"/>
  <c r="AE79" i="4"/>
  <c r="C79" i="4"/>
  <c r="O79" i="4"/>
  <c r="AB75" i="4"/>
  <c r="Y75" i="4"/>
  <c r="V75" i="4"/>
  <c r="I75" i="4"/>
  <c r="AE75" i="4"/>
  <c r="S75" i="4"/>
  <c r="T75" i="4" s="1"/>
  <c r="F75" i="4"/>
  <c r="C75" i="4"/>
  <c r="O75" i="4"/>
  <c r="AB71" i="4"/>
  <c r="Y71" i="4"/>
  <c r="AE71" i="4"/>
  <c r="V71" i="4"/>
  <c r="I71" i="4"/>
  <c r="S71" i="4"/>
  <c r="T71" i="4" s="1"/>
  <c r="F71" i="4"/>
  <c r="O71" i="4"/>
  <c r="C71" i="4"/>
  <c r="AB67" i="4"/>
  <c r="AE67" i="4"/>
  <c r="Y67" i="4"/>
  <c r="V67" i="4"/>
  <c r="I67" i="4"/>
  <c r="S67" i="4"/>
  <c r="T67" i="4"/>
  <c r="F67" i="4"/>
  <c r="O67" i="4"/>
  <c r="C67" i="4"/>
  <c r="AB63" i="4"/>
  <c r="Y63" i="4"/>
  <c r="V63" i="4"/>
  <c r="I63" i="4"/>
  <c r="S63" i="4"/>
  <c r="T63" i="4" s="1"/>
  <c r="F63" i="4"/>
  <c r="O63" i="4"/>
  <c r="C63" i="4"/>
  <c r="AE63" i="4"/>
  <c r="AB59" i="4"/>
  <c r="Y59" i="4"/>
  <c r="V59" i="4"/>
  <c r="I59" i="4"/>
  <c r="AE59" i="4"/>
  <c r="S59" i="4"/>
  <c r="T59" i="4" s="1"/>
  <c r="F59" i="4"/>
  <c r="C59" i="4"/>
  <c r="O59" i="4"/>
  <c r="AB55" i="4"/>
  <c r="Y55" i="4"/>
  <c r="AE55" i="4"/>
  <c r="V55" i="4"/>
  <c r="I55" i="4"/>
  <c r="S55" i="4"/>
  <c r="T55" i="4" s="1"/>
  <c r="F55" i="4"/>
  <c r="O55" i="4"/>
  <c r="C55" i="4"/>
  <c r="AB51" i="4"/>
  <c r="AE51" i="4"/>
  <c r="Y51" i="4"/>
  <c r="V51" i="4"/>
  <c r="I51" i="4"/>
  <c r="S51" i="4"/>
  <c r="T51" i="4"/>
  <c r="F51" i="4"/>
  <c r="O51" i="4"/>
  <c r="C51" i="4"/>
  <c r="AB47" i="4"/>
  <c r="Y47" i="4"/>
  <c r="V47" i="4"/>
  <c r="I47" i="4"/>
  <c r="S47" i="4"/>
  <c r="T47" i="4" s="1"/>
  <c r="F47" i="4"/>
  <c r="C47" i="4"/>
  <c r="O47" i="4"/>
  <c r="AE47" i="4"/>
  <c r="AB43" i="4"/>
  <c r="Y43" i="4"/>
  <c r="V43" i="4"/>
  <c r="I43" i="4"/>
  <c r="AE43" i="4"/>
  <c r="S43" i="4"/>
  <c r="T43" i="4" s="1"/>
  <c r="F43" i="4"/>
  <c r="C43" i="4"/>
  <c r="O43" i="4"/>
  <c r="AB39" i="4"/>
  <c r="Y39" i="4"/>
  <c r="AE39" i="4"/>
  <c r="V39" i="4"/>
  <c r="I39" i="4"/>
  <c r="S39" i="4"/>
  <c r="T39" i="4" s="1"/>
  <c r="F39" i="4"/>
  <c r="O39" i="4"/>
  <c r="C39" i="4"/>
  <c r="AB35" i="4"/>
  <c r="AE35" i="4"/>
  <c r="Y35" i="4"/>
  <c r="V35" i="4"/>
  <c r="I35" i="4"/>
  <c r="S35" i="4"/>
  <c r="T35" i="4"/>
  <c r="F35" i="4"/>
  <c r="O35" i="4"/>
  <c r="C35" i="4"/>
  <c r="AB31" i="4"/>
  <c r="Y31" i="4"/>
  <c r="V31" i="4"/>
  <c r="I31" i="4"/>
  <c r="S31" i="4"/>
  <c r="T31" i="4" s="1"/>
  <c r="F31" i="4"/>
  <c r="AE31" i="4"/>
  <c r="C31" i="4"/>
  <c r="O31" i="4"/>
  <c r="AB27" i="4"/>
  <c r="Y27" i="4"/>
  <c r="V27" i="4"/>
  <c r="I27" i="4"/>
  <c r="AE27" i="4"/>
  <c r="S27" i="4"/>
  <c r="T27" i="4" s="1"/>
  <c r="F27" i="4"/>
  <c r="C27" i="4"/>
  <c r="O27" i="4"/>
  <c r="AB23" i="4"/>
  <c r="Y23" i="4"/>
  <c r="AE23" i="4"/>
  <c r="V23" i="4"/>
  <c r="I23" i="4"/>
  <c r="S23" i="4"/>
  <c r="T23" i="4" s="1"/>
  <c r="F23" i="4"/>
  <c r="O23" i="4"/>
  <c r="C23" i="4"/>
  <c r="AE222" i="4"/>
  <c r="V222" i="4"/>
  <c r="I222" i="4"/>
  <c r="T222" i="4"/>
  <c r="AB222" i="4"/>
  <c r="O222" i="4"/>
  <c r="C222" i="4"/>
  <c r="Y222" i="4"/>
  <c r="F222" i="4"/>
  <c r="AE218" i="4"/>
  <c r="V218" i="4"/>
  <c r="I218" i="4"/>
  <c r="AB218" i="4"/>
  <c r="O218" i="4"/>
  <c r="Y218" i="4"/>
  <c r="C218" i="4"/>
  <c r="F218" i="4"/>
  <c r="AE214" i="4"/>
  <c r="AB214" i="4"/>
  <c r="V214" i="4"/>
  <c r="I214" i="4"/>
  <c r="O214" i="4"/>
  <c r="C214" i="4"/>
  <c r="F214" i="4"/>
  <c r="Y214" i="4"/>
  <c r="AE210" i="4"/>
  <c r="V210" i="4"/>
  <c r="I210" i="4"/>
  <c r="T210" i="4"/>
  <c r="O210" i="4"/>
  <c r="C210" i="4"/>
  <c r="AB210" i="4"/>
  <c r="F210" i="4"/>
  <c r="Y210" i="4"/>
  <c r="AE206" i="4"/>
  <c r="V206" i="4"/>
  <c r="I206" i="4"/>
  <c r="S206" i="4"/>
  <c r="T206" i="4"/>
  <c r="AB206" i="4"/>
  <c r="O206" i="4"/>
  <c r="C206" i="4"/>
  <c r="Y206" i="4"/>
  <c r="F206" i="4"/>
  <c r="AE202" i="4"/>
  <c r="V202" i="4"/>
  <c r="I202" i="4"/>
  <c r="AB202" i="4"/>
  <c r="S202" i="4"/>
  <c r="T202" i="4" s="1"/>
  <c r="O202" i="4"/>
  <c r="Y202" i="4"/>
  <c r="C202" i="4"/>
  <c r="F202" i="4"/>
  <c r="AE198" i="4"/>
  <c r="AB198" i="4"/>
  <c r="V198" i="4"/>
  <c r="I198" i="4"/>
  <c r="S198" i="4"/>
  <c r="T198" i="4" s="1"/>
  <c r="O198" i="4"/>
  <c r="C198" i="4"/>
  <c r="Y198" i="4"/>
  <c r="F198" i="4"/>
  <c r="AE194" i="4"/>
  <c r="V194" i="4"/>
  <c r="I194" i="4"/>
  <c r="S194" i="4"/>
  <c r="T194" i="4" s="1"/>
  <c r="O194" i="4"/>
  <c r="C194" i="4"/>
  <c r="AB194" i="4"/>
  <c r="Y194" i="4"/>
  <c r="F194" i="4"/>
  <c r="AE190" i="4"/>
  <c r="V190" i="4"/>
  <c r="I190" i="4"/>
  <c r="S190" i="4"/>
  <c r="T190" i="4"/>
  <c r="F190" i="4"/>
  <c r="AB190" i="4"/>
  <c r="O190" i="4"/>
  <c r="C190" i="4"/>
  <c r="Y190" i="4"/>
  <c r="AE186" i="4"/>
  <c r="V186" i="4"/>
  <c r="I186" i="4"/>
  <c r="AB186" i="4"/>
  <c r="S186" i="4"/>
  <c r="T186" i="4" s="1"/>
  <c r="F186" i="4"/>
  <c r="Y186" i="4"/>
  <c r="C186" i="4"/>
  <c r="AE182" i="4"/>
  <c r="AB182" i="4"/>
  <c r="V182" i="4"/>
  <c r="I182" i="4"/>
  <c r="S182" i="4"/>
  <c r="T182" i="4" s="1"/>
  <c r="F182" i="4"/>
  <c r="C182" i="4"/>
  <c r="Y182" i="4"/>
  <c r="AE178" i="4"/>
  <c r="V178" i="4"/>
  <c r="I178" i="4"/>
  <c r="S178" i="4"/>
  <c r="T178" i="4" s="1"/>
  <c r="F178" i="4"/>
  <c r="C178" i="4"/>
  <c r="AB178" i="4"/>
  <c r="Y178" i="4"/>
  <c r="AE174" i="4"/>
  <c r="V174" i="4"/>
  <c r="I174" i="4"/>
  <c r="S174" i="4"/>
  <c r="T174" i="4" s="1"/>
  <c r="F174" i="4"/>
  <c r="AB174" i="4"/>
  <c r="O174" i="4"/>
  <c r="C174" i="4"/>
  <c r="Y174" i="4"/>
  <c r="AE170" i="4"/>
  <c r="V170" i="4"/>
  <c r="I170" i="4"/>
  <c r="AB170" i="4"/>
  <c r="S170" i="4"/>
  <c r="T170" i="4"/>
  <c r="F170" i="4"/>
  <c r="O170" i="4"/>
  <c r="Y170" i="4"/>
  <c r="C170" i="4"/>
  <c r="AE166" i="4"/>
  <c r="AB166" i="4"/>
  <c r="V166" i="4"/>
  <c r="I166" i="4"/>
  <c r="S166" i="4"/>
  <c r="T166" i="4" s="1"/>
  <c r="F166" i="4"/>
  <c r="O166" i="4"/>
  <c r="C166" i="4"/>
  <c r="Y166" i="4"/>
  <c r="AE162" i="4"/>
  <c r="V162" i="4"/>
  <c r="I162" i="4"/>
  <c r="S162" i="4"/>
  <c r="T162" i="4"/>
  <c r="F162" i="4"/>
  <c r="O162" i="4"/>
  <c r="AB162" i="4"/>
  <c r="C162" i="4"/>
  <c r="Y162" i="4"/>
  <c r="AE158" i="4"/>
  <c r="V158" i="4"/>
  <c r="I158" i="4"/>
  <c r="S158" i="4"/>
  <c r="T158" i="4" s="1"/>
  <c r="F158" i="4"/>
  <c r="AB158" i="4"/>
  <c r="O158" i="4"/>
  <c r="C158" i="4"/>
  <c r="Y158" i="4"/>
  <c r="AE154" i="4"/>
  <c r="V154" i="4"/>
  <c r="I154" i="4"/>
  <c r="AB154" i="4"/>
  <c r="S154" i="4"/>
  <c r="T154" i="4"/>
  <c r="F154" i="4"/>
  <c r="O154" i="4"/>
  <c r="Y154" i="4"/>
  <c r="C154" i="4"/>
  <c r="AE150" i="4"/>
  <c r="AB150" i="4"/>
  <c r="V150" i="4"/>
  <c r="I150" i="4"/>
  <c r="S150" i="4"/>
  <c r="T150" i="4" s="1"/>
  <c r="F150" i="4"/>
  <c r="O150" i="4"/>
  <c r="C150" i="4"/>
  <c r="Y150" i="4"/>
  <c r="AE146" i="4"/>
  <c r="V146" i="4"/>
  <c r="I146" i="4"/>
  <c r="S146" i="4"/>
  <c r="T146" i="4" s="1"/>
  <c r="F146" i="4"/>
  <c r="O146" i="4"/>
  <c r="C146" i="4"/>
  <c r="AB146" i="4"/>
  <c r="Y146" i="4"/>
  <c r="AE142" i="4"/>
  <c r="V142" i="4"/>
  <c r="I142" i="4"/>
  <c r="S142" i="4"/>
  <c r="T142" i="4" s="1"/>
  <c r="F142" i="4"/>
  <c r="AB142" i="4"/>
  <c r="O142" i="4"/>
  <c r="C142" i="4"/>
  <c r="Y142" i="4"/>
  <c r="AE138" i="4"/>
  <c r="V138" i="4"/>
  <c r="I138" i="4"/>
  <c r="AB138" i="4"/>
  <c r="S138" i="4"/>
  <c r="T138" i="4"/>
  <c r="F138" i="4"/>
  <c r="O138" i="4"/>
  <c r="Y138" i="4"/>
  <c r="C138" i="4"/>
  <c r="AE134" i="4"/>
  <c r="AB134" i="4"/>
  <c r="V134" i="4"/>
  <c r="I134" i="4"/>
  <c r="S134" i="4"/>
  <c r="T134" i="4" s="1"/>
  <c r="F134" i="4"/>
  <c r="O134" i="4"/>
  <c r="C134" i="4"/>
  <c r="Y134" i="4"/>
  <c r="AE130" i="4"/>
  <c r="V130" i="4"/>
  <c r="S130" i="4"/>
  <c r="T130" i="4" s="1"/>
  <c r="F130" i="4"/>
  <c r="O130" i="4"/>
  <c r="C130" i="4"/>
  <c r="AB130" i="4"/>
  <c r="Y130" i="4"/>
  <c r="AE126" i="4"/>
  <c r="V126" i="4"/>
  <c r="D128" i="8"/>
  <c r="S126" i="4"/>
  <c r="T126" i="4"/>
  <c r="F126" i="4"/>
  <c r="AB126" i="4"/>
  <c r="O126" i="4"/>
  <c r="C126" i="4"/>
  <c r="Y126" i="4"/>
  <c r="AE122" i="4"/>
  <c r="V122" i="4"/>
  <c r="AB122" i="4"/>
  <c r="S122" i="4"/>
  <c r="T122" i="4" s="1"/>
  <c r="F122" i="4"/>
  <c r="O122" i="4"/>
  <c r="Y122" i="4"/>
  <c r="C122" i="4"/>
  <c r="AE118" i="4"/>
  <c r="AB118" i="4"/>
  <c r="V118" i="4"/>
  <c r="I118" i="4"/>
  <c r="S118" i="4"/>
  <c r="T118" i="4"/>
  <c r="F118" i="4"/>
  <c r="O118" i="4"/>
  <c r="C118" i="4"/>
  <c r="Y118" i="4"/>
  <c r="AE114" i="4"/>
  <c r="V114" i="4"/>
  <c r="I114" i="4"/>
  <c r="S114" i="4"/>
  <c r="T114" i="4" s="1"/>
  <c r="F114" i="4"/>
  <c r="O114" i="4"/>
  <c r="C114" i="4"/>
  <c r="AB114" i="4"/>
  <c r="Y114" i="4"/>
  <c r="AE110" i="4"/>
  <c r="V110" i="4"/>
  <c r="I110" i="4"/>
  <c r="S110" i="4"/>
  <c r="T110" i="4" s="1"/>
  <c r="F110" i="4"/>
  <c r="AB110" i="4"/>
  <c r="O110" i="4"/>
  <c r="C110" i="4"/>
  <c r="Y110" i="4"/>
  <c r="AE106" i="4"/>
  <c r="V106" i="4"/>
  <c r="I106" i="4"/>
  <c r="AB106" i="4"/>
  <c r="S106" i="4"/>
  <c r="T106" i="4" s="1"/>
  <c r="F106" i="4"/>
  <c r="O106" i="4"/>
  <c r="Y106" i="4"/>
  <c r="C106" i="4"/>
  <c r="AE102" i="4"/>
  <c r="AB102" i="4"/>
  <c r="V102" i="4"/>
  <c r="I102" i="4"/>
  <c r="S102" i="4"/>
  <c r="T102" i="4"/>
  <c r="F102" i="4"/>
  <c r="O102" i="4"/>
  <c r="C102" i="4"/>
  <c r="Y102" i="4"/>
  <c r="AE98" i="4"/>
  <c r="V98" i="4"/>
  <c r="I98" i="4"/>
  <c r="S98" i="4"/>
  <c r="T98" i="4" s="1"/>
  <c r="F98" i="4"/>
  <c r="O98" i="4"/>
  <c r="AB98" i="4"/>
  <c r="C98" i="4"/>
  <c r="Y98" i="4"/>
  <c r="AE94" i="4"/>
  <c r="V94" i="4"/>
  <c r="I94" i="4"/>
  <c r="S94" i="4"/>
  <c r="T94" i="4" s="1"/>
  <c r="F94" i="4"/>
  <c r="AB94" i="4"/>
  <c r="O94" i="4"/>
  <c r="C94" i="4"/>
  <c r="Y94" i="4"/>
  <c r="AE90" i="4"/>
  <c r="V90" i="4"/>
  <c r="I90" i="4"/>
  <c r="AB90" i="4"/>
  <c r="S90" i="4"/>
  <c r="T90" i="4" s="1"/>
  <c r="F90" i="4"/>
  <c r="O90" i="4"/>
  <c r="Y90" i="4"/>
  <c r="C90" i="4"/>
  <c r="AE86" i="4"/>
  <c r="AB86" i="4"/>
  <c r="V86" i="4"/>
  <c r="I86" i="4"/>
  <c r="S86" i="4"/>
  <c r="T86" i="4"/>
  <c r="F86" i="4"/>
  <c r="O86" i="4"/>
  <c r="C86" i="4"/>
  <c r="Y86" i="4"/>
  <c r="AE82" i="4"/>
  <c r="V82" i="4"/>
  <c r="I82" i="4"/>
  <c r="S82" i="4"/>
  <c r="T82" i="4" s="1"/>
  <c r="F82" i="4"/>
  <c r="O82" i="4"/>
  <c r="C82" i="4"/>
  <c r="AB82" i="4"/>
  <c r="Y82" i="4"/>
  <c r="AE78" i="4"/>
  <c r="V78" i="4"/>
  <c r="I78" i="4"/>
  <c r="S78" i="4"/>
  <c r="T78" i="4"/>
  <c r="F78" i="4"/>
  <c r="AB78" i="4"/>
  <c r="O78" i="4"/>
  <c r="C78" i="4"/>
  <c r="Y78" i="4"/>
  <c r="AE74" i="4"/>
  <c r="V74" i="4"/>
  <c r="I74" i="4"/>
  <c r="AB74" i="4"/>
  <c r="S74" i="4"/>
  <c r="T74" i="4" s="1"/>
  <c r="F74" i="4"/>
  <c r="O74" i="4"/>
  <c r="Y74" i="4"/>
  <c r="C74" i="4"/>
  <c r="AE70" i="4"/>
  <c r="AB70" i="4"/>
  <c r="V70" i="4"/>
  <c r="I70" i="4"/>
  <c r="S70" i="4"/>
  <c r="T70" i="4"/>
  <c r="F70" i="4"/>
  <c r="O70" i="4"/>
  <c r="C70" i="4"/>
  <c r="Y70" i="4"/>
  <c r="AE66" i="4"/>
  <c r="V66" i="4"/>
  <c r="I66" i="4"/>
  <c r="S66" i="4"/>
  <c r="T66" i="4" s="1"/>
  <c r="F66" i="4"/>
  <c r="O66" i="4"/>
  <c r="C66" i="4"/>
  <c r="AB66" i="4"/>
  <c r="Y66" i="4"/>
  <c r="AE62" i="4"/>
  <c r="V62" i="4"/>
  <c r="I62" i="4"/>
  <c r="S62" i="4"/>
  <c r="T62" i="4" s="1"/>
  <c r="F62" i="4"/>
  <c r="AB62" i="4"/>
  <c r="O62" i="4"/>
  <c r="C62" i="4"/>
  <c r="Y62" i="4"/>
  <c r="AE58" i="4"/>
  <c r="V58" i="4"/>
  <c r="I58" i="4"/>
  <c r="AB58" i="4"/>
  <c r="S58" i="4"/>
  <c r="T58" i="4" s="1"/>
  <c r="F58" i="4"/>
  <c r="O58" i="4"/>
  <c r="Y58" i="4"/>
  <c r="C58" i="4"/>
  <c r="AE54" i="4"/>
  <c r="AB54" i="4"/>
  <c r="V54" i="4"/>
  <c r="I54" i="4"/>
  <c r="S54" i="4"/>
  <c r="T54" i="4"/>
  <c r="F54" i="4"/>
  <c r="O54" i="4"/>
  <c r="C54" i="4"/>
  <c r="Y54" i="4"/>
  <c r="AE50" i="4"/>
  <c r="V50" i="4"/>
  <c r="I50" i="4"/>
  <c r="S50" i="4"/>
  <c r="T50" i="4" s="1"/>
  <c r="F50" i="4"/>
  <c r="O50" i="4"/>
  <c r="C50" i="4"/>
  <c r="AB50" i="4"/>
  <c r="Y50" i="4"/>
  <c r="AE46" i="4"/>
  <c r="V46" i="4"/>
  <c r="I46" i="4"/>
  <c r="S46" i="4"/>
  <c r="T46" i="4" s="1"/>
  <c r="F46" i="4"/>
  <c r="AB46" i="4"/>
  <c r="O46" i="4"/>
  <c r="C46" i="4"/>
  <c r="Y46" i="4"/>
  <c r="AE42" i="4"/>
  <c r="V42" i="4"/>
  <c r="I42" i="4"/>
  <c r="AB42" i="4"/>
  <c r="S42" i="4"/>
  <c r="T42" i="4" s="1"/>
  <c r="F42" i="4"/>
  <c r="O42" i="4"/>
  <c r="Y42" i="4"/>
  <c r="C42" i="4"/>
  <c r="AE38" i="4"/>
  <c r="AB38" i="4"/>
  <c r="V38" i="4"/>
  <c r="I38" i="4"/>
  <c r="S38" i="4"/>
  <c r="T38" i="4"/>
  <c r="F38" i="4"/>
  <c r="O38" i="4"/>
  <c r="C38" i="4"/>
  <c r="Y38" i="4"/>
  <c r="AE34" i="4"/>
  <c r="V34" i="4"/>
  <c r="I34" i="4"/>
  <c r="S34" i="4"/>
  <c r="T34" i="4" s="1"/>
  <c r="F34" i="4"/>
  <c r="O34" i="4"/>
  <c r="AB34" i="4"/>
  <c r="C34" i="4"/>
  <c r="Y34" i="4"/>
  <c r="AE30" i="4"/>
  <c r="V30" i="4"/>
  <c r="I30" i="4"/>
  <c r="S30" i="4"/>
  <c r="T30" i="4" s="1"/>
  <c r="F30" i="4"/>
  <c r="AB30" i="4"/>
  <c r="O30" i="4"/>
  <c r="C30" i="4"/>
  <c r="Y30" i="4"/>
  <c r="AE26" i="4"/>
  <c r="V26" i="4"/>
  <c r="I26" i="4"/>
  <c r="AB26" i="4"/>
  <c r="S26" i="4"/>
  <c r="T26" i="4" s="1"/>
  <c r="F26" i="4"/>
  <c r="O26" i="4"/>
  <c r="Y26" i="4"/>
  <c r="C26" i="4"/>
  <c r="AE22" i="4"/>
  <c r="AB22" i="4"/>
  <c r="V22" i="4"/>
  <c r="I22" i="4"/>
  <c r="S22" i="4"/>
  <c r="T22" i="4"/>
  <c r="F22" i="4"/>
  <c r="O22" i="4"/>
  <c r="C22" i="4"/>
  <c r="Y22" i="4"/>
  <c r="H29" i="11" l="1"/>
  <c r="H156" i="11"/>
  <c r="H172" i="11"/>
  <c r="H188" i="11"/>
  <c r="H204" i="11"/>
  <c r="H220" i="11"/>
  <c r="H65" i="11"/>
  <c r="H97" i="11"/>
  <c r="H125" i="11"/>
  <c r="H157" i="11"/>
  <c r="H189" i="11"/>
  <c r="H53" i="11"/>
  <c r="H85" i="11"/>
  <c r="H121" i="11"/>
  <c r="H153" i="11"/>
  <c r="H185" i="11"/>
  <c r="H217" i="11"/>
  <c r="H72" i="11"/>
  <c r="H88" i="11"/>
  <c r="H45" i="11"/>
  <c r="H77" i="11"/>
  <c r="H109" i="11"/>
  <c r="H145" i="11"/>
  <c r="H177" i="11"/>
  <c r="H209" i="11"/>
  <c r="H36" i="11"/>
  <c r="H52" i="11"/>
  <c r="H68" i="11"/>
  <c r="H84" i="11"/>
  <c r="H100" i="11"/>
  <c r="H116" i="11"/>
  <c r="H132" i="11"/>
  <c r="H148" i="11"/>
  <c r="H164" i="11"/>
  <c r="H180" i="11"/>
  <c r="H196" i="11"/>
  <c r="H212" i="11"/>
  <c r="H228" i="11"/>
  <c r="H81" i="11"/>
  <c r="H113" i="11"/>
  <c r="H141" i="11"/>
  <c r="H173" i="11"/>
  <c r="H104" i="11"/>
  <c r="H120" i="11"/>
  <c r="H136" i="11"/>
  <c r="H152" i="11"/>
  <c r="H168" i="11"/>
  <c r="H184" i="11"/>
  <c r="H200" i="11"/>
  <c r="H216" i="11"/>
  <c r="H89" i="11"/>
  <c r="H117" i="11"/>
  <c r="H149" i="11"/>
  <c r="H181" i="11"/>
  <c r="H213" i="11"/>
  <c r="H61" i="11"/>
  <c r="H93" i="11"/>
  <c r="H129" i="11"/>
  <c r="H161" i="11"/>
  <c r="H193" i="11"/>
  <c r="H225" i="11"/>
  <c r="H28" i="11"/>
  <c r="H44" i="11"/>
  <c r="H60" i="11"/>
  <c r="H76" i="11"/>
  <c r="H92" i="11"/>
  <c r="H108" i="11"/>
  <c r="H124" i="11"/>
  <c r="H140" i="11"/>
  <c r="H205" i="11"/>
  <c r="H221" i="11"/>
  <c r="H41" i="11"/>
  <c r="H26" i="11"/>
  <c r="H58" i="11"/>
  <c r="H90" i="11"/>
  <c r="H122" i="11"/>
  <c r="H154" i="11"/>
  <c r="H190" i="11"/>
  <c r="H218" i="11"/>
  <c r="J369" i="7"/>
  <c r="K369" i="7" s="1"/>
  <c r="L369" i="7" s="1"/>
  <c r="I369" i="7"/>
  <c r="N95" i="11"/>
  <c r="O95" i="11"/>
  <c r="P95" i="11"/>
  <c r="R95" i="11"/>
  <c r="Q95" i="11"/>
  <c r="K95" i="11"/>
  <c r="O144" i="11"/>
  <c r="P144" i="11"/>
  <c r="Q144" i="11"/>
  <c r="N144" i="11"/>
  <c r="R144" i="11"/>
  <c r="K144" i="11"/>
  <c r="O53" i="11"/>
  <c r="P53" i="11"/>
  <c r="Q53" i="11"/>
  <c r="R53" i="11"/>
  <c r="N53" i="11"/>
  <c r="K53" i="11"/>
  <c r="O129" i="11"/>
  <c r="P129" i="11"/>
  <c r="R129" i="11"/>
  <c r="N129" i="11"/>
  <c r="Q129" i="11"/>
  <c r="K129" i="11"/>
  <c r="R35" i="11"/>
  <c r="Q35" i="11"/>
  <c r="O35" i="11"/>
  <c r="P35" i="11"/>
  <c r="N35" i="11"/>
  <c r="K35" i="11"/>
  <c r="R67" i="11"/>
  <c r="Q67" i="11"/>
  <c r="O67" i="11"/>
  <c r="P67" i="11"/>
  <c r="N67" i="11"/>
  <c r="K67" i="11"/>
  <c r="R99" i="11"/>
  <c r="Q99" i="11"/>
  <c r="O99" i="11"/>
  <c r="P99" i="11"/>
  <c r="N99" i="11"/>
  <c r="K99" i="11"/>
  <c r="R131" i="11"/>
  <c r="Q131" i="11"/>
  <c r="O131" i="11"/>
  <c r="P131" i="11"/>
  <c r="N131" i="11"/>
  <c r="K131" i="11"/>
  <c r="P163" i="11"/>
  <c r="R163" i="11"/>
  <c r="O163" i="11"/>
  <c r="Q163" i="11"/>
  <c r="N163" i="11"/>
  <c r="K163" i="11"/>
  <c r="O195" i="11"/>
  <c r="P195" i="11"/>
  <c r="R195" i="11"/>
  <c r="N195" i="11"/>
  <c r="Q195" i="11"/>
  <c r="K195" i="11"/>
  <c r="O227" i="11"/>
  <c r="P227" i="11"/>
  <c r="R227" i="11"/>
  <c r="N227" i="11"/>
  <c r="Q227" i="11"/>
  <c r="K227" i="11"/>
  <c r="N205" i="11"/>
  <c r="O205" i="11"/>
  <c r="R205" i="11"/>
  <c r="Q205" i="11"/>
  <c r="P205" i="11"/>
  <c r="K205" i="11"/>
  <c r="N52" i="11"/>
  <c r="P52" i="11"/>
  <c r="R52" i="11"/>
  <c r="Q52" i="11"/>
  <c r="O52" i="11"/>
  <c r="K52" i="11"/>
  <c r="N84" i="11"/>
  <c r="P84" i="11"/>
  <c r="R84" i="11"/>
  <c r="Q84" i="11"/>
  <c r="O84" i="11"/>
  <c r="K84" i="11"/>
  <c r="N116" i="11"/>
  <c r="P116" i="11"/>
  <c r="R116" i="11"/>
  <c r="Q116" i="11"/>
  <c r="O116" i="11"/>
  <c r="K116" i="11"/>
  <c r="N148" i="11"/>
  <c r="O148" i="11"/>
  <c r="P148" i="11"/>
  <c r="R148" i="11"/>
  <c r="Q148" i="11"/>
  <c r="K148" i="11"/>
  <c r="N180" i="11"/>
  <c r="P180" i="11"/>
  <c r="O180" i="11"/>
  <c r="Q180" i="11"/>
  <c r="R180" i="11"/>
  <c r="K180" i="11"/>
  <c r="Q212" i="11"/>
  <c r="N212" i="11"/>
  <c r="O212" i="11"/>
  <c r="P212" i="11"/>
  <c r="R212" i="11"/>
  <c r="K212" i="11"/>
  <c r="O125" i="11"/>
  <c r="P125" i="11"/>
  <c r="N125" i="11"/>
  <c r="R125" i="11"/>
  <c r="Q125" i="11"/>
  <c r="K125" i="11"/>
  <c r="N221" i="11"/>
  <c r="O221" i="11"/>
  <c r="R221" i="11"/>
  <c r="Q221" i="11"/>
  <c r="P221" i="11"/>
  <c r="K221" i="11"/>
  <c r="Q57" i="11"/>
  <c r="N57" i="11"/>
  <c r="O57" i="11"/>
  <c r="P57" i="11"/>
  <c r="R57" i="11"/>
  <c r="K57" i="11"/>
  <c r="Q89" i="11"/>
  <c r="N89" i="11"/>
  <c r="O89" i="11"/>
  <c r="P89" i="11"/>
  <c r="R89" i="11"/>
  <c r="K89" i="11"/>
  <c r="Q46" i="11"/>
  <c r="N46" i="11"/>
  <c r="O46" i="11"/>
  <c r="P46" i="11"/>
  <c r="R46" i="11"/>
  <c r="K46" i="11"/>
  <c r="Q78" i="11"/>
  <c r="N78" i="11"/>
  <c r="O78" i="11"/>
  <c r="P78" i="11"/>
  <c r="R78" i="11"/>
  <c r="K78" i="11"/>
  <c r="Q110" i="11"/>
  <c r="N110" i="11"/>
  <c r="O110" i="11"/>
  <c r="P110" i="11"/>
  <c r="R110" i="11"/>
  <c r="K110" i="11"/>
  <c r="R142" i="11"/>
  <c r="Q142" i="11"/>
  <c r="N142" i="11"/>
  <c r="O142" i="11"/>
  <c r="P142" i="11"/>
  <c r="K142" i="11"/>
  <c r="R174" i="11"/>
  <c r="Q174" i="11"/>
  <c r="N174" i="11"/>
  <c r="P174" i="11"/>
  <c r="O174" i="11"/>
  <c r="K174" i="11"/>
  <c r="P206" i="11"/>
  <c r="R206" i="11"/>
  <c r="Q206" i="11"/>
  <c r="N206" i="11"/>
  <c r="O206" i="11"/>
  <c r="K206" i="11"/>
  <c r="N141" i="11"/>
  <c r="O141" i="11"/>
  <c r="R141" i="11"/>
  <c r="Q141" i="11"/>
  <c r="P141" i="11"/>
  <c r="K141" i="11"/>
  <c r="H37" i="11"/>
  <c r="H69" i="11"/>
  <c r="H101" i="11"/>
  <c r="H137" i="11"/>
  <c r="H169" i="11"/>
  <c r="H201" i="11"/>
  <c r="H64" i="11"/>
  <c r="H80" i="11"/>
  <c r="H96" i="11"/>
  <c r="H112" i="11"/>
  <c r="H128" i="11"/>
  <c r="H144" i="11"/>
  <c r="H160" i="11"/>
  <c r="H176" i="11"/>
  <c r="H192" i="11"/>
  <c r="H208" i="11"/>
  <c r="H224" i="11"/>
  <c r="H73" i="11"/>
  <c r="H105" i="11"/>
  <c r="H133" i="11"/>
  <c r="H165" i="11"/>
  <c r="H197" i="11"/>
  <c r="J344" i="7"/>
  <c r="K344" i="7"/>
  <c r="L344" i="7" s="1"/>
  <c r="I344" i="7"/>
  <c r="J312" i="7"/>
  <c r="K312" i="7"/>
  <c r="L312" i="7" s="1"/>
  <c r="I312" i="7"/>
  <c r="J280" i="7"/>
  <c r="K280" i="7"/>
  <c r="L280" i="7" s="1"/>
  <c r="I280" i="7"/>
  <c r="J248" i="7"/>
  <c r="K248" i="7"/>
  <c r="L248" i="7" s="1"/>
  <c r="I248" i="7"/>
  <c r="J216" i="7"/>
  <c r="K216" i="7"/>
  <c r="L216" i="7" s="1"/>
  <c r="I216" i="7"/>
  <c r="J184" i="7"/>
  <c r="K184" i="7"/>
  <c r="L184" i="7" s="1"/>
  <c r="I184" i="7"/>
  <c r="J152" i="7"/>
  <c r="K152" i="7"/>
  <c r="L152" i="7" s="1"/>
  <c r="I152" i="7"/>
  <c r="J120" i="7"/>
  <c r="K120" i="7"/>
  <c r="L120" i="7" s="1"/>
  <c r="I120" i="7"/>
  <c r="J88" i="7"/>
  <c r="K88" i="7"/>
  <c r="L88" i="7" s="1"/>
  <c r="I88" i="7"/>
  <c r="J56" i="7"/>
  <c r="K56" i="7"/>
  <c r="L56" i="7" s="1"/>
  <c r="I56" i="7"/>
  <c r="J25" i="7"/>
  <c r="K25" i="7"/>
  <c r="L25" i="7" s="1"/>
  <c r="I25" i="7"/>
  <c r="J265" i="7"/>
  <c r="K265" i="7"/>
  <c r="L265" i="7" s="1"/>
  <c r="I265" i="7"/>
  <c r="J57" i="7"/>
  <c r="K57" i="7"/>
  <c r="L57" i="7" s="1"/>
  <c r="I57" i="7"/>
  <c r="J343" i="7"/>
  <c r="K343" i="7"/>
  <c r="L343" i="7" s="1"/>
  <c r="I343" i="7"/>
  <c r="J311" i="7"/>
  <c r="K311" i="7"/>
  <c r="L311" i="7" s="1"/>
  <c r="I311" i="7"/>
  <c r="J279" i="7"/>
  <c r="K279" i="7"/>
  <c r="L279" i="7" s="1"/>
  <c r="I279" i="7"/>
  <c r="J247" i="7"/>
  <c r="K247" i="7"/>
  <c r="L247" i="7" s="1"/>
  <c r="I247" i="7"/>
  <c r="J215" i="7"/>
  <c r="K215" i="7"/>
  <c r="L215" i="7" s="1"/>
  <c r="I215" i="7"/>
  <c r="J183" i="7"/>
  <c r="K183" i="7"/>
  <c r="L183" i="7" s="1"/>
  <c r="I183" i="7"/>
  <c r="J151" i="7"/>
  <c r="K151" i="7"/>
  <c r="L151" i="7" s="1"/>
  <c r="I151" i="7"/>
  <c r="J119" i="7"/>
  <c r="K119" i="7"/>
  <c r="L119" i="7" s="1"/>
  <c r="I119" i="7"/>
  <c r="J87" i="7"/>
  <c r="K87" i="7"/>
  <c r="L87" i="7" s="1"/>
  <c r="I87" i="7"/>
  <c r="J55" i="7"/>
  <c r="K55" i="7"/>
  <c r="L55" i="7" s="1"/>
  <c r="I55" i="7"/>
  <c r="J16" i="7"/>
  <c r="K16" i="7"/>
  <c r="L16" i="7" s="1"/>
  <c r="I16" i="7"/>
  <c r="J217" i="7"/>
  <c r="K217" i="7"/>
  <c r="L217" i="7" s="1"/>
  <c r="I217" i="7"/>
  <c r="J366" i="7"/>
  <c r="K366" i="7"/>
  <c r="L366" i="7" s="1"/>
  <c r="I366" i="7"/>
  <c r="J334" i="7"/>
  <c r="K334" i="7"/>
  <c r="L334" i="7" s="1"/>
  <c r="I334" i="7"/>
  <c r="J302" i="7"/>
  <c r="K302" i="7"/>
  <c r="L302" i="7" s="1"/>
  <c r="I302" i="7"/>
  <c r="J270" i="7"/>
  <c r="K270" i="7"/>
  <c r="L270" i="7" s="1"/>
  <c r="I270" i="7"/>
  <c r="J238" i="7"/>
  <c r="K238" i="7"/>
  <c r="L238" i="7" s="1"/>
  <c r="I238" i="7"/>
  <c r="J206" i="7"/>
  <c r="K206" i="7"/>
  <c r="L206" i="7" s="1"/>
  <c r="I206" i="7"/>
  <c r="J174" i="7"/>
  <c r="K174" i="7"/>
  <c r="L174" i="7" s="1"/>
  <c r="I174" i="7"/>
  <c r="J142" i="7"/>
  <c r="K142" i="7"/>
  <c r="L142" i="7" s="1"/>
  <c r="I142" i="7"/>
  <c r="J110" i="7"/>
  <c r="K110" i="7"/>
  <c r="L110" i="7" s="1"/>
  <c r="I110" i="7"/>
  <c r="J78" i="7"/>
  <c r="K78" i="7"/>
  <c r="L78" i="7" s="1"/>
  <c r="I78" i="7"/>
  <c r="J39" i="7"/>
  <c r="K39" i="7"/>
  <c r="L39" i="7" s="1"/>
  <c r="I39" i="7"/>
  <c r="J7" i="7"/>
  <c r="K7" i="7"/>
  <c r="L7" i="7" s="1"/>
  <c r="I7" i="7"/>
  <c r="J201" i="7"/>
  <c r="K201" i="7"/>
  <c r="L201" i="7" s="1"/>
  <c r="I201" i="7"/>
  <c r="J365" i="7"/>
  <c r="K365" i="7"/>
  <c r="L365" i="7" s="1"/>
  <c r="I365" i="7"/>
  <c r="J333" i="7"/>
  <c r="K333" i="7"/>
  <c r="L333" i="7" s="1"/>
  <c r="I333" i="7"/>
  <c r="J301" i="7"/>
  <c r="K301" i="7"/>
  <c r="L301" i="7" s="1"/>
  <c r="I301" i="7"/>
  <c r="J269" i="7"/>
  <c r="K269" i="7"/>
  <c r="L269" i="7" s="1"/>
  <c r="I269" i="7"/>
  <c r="J237" i="7"/>
  <c r="K237" i="7"/>
  <c r="L237" i="7" s="1"/>
  <c r="I237" i="7"/>
  <c r="J205" i="7"/>
  <c r="K205" i="7"/>
  <c r="L205" i="7" s="1"/>
  <c r="I205" i="7"/>
  <c r="J173" i="7"/>
  <c r="K173" i="7"/>
  <c r="L173" i="7" s="1"/>
  <c r="I173" i="7"/>
  <c r="J141" i="7"/>
  <c r="K141" i="7"/>
  <c r="L141" i="7" s="1"/>
  <c r="I141" i="7"/>
  <c r="J109" i="7"/>
  <c r="K109" i="7"/>
  <c r="L109" i="7" s="1"/>
  <c r="I109" i="7"/>
  <c r="J77" i="7"/>
  <c r="K77" i="7"/>
  <c r="L77" i="7" s="1"/>
  <c r="I77" i="7"/>
  <c r="J46" i="7"/>
  <c r="K46" i="7"/>
  <c r="L46" i="7" s="1"/>
  <c r="I46" i="7"/>
  <c r="J6" i="7"/>
  <c r="K6" i="7"/>
  <c r="L6" i="7" s="1"/>
  <c r="I6" i="7"/>
  <c r="J153" i="7"/>
  <c r="K153" i="7"/>
  <c r="L153" i="7" s="1"/>
  <c r="I153" i="7"/>
  <c r="J364" i="7"/>
  <c r="K364" i="7"/>
  <c r="L364" i="7" s="1"/>
  <c r="I364" i="7"/>
  <c r="J332" i="7"/>
  <c r="K332" i="7"/>
  <c r="L332" i="7" s="1"/>
  <c r="I332" i="7"/>
  <c r="J300" i="7"/>
  <c r="K300" i="7"/>
  <c r="L300" i="7" s="1"/>
  <c r="I300" i="7"/>
  <c r="J268" i="7"/>
  <c r="K268" i="7"/>
  <c r="L268" i="7" s="1"/>
  <c r="I268" i="7"/>
  <c r="J236" i="7"/>
  <c r="K236" i="7"/>
  <c r="L236" i="7" s="1"/>
  <c r="I236" i="7"/>
  <c r="J204" i="7"/>
  <c r="K204" i="7"/>
  <c r="L204" i="7" s="1"/>
  <c r="I204" i="7"/>
  <c r="J172" i="7"/>
  <c r="K172" i="7"/>
  <c r="L172" i="7" s="1"/>
  <c r="I172" i="7"/>
  <c r="J140" i="7"/>
  <c r="K140" i="7"/>
  <c r="L140" i="7" s="1"/>
  <c r="I140" i="7"/>
  <c r="J108" i="7"/>
  <c r="K108" i="7"/>
  <c r="L108" i="7" s="1"/>
  <c r="I108" i="7"/>
  <c r="J76" i="7"/>
  <c r="K76" i="7"/>
  <c r="L76" i="7" s="1"/>
  <c r="I76" i="7"/>
  <c r="J45" i="7"/>
  <c r="K45" i="7"/>
  <c r="L45" i="7" s="1"/>
  <c r="I45" i="7"/>
  <c r="J13" i="7"/>
  <c r="K13" i="7"/>
  <c r="L13" i="7" s="1"/>
  <c r="I13" i="7"/>
  <c r="J185" i="7"/>
  <c r="K185" i="7"/>
  <c r="L185" i="7" s="1"/>
  <c r="I185" i="7"/>
  <c r="J363" i="7"/>
  <c r="K363" i="7"/>
  <c r="L363" i="7" s="1"/>
  <c r="I363" i="7"/>
  <c r="J331" i="7"/>
  <c r="K331" i="7"/>
  <c r="L331" i="7" s="1"/>
  <c r="I331" i="7"/>
  <c r="J299" i="7"/>
  <c r="K299" i="7"/>
  <c r="L299" i="7" s="1"/>
  <c r="I299" i="7"/>
  <c r="J267" i="7"/>
  <c r="K267" i="7"/>
  <c r="L267" i="7" s="1"/>
  <c r="I267" i="7"/>
  <c r="J235" i="7"/>
  <c r="K235" i="7"/>
  <c r="L235" i="7" s="1"/>
  <c r="I235" i="7"/>
  <c r="J203" i="7"/>
  <c r="K203" i="7"/>
  <c r="L203" i="7" s="1"/>
  <c r="I203" i="7"/>
  <c r="J171" i="7"/>
  <c r="K171" i="7"/>
  <c r="L171" i="7" s="1"/>
  <c r="I171" i="7"/>
  <c r="J139" i="7"/>
  <c r="K139" i="7"/>
  <c r="L139" i="7" s="1"/>
  <c r="I139" i="7"/>
  <c r="J107" i="7"/>
  <c r="K107" i="7"/>
  <c r="L107" i="7" s="1"/>
  <c r="I107" i="7"/>
  <c r="J75" i="7"/>
  <c r="K75" i="7"/>
  <c r="L75" i="7" s="1"/>
  <c r="I75" i="7"/>
  <c r="J44" i="7"/>
  <c r="K44" i="7"/>
  <c r="L44" i="7" s="1"/>
  <c r="I44" i="7"/>
  <c r="J12" i="7"/>
  <c r="K12" i="7"/>
  <c r="L12" i="7" s="1"/>
  <c r="I12" i="7"/>
  <c r="J177" i="7"/>
  <c r="K177" i="7"/>
  <c r="L177" i="7" s="1"/>
  <c r="I177" i="7"/>
  <c r="J354" i="7"/>
  <c r="K354" i="7"/>
  <c r="L354" i="7" s="1"/>
  <c r="I354" i="7"/>
  <c r="J322" i="7"/>
  <c r="K322" i="7"/>
  <c r="L322" i="7" s="1"/>
  <c r="I322" i="7"/>
  <c r="J290" i="7"/>
  <c r="K290" i="7"/>
  <c r="L290" i="7" s="1"/>
  <c r="I290" i="7"/>
  <c r="J258" i="7"/>
  <c r="K258" i="7"/>
  <c r="L258" i="7" s="1"/>
  <c r="I258" i="7"/>
  <c r="J226" i="7"/>
  <c r="K226" i="7"/>
  <c r="L226" i="7" s="1"/>
  <c r="I226" i="7"/>
  <c r="J194" i="7"/>
  <c r="K194" i="7"/>
  <c r="L194" i="7" s="1"/>
  <c r="I194" i="7"/>
  <c r="J162" i="7"/>
  <c r="K162" i="7"/>
  <c r="L162" i="7" s="1"/>
  <c r="I162" i="7"/>
  <c r="J130" i="7"/>
  <c r="K130" i="7"/>
  <c r="L130" i="7" s="1"/>
  <c r="I130" i="7"/>
  <c r="J98" i="7"/>
  <c r="K98" i="7"/>
  <c r="L98" i="7" s="1"/>
  <c r="I98" i="7"/>
  <c r="J66" i="7"/>
  <c r="K66" i="7"/>
  <c r="L66" i="7" s="1"/>
  <c r="I66" i="7"/>
  <c r="J35" i="7"/>
  <c r="K35" i="7"/>
  <c r="L35" i="7" s="1"/>
  <c r="I35" i="7"/>
  <c r="J361" i="7"/>
  <c r="K361" i="7"/>
  <c r="L361" i="7" s="1"/>
  <c r="I361" i="7"/>
  <c r="J129" i="7"/>
  <c r="K129" i="7"/>
  <c r="L129" i="7" s="1"/>
  <c r="I129" i="7"/>
  <c r="N31" i="11"/>
  <c r="O31" i="11"/>
  <c r="P31" i="11"/>
  <c r="R31" i="11"/>
  <c r="Q31" i="11"/>
  <c r="K31" i="11"/>
  <c r="P80" i="11"/>
  <c r="R80" i="11"/>
  <c r="N80" i="11"/>
  <c r="O80" i="11"/>
  <c r="Q80" i="11"/>
  <c r="K80" i="11"/>
  <c r="O85" i="11"/>
  <c r="P85" i="11"/>
  <c r="Q85" i="11"/>
  <c r="N85" i="11"/>
  <c r="R85" i="11"/>
  <c r="K85" i="11"/>
  <c r="R225" i="11"/>
  <c r="Q225" i="11"/>
  <c r="N225" i="11"/>
  <c r="O225" i="11"/>
  <c r="P225" i="11"/>
  <c r="K225" i="11"/>
  <c r="N39" i="11"/>
  <c r="O39" i="11"/>
  <c r="R39" i="11"/>
  <c r="Q39" i="11"/>
  <c r="P39" i="11"/>
  <c r="K39" i="11"/>
  <c r="N71" i="11"/>
  <c r="O71" i="11"/>
  <c r="R71" i="11"/>
  <c r="Q71" i="11"/>
  <c r="P71" i="11"/>
  <c r="K71" i="11"/>
  <c r="N103" i="11"/>
  <c r="O103" i="11"/>
  <c r="R103" i="11"/>
  <c r="Q103" i="11"/>
  <c r="P103" i="11"/>
  <c r="K103" i="11"/>
  <c r="N135" i="11"/>
  <c r="O135" i="11"/>
  <c r="R135" i="11"/>
  <c r="Q135" i="11"/>
  <c r="P135" i="11"/>
  <c r="K135" i="11"/>
  <c r="O167" i="11"/>
  <c r="R167" i="11"/>
  <c r="N167" i="11"/>
  <c r="P167" i="11"/>
  <c r="Q167" i="11"/>
  <c r="K167" i="11"/>
  <c r="O199" i="11"/>
  <c r="P199" i="11"/>
  <c r="R199" i="11"/>
  <c r="Q199" i="11"/>
  <c r="N199" i="11"/>
  <c r="K199" i="11"/>
  <c r="O101" i="11"/>
  <c r="P101" i="11"/>
  <c r="R101" i="11"/>
  <c r="Q101" i="11"/>
  <c r="N101" i="11"/>
  <c r="K101" i="11"/>
  <c r="R217" i="11"/>
  <c r="Q217" i="11"/>
  <c r="N217" i="11"/>
  <c r="O217" i="11"/>
  <c r="P217" i="11"/>
  <c r="K217" i="11"/>
  <c r="P56" i="11"/>
  <c r="R56" i="11"/>
  <c r="N56" i="11"/>
  <c r="Q56" i="11"/>
  <c r="O56" i="11"/>
  <c r="K56" i="11"/>
  <c r="P88" i="11"/>
  <c r="R88" i="11"/>
  <c r="N88" i="11"/>
  <c r="Q88" i="11"/>
  <c r="O88" i="11"/>
  <c r="K88" i="11"/>
  <c r="P120" i="11"/>
  <c r="R120" i="11"/>
  <c r="N120" i="11"/>
  <c r="Q120" i="11"/>
  <c r="O120" i="11"/>
  <c r="K120" i="11"/>
  <c r="O152" i="11"/>
  <c r="P152" i="11"/>
  <c r="Q152" i="11"/>
  <c r="N152" i="11"/>
  <c r="R152" i="11"/>
  <c r="K152" i="11"/>
  <c r="O184" i="11"/>
  <c r="P184" i="11"/>
  <c r="Q184" i="11"/>
  <c r="N184" i="11"/>
  <c r="R184" i="11"/>
  <c r="K184" i="11"/>
  <c r="N216" i="11"/>
  <c r="O216" i="11"/>
  <c r="P216" i="11"/>
  <c r="Q216" i="11"/>
  <c r="R216" i="11"/>
  <c r="K216" i="11"/>
  <c r="N137" i="11"/>
  <c r="O137" i="11"/>
  <c r="R137" i="11"/>
  <c r="Q137" i="11"/>
  <c r="P137" i="11"/>
  <c r="K137" i="11"/>
  <c r="O29" i="11"/>
  <c r="P29" i="11"/>
  <c r="N29" i="11"/>
  <c r="R29" i="11"/>
  <c r="Q29" i="11"/>
  <c r="K29" i="11"/>
  <c r="O61" i="11"/>
  <c r="P61" i="11"/>
  <c r="N61" i="11"/>
  <c r="R61" i="11"/>
  <c r="Q61" i="11"/>
  <c r="K61" i="11"/>
  <c r="O93" i="11"/>
  <c r="P93" i="11"/>
  <c r="N93" i="11"/>
  <c r="R93" i="11"/>
  <c r="Q93" i="11"/>
  <c r="K93" i="11"/>
  <c r="N50" i="11"/>
  <c r="O50" i="11"/>
  <c r="P50" i="11"/>
  <c r="R50" i="11"/>
  <c r="Q50" i="11"/>
  <c r="K50" i="11"/>
  <c r="N82" i="11"/>
  <c r="O82" i="11"/>
  <c r="P82" i="11"/>
  <c r="R82" i="11"/>
  <c r="Q82" i="11"/>
  <c r="K82" i="11"/>
  <c r="N114" i="11"/>
  <c r="O114" i="11"/>
  <c r="P114" i="11"/>
  <c r="R114" i="11"/>
  <c r="Q114" i="11"/>
  <c r="K114" i="11"/>
  <c r="N146" i="11"/>
  <c r="P146" i="11"/>
  <c r="R146" i="11"/>
  <c r="Q146" i="11"/>
  <c r="O146" i="11"/>
  <c r="K146" i="11"/>
  <c r="N178" i="11"/>
  <c r="P178" i="11"/>
  <c r="Q178" i="11"/>
  <c r="O178" i="11"/>
  <c r="R178" i="11"/>
  <c r="K178" i="11"/>
  <c r="N210" i="11"/>
  <c r="P210" i="11"/>
  <c r="R210" i="11"/>
  <c r="O210" i="11"/>
  <c r="Q210" i="11"/>
  <c r="K210" i="11"/>
  <c r="Q153" i="11"/>
  <c r="O153" i="11"/>
  <c r="R153" i="11"/>
  <c r="N153" i="11"/>
  <c r="P153" i="11"/>
  <c r="K153" i="11"/>
  <c r="H31" i="11"/>
  <c r="H47" i="11"/>
  <c r="H63" i="11"/>
  <c r="H79" i="11"/>
  <c r="H95" i="11"/>
  <c r="H111" i="11"/>
  <c r="H127" i="11"/>
  <c r="H143" i="11"/>
  <c r="H159" i="11"/>
  <c r="H175" i="11"/>
  <c r="H191" i="11"/>
  <c r="H207" i="11"/>
  <c r="H223" i="11"/>
  <c r="H30" i="11"/>
  <c r="H62" i="11"/>
  <c r="H94" i="11"/>
  <c r="H126" i="11"/>
  <c r="H158" i="11"/>
  <c r="H186" i="11"/>
  <c r="H222" i="11"/>
  <c r="H49" i="11"/>
  <c r="H34" i="11"/>
  <c r="H66" i="11"/>
  <c r="H98" i="11"/>
  <c r="H130" i="11"/>
  <c r="H162" i="11"/>
  <c r="H194" i="11"/>
  <c r="H226" i="11"/>
  <c r="O191" i="11"/>
  <c r="P191" i="11"/>
  <c r="N191" i="11"/>
  <c r="R191" i="11"/>
  <c r="Q191" i="11"/>
  <c r="K191" i="11"/>
  <c r="O176" i="11"/>
  <c r="P176" i="11"/>
  <c r="Q176" i="11"/>
  <c r="N176" i="11"/>
  <c r="R176" i="11"/>
  <c r="K176" i="11"/>
  <c r="N106" i="11"/>
  <c r="O106" i="11"/>
  <c r="P106" i="11"/>
  <c r="Q106" i="11"/>
  <c r="R106" i="11"/>
  <c r="K106" i="11"/>
  <c r="R43" i="11"/>
  <c r="Q43" i="11"/>
  <c r="N43" i="11"/>
  <c r="O43" i="11"/>
  <c r="P43" i="11"/>
  <c r="K43" i="11"/>
  <c r="R75" i="11"/>
  <c r="Q75" i="11"/>
  <c r="N75" i="11"/>
  <c r="O75" i="11"/>
  <c r="P75" i="11"/>
  <c r="K75" i="11"/>
  <c r="R107" i="11"/>
  <c r="Q107" i="11"/>
  <c r="N107" i="11"/>
  <c r="O107" i="11"/>
  <c r="P107" i="11"/>
  <c r="K107" i="11"/>
  <c r="R139" i="11"/>
  <c r="Q139" i="11"/>
  <c r="N139" i="11"/>
  <c r="O139" i="11"/>
  <c r="P139" i="11"/>
  <c r="K139" i="11"/>
  <c r="P171" i="11"/>
  <c r="R171" i="11"/>
  <c r="O171" i="11"/>
  <c r="Q171" i="11"/>
  <c r="N171" i="11"/>
  <c r="K171" i="11"/>
  <c r="O203" i="11"/>
  <c r="P203" i="11"/>
  <c r="R203" i="11"/>
  <c r="Q203" i="11"/>
  <c r="N203" i="11"/>
  <c r="K203" i="11"/>
  <c r="O133" i="11"/>
  <c r="P133" i="11"/>
  <c r="R133" i="11"/>
  <c r="Q133" i="11"/>
  <c r="N133" i="11"/>
  <c r="K133" i="11"/>
  <c r="O28" i="11"/>
  <c r="P28" i="11"/>
  <c r="Q28" i="11"/>
  <c r="N28" i="11"/>
  <c r="R28" i="11"/>
  <c r="K28" i="11"/>
  <c r="O60" i="11"/>
  <c r="P60" i="11"/>
  <c r="Q60" i="11"/>
  <c r="N60" i="11"/>
  <c r="R60" i="11"/>
  <c r="K60" i="11"/>
  <c r="O92" i="11"/>
  <c r="P92" i="11"/>
  <c r="Q92" i="11"/>
  <c r="N92" i="11"/>
  <c r="R92" i="11"/>
  <c r="K92" i="11"/>
  <c r="O124" i="11"/>
  <c r="P124" i="11"/>
  <c r="Q124" i="11"/>
  <c r="R124" i="11"/>
  <c r="N124" i="11"/>
  <c r="K124" i="11"/>
  <c r="N156" i="11"/>
  <c r="P156" i="11"/>
  <c r="Q156" i="11"/>
  <c r="R156" i="11"/>
  <c r="O156" i="11"/>
  <c r="K156" i="11"/>
  <c r="N188" i="11"/>
  <c r="P188" i="11"/>
  <c r="Q188" i="11"/>
  <c r="O188" i="11"/>
  <c r="R188" i="11"/>
  <c r="K188" i="11"/>
  <c r="Q220" i="11"/>
  <c r="N220" i="11"/>
  <c r="O220" i="11"/>
  <c r="R220" i="11"/>
  <c r="P220" i="11"/>
  <c r="K220" i="11"/>
  <c r="Q145" i="11"/>
  <c r="N145" i="11"/>
  <c r="O145" i="11"/>
  <c r="R145" i="11"/>
  <c r="P145" i="11"/>
  <c r="K145" i="11"/>
  <c r="O33" i="11"/>
  <c r="P33" i="11"/>
  <c r="R33" i="11"/>
  <c r="Q33" i="11"/>
  <c r="N33" i="11"/>
  <c r="K33" i="11"/>
  <c r="O65" i="11"/>
  <c r="P65" i="11"/>
  <c r="R65" i="11"/>
  <c r="N65" i="11"/>
  <c r="Q65" i="11"/>
  <c r="K65" i="11"/>
  <c r="O97" i="11"/>
  <c r="P97" i="11"/>
  <c r="R97" i="11"/>
  <c r="N97" i="11"/>
  <c r="Q97" i="11"/>
  <c r="K97" i="11"/>
  <c r="Q54" i="11"/>
  <c r="N54" i="11"/>
  <c r="P54" i="11"/>
  <c r="R54" i="11"/>
  <c r="O54" i="11"/>
  <c r="K54" i="11"/>
  <c r="Q86" i="11"/>
  <c r="N86" i="11"/>
  <c r="P86" i="11"/>
  <c r="R86" i="11"/>
  <c r="O86" i="11"/>
  <c r="K86" i="11"/>
  <c r="Q118" i="11"/>
  <c r="N118" i="11"/>
  <c r="P118" i="11"/>
  <c r="R118" i="11"/>
  <c r="O118" i="11"/>
  <c r="K118" i="11"/>
  <c r="R150" i="11"/>
  <c r="Q150" i="11"/>
  <c r="N150" i="11"/>
  <c r="O150" i="11"/>
  <c r="P150" i="11"/>
  <c r="K150" i="11"/>
  <c r="R182" i="11"/>
  <c r="Q182" i="11"/>
  <c r="N182" i="11"/>
  <c r="P182" i="11"/>
  <c r="O182" i="11"/>
  <c r="K182" i="11"/>
  <c r="P214" i="11"/>
  <c r="R214" i="11"/>
  <c r="Q214" i="11"/>
  <c r="N214" i="11"/>
  <c r="O214" i="11"/>
  <c r="K214" i="11"/>
  <c r="N165" i="11"/>
  <c r="O165" i="11"/>
  <c r="R165" i="11"/>
  <c r="P165" i="11"/>
  <c r="Q165" i="11"/>
  <c r="K165" i="11"/>
  <c r="J368" i="7"/>
  <c r="K368" i="7"/>
  <c r="L368" i="7" s="1"/>
  <c r="I368" i="7"/>
  <c r="J336" i="7"/>
  <c r="K336" i="7"/>
  <c r="L336" i="7" s="1"/>
  <c r="I336" i="7"/>
  <c r="J304" i="7"/>
  <c r="K304" i="7"/>
  <c r="L304" i="7" s="1"/>
  <c r="I304" i="7"/>
  <c r="J272" i="7"/>
  <c r="K272" i="7"/>
  <c r="L272" i="7" s="1"/>
  <c r="I272" i="7"/>
  <c r="J240" i="7"/>
  <c r="K240" i="7"/>
  <c r="L240" i="7" s="1"/>
  <c r="I240" i="7"/>
  <c r="J208" i="7"/>
  <c r="K208" i="7"/>
  <c r="L208" i="7" s="1"/>
  <c r="I208" i="7"/>
  <c r="J176" i="7"/>
  <c r="K176" i="7"/>
  <c r="L176" i="7" s="1"/>
  <c r="I176" i="7"/>
  <c r="J144" i="7"/>
  <c r="K144" i="7"/>
  <c r="L144" i="7" s="1"/>
  <c r="I144" i="7"/>
  <c r="J112" i="7"/>
  <c r="K112" i="7"/>
  <c r="L112" i="7" s="1"/>
  <c r="I112" i="7"/>
  <c r="J80" i="7"/>
  <c r="K80" i="7"/>
  <c r="L80" i="7" s="1"/>
  <c r="I80" i="7"/>
  <c r="J48" i="7"/>
  <c r="K48" i="7"/>
  <c r="L48" i="7" s="1"/>
  <c r="I48" i="7"/>
  <c r="J17" i="7"/>
  <c r="K17" i="7"/>
  <c r="L17" i="7" s="1"/>
  <c r="I17" i="7"/>
  <c r="J209" i="7"/>
  <c r="K209" i="7"/>
  <c r="L209" i="7" s="1"/>
  <c r="I209" i="7"/>
  <c r="J367" i="7"/>
  <c r="K367" i="7"/>
  <c r="L367" i="7" s="1"/>
  <c r="I367" i="7"/>
  <c r="J335" i="7"/>
  <c r="K335" i="7"/>
  <c r="L335" i="7" s="1"/>
  <c r="I335" i="7"/>
  <c r="J303" i="7"/>
  <c r="K303" i="7"/>
  <c r="L303" i="7" s="1"/>
  <c r="I303" i="7"/>
  <c r="J271" i="7"/>
  <c r="K271" i="7"/>
  <c r="L271" i="7" s="1"/>
  <c r="I271" i="7"/>
  <c r="J239" i="7"/>
  <c r="K239" i="7"/>
  <c r="L239" i="7" s="1"/>
  <c r="I239" i="7"/>
  <c r="J207" i="7"/>
  <c r="K207" i="7"/>
  <c r="L207" i="7" s="1"/>
  <c r="I207" i="7"/>
  <c r="J175" i="7"/>
  <c r="K175" i="7"/>
  <c r="L175" i="7" s="1"/>
  <c r="I175" i="7"/>
  <c r="J143" i="7"/>
  <c r="K143" i="7"/>
  <c r="L143" i="7" s="1"/>
  <c r="I143" i="7"/>
  <c r="J111" i="7"/>
  <c r="K111" i="7"/>
  <c r="L111" i="7" s="1"/>
  <c r="I111" i="7"/>
  <c r="J79" i="7"/>
  <c r="K79" i="7"/>
  <c r="L79" i="7" s="1"/>
  <c r="I79" i="7"/>
  <c r="J40" i="7"/>
  <c r="K40" i="7"/>
  <c r="L40" i="7" s="1"/>
  <c r="I40" i="7"/>
  <c r="J8" i="7"/>
  <c r="K8" i="7"/>
  <c r="L8" i="7" s="1"/>
  <c r="I8" i="7"/>
  <c r="J169" i="7"/>
  <c r="K169" i="7"/>
  <c r="L169" i="7" s="1"/>
  <c r="I169" i="7"/>
  <c r="J358" i="7"/>
  <c r="K358" i="7"/>
  <c r="L358" i="7" s="1"/>
  <c r="I358" i="7"/>
  <c r="J326" i="7"/>
  <c r="K326" i="7"/>
  <c r="L326" i="7" s="1"/>
  <c r="I326" i="7"/>
  <c r="J294" i="7"/>
  <c r="K294" i="7"/>
  <c r="L294" i="7" s="1"/>
  <c r="I294" i="7"/>
  <c r="J262" i="7"/>
  <c r="K262" i="7"/>
  <c r="L262" i="7" s="1"/>
  <c r="I262" i="7"/>
  <c r="J230" i="7"/>
  <c r="K230" i="7"/>
  <c r="L230" i="7" s="1"/>
  <c r="I230" i="7"/>
  <c r="J198" i="7"/>
  <c r="K198" i="7"/>
  <c r="L198" i="7" s="1"/>
  <c r="I198" i="7"/>
  <c r="J166" i="7"/>
  <c r="K166" i="7"/>
  <c r="L166" i="7" s="1"/>
  <c r="I166" i="7"/>
  <c r="J134" i="7"/>
  <c r="K134" i="7"/>
  <c r="L134" i="7" s="1"/>
  <c r="I134" i="7"/>
  <c r="J102" i="7"/>
  <c r="K102" i="7"/>
  <c r="L102" i="7" s="1"/>
  <c r="I102" i="7"/>
  <c r="J70" i="7"/>
  <c r="K70" i="7"/>
  <c r="L70" i="7" s="1"/>
  <c r="I70" i="7"/>
  <c r="J31" i="7"/>
  <c r="K31" i="7"/>
  <c r="L31" i="7" s="1"/>
  <c r="I31" i="7"/>
  <c r="J321" i="7"/>
  <c r="K321" i="7"/>
  <c r="L321" i="7" s="1"/>
  <c r="I321" i="7"/>
  <c r="J137" i="7"/>
  <c r="K137" i="7"/>
  <c r="L137" i="7" s="1"/>
  <c r="I137" i="7"/>
  <c r="J357" i="7"/>
  <c r="K357" i="7"/>
  <c r="L357" i="7" s="1"/>
  <c r="I357" i="7"/>
  <c r="J325" i="7"/>
  <c r="K325" i="7"/>
  <c r="L325" i="7" s="1"/>
  <c r="I325" i="7"/>
  <c r="J293" i="7"/>
  <c r="K293" i="7"/>
  <c r="L293" i="7" s="1"/>
  <c r="I293" i="7"/>
  <c r="J261" i="7"/>
  <c r="K261" i="7"/>
  <c r="L261" i="7" s="1"/>
  <c r="I261" i="7"/>
  <c r="J229" i="7"/>
  <c r="K229" i="7"/>
  <c r="L229" i="7" s="1"/>
  <c r="I229" i="7"/>
  <c r="J197" i="7"/>
  <c r="K197" i="7"/>
  <c r="L197" i="7" s="1"/>
  <c r="I197" i="7"/>
  <c r="J165" i="7"/>
  <c r="K165" i="7"/>
  <c r="L165" i="7" s="1"/>
  <c r="I165" i="7"/>
  <c r="J133" i="7"/>
  <c r="K133" i="7"/>
  <c r="L133" i="7" s="1"/>
  <c r="I133" i="7"/>
  <c r="J101" i="7"/>
  <c r="K101" i="7"/>
  <c r="L101" i="7" s="1"/>
  <c r="I101" i="7"/>
  <c r="J69" i="7"/>
  <c r="K69" i="7"/>
  <c r="L69" i="7" s="1"/>
  <c r="I69" i="7"/>
  <c r="J38" i="7"/>
  <c r="K38" i="7"/>
  <c r="L38" i="7" s="1"/>
  <c r="I38" i="7"/>
  <c r="J353" i="7"/>
  <c r="K353" i="7"/>
  <c r="L353" i="7" s="1"/>
  <c r="I353" i="7"/>
  <c r="J105" i="7"/>
  <c r="K105" i="7"/>
  <c r="L105" i="7" s="1"/>
  <c r="I105" i="7"/>
  <c r="J356" i="7"/>
  <c r="K356" i="7"/>
  <c r="L356" i="7" s="1"/>
  <c r="I356" i="7"/>
  <c r="J324" i="7"/>
  <c r="K324" i="7"/>
  <c r="L324" i="7" s="1"/>
  <c r="I324" i="7"/>
  <c r="J292" i="7"/>
  <c r="K292" i="7"/>
  <c r="L292" i="7" s="1"/>
  <c r="I292" i="7"/>
  <c r="J260" i="7"/>
  <c r="K260" i="7"/>
  <c r="L260" i="7" s="1"/>
  <c r="I260" i="7"/>
  <c r="J228" i="7"/>
  <c r="K228" i="7"/>
  <c r="L228" i="7" s="1"/>
  <c r="I228" i="7"/>
  <c r="J196" i="7"/>
  <c r="K196" i="7"/>
  <c r="L196" i="7" s="1"/>
  <c r="I196" i="7"/>
  <c r="J164" i="7"/>
  <c r="K164" i="7"/>
  <c r="L164" i="7" s="1"/>
  <c r="I164" i="7"/>
  <c r="J132" i="7"/>
  <c r="K132" i="7"/>
  <c r="L132" i="7" s="1"/>
  <c r="I132" i="7"/>
  <c r="J100" i="7"/>
  <c r="K100" i="7"/>
  <c r="L100" i="7" s="1"/>
  <c r="I100" i="7"/>
  <c r="J68" i="7"/>
  <c r="K68" i="7"/>
  <c r="L68" i="7" s="1"/>
  <c r="I68" i="7"/>
  <c r="J37" i="7"/>
  <c r="K37" i="7"/>
  <c r="L37" i="7" s="1"/>
  <c r="I37" i="7"/>
  <c r="J5" i="7"/>
  <c r="K5" i="7"/>
  <c r="L5" i="7" s="1"/>
  <c r="I5" i="7"/>
  <c r="J145" i="7"/>
  <c r="K145" i="7"/>
  <c r="L145" i="7" s="1"/>
  <c r="I145" i="7"/>
  <c r="J355" i="7"/>
  <c r="K355" i="7"/>
  <c r="L355" i="7" s="1"/>
  <c r="I355" i="7"/>
  <c r="J323" i="7"/>
  <c r="K323" i="7"/>
  <c r="L323" i="7" s="1"/>
  <c r="I323" i="7"/>
  <c r="J291" i="7"/>
  <c r="K291" i="7"/>
  <c r="L291" i="7" s="1"/>
  <c r="I291" i="7"/>
  <c r="J259" i="7"/>
  <c r="K259" i="7"/>
  <c r="L259" i="7" s="1"/>
  <c r="I259" i="7"/>
  <c r="J227" i="7"/>
  <c r="K227" i="7"/>
  <c r="L227" i="7" s="1"/>
  <c r="I227" i="7"/>
  <c r="J195" i="7"/>
  <c r="K195" i="7"/>
  <c r="L195" i="7" s="1"/>
  <c r="I195" i="7"/>
  <c r="J163" i="7"/>
  <c r="K163" i="7"/>
  <c r="L163" i="7" s="1"/>
  <c r="I163" i="7"/>
  <c r="J131" i="7"/>
  <c r="K131" i="7"/>
  <c r="L131" i="7" s="1"/>
  <c r="I131" i="7"/>
  <c r="J99" i="7"/>
  <c r="K99" i="7"/>
  <c r="L99" i="7" s="1"/>
  <c r="I99" i="7"/>
  <c r="J67" i="7"/>
  <c r="K67" i="7"/>
  <c r="L67" i="7" s="1"/>
  <c r="I67" i="7"/>
  <c r="J36" i="7"/>
  <c r="K36" i="7"/>
  <c r="L36" i="7" s="1"/>
  <c r="I36" i="7"/>
  <c r="J345" i="7"/>
  <c r="K345" i="7"/>
  <c r="L345" i="7" s="1"/>
  <c r="I345" i="7"/>
  <c r="J97" i="7"/>
  <c r="K97" i="7"/>
  <c r="L97" i="7" s="1"/>
  <c r="I97" i="7"/>
  <c r="J346" i="7"/>
  <c r="K346" i="7"/>
  <c r="L346" i="7" s="1"/>
  <c r="I346" i="7"/>
  <c r="J314" i="7"/>
  <c r="K314" i="7"/>
  <c r="L314" i="7" s="1"/>
  <c r="I314" i="7"/>
  <c r="J282" i="7"/>
  <c r="K282" i="7"/>
  <c r="L282" i="7" s="1"/>
  <c r="I282" i="7"/>
  <c r="J250" i="7"/>
  <c r="K250" i="7"/>
  <c r="L250" i="7" s="1"/>
  <c r="I250" i="7"/>
  <c r="J218" i="7"/>
  <c r="K218" i="7"/>
  <c r="L218" i="7" s="1"/>
  <c r="I218" i="7"/>
  <c r="J186" i="7"/>
  <c r="K186" i="7"/>
  <c r="L186" i="7" s="1"/>
  <c r="I186" i="7"/>
  <c r="J154" i="7"/>
  <c r="K154" i="7"/>
  <c r="L154" i="7" s="1"/>
  <c r="I154" i="7"/>
  <c r="J122" i="7"/>
  <c r="K122" i="7"/>
  <c r="L122" i="7" s="1"/>
  <c r="I122" i="7"/>
  <c r="J90" i="7"/>
  <c r="K90" i="7"/>
  <c r="L90" i="7" s="1"/>
  <c r="I90" i="7"/>
  <c r="J58" i="7"/>
  <c r="K58" i="7"/>
  <c r="L58" i="7" s="1"/>
  <c r="I58" i="7"/>
  <c r="J27" i="7"/>
  <c r="K27" i="7"/>
  <c r="L27" i="7" s="1"/>
  <c r="I27" i="7"/>
  <c r="J305" i="7"/>
  <c r="K305" i="7"/>
  <c r="L305" i="7" s="1"/>
  <c r="I305" i="7"/>
  <c r="J81" i="7"/>
  <c r="K81" i="7"/>
  <c r="L81" i="7" s="1"/>
  <c r="I81" i="7"/>
  <c r="N127" i="11"/>
  <c r="O127" i="11"/>
  <c r="P127" i="11"/>
  <c r="R127" i="11"/>
  <c r="Q127" i="11"/>
  <c r="K127" i="11"/>
  <c r="P48" i="11"/>
  <c r="R48" i="11"/>
  <c r="N48" i="11"/>
  <c r="O48" i="11"/>
  <c r="Q48" i="11"/>
  <c r="K48" i="11"/>
  <c r="R209" i="11"/>
  <c r="Q209" i="11"/>
  <c r="N209" i="11"/>
  <c r="O209" i="11"/>
  <c r="P209" i="11"/>
  <c r="K209" i="11"/>
  <c r="N138" i="11"/>
  <c r="O138" i="11"/>
  <c r="P138" i="11"/>
  <c r="Q138" i="11"/>
  <c r="R138" i="11"/>
  <c r="K138" i="11"/>
  <c r="N47" i="11"/>
  <c r="P47" i="11"/>
  <c r="R47" i="11"/>
  <c r="Q47" i="11"/>
  <c r="O47" i="11"/>
  <c r="K47" i="11"/>
  <c r="N79" i="11"/>
  <c r="P79" i="11"/>
  <c r="R79" i="11"/>
  <c r="O79" i="11"/>
  <c r="Q79" i="11"/>
  <c r="K79" i="11"/>
  <c r="N111" i="11"/>
  <c r="P111" i="11"/>
  <c r="R111" i="11"/>
  <c r="O111" i="11"/>
  <c r="Q111" i="11"/>
  <c r="K111" i="11"/>
  <c r="O143" i="11"/>
  <c r="P143" i="11"/>
  <c r="R143" i="11"/>
  <c r="Q143" i="11"/>
  <c r="N143" i="11"/>
  <c r="K143" i="11"/>
  <c r="O175" i="11"/>
  <c r="R175" i="11"/>
  <c r="N175" i="11"/>
  <c r="Q175" i="11"/>
  <c r="P175" i="11"/>
  <c r="K175" i="11"/>
  <c r="O207" i="11"/>
  <c r="P207" i="11"/>
  <c r="Q207" i="11"/>
  <c r="N207" i="11"/>
  <c r="R207" i="11"/>
  <c r="K207" i="11"/>
  <c r="N149" i="11"/>
  <c r="O149" i="11"/>
  <c r="R149" i="11"/>
  <c r="Q149" i="11"/>
  <c r="P149" i="11"/>
  <c r="K149" i="11"/>
  <c r="P32" i="11"/>
  <c r="R32" i="11"/>
  <c r="O32" i="11"/>
  <c r="Q32" i="11"/>
  <c r="N32" i="11"/>
  <c r="K32" i="11"/>
  <c r="P64" i="11"/>
  <c r="R64" i="11"/>
  <c r="O64" i="11"/>
  <c r="Q64" i="11"/>
  <c r="N64" i="11"/>
  <c r="K64" i="11"/>
  <c r="P96" i="11"/>
  <c r="R96" i="11"/>
  <c r="O96" i="11"/>
  <c r="Q96" i="11"/>
  <c r="N96" i="11"/>
  <c r="K96" i="11"/>
  <c r="P128" i="11"/>
  <c r="R128" i="11"/>
  <c r="O128" i="11"/>
  <c r="Q128" i="11"/>
  <c r="N128" i="11"/>
  <c r="K128" i="11"/>
  <c r="O160" i="11"/>
  <c r="P160" i="11"/>
  <c r="Q160" i="11"/>
  <c r="N160" i="11"/>
  <c r="R160" i="11"/>
  <c r="K160" i="11"/>
  <c r="N192" i="11"/>
  <c r="O192" i="11"/>
  <c r="P192" i="11"/>
  <c r="Q192" i="11"/>
  <c r="R192" i="11"/>
  <c r="K192" i="11"/>
  <c r="N224" i="11"/>
  <c r="O224" i="11"/>
  <c r="P224" i="11"/>
  <c r="Q224" i="11"/>
  <c r="R224" i="11"/>
  <c r="K224" i="11"/>
  <c r="N157" i="11"/>
  <c r="O157" i="11"/>
  <c r="R157" i="11"/>
  <c r="P157" i="11"/>
  <c r="Q157" i="11"/>
  <c r="K157" i="11"/>
  <c r="O37" i="11"/>
  <c r="P37" i="11"/>
  <c r="R37" i="11"/>
  <c r="Q37" i="11"/>
  <c r="N37" i="11"/>
  <c r="K37" i="11"/>
  <c r="O69" i="11"/>
  <c r="P69" i="11"/>
  <c r="R69" i="11"/>
  <c r="Q69" i="11"/>
  <c r="N69" i="11"/>
  <c r="K69" i="11"/>
  <c r="N26" i="11"/>
  <c r="O26" i="11"/>
  <c r="P26" i="11"/>
  <c r="Q26" i="11"/>
  <c r="R26" i="11"/>
  <c r="K26" i="11"/>
  <c r="K236" i="11"/>
  <c r="K245" i="11"/>
  <c r="K265" i="11"/>
  <c r="K252" i="11"/>
  <c r="K243" i="11"/>
  <c r="K232" i="11"/>
  <c r="K251" i="11"/>
  <c r="K234" i="11"/>
  <c r="K241" i="11"/>
  <c r="K229" i="11"/>
  <c r="K266" i="11"/>
  <c r="K239" i="11"/>
  <c r="K246" i="11"/>
  <c r="K233" i="11"/>
  <c r="K272" i="11"/>
  <c r="K230" i="11"/>
  <c r="K259" i="11"/>
  <c r="K263" i="11"/>
  <c r="K242" i="11"/>
  <c r="K240" i="11"/>
  <c r="K268" i="11"/>
  <c r="K262" i="11"/>
  <c r="K237" i="11"/>
  <c r="K260" i="11"/>
  <c r="K264" i="11"/>
  <c r="K256" i="11"/>
  <c r="K258" i="11"/>
  <c r="K261" i="11"/>
  <c r="K257" i="11"/>
  <c r="K248" i="11"/>
  <c r="K228" i="11"/>
  <c r="K271" i="11"/>
  <c r="K270" i="11"/>
  <c r="K253" i="11"/>
  <c r="K238" i="11"/>
  <c r="K244" i="11"/>
  <c r="K274" i="11"/>
  <c r="K273" i="11"/>
  <c r="K254" i="11"/>
  <c r="K231" i="11"/>
  <c r="K267" i="11"/>
  <c r="K249" i="11"/>
  <c r="K269" i="11"/>
  <c r="K255" i="11"/>
  <c r="K247" i="11"/>
  <c r="K250" i="11"/>
  <c r="K235" i="11"/>
  <c r="K370" i="11"/>
  <c r="K323" i="11"/>
  <c r="K349" i="11"/>
  <c r="K320" i="11"/>
  <c r="K340" i="11"/>
  <c r="K292" i="11"/>
  <c r="K346" i="11"/>
  <c r="K324" i="11"/>
  <c r="K328" i="11"/>
  <c r="K327" i="11"/>
  <c r="K310" i="11"/>
  <c r="K326" i="11"/>
  <c r="K362" i="11"/>
  <c r="K369" i="11"/>
  <c r="K294" i="11"/>
  <c r="K312" i="11"/>
  <c r="K285" i="11"/>
  <c r="K283" i="11"/>
  <c r="K350" i="11"/>
  <c r="K302" i="11"/>
  <c r="K313" i="11"/>
  <c r="K314" i="11"/>
  <c r="K353" i="11"/>
  <c r="K304" i="11"/>
  <c r="K306" i="11"/>
  <c r="K334" i="11"/>
  <c r="K279" i="11"/>
  <c r="K336" i="11"/>
  <c r="K365" i="11"/>
  <c r="K361" i="11"/>
  <c r="K275" i="11"/>
  <c r="K288" i="11"/>
  <c r="K338" i="11"/>
  <c r="K308" i="11"/>
  <c r="K357" i="11"/>
  <c r="K344" i="11"/>
  <c r="K296" i="11"/>
  <c r="K343" i="11"/>
  <c r="K332" i="11"/>
  <c r="K348" i="11"/>
  <c r="K300" i="11"/>
  <c r="K321" i="11"/>
  <c r="K367" i="11"/>
  <c r="K359" i="11"/>
  <c r="K307" i="11"/>
  <c r="K325" i="11"/>
  <c r="K335" i="11"/>
  <c r="K316" i="11"/>
  <c r="K278" i="11"/>
  <c r="K315" i="11"/>
  <c r="K277" i="11"/>
  <c r="K347" i="11"/>
  <c r="K311" i="11"/>
  <c r="K358" i="11"/>
  <c r="K345" i="11"/>
  <c r="K290" i="11"/>
  <c r="K317" i="11"/>
  <c r="K364" i="11"/>
  <c r="K298" i="11"/>
  <c r="K360" i="11"/>
  <c r="K280" i="11"/>
  <c r="K284" i="11"/>
  <c r="K339" i="11"/>
  <c r="K303" i="11"/>
  <c r="K286" i="11"/>
  <c r="K333" i="11"/>
  <c r="K351" i="11"/>
  <c r="K337" i="11"/>
  <c r="K289" i="11"/>
  <c r="K297" i="11"/>
  <c r="K366" i="11"/>
  <c r="K318" i="11"/>
  <c r="K301" i="11"/>
  <c r="K322" i="11"/>
  <c r="K356" i="11"/>
  <c r="K331" i="11"/>
  <c r="K293" i="11"/>
  <c r="K355" i="11"/>
  <c r="K291" i="11"/>
  <c r="K352" i="11"/>
  <c r="K329" i="11"/>
  <c r="K282" i="11"/>
  <c r="K287" i="11"/>
  <c r="K363" i="11"/>
  <c r="K341" i="11"/>
  <c r="K295" i="11"/>
  <c r="K309" i="11"/>
  <c r="K319" i="11"/>
  <c r="K281" i="11"/>
  <c r="K354" i="11"/>
  <c r="K299" i="11"/>
  <c r="K330" i="11"/>
  <c r="K305" i="11"/>
  <c r="K276" i="11"/>
  <c r="K342" i="11"/>
  <c r="K368" i="11"/>
  <c r="N58" i="11"/>
  <c r="O58" i="11"/>
  <c r="P58" i="11"/>
  <c r="Q58" i="11"/>
  <c r="R58" i="11"/>
  <c r="K58" i="11"/>
  <c r="N90" i="11"/>
  <c r="O90" i="11"/>
  <c r="P90" i="11"/>
  <c r="Q90" i="11"/>
  <c r="R90" i="11"/>
  <c r="K90" i="11"/>
  <c r="N122" i="11"/>
  <c r="O122" i="11"/>
  <c r="P122" i="11"/>
  <c r="Q122" i="11"/>
  <c r="R122" i="11"/>
  <c r="K122" i="11"/>
  <c r="N154" i="11"/>
  <c r="P154" i="11"/>
  <c r="Q154" i="11"/>
  <c r="O154" i="11"/>
  <c r="R154" i="11"/>
  <c r="K154" i="11"/>
  <c r="N186" i="11"/>
  <c r="P186" i="11"/>
  <c r="Q186" i="11"/>
  <c r="O186" i="11"/>
  <c r="R186" i="11"/>
  <c r="K186" i="11"/>
  <c r="N218" i="11"/>
  <c r="P218" i="11"/>
  <c r="R218" i="11"/>
  <c r="O218" i="11"/>
  <c r="Q218" i="11"/>
  <c r="K218" i="11"/>
  <c r="Q177" i="11"/>
  <c r="O177" i="11"/>
  <c r="N177" i="11"/>
  <c r="R177" i="11"/>
  <c r="P177" i="11"/>
  <c r="K177" i="11"/>
  <c r="H35" i="11"/>
  <c r="H51" i="11"/>
  <c r="H67" i="11"/>
  <c r="H83" i="11"/>
  <c r="H99" i="11"/>
  <c r="H115" i="11"/>
  <c r="H131" i="11"/>
  <c r="H147" i="11"/>
  <c r="H163" i="11"/>
  <c r="H179" i="11"/>
  <c r="H195" i="11"/>
  <c r="H211" i="11"/>
  <c r="H227" i="11"/>
  <c r="H38" i="11"/>
  <c r="H70" i="11"/>
  <c r="H102" i="11"/>
  <c r="H134" i="11"/>
  <c r="H166" i="11"/>
  <c r="H198" i="11"/>
  <c r="H24" i="11"/>
  <c r="H40" i="11"/>
  <c r="H56" i="11"/>
  <c r="H25" i="11"/>
  <c r="H57" i="11"/>
  <c r="H42" i="11"/>
  <c r="H74" i="11"/>
  <c r="H106" i="11"/>
  <c r="H138" i="11"/>
  <c r="H170" i="11"/>
  <c r="H202" i="11"/>
  <c r="J22" i="7"/>
  <c r="K22" i="7" s="1"/>
  <c r="L22" i="7" s="1"/>
  <c r="I22" i="7"/>
  <c r="N63" i="11"/>
  <c r="O63" i="11"/>
  <c r="P63" i="11"/>
  <c r="R63" i="11"/>
  <c r="Q63" i="11"/>
  <c r="K63" i="11"/>
  <c r="O223" i="11"/>
  <c r="P223" i="11"/>
  <c r="N223" i="11"/>
  <c r="Q223" i="11"/>
  <c r="R223" i="11"/>
  <c r="K223" i="11"/>
  <c r="P112" i="11"/>
  <c r="R112" i="11"/>
  <c r="N112" i="11"/>
  <c r="O112" i="11"/>
  <c r="Q112" i="11"/>
  <c r="K112" i="11"/>
  <c r="N208" i="11"/>
  <c r="O208" i="11"/>
  <c r="P208" i="11"/>
  <c r="Q208" i="11"/>
  <c r="R208" i="11"/>
  <c r="K208" i="11"/>
  <c r="N42" i="11"/>
  <c r="O42" i="11"/>
  <c r="P42" i="11"/>
  <c r="R42" i="11"/>
  <c r="Q42" i="11"/>
  <c r="K42" i="11"/>
  <c r="N170" i="11"/>
  <c r="P170" i="11"/>
  <c r="Q170" i="11"/>
  <c r="O170" i="11"/>
  <c r="R170" i="11"/>
  <c r="K170" i="11"/>
  <c r="R51" i="11"/>
  <c r="Q51" i="11"/>
  <c r="P51" i="11"/>
  <c r="N51" i="11"/>
  <c r="O51" i="11"/>
  <c r="K51" i="11"/>
  <c r="R83" i="11"/>
  <c r="Q83" i="11"/>
  <c r="P83" i="11"/>
  <c r="N83" i="11"/>
  <c r="O83" i="11"/>
  <c r="K83" i="11"/>
  <c r="R115" i="11"/>
  <c r="Q115" i="11"/>
  <c r="P115" i="11"/>
  <c r="N115" i="11"/>
  <c r="O115" i="11"/>
  <c r="K115" i="11"/>
  <c r="P147" i="11"/>
  <c r="R147" i="11"/>
  <c r="N147" i="11"/>
  <c r="Q147" i="11"/>
  <c r="O147" i="11"/>
  <c r="K147" i="11"/>
  <c r="P179" i="11"/>
  <c r="R179" i="11"/>
  <c r="O179" i="11"/>
  <c r="Q179" i="11"/>
  <c r="N179" i="11"/>
  <c r="K179" i="11"/>
  <c r="O211" i="11"/>
  <c r="P211" i="11"/>
  <c r="R211" i="11"/>
  <c r="N211" i="11"/>
  <c r="Q211" i="11"/>
  <c r="K211" i="11"/>
  <c r="Q161" i="11"/>
  <c r="O161" i="11"/>
  <c r="N161" i="11"/>
  <c r="R161" i="11"/>
  <c r="P161" i="11"/>
  <c r="K161" i="11"/>
  <c r="R36" i="11"/>
  <c r="Q36" i="11"/>
  <c r="N36" i="11"/>
  <c r="P36" i="11"/>
  <c r="O36" i="11"/>
  <c r="K36" i="11"/>
  <c r="R68" i="11"/>
  <c r="Q68" i="11"/>
  <c r="N68" i="11"/>
  <c r="O68" i="11"/>
  <c r="P68" i="11"/>
  <c r="K68" i="11"/>
  <c r="R100" i="11"/>
  <c r="Q100" i="11"/>
  <c r="N100" i="11"/>
  <c r="O100" i="11"/>
  <c r="P100" i="11"/>
  <c r="K100" i="11"/>
  <c r="R132" i="11"/>
  <c r="Q132" i="11"/>
  <c r="N132" i="11"/>
  <c r="O132" i="11"/>
  <c r="P132" i="11"/>
  <c r="K132" i="11"/>
  <c r="N164" i="11"/>
  <c r="P164" i="11"/>
  <c r="O164" i="11"/>
  <c r="Q164" i="11"/>
  <c r="R164" i="11"/>
  <c r="K164" i="11"/>
  <c r="Q196" i="11"/>
  <c r="N196" i="11"/>
  <c r="O196" i="11"/>
  <c r="P196" i="11"/>
  <c r="R196" i="11"/>
  <c r="K196" i="11"/>
  <c r="O109" i="11"/>
  <c r="P109" i="11"/>
  <c r="N109" i="11"/>
  <c r="R109" i="11"/>
  <c r="Q109" i="11"/>
  <c r="K109" i="11"/>
  <c r="N173" i="11"/>
  <c r="O173" i="11"/>
  <c r="R173" i="11"/>
  <c r="P173" i="11"/>
  <c r="Q173" i="11"/>
  <c r="K173" i="11"/>
  <c r="N41" i="11"/>
  <c r="O41" i="11"/>
  <c r="R41" i="11"/>
  <c r="Q41" i="11"/>
  <c r="P41" i="11"/>
  <c r="K41" i="11"/>
  <c r="N73" i="11"/>
  <c r="O73" i="11"/>
  <c r="R73" i="11"/>
  <c r="Q73" i="11"/>
  <c r="P73" i="11"/>
  <c r="K73" i="11"/>
  <c r="Q30" i="11"/>
  <c r="O30" i="11"/>
  <c r="P30" i="11"/>
  <c r="R30" i="11"/>
  <c r="N30" i="11"/>
  <c r="K30" i="11"/>
  <c r="Q62" i="11"/>
  <c r="O62" i="11"/>
  <c r="P62" i="11"/>
  <c r="N62" i="11"/>
  <c r="R62" i="11"/>
  <c r="K62" i="11"/>
  <c r="Q94" i="11"/>
  <c r="O94" i="11"/>
  <c r="P94" i="11"/>
  <c r="N94" i="11"/>
  <c r="R94" i="11"/>
  <c r="K94" i="11"/>
  <c r="Q126" i="11"/>
  <c r="O126" i="11"/>
  <c r="P126" i="11"/>
  <c r="N126" i="11"/>
  <c r="R126" i="11"/>
  <c r="K126" i="11"/>
  <c r="R158" i="11"/>
  <c r="Q158" i="11"/>
  <c r="N158" i="11"/>
  <c r="P158" i="11"/>
  <c r="O158" i="11"/>
  <c r="K158" i="11"/>
  <c r="P190" i="11"/>
  <c r="R190" i="11"/>
  <c r="Q190" i="11"/>
  <c r="N190" i="11"/>
  <c r="O190" i="11"/>
  <c r="K190" i="11"/>
  <c r="P222" i="11"/>
  <c r="R222" i="11"/>
  <c r="Q222" i="11"/>
  <c r="N222" i="11"/>
  <c r="O222" i="11"/>
  <c r="K222" i="11"/>
  <c r="N189" i="11"/>
  <c r="O189" i="11"/>
  <c r="R189" i="11"/>
  <c r="Q189" i="11"/>
  <c r="P189" i="11"/>
  <c r="K189" i="11"/>
  <c r="J360" i="7"/>
  <c r="K360" i="7" s="1"/>
  <c r="L360" i="7" s="1"/>
  <c r="I360" i="7"/>
  <c r="J328" i="7"/>
  <c r="K328" i="7" s="1"/>
  <c r="L328" i="7" s="1"/>
  <c r="I328" i="7"/>
  <c r="J296" i="7"/>
  <c r="K296" i="7" s="1"/>
  <c r="L296" i="7" s="1"/>
  <c r="I296" i="7"/>
  <c r="J264" i="7"/>
  <c r="K264" i="7" s="1"/>
  <c r="L264" i="7" s="1"/>
  <c r="I264" i="7"/>
  <c r="J232" i="7"/>
  <c r="K232" i="7" s="1"/>
  <c r="L232" i="7" s="1"/>
  <c r="I232" i="7"/>
  <c r="J200" i="7"/>
  <c r="K200" i="7" s="1"/>
  <c r="L200" i="7" s="1"/>
  <c r="I200" i="7"/>
  <c r="J168" i="7"/>
  <c r="K168" i="7" s="1"/>
  <c r="L168" i="7" s="1"/>
  <c r="I168" i="7"/>
  <c r="J136" i="7"/>
  <c r="K136" i="7" s="1"/>
  <c r="L136" i="7" s="1"/>
  <c r="I136" i="7"/>
  <c r="J104" i="7"/>
  <c r="K104" i="7" s="1"/>
  <c r="L104" i="7" s="1"/>
  <c r="I104" i="7"/>
  <c r="J72" i="7"/>
  <c r="K72" i="7" s="1"/>
  <c r="L72" i="7" s="1"/>
  <c r="I72" i="7"/>
  <c r="J41" i="7"/>
  <c r="K41" i="7" s="1"/>
  <c r="L41" i="7" s="1"/>
  <c r="I41" i="7"/>
  <c r="J9" i="7"/>
  <c r="K9" i="7" s="1"/>
  <c r="L9" i="7" s="1"/>
  <c r="I9" i="7"/>
  <c r="J161" i="7"/>
  <c r="K161" i="7" s="1"/>
  <c r="L161" i="7" s="1"/>
  <c r="I161" i="7"/>
  <c r="J359" i="7"/>
  <c r="K359" i="7" s="1"/>
  <c r="L359" i="7" s="1"/>
  <c r="I359" i="7"/>
  <c r="J327" i="7"/>
  <c r="K327" i="7" s="1"/>
  <c r="L327" i="7" s="1"/>
  <c r="I327" i="7"/>
  <c r="J295" i="7"/>
  <c r="K295" i="7" s="1"/>
  <c r="L295" i="7" s="1"/>
  <c r="I295" i="7"/>
  <c r="J263" i="7"/>
  <c r="K263" i="7" s="1"/>
  <c r="L263" i="7" s="1"/>
  <c r="I263" i="7"/>
  <c r="J231" i="7"/>
  <c r="K231" i="7" s="1"/>
  <c r="L231" i="7" s="1"/>
  <c r="I231" i="7"/>
  <c r="J199" i="7"/>
  <c r="K199" i="7" s="1"/>
  <c r="L199" i="7" s="1"/>
  <c r="I199" i="7"/>
  <c r="J167" i="7"/>
  <c r="K167" i="7" s="1"/>
  <c r="L167" i="7" s="1"/>
  <c r="I167" i="7"/>
  <c r="J135" i="7"/>
  <c r="K135" i="7" s="1"/>
  <c r="L135" i="7" s="1"/>
  <c r="I135" i="7"/>
  <c r="J103" i="7"/>
  <c r="K103" i="7" s="1"/>
  <c r="L103" i="7" s="1"/>
  <c r="I103" i="7"/>
  <c r="J71" i="7"/>
  <c r="K71" i="7" s="1"/>
  <c r="L71" i="7" s="1"/>
  <c r="I71" i="7"/>
  <c r="J32" i="7"/>
  <c r="K32" i="7" s="1"/>
  <c r="L32" i="7" s="1"/>
  <c r="I32" i="7"/>
  <c r="J337" i="7"/>
  <c r="K337" i="7" s="1"/>
  <c r="L337" i="7" s="1"/>
  <c r="I337" i="7"/>
  <c r="J121" i="7"/>
  <c r="K121" i="7" s="1"/>
  <c r="L121" i="7" s="1"/>
  <c r="I121" i="7"/>
  <c r="J350" i="7"/>
  <c r="K350" i="7" s="1"/>
  <c r="L350" i="7" s="1"/>
  <c r="I350" i="7"/>
  <c r="J318" i="7"/>
  <c r="K318" i="7" s="1"/>
  <c r="L318" i="7" s="1"/>
  <c r="I318" i="7"/>
  <c r="J286" i="7"/>
  <c r="K286" i="7" s="1"/>
  <c r="L286" i="7" s="1"/>
  <c r="I286" i="7"/>
  <c r="J254" i="7"/>
  <c r="K254" i="7" s="1"/>
  <c r="L254" i="7" s="1"/>
  <c r="I254" i="7"/>
  <c r="J222" i="7"/>
  <c r="K222" i="7" s="1"/>
  <c r="L222" i="7" s="1"/>
  <c r="I222" i="7"/>
  <c r="J190" i="7"/>
  <c r="K190" i="7" s="1"/>
  <c r="L190" i="7" s="1"/>
  <c r="I190" i="7"/>
  <c r="J158" i="7"/>
  <c r="K158" i="7" s="1"/>
  <c r="L158" i="7" s="1"/>
  <c r="I158" i="7"/>
  <c r="J126" i="7"/>
  <c r="K126" i="7" s="1"/>
  <c r="L126" i="7" s="1"/>
  <c r="I126" i="7"/>
  <c r="J94" i="7"/>
  <c r="K94" i="7" s="1"/>
  <c r="L94" i="7" s="1"/>
  <c r="I94" i="7"/>
  <c r="J62" i="7"/>
  <c r="K62" i="7" s="1"/>
  <c r="L62" i="7" s="1"/>
  <c r="I62" i="7"/>
  <c r="J23" i="7"/>
  <c r="K23" i="7" s="1"/>
  <c r="L23" i="7" s="1"/>
  <c r="I23" i="7"/>
  <c r="J273" i="7"/>
  <c r="K273" i="7" s="1"/>
  <c r="L273" i="7" s="1"/>
  <c r="I273" i="7"/>
  <c r="J73" i="7"/>
  <c r="K73" i="7" s="1"/>
  <c r="L73" i="7" s="1"/>
  <c r="I73" i="7"/>
  <c r="J349" i="7"/>
  <c r="K349" i="7" s="1"/>
  <c r="L349" i="7" s="1"/>
  <c r="I349" i="7"/>
  <c r="J317" i="7"/>
  <c r="K317" i="7" s="1"/>
  <c r="L317" i="7" s="1"/>
  <c r="I317" i="7"/>
  <c r="J285" i="7"/>
  <c r="K285" i="7" s="1"/>
  <c r="L285" i="7" s="1"/>
  <c r="I285" i="7"/>
  <c r="J253" i="7"/>
  <c r="K253" i="7" s="1"/>
  <c r="L253" i="7" s="1"/>
  <c r="I253" i="7"/>
  <c r="J221" i="7"/>
  <c r="K221" i="7" s="1"/>
  <c r="L221" i="7" s="1"/>
  <c r="I221" i="7"/>
  <c r="J189" i="7"/>
  <c r="K189" i="7" s="1"/>
  <c r="L189" i="7" s="1"/>
  <c r="I189" i="7"/>
  <c r="J157" i="7"/>
  <c r="K157" i="7" s="1"/>
  <c r="L157" i="7" s="1"/>
  <c r="I157" i="7"/>
  <c r="J125" i="7"/>
  <c r="K125" i="7" s="1"/>
  <c r="L125" i="7" s="1"/>
  <c r="I125" i="7"/>
  <c r="J93" i="7"/>
  <c r="K93" i="7" s="1"/>
  <c r="L93" i="7" s="1"/>
  <c r="I93" i="7"/>
  <c r="J61" i="7"/>
  <c r="K61" i="7" s="1"/>
  <c r="L61" i="7" s="1"/>
  <c r="I61" i="7"/>
  <c r="J30" i="7"/>
  <c r="K30" i="7" s="1"/>
  <c r="L30" i="7" s="1"/>
  <c r="I30" i="7"/>
  <c r="J297" i="7"/>
  <c r="K297" i="7" s="1"/>
  <c r="L297" i="7" s="1"/>
  <c r="I297" i="7"/>
  <c r="J65" i="7"/>
  <c r="K65" i="7" s="1"/>
  <c r="L65" i="7" s="1"/>
  <c r="I65" i="7"/>
  <c r="J348" i="7"/>
  <c r="K348" i="7" s="1"/>
  <c r="L348" i="7" s="1"/>
  <c r="I348" i="7"/>
  <c r="J316" i="7"/>
  <c r="K316" i="7" s="1"/>
  <c r="L316" i="7" s="1"/>
  <c r="I316" i="7"/>
  <c r="J284" i="7"/>
  <c r="K284" i="7" s="1"/>
  <c r="L284" i="7" s="1"/>
  <c r="I284" i="7"/>
  <c r="J252" i="7"/>
  <c r="K252" i="7" s="1"/>
  <c r="L252" i="7" s="1"/>
  <c r="I252" i="7"/>
  <c r="J220" i="7"/>
  <c r="K220" i="7" s="1"/>
  <c r="L220" i="7" s="1"/>
  <c r="I220" i="7"/>
  <c r="J188" i="7"/>
  <c r="K188" i="7" s="1"/>
  <c r="L188" i="7" s="1"/>
  <c r="I188" i="7"/>
  <c r="J156" i="7"/>
  <c r="K156" i="7" s="1"/>
  <c r="L156" i="7" s="1"/>
  <c r="I156" i="7"/>
  <c r="J124" i="7"/>
  <c r="K124" i="7" s="1"/>
  <c r="L124" i="7" s="1"/>
  <c r="I124" i="7"/>
  <c r="J92" i="7"/>
  <c r="K92" i="7" s="1"/>
  <c r="L92" i="7" s="1"/>
  <c r="I92" i="7"/>
  <c r="J60" i="7"/>
  <c r="K60" i="7" s="1"/>
  <c r="L60" i="7" s="1"/>
  <c r="I60" i="7"/>
  <c r="J29" i="7"/>
  <c r="K29" i="7" s="1"/>
  <c r="L29" i="7" s="1"/>
  <c r="I29" i="7"/>
  <c r="J313" i="7"/>
  <c r="K313" i="7" s="1"/>
  <c r="L313" i="7" s="1"/>
  <c r="I313" i="7"/>
  <c r="J89" i="7"/>
  <c r="K89" i="7" s="1"/>
  <c r="L89" i="7" s="1"/>
  <c r="I89" i="7"/>
  <c r="J347" i="7"/>
  <c r="K347" i="7" s="1"/>
  <c r="L347" i="7" s="1"/>
  <c r="I347" i="7"/>
  <c r="J315" i="7"/>
  <c r="K315" i="7" s="1"/>
  <c r="L315" i="7" s="1"/>
  <c r="I315" i="7"/>
  <c r="J283" i="7"/>
  <c r="K283" i="7" s="1"/>
  <c r="L283" i="7" s="1"/>
  <c r="I283" i="7"/>
  <c r="J251" i="7"/>
  <c r="K251" i="7" s="1"/>
  <c r="L251" i="7" s="1"/>
  <c r="I251" i="7"/>
  <c r="J219" i="7"/>
  <c r="K219" i="7" s="1"/>
  <c r="L219" i="7" s="1"/>
  <c r="I219" i="7"/>
  <c r="J187" i="7"/>
  <c r="K187" i="7" s="1"/>
  <c r="L187" i="7" s="1"/>
  <c r="I187" i="7"/>
  <c r="J155" i="7"/>
  <c r="K155" i="7" s="1"/>
  <c r="L155" i="7" s="1"/>
  <c r="I155" i="7"/>
  <c r="J123" i="7"/>
  <c r="K123" i="7" s="1"/>
  <c r="L123" i="7" s="1"/>
  <c r="I123" i="7"/>
  <c r="J91" i="7"/>
  <c r="K91" i="7" s="1"/>
  <c r="L91" i="7" s="1"/>
  <c r="I91" i="7"/>
  <c r="J59" i="7"/>
  <c r="K59" i="7" s="1"/>
  <c r="L59" i="7" s="1"/>
  <c r="I59" i="7"/>
  <c r="J28" i="7"/>
  <c r="K28" i="7" s="1"/>
  <c r="L28" i="7" s="1"/>
  <c r="I28" i="7"/>
  <c r="J289" i="7"/>
  <c r="K289" i="7" s="1"/>
  <c r="L289" i="7" s="1"/>
  <c r="I289" i="7"/>
  <c r="J42" i="7"/>
  <c r="K42" i="7" s="1"/>
  <c r="L42" i="7" s="1"/>
  <c r="I42" i="7"/>
  <c r="J338" i="7"/>
  <c r="K338" i="7" s="1"/>
  <c r="L338" i="7" s="1"/>
  <c r="I338" i="7"/>
  <c r="J306" i="7"/>
  <c r="K306" i="7" s="1"/>
  <c r="L306" i="7" s="1"/>
  <c r="I306" i="7"/>
  <c r="J274" i="7"/>
  <c r="K274" i="7" s="1"/>
  <c r="L274" i="7" s="1"/>
  <c r="I274" i="7"/>
  <c r="J242" i="7"/>
  <c r="K242" i="7" s="1"/>
  <c r="L242" i="7" s="1"/>
  <c r="I242" i="7"/>
  <c r="J210" i="7"/>
  <c r="K210" i="7" s="1"/>
  <c r="L210" i="7" s="1"/>
  <c r="I210" i="7"/>
  <c r="J178" i="7"/>
  <c r="K178" i="7" s="1"/>
  <c r="L178" i="7" s="1"/>
  <c r="I178" i="7"/>
  <c r="J146" i="7"/>
  <c r="K146" i="7" s="1"/>
  <c r="L146" i="7" s="1"/>
  <c r="I146" i="7"/>
  <c r="J114" i="7"/>
  <c r="K114" i="7" s="1"/>
  <c r="L114" i="7" s="1"/>
  <c r="I114" i="7"/>
  <c r="J82" i="7"/>
  <c r="K82" i="7" s="1"/>
  <c r="L82" i="7" s="1"/>
  <c r="I82" i="7"/>
  <c r="J50" i="7"/>
  <c r="K50" i="7" s="1"/>
  <c r="L50" i="7" s="1"/>
  <c r="I50" i="7"/>
  <c r="J19" i="7"/>
  <c r="K19" i="7" s="1"/>
  <c r="L19" i="7" s="1"/>
  <c r="I19" i="7"/>
  <c r="J249" i="7"/>
  <c r="K249" i="7" s="1"/>
  <c r="L249" i="7" s="1"/>
  <c r="I249" i="7"/>
  <c r="J26" i="7"/>
  <c r="K26" i="7" s="1"/>
  <c r="L26" i="7" s="1"/>
  <c r="I26" i="7"/>
  <c r="N55" i="11"/>
  <c r="Q55" i="11"/>
  <c r="O55" i="11"/>
  <c r="P55" i="11"/>
  <c r="R55" i="11"/>
  <c r="K55" i="11"/>
  <c r="N87" i="11"/>
  <c r="Q87" i="11"/>
  <c r="O87" i="11"/>
  <c r="R87" i="11"/>
  <c r="P87" i="11"/>
  <c r="K87" i="11"/>
  <c r="N119" i="11"/>
  <c r="Q119" i="11"/>
  <c r="O119" i="11"/>
  <c r="P119" i="11"/>
  <c r="R119" i="11"/>
  <c r="K119" i="11"/>
  <c r="O151" i="11"/>
  <c r="P151" i="11"/>
  <c r="R151" i="11"/>
  <c r="N151" i="11"/>
  <c r="Q151" i="11"/>
  <c r="K151" i="11"/>
  <c r="O183" i="11"/>
  <c r="R183" i="11"/>
  <c r="N183" i="11"/>
  <c r="P183" i="11"/>
  <c r="Q183" i="11"/>
  <c r="K183" i="11"/>
  <c r="O215" i="11"/>
  <c r="P215" i="11"/>
  <c r="R215" i="11"/>
  <c r="N215" i="11"/>
  <c r="Q215" i="11"/>
  <c r="K215" i="11"/>
  <c r="Q169" i="11"/>
  <c r="O169" i="11"/>
  <c r="R169" i="11"/>
  <c r="N169" i="11"/>
  <c r="P169" i="11"/>
  <c r="K169" i="11"/>
  <c r="P40" i="11"/>
  <c r="R40" i="11"/>
  <c r="N40" i="11"/>
  <c r="O40" i="11"/>
  <c r="Q40" i="11"/>
  <c r="K40" i="11"/>
  <c r="P72" i="11"/>
  <c r="R72" i="11"/>
  <c r="N72" i="11"/>
  <c r="Q72" i="11"/>
  <c r="O72" i="11"/>
  <c r="K72" i="11"/>
  <c r="P104" i="11"/>
  <c r="R104" i="11"/>
  <c r="N104" i="11"/>
  <c r="Q104" i="11"/>
  <c r="O104" i="11"/>
  <c r="K104" i="11"/>
  <c r="P136" i="11"/>
  <c r="R136" i="11"/>
  <c r="N136" i="11"/>
  <c r="O136" i="11"/>
  <c r="Q136" i="11"/>
  <c r="K136" i="11"/>
  <c r="O168" i="11"/>
  <c r="P168" i="11"/>
  <c r="Q168" i="11"/>
  <c r="N168" i="11"/>
  <c r="R168" i="11"/>
  <c r="K168" i="11"/>
  <c r="N200" i="11"/>
  <c r="O200" i="11"/>
  <c r="P200" i="11"/>
  <c r="Q200" i="11"/>
  <c r="R200" i="11"/>
  <c r="K200" i="11"/>
  <c r="P113" i="11"/>
  <c r="R113" i="11"/>
  <c r="O113" i="11"/>
  <c r="Q113" i="11"/>
  <c r="N113" i="11"/>
  <c r="K113" i="11"/>
  <c r="Q185" i="11"/>
  <c r="O185" i="11"/>
  <c r="R185" i="11"/>
  <c r="N185" i="11"/>
  <c r="P185" i="11"/>
  <c r="K185" i="11"/>
  <c r="O45" i="11"/>
  <c r="P45" i="11"/>
  <c r="N45" i="11"/>
  <c r="R45" i="11"/>
  <c r="Q45" i="11"/>
  <c r="K45" i="11"/>
  <c r="O77" i="11"/>
  <c r="P77" i="11"/>
  <c r="N77" i="11"/>
  <c r="R77" i="11"/>
  <c r="Q77" i="11"/>
  <c r="K77" i="11"/>
  <c r="N34" i="11"/>
  <c r="O34" i="11"/>
  <c r="R34" i="11"/>
  <c r="Q34" i="11"/>
  <c r="P34" i="11"/>
  <c r="K34" i="11"/>
  <c r="N66" i="11"/>
  <c r="O66" i="11"/>
  <c r="R66" i="11"/>
  <c r="Q66" i="11"/>
  <c r="P66" i="11"/>
  <c r="K66" i="11"/>
  <c r="N98" i="11"/>
  <c r="O98" i="11"/>
  <c r="R98" i="11"/>
  <c r="Q98" i="11"/>
  <c r="P98" i="11"/>
  <c r="K98" i="11"/>
  <c r="N130" i="11"/>
  <c r="O130" i="11"/>
  <c r="R130" i="11"/>
  <c r="Q130" i="11"/>
  <c r="P130" i="11"/>
  <c r="K130" i="11"/>
  <c r="N162" i="11"/>
  <c r="P162" i="11"/>
  <c r="Q162" i="11"/>
  <c r="O162" i="11"/>
  <c r="R162" i="11"/>
  <c r="K162" i="11"/>
  <c r="N194" i="11"/>
  <c r="P194" i="11"/>
  <c r="R194" i="11"/>
  <c r="Q194" i="11"/>
  <c r="O194" i="11"/>
  <c r="K194" i="11"/>
  <c r="N226" i="11"/>
  <c r="P226" i="11"/>
  <c r="R226" i="11"/>
  <c r="O226" i="11"/>
  <c r="Q226" i="11"/>
  <c r="K226" i="11"/>
  <c r="R201" i="11"/>
  <c r="Q201" i="11"/>
  <c r="N201" i="11"/>
  <c r="O201" i="11"/>
  <c r="P201" i="11"/>
  <c r="K201" i="11"/>
  <c r="H23" i="11"/>
  <c r="H39" i="11"/>
  <c r="H55" i="11"/>
  <c r="H71" i="11"/>
  <c r="H87" i="11"/>
  <c r="H103" i="11"/>
  <c r="H119" i="11"/>
  <c r="H135" i="11"/>
  <c r="H151" i="11"/>
  <c r="H167" i="11"/>
  <c r="H183" i="11"/>
  <c r="H199" i="11"/>
  <c r="H215" i="11"/>
  <c r="H46" i="11"/>
  <c r="H78" i="11"/>
  <c r="H110" i="11"/>
  <c r="H142" i="11"/>
  <c r="H174" i="11"/>
  <c r="H206" i="11"/>
  <c r="H33" i="11"/>
  <c r="H50" i="11"/>
  <c r="H82" i="11"/>
  <c r="H114" i="11"/>
  <c r="H146" i="11"/>
  <c r="H178" i="11"/>
  <c r="H210" i="11"/>
  <c r="O159" i="11"/>
  <c r="R159" i="11"/>
  <c r="N159" i="11"/>
  <c r="P159" i="11"/>
  <c r="Q159" i="11"/>
  <c r="K159" i="11"/>
  <c r="R193" i="11"/>
  <c r="Q193" i="11"/>
  <c r="N193" i="11"/>
  <c r="O193" i="11"/>
  <c r="P193" i="11"/>
  <c r="K193" i="11"/>
  <c r="Q121" i="11"/>
  <c r="N121" i="11"/>
  <c r="O121" i="11"/>
  <c r="R121" i="11"/>
  <c r="P121" i="11"/>
  <c r="K121" i="11"/>
  <c r="N74" i="11"/>
  <c r="O74" i="11"/>
  <c r="P74" i="11"/>
  <c r="R74" i="11"/>
  <c r="Q74" i="11"/>
  <c r="K74" i="11"/>
  <c r="N202" i="11"/>
  <c r="P202" i="11"/>
  <c r="R202" i="11"/>
  <c r="Q202" i="11"/>
  <c r="O202" i="11"/>
  <c r="K202" i="11"/>
  <c r="R27" i="11"/>
  <c r="Q27" i="11"/>
  <c r="N27" i="11"/>
  <c r="O27" i="11"/>
  <c r="P27" i="11"/>
  <c r="K27" i="11"/>
  <c r="R59" i="11"/>
  <c r="Q59" i="11"/>
  <c r="N59" i="11"/>
  <c r="O59" i="11"/>
  <c r="P59" i="11"/>
  <c r="K59" i="11"/>
  <c r="R91" i="11"/>
  <c r="Q91" i="11"/>
  <c r="N91" i="11"/>
  <c r="O91" i="11"/>
  <c r="P91" i="11"/>
  <c r="K91" i="11"/>
  <c r="R123" i="11"/>
  <c r="Q123" i="11"/>
  <c r="N123" i="11"/>
  <c r="O123" i="11"/>
  <c r="P123" i="11"/>
  <c r="K123" i="11"/>
  <c r="P155" i="11"/>
  <c r="R155" i="11"/>
  <c r="O155" i="11"/>
  <c r="Q155" i="11"/>
  <c r="N155" i="11"/>
  <c r="K155" i="11"/>
  <c r="P187" i="11"/>
  <c r="R187" i="11"/>
  <c r="O187" i="11"/>
  <c r="Q187" i="11"/>
  <c r="N187" i="11"/>
  <c r="K187" i="11"/>
  <c r="O219" i="11"/>
  <c r="P219" i="11"/>
  <c r="R219" i="11"/>
  <c r="N219" i="11"/>
  <c r="Q219" i="11"/>
  <c r="K219" i="11"/>
  <c r="N181" i="11"/>
  <c r="O181" i="11"/>
  <c r="R181" i="11"/>
  <c r="P181" i="11"/>
  <c r="Q181" i="11"/>
  <c r="K181" i="11"/>
  <c r="N44" i="11"/>
  <c r="O44" i="11"/>
  <c r="P44" i="11"/>
  <c r="Q44" i="11"/>
  <c r="R44" i="11"/>
  <c r="K44" i="11"/>
  <c r="N76" i="11"/>
  <c r="O76" i="11"/>
  <c r="P76" i="11"/>
  <c r="R76" i="11"/>
  <c r="Q76" i="11"/>
  <c r="K76" i="11"/>
  <c r="N108" i="11"/>
  <c r="O108" i="11"/>
  <c r="P108" i="11"/>
  <c r="R108" i="11"/>
  <c r="Q108" i="11"/>
  <c r="K108" i="11"/>
  <c r="N140" i="11"/>
  <c r="O140" i="11"/>
  <c r="P140" i="11"/>
  <c r="R140" i="11"/>
  <c r="Q140" i="11"/>
  <c r="K140" i="11"/>
  <c r="N172" i="11"/>
  <c r="P172" i="11"/>
  <c r="Q172" i="11"/>
  <c r="O172" i="11"/>
  <c r="R172" i="11"/>
  <c r="K172" i="11"/>
  <c r="Q204" i="11"/>
  <c r="N204" i="11"/>
  <c r="O204" i="11"/>
  <c r="P204" i="11"/>
  <c r="R204" i="11"/>
  <c r="K204" i="11"/>
  <c r="O117" i="11"/>
  <c r="P117" i="11"/>
  <c r="Q117" i="11"/>
  <c r="N117" i="11"/>
  <c r="R117" i="11"/>
  <c r="K117" i="11"/>
  <c r="N197" i="11"/>
  <c r="O197" i="11"/>
  <c r="R197" i="11"/>
  <c r="Q197" i="11"/>
  <c r="P197" i="11"/>
  <c r="K197" i="11"/>
  <c r="P49" i="11"/>
  <c r="R49" i="11"/>
  <c r="N49" i="11"/>
  <c r="O49" i="11"/>
  <c r="Q49" i="11"/>
  <c r="K49" i="11"/>
  <c r="P81" i="11"/>
  <c r="R81" i="11"/>
  <c r="N81" i="11"/>
  <c r="Q81" i="11"/>
  <c r="O81" i="11"/>
  <c r="K81" i="11"/>
  <c r="Q38" i="11"/>
  <c r="R38" i="11"/>
  <c r="N38" i="11"/>
  <c r="O38" i="11"/>
  <c r="P38" i="11"/>
  <c r="K38" i="11"/>
  <c r="Q70" i="11"/>
  <c r="R70" i="11"/>
  <c r="N70" i="11"/>
  <c r="P70" i="11"/>
  <c r="O70" i="11"/>
  <c r="K70" i="11"/>
  <c r="Q102" i="11"/>
  <c r="R102" i="11"/>
  <c r="N102" i="11"/>
  <c r="O102" i="11"/>
  <c r="P102" i="11"/>
  <c r="K102" i="11"/>
  <c r="Q134" i="11"/>
  <c r="R134" i="11"/>
  <c r="N134" i="11"/>
  <c r="O134" i="11"/>
  <c r="P134" i="11"/>
  <c r="K134" i="11"/>
  <c r="R166" i="11"/>
  <c r="Q166" i="11"/>
  <c r="N166" i="11"/>
  <c r="P166" i="11"/>
  <c r="O166" i="11"/>
  <c r="K166" i="11"/>
  <c r="P198" i="11"/>
  <c r="R198" i="11"/>
  <c r="Q198" i="11"/>
  <c r="O198" i="11"/>
  <c r="N198" i="11"/>
  <c r="K198" i="11"/>
  <c r="N105" i="11"/>
  <c r="O105" i="11"/>
  <c r="R105" i="11"/>
  <c r="Q105" i="11"/>
  <c r="P105" i="11"/>
  <c r="K105" i="11"/>
  <c r="N213" i="11"/>
  <c r="O213" i="11"/>
  <c r="R213" i="11"/>
  <c r="Q213" i="11"/>
  <c r="P213" i="11"/>
  <c r="K213" i="11"/>
  <c r="J352" i="7"/>
  <c r="K352" i="7"/>
  <c r="L352" i="7"/>
  <c r="I352" i="7"/>
  <c r="J320" i="7"/>
  <c r="K320" i="7"/>
  <c r="L320" i="7"/>
  <c r="I320" i="7"/>
  <c r="J288" i="7"/>
  <c r="K288" i="7"/>
  <c r="L288" i="7"/>
  <c r="I288" i="7"/>
  <c r="J256" i="7"/>
  <c r="K256" i="7" s="1"/>
  <c r="L256" i="7" s="1"/>
  <c r="I256" i="7"/>
  <c r="J224" i="7"/>
  <c r="K224" i="7"/>
  <c r="L224" i="7"/>
  <c r="I224" i="7"/>
  <c r="J192" i="7"/>
  <c r="K192" i="7" s="1"/>
  <c r="L192" i="7" s="1"/>
  <c r="I192" i="7"/>
  <c r="J160" i="7"/>
  <c r="K160" i="7"/>
  <c r="L160" i="7"/>
  <c r="I160" i="7"/>
  <c r="J128" i="7"/>
  <c r="K128" i="7" s="1"/>
  <c r="L128" i="7" s="1"/>
  <c r="I128" i="7"/>
  <c r="J96" i="7"/>
  <c r="K96" i="7"/>
  <c r="L96" i="7"/>
  <c r="I96" i="7"/>
  <c r="J64" i="7"/>
  <c r="K64" i="7" s="1"/>
  <c r="L64" i="7" s="1"/>
  <c r="I64" i="7"/>
  <c r="J33" i="7"/>
  <c r="K33" i="7"/>
  <c r="L33" i="7"/>
  <c r="I33" i="7"/>
  <c r="J329" i="7"/>
  <c r="K329" i="7" s="1"/>
  <c r="L329" i="7" s="1"/>
  <c r="I329" i="7"/>
  <c r="J113" i="7"/>
  <c r="K113" i="7"/>
  <c r="L113" i="7"/>
  <c r="I113" i="7"/>
  <c r="J351" i="7"/>
  <c r="K351" i="7" s="1"/>
  <c r="L351" i="7" s="1"/>
  <c r="I351" i="7"/>
  <c r="J319" i="7"/>
  <c r="K319" i="7"/>
  <c r="L319" i="7"/>
  <c r="I319" i="7"/>
  <c r="J287" i="7"/>
  <c r="K287" i="7" s="1"/>
  <c r="L287" i="7" s="1"/>
  <c r="I287" i="7"/>
  <c r="J255" i="7"/>
  <c r="K255" i="7"/>
  <c r="L255" i="7"/>
  <c r="I255" i="7"/>
  <c r="J223" i="7"/>
  <c r="K223" i="7" s="1"/>
  <c r="L223" i="7" s="1"/>
  <c r="I223" i="7"/>
  <c r="J191" i="7"/>
  <c r="K191" i="7"/>
  <c r="L191" i="7"/>
  <c r="I191" i="7"/>
  <c r="J159" i="7"/>
  <c r="K159" i="7" s="1"/>
  <c r="L159" i="7" s="1"/>
  <c r="I159" i="7"/>
  <c r="J127" i="7"/>
  <c r="K127" i="7"/>
  <c r="L127" i="7"/>
  <c r="I127" i="7"/>
  <c r="J95" i="7"/>
  <c r="K95" i="7" s="1"/>
  <c r="L95" i="7" s="1"/>
  <c r="I95" i="7"/>
  <c r="J63" i="7"/>
  <c r="K63" i="7"/>
  <c r="L63" i="7"/>
  <c r="I63" i="7"/>
  <c r="J24" i="7"/>
  <c r="K24" i="7" s="1"/>
  <c r="L24" i="7" s="1"/>
  <c r="I24" i="7"/>
  <c r="J281" i="7"/>
  <c r="K281" i="7"/>
  <c r="L281" i="7"/>
  <c r="I281" i="7"/>
  <c r="J49" i="7"/>
  <c r="K49" i="7" s="1"/>
  <c r="L49" i="7" s="1"/>
  <c r="I49" i="7"/>
  <c r="J342" i="7"/>
  <c r="K342" i="7"/>
  <c r="L342" i="7"/>
  <c r="I342" i="7"/>
  <c r="J310" i="7"/>
  <c r="K310" i="7" s="1"/>
  <c r="L310" i="7" s="1"/>
  <c r="I310" i="7"/>
  <c r="J278" i="7"/>
  <c r="K278" i="7"/>
  <c r="L278" i="7"/>
  <c r="I278" i="7"/>
  <c r="J246" i="7"/>
  <c r="K246" i="7" s="1"/>
  <c r="L246" i="7" s="1"/>
  <c r="I246" i="7"/>
  <c r="J214" i="7"/>
  <c r="K214" i="7"/>
  <c r="L214" i="7"/>
  <c r="I214" i="7"/>
  <c r="J182" i="7"/>
  <c r="K182" i="7" s="1"/>
  <c r="L182" i="7" s="1"/>
  <c r="I182" i="7"/>
  <c r="J150" i="7"/>
  <c r="K150" i="7"/>
  <c r="L150" i="7"/>
  <c r="I150" i="7"/>
  <c r="J118" i="7"/>
  <c r="K118" i="7" s="1"/>
  <c r="L118" i="7" s="1"/>
  <c r="I118" i="7"/>
  <c r="J86" i="7"/>
  <c r="K86" i="7"/>
  <c r="L86" i="7"/>
  <c r="I86" i="7"/>
  <c r="J54" i="7"/>
  <c r="K54" i="7" s="1"/>
  <c r="L54" i="7" s="1"/>
  <c r="I54" i="7"/>
  <c r="J15" i="7"/>
  <c r="K15" i="7"/>
  <c r="L15" i="7"/>
  <c r="I15" i="7"/>
  <c r="J241" i="7"/>
  <c r="K241" i="7" s="1"/>
  <c r="L241" i="7" s="1"/>
  <c r="I241" i="7"/>
  <c r="J18" i="7"/>
  <c r="K18" i="7"/>
  <c r="L18" i="7"/>
  <c r="I18" i="7"/>
  <c r="J341" i="7"/>
  <c r="K341" i="7" s="1"/>
  <c r="L341" i="7" s="1"/>
  <c r="I341" i="7"/>
  <c r="J309" i="7"/>
  <c r="K309" i="7"/>
  <c r="L309" i="7"/>
  <c r="I309" i="7"/>
  <c r="J277" i="7"/>
  <c r="K277" i="7" s="1"/>
  <c r="L277" i="7" s="1"/>
  <c r="I277" i="7"/>
  <c r="J245" i="7"/>
  <c r="K245" i="7"/>
  <c r="L245" i="7"/>
  <c r="I245" i="7"/>
  <c r="J213" i="7"/>
  <c r="K213" i="7" s="1"/>
  <c r="L213" i="7" s="1"/>
  <c r="I213" i="7"/>
  <c r="J181" i="7"/>
  <c r="K181" i="7"/>
  <c r="L181" i="7"/>
  <c r="I181" i="7"/>
  <c r="J149" i="7"/>
  <c r="K149" i="7" s="1"/>
  <c r="L149" i="7" s="1"/>
  <c r="I149" i="7"/>
  <c r="J117" i="7"/>
  <c r="K117" i="7"/>
  <c r="L117" i="7"/>
  <c r="I117" i="7"/>
  <c r="J85" i="7"/>
  <c r="K85" i="7" s="1"/>
  <c r="L85" i="7" s="1"/>
  <c r="I85" i="7"/>
  <c r="J53" i="7"/>
  <c r="K53" i="7"/>
  <c r="L53" i="7"/>
  <c r="I53" i="7"/>
  <c r="J14" i="7"/>
  <c r="K14" i="7" s="1"/>
  <c r="L14" i="7" s="1"/>
  <c r="I14" i="7"/>
  <c r="J233" i="7"/>
  <c r="K233" i="7"/>
  <c r="L233" i="7"/>
  <c r="I233" i="7"/>
  <c r="J10" i="7"/>
  <c r="K10" i="7" s="1"/>
  <c r="L10" i="7" s="1"/>
  <c r="I10" i="7"/>
  <c r="J340" i="7"/>
  <c r="K340" i="7"/>
  <c r="L340" i="7"/>
  <c r="I340" i="7"/>
  <c r="J308" i="7"/>
  <c r="K308" i="7" s="1"/>
  <c r="L308" i="7" s="1"/>
  <c r="I308" i="7"/>
  <c r="J276" i="7"/>
  <c r="K276" i="7"/>
  <c r="L276" i="7"/>
  <c r="I276" i="7"/>
  <c r="J244" i="7"/>
  <c r="K244" i="7" s="1"/>
  <c r="L244" i="7" s="1"/>
  <c r="I244" i="7"/>
  <c r="J212" i="7"/>
  <c r="K212" i="7"/>
  <c r="L212" i="7"/>
  <c r="I212" i="7"/>
  <c r="J180" i="7"/>
  <c r="K180" i="7" s="1"/>
  <c r="L180" i="7" s="1"/>
  <c r="I180" i="7"/>
  <c r="J148" i="7"/>
  <c r="K148" i="7"/>
  <c r="L148" i="7"/>
  <c r="I148" i="7"/>
  <c r="J116" i="7"/>
  <c r="K116" i="7" s="1"/>
  <c r="L116" i="7" s="1"/>
  <c r="I116" i="7"/>
  <c r="J84" i="7"/>
  <c r="K84" i="7"/>
  <c r="L84" i="7"/>
  <c r="I84" i="7"/>
  <c r="J52" i="7"/>
  <c r="K52" i="7" s="1"/>
  <c r="L52" i="7" s="1"/>
  <c r="I52" i="7"/>
  <c r="J21" i="7"/>
  <c r="K21" i="7"/>
  <c r="L21" i="7"/>
  <c r="I21" i="7"/>
  <c r="J257" i="7"/>
  <c r="K257" i="7" s="1"/>
  <c r="L257" i="7" s="1"/>
  <c r="I257" i="7"/>
  <c r="J34" i="7"/>
  <c r="K34" i="7"/>
  <c r="L34" i="7"/>
  <c r="I34" i="7"/>
  <c r="J339" i="7"/>
  <c r="K339" i="7" s="1"/>
  <c r="L339" i="7" s="1"/>
  <c r="I339" i="7"/>
  <c r="J307" i="7"/>
  <c r="K307" i="7"/>
  <c r="L307" i="7"/>
  <c r="I307" i="7"/>
  <c r="J275" i="7"/>
  <c r="K275" i="7" s="1"/>
  <c r="L275" i="7" s="1"/>
  <c r="I275" i="7"/>
  <c r="J243" i="7"/>
  <c r="K243" i="7"/>
  <c r="L243" i="7"/>
  <c r="I243" i="7"/>
  <c r="J211" i="7"/>
  <c r="K211" i="7" s="1"/>
  <c r="L211" i="7" s="1"/>
  <c r="I211" i="7"/>
  <c r="J179" i="7"/>
  <c r="K179" i="7"/>
  <c r="L179" i="7"/>
  <c r="I179" i="7"/>
  <c r="J147" i="7"/>
  <c r="K147" i="7" s="1"/>
  <c r="L147" i="7" s="1"/>
  <c r="I147" i="7"/>
  <c r="J115" i="7"/>
  <c r="K115" i="7"/>
  <c r="L115" i="7"/>
  <c r="I115" i="7"/>
  <c r="J83" i="7"/>
  <c r="K83" i="7" s="1"/>
  <c r="L83" i="7" s="1"/>
  <c r="I83" i="7"/>
  <c r="J51" i="7"/>
  <c r="K51" i="7"/>
  <c r="L51" i="7"/>
  <c r="I51" i="7"/>
  <c r="J20" i="7"/>
  <c r="K20" i="7" s="1"/>
  <c r="L20" i="7" s="1"/>
  <c r="I20" i="7"/>
  <c r="J225" i="7"/>
  <c r="K225" i="7"/>
  <c r="L225" i="7"/>
  <c r="I225" i="7"/>
  <c r="J362" i="7"/>
  <c r="K362" i="7" s="1"/>
  <c r="L362" i="7" s="1"/>
  <c r="I362" i="7"/>
  <c r="J330" i="7"/>
  <c r="K330" i="7"/>
  <c r="L330" i="7"/>
  <c r="I330" i="7"/>
  <c r="J298" i="7"/>
  <c r="K298" i="7" s="1"/>
  <c r="L298" i="7" s="1"/>
  <c r="I298" i="7"/>
  <c r="J266" i="7"/>
  <c r="K266" i="7"/>
  <c r="L266" i="7"/>
  <c r="I266" i="7"/>
  <c r="J234" i="7"/>
  <c r="K234" i="7" s="1"/>
  <c r="L234" i="7" s="1"/>
  <c r="I234" i="7"/>
  <c r="J202" i="7"/>
  <c r="K202" i="7"/>
  <c r="L202" i="7"/>
  <c r="I202" i="7"/>
  <c r="J170" i="7"/>
  <c r="K170" i="7" s="1"/>
  <c r="L170" i="7" s="1"/>
  <c r="I170" i="7"/>
  <c r="J138" i="7"/>
  <c r="K138" i="7"/>
  <c r="L138" i="7"/>
  <c r="I138" i="7"/>
  <c r="J106" i="7"/>
  <c r="K106" i="7" s="1"/>
  <c r="L106" i="7" s="1"/>
  <c r="I106" i="7"/>
  <c r="J74" i="7"/>
  <c r="K74" i="7"/>
  <c r="L74" i="7"/>
  <c r="I74" i="7"/>
  <c r="J43" i="7"/>
  <c r="K43" i="7" s="1"/>
  <c r="L43" i="7" s="1"/>
  <c r="I43" i="7"/>
  <c r="J11" i="7"/>
  <c r="K11" i="7"/>
  <c r="L11" i="7"/>
  <c r="I11" i="7"/>
  <c r="J193" i="7"/>
  <c r="K193" i="7" s="1"/>
  <c r="L193" i="7" s="1"/>
  <c r="I193" i="7"/>
  <c r="J47" i="7"/>
  <c r="K47" i="7"/>
  <c r="L47" i="7"/>
  <c r="I47" i="7"/>
  <c r="J32" i="8"/>
  <c r="AC30" i="4"/>
  <c r="J36" i="8"/>
  <c r="AC34" i="4"/>
  <c r="K44" i="8"/>
  <c r="AF42" i="4"/>
  <c r="J64" i="8"/>
  <c r="AC62" i="4"/>
  <c r="K76" i="8"/>
  <c r="AF74" i="4"/>
  <c r="J96" i="8"/>
  <c r="AC94" i="4"/>
  <c r="J100" i="8"/>
  <c r="AC98" i="4"/>
  <c r="K108" i="8"/>
  <c r="AF106" i="4"/>
  <c r="J128" i="8"/>
  <c r="AC126" i="4"/>
  <c r="K140" i="8"/>
  <c r="AF138" i="4"/>
  <c r="J160" i="8"/>
  <c r="AC158" i="4"/>
  <c r="J164" i="8"/>
  <c r="AC162" i="4"/>
  <c r="K172" i="8"/>
  <c r="AF170" i="4"/>
  <c r="J192" i="8"/>
  <c r="AC190" i="4"/>
  <c r="J196" i="8"/>
  <c r="AC194" i="4"/>
  <c r="I200" i="8"/>
  <c r="Z198" i="4"/>
  <c r="K204" i="8"/>
  <c r="AF202" i="4"/>
  <c r="K33" i="8"/>
  <c r="AF31" i="4"/>
  <c r="J41" i="8"/>
  <c r="AC39" i="4"/>
  <c r="I45" i="8"/>
  <c r="Z43" i="4"/>
  <c r="J73" i="8"/>
  <c r="AC71" i="4"/>
  <c r="I77" i="8"/>
  <c r="Z75" i="4"/>
  <c r="K97" i="8"/>
  <c r="AF95" i="4"/>
  <c r="J105" i="8"/>
  <c r="AC103" i="4"/>
  <c r="I109" i="8"/>
  <c r="Z107" i="4"/>
  <c r="J137" i="8"/>
  <c r="AC135" i="4"/>
  <c r="I141" i="8"/>
  <c r="Z139" i="4"/>
  <c r="K161" i="8"/>
  <c r="AF159" i="4"/>
  <c r="J169" i="8"/>
  <c r="AC167" i="4"/>
  <c r="I173" i="8"/>
  <c r="Z171" i="4"/>
  <c r="I181" i="8"/>
  <c r="Z179" i="4"/>
  <c r="K189" i="8"/>
  <c r="AF187" i="4"/>
  <c r="J205" i="8"/>
  <c r="AC203" i="4"/>
  <c r="I209" i="8"/>
  <c r="Z207" i="4"/>
  <c r="I213" i="8"/>
  <c r="Z211" i="4"/>
  <c r="K217" i="8"/>
  <c r="AF215" i="4"/>
  <c r="K42" i="8"/>
  <c r="AF40" i="4"/>
  <c r="J46" i="8"/>
  <c r="AC44" i="4"/>
  <c r="I54" i="8"/>
  <c r="Z52" i="4"/>
  <c r="K74" i="8"/>
  <c r="AF72" i="4"/>
  <c r="J78" i="8"/>
  <c r="AC76" i="4"/>
  <c r="I86" i="8"/>
  <c r="Z84" i="4"/>
  <c r="K106" i="8"/>
  <c r="AF104" i="4"/>
  <c r="J110" i="8"/>
  <c r="AC108" i="4"/>
  <c r="I118" i="8"/>
  <c r="Z116" i="4"/>
  <c r="K138" i="8"/>
  <c r="AF136" i="4"/>
  <c r="J142" i="8"/>
  <c r="AC140" i="4"/>
  <c r="I150" i="8"/>
  <c r="Z148" i="4"/>
  <c r="K170" i="8"/>
  <c r="AF168" i="4"/>
  <c r="J174" i="8"/>
  <c r="AC172" i="4"/>
  <c r="I182" i="8"/>
  <c r="Z180" i="4"/>
  <c r="K202" i="8"/>
  <c r="AF200" i="4"/>
  <c r="J206" i="8"/>
  <c r="AC204" i="4"/>
  <c r="I214" i="8"/>
  <c r="Z212" i="4"/>
  <c r="I218" i="8"/>
  <c r="Z216" i="4"/>
  <c r="I23" i="8"/>
  <c r="Z21" i="4"/>
  <c r="K35" i="8"/>
  <c r="AF33" i="4"/>
  <c r="J39" i="8"/>
  <c r="AC37" i="4"/>
  <c r="I55" i="8"/>
  <c r="Z53" i="4"/>
  <c r="K67" i="8"/>
  <c r="AF65" i="4"/>
  <c r="J71" i="8"/>
  <c r="AC69" i="4"/>
  <c r="I87" i="8"/>
  <c r="Z85" i="4"/>
  <c r="K99" i="8"/>
  <c r="AF97" i="4"/>
  <c r="J103" i="8"/>
  <c r="AC101" i="4"/>
  <c r="I119" i="8"/>
  <c r="Z117" i="4"/>
  <c r="K131" i="8"/>
  <c r="AF129" i="4"/>
  <c r="J135" i="8"/>
  <c r="AC133" i="4"/>
  <c r="I151" i="8"/>
  <c r="Z149" i="4"/>
  <c r="K163" i="8"/>
  <c r="AF161" i="4"/>
  <c r="J167" i="8"/>
  <c r="AC165" i="4"/>
  <c r="I183" i="8"/>
  <c r="Z181" i="4"/>
  <c r="K199" i="8"/>
  <c r="AF197" i="4"/>
  <c r="J203" i="8"/>
  <c r="AC201" i="4"/>
  <c r="I215" i="8"/>
  <c r="Z213" i="4"/>
  <c r="K48" i="8"/>
  <c r="AF46" i="4"/>
  <c r="K144" i="8"/>
  <c r="AF142" i="4"/>
  <c r="I172" i="8"/>
  <c r="Z170" i="4"/>
  <c r="J45" i="8"/>
  <c r="AC43" i="4"/>
  <c r="K93" i="8"/>
  <c r="AF91" i="4"/>
  <c r="I117" i="8"/>
  <c r="Z115" i="4"/>
  <c r="J141" i="8"/>
  <c r="AC139" i="4"/>
  <c r="I221" i="8"/>
  <c r="Z219" i="4"/>
  <c r="K110" i="8"/>
  <c r="AF108" i="4"/>
  <c r="I27" i="8"/>
  <c r="Z25" i="4"/>
  <c r="I59" i="8"/>
  <c r="Z57" i="4"/>
  <c r="I80" i="8"/>
  <c r="Z78" i="4"/>
  <c r="I176" i="8"/>
  <c r="Z174" i="4"/>
  <c r="K125" i="8"/>
  <c r="AF123" i="4"/>
  <c r="I149" i="8"/>
  <c r="Z147" i="4"/>
  <c r="I177" i="8"/>
  <c r="Z175" i="4"/>
  <c r="I26" i="8"/>
  <c r="Z24" i="4"/>
  <c r="K46" i="8"/>
  <c r="AF44" i="4"/>
  <c r="J178" i="8"/>
  <c r="AC176" i="4"/>
  <c r="I222" i="8"/>
  <c r="Z220" i="4"/>
  <c r="K71" i="8"/>
  <c r="AF69" i="4"/>
  <c r="I123" i="8"/>
  <c r="Z121" i="4"/>
  <c r="K135" i="8"/>
  <c r="AF133" i="4"/>
  <c r="I155" i="8"/>
  <c r="Z153" i="4"/>
  <c r="J207" i="8"/>
  <c r="AC205" i="4"/>
  <c r="J24" i="8"/>
  <c r="AC22" i="4"/>
  <c r="I52" i="8"/>
  <c r="Z50" i="4"/>
  <c r="K52" i="8"/>
  <c r="AF50" i="4"/>
  <c r="J56" i="8"/>
  <c r="AC54" i="4"/>
  <c r="I84" i="8"/>
  <c r="Z82" i="4"/>
  <c r="K84" i="8"/>
  <c r="AF82" i="4"/>
  <c r="J88" i="8"/>
  <c r="AC86" i="4"/>
  <c r="I116" i="8"/>
  <c r="Z114" i="4"/>
  <c r="K116" i="8"/>
  <c r="AF114" i="4"/>
  <c r="J120" i="8"/>
  <c r="AC118" i="4"/>
  <c r="I148" i="8"/>
  <c r="Z146" i="4"/>
  <c r="K148" i="8"/>
  <c r="AF146" i="4"/>
  <c r="J152" i="8"/>
  <c r="AC150" i="4"/>
  <c r="I180" i="8"/>
  <c r="Z178" i="4"/>
  <c r="K180" i="8"/>
  <c r="AF178" i="4"/>
  <c r="J184" i="8"/>
  <c r="AC182" i="4"/>
  <c r="I204" i="8"/>
  <c r="Z202" i="4"/>
  <c r="I208" i="8"/>
  <c r="Z206" i="4"/>
  <c r="I212" i="8"/>
  <c r="Z210" i="4"/>
  <c r="K212" i="8"/>
  <c r="AF210" i="4"/>
  <c r="K216" i="8"/>
  <c r="AF214" i="4"/>
  <c r="K220" i="8"/>
  <c r="AF218" i="4"/>
  <c r="K25" i="8"/>
  <c r="AF23" i="4"/>
  <c r="K49" i="8"/>
  <c r="AF47" i="4"/>
  <c r="J49" i="8"/>
  <c r="AC47" i="4"/>
  <c r="K53" i="8"/>
  <c r="AF51" i="4"/>
  <c r="K57" i="8"/>
  <c r="AF55" i="4"/>
  <c r="J81" i="8"/>
  <c r="AC79" i="4"/>
  <c r="K85" i="8"/>
  <c r="AF83" i="4"/>
  <c r="K89" i="8"/>
  <c r="AF87" i="4"/>
  <c r="K113" i="8"/>
  <c r="AF111" i="4"/>
  <c r="J113" i="8"/>
  <c r="AC111" i="4"/>
  <c r="K117" i="8"/>
  <c r="AF115" i="4"/>
  <c r="K121" i="8"/>
  <c r="AF119" i="4"/>
  <c r="J145" i="8"/>
  <c r="AC143" i="4"/>
  <c r="K149" i="8"/>
  <c r="AF147" i="4"/>
  <c r="K153" i="8"/>
  <c r="AF151" i="4"/>
  <c r="K177" i="8"/>
  <c r="AF175" i="4"/>
  <c r="J177" i="8"/>
  <c r="AC175" i="4"/>
  <c r="J181" i="8"/>
  <c r="AC179" i="4"/>
  <c r="I185" i="8"/>
  <c r="Z183" i="4"/>
  <c r="J213" i="8"/>
  <c r="AC211" i="4"/>
  <c r="J217" i="8"/>
  <c r="AC215" i="4"/>
  <c r="J221" i="8"/>
  <c r="AC219" i="4"/>
  <c r="I225" i="8"/>
  <c r="Z223" i="4"/>
  <c r="I30" i="8"/>
  <c r="Z28" i="4"/>
  <c r="K50" i="8"/>
  <c r="AF48" i="4"/>
  <c r="J54" i="8"/>
  <c r="AC52" i="4"/>
  <c r="I62" i="8"/>
  <c r="Z60" i="4"/>
  <c r="K82" i="8"/>
  <c r="AF80" i="4"/>
  <c r="J86" i="8"/>
  <c r="AC84" i="4"/>
  <c r="I94" i="8"/>
  <c r="Z92" i="4"/>
  <c r="K114" i="8"/>
  <c r="AF112" i="4"/>
  <c r="J118" i="8"/>
  <c r="AC116" i="4"/>
  <c r="I126" i="8"/>
  <c r="Z124" i="4"/>
  <c r="K146" i="8"/>
  <c r="AF144" i="4"/>
  <c r="J150" i="8"/>
  <c r="AC148" i="4"/>
  <c r="I158" i="8"/>
  <c r="Z156" i="4"/>
  <c r="K178" i="8"/>
  <c r="AF176" i="4"/>
  <c r="J182" i="8"/>
  <c r="AC180" i="4"/>
  <c r="I190" i="8"/>
  <c r="Z188" i="4"/>
  <c r="K210" i="8"/>
  <c r="AF208" i="4"/>
  <c r="J214" i="8"/>
  <c r="AC212" i="4"/>
  <c r="J218" i="8"/>
  <c r="AC216" i="4"/>
  <c r="I226" i="8"/>
  <c r="Z224" i="4"/>
  <c r="I31" i="8"/>
  <c r="Z29" i="4"/>
  <c r="K43" i="8"/>
  <c r="AF41" i="4"/>
  <c r="J47" i="8"/>
  <c r="AC45" i="4"/>
  <c r="I63" i="8"/>
  <c r="Z61" i="4"/>
  <c r="K75" i="8"/>
  <c r="AF73" i="4"/>
  <c r="J79" i="8"/>
  <c r="AC77" i="4"/>
  <c r="I95" i="8"/>
  <c r="Z93" i="4"/>
  <c r="K107" i="8"/>
  <c r="AF105" i="4"/>
  <c r="J111" i="8"/>
  <c r="AC109" i="4"/>
  <c r="I127" i="8"/>
  <c r="Z125" i="4"/>
  <c r="K139" i="8"/>
  <c r="AF137" i="4"/>
  <c r="J143" i="8"/>
  <c r="AC141" i="4"/>
  <c r="I159" i="8"/>
  <c r="Z157" i="4"/>
  <c r="K171" i="8"/>
  <c r="AF169" i="4"/>
  <c r="J175" i="8"/>
  <c r="AC173" i="4"/>
  <c r="I191" i="8"/>
  <c r="Z189" i="4"/>
  <c r="K207" i="8"/>
  <c r="AF205" i="4"/>
  <c r="J211" i="8"/>
  <c r="AC209" i="4"/>
  <c r="I44" i="8"/>
  <c r="Z42" i="4"/>
  <c r="K112" i="8"/>
  <c r="AF110" i="4"/>
  <c r="I140" i="8"/>
  <c r="Z138" i="4"/>
  <c r="J216" i="8"/>
  <c r="AC214" i="4"/>
  <c r="K61" i="8"/>
  <c r="AF59" i="4"/>
  <c r="I85" i="8"/>
  <c r="Z83" i="4"/>
  <c r="J109" i="8"/>
  <c r="AC107" i="4"/>
  <c r="K185" i="8"/>
  <c r="AF183" i="4"/>
  <c r="K142" i="8"/>
  <c r="AF140" i="4"/>
  <c r="K206" i="8"/>
  <c r="AF204" i="4"/>
  <c r="J75" i="8"/>
  <c r="AC73" i="4"/>
  <c r="I91" i="8"/>
  <c r="Z89" i="4"/>
  <c r="K103" i="8"/>
  <c r="AF101" i="4"/>
  <c r="J139" i="8"/>
  <c r="AC137" i="4"/>
  <c r="I187" i="8"/>
  <c r="Z185" i="4"/>
  <c r="K203" i="8"/>
  <c r="AF201" i="4"/>
  <c r="I24" i="8"/>
  <c r="Z22" i="4"/>
  <c r="K24" i="8"/>
  <c r="AF22" i="4"/>
  <c r="J52" i="8"/>
  <c r="AC50" i="4"/>
  <c r="I56" i="8"/>
  <c r="Z54" i="4"/>
  <c r="K56" i="8"/>
  <c r="AF54" i="4"/>
  <c r="J84" i="8"/>
  <c r="AC82" i="4"/>
  <c r="I88" i="8"/>
  <c r="Z86" i="4"/>
  <c r="K88" i="8"/>
  <c r="AF86" i="4"/>
  <c r="J116" i="8"/>
  <c r="AC114" i="4"/>
  <c r="I120" i="8"/>
  <c r="Z118" i="4"/>
  <c r="K120" i="8"/>
  <c r="AF118" i="4"/>
  <c r="J148" i="8"/>
  <c r="AC146" i="4"/>
  <c r="I152" i="8"/>
  <c r="Z150" i="4"/>
  <c r="K152" i="8"/>
  <c r="AF150" i="4"/>
  <c r="J180" i="8"/>
  <c r="AC178" i="4"/>
  <c r="I184" i="8"/>
  <c r="Z182" i="4"/>
  <c r="K184" i="8"/>
  <c r="AF182" i="4"/>
  <c r="I216" i="8"/>
  <c r="Z214" i="4"/>
  <c r="K224" i="8"/>
  <c r="AF222" i="4"/>
  <c r="I25" i="8"/>
  <c r="Z23" i="4"/>
  <c r="J53" i="8"/>
  <c r="AC51" i="4"/>
  <c r="I57" i="8"/>
  <c r="Z55" i="4"/>
  <c r="J85" i="8"/>
  <c r="AC83" i="4"/>
  <c r="I89" i="8"/>
  <c r="Z87" i="4"/>
  <c r="J117" i="8"/>
  <c r="AC115" i="4"/>
  <c r="I121" i="8"/>
  <c r="Z119" i="4"/>
  <c r="J149" i="8"/>
  <c r="AC147" i="4"/>
  <c r="I153" i="8"/>
  <c r="Z151" i="4"/>
  <c r="J185" i="8"/>
  <c r="AC183" i="4"/>
  <c r="I189" i="8"/>
  <c r="Z187" i="4"/>
  <c r="J225" i="8"/>
  <c r="AC223" i="4"/>
  <c r="J26" i="8"/>
  <c r="AC24" i="4"/>
  <c r="I34" i="8"/>
  <c r="Z32" i="4"/>
  <c r="K54" i="8"/>
  <c r="AF52" i="4"/>
  <c r="J58" i="8"/>
  <c r="AC56" i="4"/>
  <c r="I66" i="8"/>
  <c r="Z64" i="4"/>
  <c r="K86" i="8"/>
  <c r="AF84" i="4"/>
  <c r="J90" i="8"/>
  <c r="AC88" i="4"/>
  <c r="I98" i="8"/>
  <c r="Z96" i="4"/>
  <c r="K118" i="8"/>
  <c r="AF116" i="4"/>
  <c r="J122" i="8"/>
  <c r="AC120" i="4"/>
  <c r="I130" i="8"/>
  <c r="Z128" i="4"/>
  <c r="K150" i="8"/>
  <c r="AF148" i="4"/>
  <c r="J154" i="8"/>
  <c r="AC152" i="4"/>
  <c r="I162" i="8"/>
  <c r="Z160" i="4"/>
  <c r="K182" i="8"/>
  <c r="AF180" i="4"/>
  <c r="J186" i="8"/>
  <c r="AC184" i="4"/>
  <c r="I194" i="8"/>
  <c r="Z192" i="4"/>
  <c r="K214" i="8"/>
  <c r="AF212" i="4"/>
  <c r="K218" i="8"/>
  <c r="AF216" i="4"/>
  <c r="J222" i="8"/>
  <c r="AC220" i="4"/>
  <c r="J226" i="8"/>
  <c r="AC224" i="4"/>
  <c r="I35" i="8"/>
  <c r="Z33" i="4"/>
  <c r="K47" i="8"/>
  <c r="AF45" i="4"/>
  <c r="J51" i="8"/>
  <c r="AC49" i="4"/>
  <c r="I67" i="8"/>
  <c r="Z65" i="4"/>
  <c r="K79" i="8"/>
  <c r="AF77" i="4"/>
  <c r="J83" i="8"/>
  <c r="AC81" i="4"/>
  <c r="I99" i="8"/>
  <c r="Z97" i="4"/>
  <c r="K111" i="8"/>
  <c r="AF109" i="4"/>
  <c r="J115" i="8"/>
  <c r="AC113" i="4"/>
  <c r="I131" i="8"/>
  <c r="Z129" i="4"/>
  <c r="K143" i="8"/>
  <c r="AF141" i="4"/>
  <c r="J147" i="8"/>
  <c r="AC145" i="4"/>
  <c r="I163" i="8"/>
  <c r="Z161" i="4"/>
  <c r="K175" i="8"/>
  <c r="AF173" i="4"/>
  <c r="J179" i="8"/>
  <c r="AC177" i="4"/>
  <c r="I195" i="8"/>
  <c r="Z193" i="4"/>
  <c r="K211" i="8"/>
  <c r="AF209" i="4"/>
  <c r="J215" i="8"/>
  <c r="AC213" i="4"/>
  <c r="J219" i="8"/>
  <c r="AC217" i="4"/>
  <c r="J227" i="8"/>
  <c r="AC225" i="4"/>
  <c r="J28" i="8"/>
  <c r="AC26" i="4"/>
  <c r="J60" i="8"/>
  <c r="AC58" i="4"/>
  <c r="I112" i="8"/>
  <c r="Z110" i="4"/>
  <c r="J156" i="8"/>
  <c r="AC154" i="4"/>
  <c r="I49" i="8"/>
  <c r="Z47" i="4"/>
  <c r="I145" i="8"/>
  <c r="Z143" i="4"/>
  <c r="K213" i="8"/>
  <c r="AF211" i="4"/>
  <c r="I58" i="8"/>
  <c r="Z56" i="4"/>
  <c r="K78" i="8"/>
  <c r="AF76" i="4"/>
  <c r="I122" i="8"/>
  <c r="Z120" i="4"/>
  <c r="J146" i="8"/>
  <c r="AC144" i="4"/>
  <c r="J171" i="8"/>
  <c r="AC169" i="4"/>
  <c r="I219" i="8"/>
  <c r="Z217" i="4"/>
  <c r="K28" i="8"/>
  <c r="AF26" i="4"/>
  <c r="J48" i="8"/>
  <c r="AC46" i="4"/>
  <c r="K60" i="8"/>
  <c r="AF58" i="4"/>
  <c r="J80" i="8"/>
  <c r="AC78" i="4"/>
  <c r="K92" i="8"/>
  <c r="AF90" i="4"/>
  <c r="J112" i="8"/>
  <c r="AC110" i="4"/>
  <c r="K124" i="8"/>
  <c r="AF122" i="4"/>
  <c r="J144" i="8"/>
  <c r="AC142" i="4"/>
  <c r="K156" i="8"/>
  <c r="AF154" i="4"/>
  <c r="J176" i="8"/>
  <c r="AC174" i="4"/>
  <c r="K188" i="8"/>
  <c r="AF186" i="4"/>
  <c r="J212" i="8"/>
  <c r="AC210" i="4"/>
  <c r="I224" i="8"/>
  <c r="Z222" i="4"/>
  <c r="J25" i="8"/>
  <c r="AC23" i="4"/>
  <c r="I29" i="8"/>
  <c r="Z27" i="4"/>
  <c r="J57" i="8"/>
  <c r="AC55" i="4"/>
  <c r="I61" i="8"/>
  <c r="Z59" i="4"/>
  <c r="K81" i="8"/>
  <c r="AF79" i="4"/>
  <c r="J89" i="8"/>
  <c r="AC87" i="4"/>
  <c r="I93" i="8"/>
  <c r="Z91" i="4"/>
  <c r="J121" i="8"/>
  <c r="AC119" i="4"/>
  <c r="I125" i="8"/>
  <c r="Z123" i="4"/>
  <c r="K145" i="8"/>
  <c r="AF143" i="4"/>
  <c r="J153" i="8"/>
  <c r="AC151" i="4"/>
  <c r="I157" i="8"/>
  <c r="Z155" i="4"/>
  <c r="J189" i="8"/>
  <c r="AC187" i="4"/>
  <c r="I193" i="8"/>
  <c r="Z191" i="4"/>
  <c r="I197" i="8"/>
  <c r="Z195" i="4"/>
  <c r="K205" i="8"/>
  <c r="AF203" i="4"/>
  <c r="K209" i="8"/>
  <c r="AF207" i="4"/>
  <c r="K26" i="8"/>
  <c r="AF24" i="4"/>
  <c r="J30" i="8"/>
  <c r="AC28" i="4"/>
  <c r="I38" i="8"/>
  <c r="Z36" i="4"/>
  <c r="K58" i="8"/>
  <c r="AF56" i="4"/>
  <c r="J62" i="8"/>
  <c r="AC60" i="4"/>
  <c r="I70" i="8"/>
  <c r="Z68" i="4"/>
  <c r="K90" i="8"/>
  <c r="AF88" i="4"/>
  <c r="J94" i="8"/>
  <c r="AC92" i="4"/>
  <c r="I102" i="8"/>
  <c r="Z100" i="4"/>
  <c r="K122" i="8"/>
  <c r="AF120" i="4"/>
  <c r="J126" i="8"/>
  <c r="AC124" i="4"/>
  <c r="I134" i="8"/>
  <c r="Z132" i="4"/>
  <c r="K154" i="8"/>
  <c r="AF152" i="4"/>
  <c r="J158" i="8"/>
  <c r="AC156" i="4"/>
  <c r="I166" i="8"/>
  <c r="Z164" i="4"/>
  <c r="K186" i="8"/>
  <c r="AF184" i="4"/>
  <c r="J190" i="8"/>
  <c r="AC188" i="4"/>
  <c r="I198" i="8"/>
  <c r="Z196" i="4"/>
  <c r="K222" i="8"/>
  <c r="AF220" i="4"/>
  <c r="K226" i="8"/>
  <c r="AF224" i="4"/>
  <c r="J23" i="8"/>
  <c r="AC21" i="4"/>
  <c r="I39" i="8"/>
  <c r="Z37" i="4"/>
  <c r="K51" i="8"/>
  <c r="AF49" i="4"/>
  <c r="J55" i="8"/>
  <c r="AC53" i="4"/>
  <c r="I71" i="8"/>
  <c r="Z69" i="4"/>
  <c r="K83" i="8"/>
  <c r="AF81" i="4"/>
  <c r="J87" i="8"/>
  <c r="AC85" i="4"/>
  <c r="I103" i="8"/>
  <c r="Z101" i="4"/>
  <c r="K115" i="8"/>
  <c r="AF113" i="4"/>
  <c r="J119" i="8"/>
  <c r="AC117" i="4"/>
  <c r="I135" i="8"/>
  <c r="Z133" i="4"/>
  <c r="K147" i="8"/>
  <c r="AF145" i="4"/>
  <c r="J151" i="8"/>
  <c r="AC149" i="4"/>
  <c r="I167" i="8"/>
  <c r="Z165" i="4"/>
  <c r="K179" i="8"/>
  <c r="AF177" i="4"/>
  <c r="J183" i="8"/>
  <c r="AC181" i="4"/>
  <c r="I199" i="8"/>
  <c r="Z197" i="4"/>
  <c r="K215" i="8"/>
  <c r="AF213" i="4"/>
  <c r="K219" i="8"/>
  <c r="AF217" i="4"/>
  <c r="J223" i="8"/>
  <c r="AC221" i="4"/>
  <c r="K227" i="8"/>
  <c r="AF225" i="4"/>
  <c r="I76" i="8"/>
  <c r="Z74" i="4"/>
  <c r="J124" i="8"/>
  <c r="AC122" i="4"/>
  <c r="K176" i="8"/>
  <c r="AF174" i="4"/>
  <c r="K29" i="8"/>
  <c r="AF27" i="4"/>
  <c r="I53" i="8"/>
  <c r="Z51" i="4"/>
  <c r="I81" i="8"/>
  <c r="Z79" i="4"/>
  <c r="K157" i="8"/>
  <c r="AF155" i="4"/>
  <c r="K181" i="8"/>
  <c r="AF179" i="4"/>
  <c r="J209" i="8"/>
  <c r="AC207" i="4"/>
  <c r="I90" i="8"/>
  <c r="Z88" i="4"/>
  <c r="J114" i="8"/>
  <c r="AC112" i="4"/>
  <c r="K39" i="8"/>
  <c r="AF37" i="4"/>
  <c r="K167" i="8"/>
  <c r="AF165" i="4"/>
  <c r="I223" i="8"/>
  <c r="Z221" i="4"/>
  <c r="I28" i="8"/>
  <c r="Z26" i="4"/>
  <c r="I32" i="8"/>
  <c r="Z30" i="4"/>
  <c r="K32" i="8"/>
  <c r="AF30" i="4"/>
  <c r="J44" i="8"/>
  <c r="AC42" i="4"/>
  <c r="I60" i="8"/>
  <c r="Z58" i="4"/>
  <c r="I64" i="8"/>
  <c r="Z62" i="4"/>
  <c r="K64" i="8"/>
  <c r="AF62" i="4"/>
  <c r="J76" i="8"/>
  <c r="AC74" i="4"/>
  <c r="I92" i="8"/>
  <c r="Z90" i="4"/>
  <c r="I96" i="8"/>
  <c r="Z94" i="4"/>
  <c r="K96" i="8"/>
  <c r="AF94" i="4"/>
  <c r="J108" i="8"/>
  <c r="AC106" i="4"/>
  <c r="I124" i="8"/>
  <c r="Z122" i="4"/>
  <c r="I128" i="8"/>
  <c r="Z126" i="4"/>
  <c r="K128" i="8"/>
  <c r="AF126" i="4"/>
  <c r="J140" i="8"/>
  <c r="AC138" i="4"/>
  <c r="I156" i="8"/>
  <c r="Z154" i="4"/>
  <c r="I160" i="8"/>
  <c r="Z158" i="4"/>
  <c r="K160" i="8"/>
  <c r="AF158" i="4"/>
  <c r="J172" i="8"/>
  <c r="AC170" i="4"/>
  <c r="I188" i="8"/>
  <c r="Z186" i="4"/>
  <c r="I192" i="8"/>
  <c r="Z190" i="4"/>
  <c r="K192" i="8"/>
  <c r="AF190" i="4"/>
  <c r="J204" i="8"/>
  <c r="AC202" i="4"/>
  <c r="J208" i="8"/>
  <c r="AC206" i="4"/>
  <c r="I220" i="8"/>
  <c r="Z218" i="4"/>
  <c r="J29" i="8"/>
  <c r="AC27" i="4"/>
  <c r="I33" i="8"/>
  <c r="Z31" i="4"/>
  <c r="I37" i="8"/>
  <c r="Z35" i="4"/>
  <c r="K45" i="8"/>
  <c r="AF43" i="4"/>
  <c r="J61" i="8"/>
  <c r="AC59" i="4"/>
  <c r="I65" i="8"/>
  <c r="Z63" i="4"/>
  <c r="I69" i="8"/>
  <c r="Z67" i="4"/>
  <c r="K77" i="8"/>
  <c r="AF75" i="4"/>
  <c r="J93" i="8"/>
  <c r="AC91" i="4"/>
  <c r="I97" i="8"/>
  <c r="Z95" i="4"/>
  <c r="I101" i="8"/>
  <c r="Z99" i="4"/>
  <c r="K109" i="8"/>
  <c r="AF107" i="4"/>
  <c r="J125" i="8"/>
  <c r="AC123" i="4"/>
  <c r="I129" i="8"/>
  <c r="Z127" i="4"/>
  <c r="I133" i="8"/>
  <c r="Z131" i="4"/>
  <c r="K141" i="8"/>
  <c r="AF139" i="4"/>
  <c r="J157" i="8"/>
  <c r="AC155" i="4"/>
  <c r="I161" i="8"/>
  <c r="Z159" i="4"/>
  <c r="I165" i="8"/>
  <c r="Z163" i="4"/>
  <c r="K173" i="8"/>
  <c r="AF171" i="4"/>
  <c r="K193" i="8"/>
  <c r="AF191" i="4"/>
  <c r="J193" i="8"/>
  <c r="AC191" i="4"/>
  <c r="K197" i="8"/>
  <c r="AF195" i="4"/>
  <c r="K201" i="8"/>
  <c r="AF199" i="4"/>
  <c r="K225" i="8"/>
  <c r="AF223" i="4"/>
  <c r="K30" i="8"/>
  <c r="AF28" i="4"/>
  <c r="J34" i="8"/>
  <c r="AC32" i="4"/>
  <c r="I42" i="8"/>
  <c r="Z40" i="4"/>
  <c r="K62" i="8"/>
  <c r="AF60" i="4"/>
  <c r="J66" i="8"/>
  <c r="AC64" i="4"/>
  <c r="I74" i="8"/>
  <c r="Z72" i="4"/>
  <c r="K94" i="8"/>
  <c r="AF92" i="4"/>
  <c r="J98" i="8"/>
  <c r="AC96" i="4"/>
  <c r="I106" i="8"/>
  <c r="Z104" i="4"/>
  <c r="K126" i="8"/>
  <c r="AF124" i="4"/>
  <c r="J130" i="8"/>
  <c r="AC128" i="4"/>
  <c r="I138" i="8"/>
  <c r="Z136" i="4"/>
  <c r="K158" i="8"/>
  <c r="AF156" i="4"/>
  <c r="J162" i="8"/>
  <c r="AC160" i="4"/>
  <c r="I170" i="8"/>
  <c r="Z168" i="4"/>
  <c r="K190" i="8"/>
  <c r="AF188" i="4"/>
  <c r="J194" i="8"/>
  <c r="AC192" i="4"/>
  <c r="I202" i="8"/>
  <c r="Z200" i="4"/>
  <c r="K23" i="8"/>
  <c r="AF21" i="4"/>
  <c r="J27" i="8"/>
  <c r="AC25" i="4"/>
  <c r="I43" i="8"/>
  <c r="Z41" i="4"/>
  <c r="K55" i="8"/>
  <c r="AF53" i="4"/>
  <c r="J59" i="8"/>
  <c r="AC57" i="4"/>
  <c r="I75" i="8"/>
  <c r="Z73" i="4"/>
  <c r="K87" i="8"/>
  <c r="AF85" i="4"/>
  <c r="J91" i="8"/>
  <c r="AC89" i="4"/>
  <c r="I107" i="8"/>
  <c r="Z105" i="4"/>
  <c r="K119" i="8"/>
  <c r="AF117" i="4"/>
  <c r="J123" i="8"/>
  <c r="AC121" i="4"/>
  <c r="I139" i="8"/>
  <c r="Z137" i="4"/>
  <c r="K151" i="8"/>
  <c r="AF149" i="4"/>
  <c r="J155" i="8"/>
  <c r="AC153" i="4"/>
  <c r="I171" i="8"/>
  <c r="Z169" i="4"/>
  <c r="K183" i="8"/>
  <c r="AF181" i="4"/>
  <c r="J187" i="8"/>
  <c r="AC185" i="4"/>
  <c r="J191" i="8"/>
  <c r="AC189" i="4"/>
  <c r="I203" i="8"/>
  <c r="Z201" i="4"/>
  <c r="K223" i="8"/>
  <c r="AF221" i="4"/>
  <c r="I48" i="8"/>
  <c r="Z46" i="4"/>
  <c r="J92" i="8"/>
  <c r="AC90" i="4"/>
  <c r="I144" i="8"/>
  <c r="Z142" i="4"/>
  <c r="J188" i="8"/>
  <c r="AC186" i="4"/>
  <c r="I113" i="8"/>
  <c r="Z111" i="4"/>
  <c r="I217" i="8"/>
  <c r="Z215" i="4"/>
  <c r="J82" i="8"/>
  <c r="AC80" i="4"/>
  <c r="I186" i="8"/>
  <c r="Z184" i="4"/>
  <c r="I227" i="8"/>
  <c r="Z225" i="4"/>
  <c r="I36" i="8"/>
  <c r="Z34" i="4"/>
  <c r="K36" i="8"/>
  <c r="AF34" i="4"/>
  <c r="J40" i="8"/>
  <c r="AC38" i="4"/>
  <c r="I68" i="8"/>
  <c r="Z66" i="4"/>
  <c r="K68" i="8"/>
  <c r="AF66" i="4"/>
  <c r="J72" i="8"/>
  <c r="AC70" i="4"/>
  <c r="I100" i="8"/>
  <c r="Z98" i="4"/>
  <c r="K100" i="8"/>
  <c r="AF98" i="4"/>
  <c r="J104" i="8"/>
  <c r="AC102" i="4"/>
  <c r="I132" i="8"/>
  <c r="Z130" i="4"/>
  <c r="K132" i="8"/>
  <c r="AF130" i="4"/>
  <c r="J136" i="8"/>
  <c r="AC134" i="4"/>
  <c r="I164" i="8"/>
  <c r="Z162" i="4"/>
  <c r="K164" i="8"/>
  <c r="AF162" i="4"/>
  <c r="J168" i="8"/>
  <c r="AC166" i="4"/>
  <c r="K196" i="8"/>
  <c r="AF194" i="4"/>
  <c r="J200" i="8"/>
  <c r="AC198" i="4"/>
  <c r="J33" i="8"/>
  <c r="AC31" i="4"/>
  <c r="K37" i="8"/>
  <c r="AF35" i="4"/>
  <c r="K41" i="8"/>
  <c r="AF39" i="4"/>
  <c r="K65" i="8"/>
  <c r="AF63" i="4"/>
  <c r="J65" i="8"/>
  <c r="AC63" i="4"/>
  <c r="K69" i="8"/>
  <c r="AF67" i="4"/>
  <c r="K73" i="8"/>
  <c r="AF71" i="4"/>
  <c r="J97" i="8"/>
  <c r="AC95" i="4"/>
  <c r="K101" i="8"/>
  <c r="AF99" i="4"/>
  <c r="K105" i="8"/>
  <c r="AF103" i="4"/>
  <c r="J129" i="8"/>
  <c r="AC127" i="4"/>
  <c r="K133" i="8"/>
  <c r="AF131" i="4"/>
  <c r="K137" i="8"/>
  <c r="AF135" i="4"/>
  <c r="J161" i="8"/>
  <c r="AC159" i="4"/>
  <c r="K165" i="8"/>
  <c r="AF163" i="4"/>
  <c r="K169" i="8"/>
  <c r="AF167" i="4"/>
  <c r="J197" i="8"/>
  <c r="AC195" i="4"/>
  <c r="I201" i="8"/>
  <c r="Z199" i="4"/>
  <c r="K221" i="8"/>
  <c r="AF219" i="4"/>
  <c r="K34" i="8"/>
  <c r="AF32" i="4"/>
  <c r="J38" i="8"/>
  <c r="AC36" i="4"/>
  <c r="I46" i="8"/>
  <c r="Z44" i="4"/>
  <c r="K66" i="8"/>
  <c r="AF64" i="4"/>
  <c r="J70" i="8"/>
  <c r="AC68" i="4"/>
  <c r="I78" i="8"/>
  <c r="Z76" i="4"/>
  <c r="K98" i="8"/>
  <c r="AF96" i="4"/>
  <c r="J102" i="8"/>
  <c r="AC100" i="4"/>
  <c r="I110" i="8"/>
  <c r="Z108" i="4"/>
  <c r="K130" i="8"/>
  <c r="AF128" i="4"/>
  <c r="J134" i="8"/>
  <c r="AC132" i="4"/>
  <c r="I142" i="8"/>
  <c r="Z140" i="4"/>
  <c r="K162" i="8"/>
  <c r="AF160" i="4"/>
  <c r="J166" i="8"/>
  <c r="AC164" i="4"/>
  <c r="I174" i="8"/>
  <c r="Z172" i="4"/>
  <c r="K194" i="8"/>
  <c r="AF192" i="4"/>
  <c r="J198" i="8"/>
  <c r="AC196" i="4"/>
  <c r="I206" i="8"/>
  <c r="Z204" i="4"/>
  <c r="K27" i="8"/>
  <c r="AF25" i="4"/>
  <c r="J31" i="8"/>
  <c r="AC29" i="4"/>
  <c r="I47" i="8"/>
  <c r="Z45" i="4"/>
  <c r="K59" i="8"/>
  <c r="AF57" i="4"/>
  <c r="J63" i="8"/>
  <c r="AC61" i="4"/>
  <c r="I79" i="8"/>
  <c r="Z77" i="4"/>
  <c r="K91" i="8"/>
  <c r="AF89" i="4"/>
  <c r="J95" i="8"/>
  <c r="AC93" i="4"/>
  <c r="I111" i="8"/>
  <c r="Z109" i="4"/>
  <c r="K123" i="8"/>
  <c r="AF121" i="4"/>
  <c r="J127" i="8"/>
  <c r="AC125" i="4"/>
  <c r="I143" i="8"/>
  <c r="Z141" i="4"/>
  <c r="K155" i="8"/>
  <c r="AF153" i="4"/>
  <c r="J159" i="8"/>
  <c r="AC157" i="4"/>
  <c r="I175" i="8"/>
  <c r="Z173" i="4"/>
  <c r="K187" i="8"/>
  <c r="AF185" i="4"/>
  <c r="K191" i="8"/>
  <c r="AF189" i="4"/>
  <c r="J195" i="8"/>
  <c r="AC193" i="4"/>
  <c r="I207" i="8"/>
  <c r="Z205" i="4"/>
  <c r="K80" i="8"/>
  <c r="AF78" i="4"/>
  <c r="I108" i="8"/>
  <c r="Z106" i="4"/>
  <c r="K208" i="8"/>
  <c r="AF206" i="4"/>
  <c r="J77" i="8"/>
  <c r="AC75" i="4"/>
  <c r="J173" i="8"/>
  <c r="AC171" i="4"/>
  <c r="J50" i="8"/>
  <c r="AC48" i="4"/>
  <c r="I154" i="8"/>
  <c r="Z152" i="4"/>
  <c r="K174" i="8"/>
  <c r="AF172" i="4"/>
  <c r="J210" i="8"/>
  <c r="AC208" i="4"/>
  <c r="J43" i="8"/>
  <c r="AC41" i="4"/>
  <c r="J107" i="8"/>
  <c r="AC105" i="4"/>
  <c r="I40" i="8"/>
  <c r="Z38" i="4"/>
  <c r="K40" i="8"/>
  <c r="AF38" i="4"/>
  <c r="J68" i="8"/>
  <c r="AC66" i="4"/>
  <c r="I72" i="8"/>
  <c r="Z70" i="4"/>
  <c r="K72" i="8"/>
  <c r="AF70" i="4"/>
  <c r="I104" i="8"/>
  <c r="Z102" i="4"/>
  <c r="K104" i="8"/>
  <c r="AF102" i="4"/>
  <c r="J132" i="8"/>
  <c r="AC130" i="4"/>
  <c r="I136" i="8"/>
  <c r="Z134" i="4"/>
  <c r="K136" i="8"/>
  <c r="AF134" i="4"/>
  <c r="I168" i="8"/>
  <c r="Z166" i="4"/>
  <c r="K168" i="8"/>
  <c r="AF166" i="4"/>
  <c r="I196" i="8"/>
  <c r="Z194" i="4"/>
  <c r="K200" i="8"/>
  <c r="AF198" i="4"/>
  <c r="J220" i="8"/>
  <c r="AC218" i="4"/>
  <c r="J224" i="8"/>
  <c r="AC222" i="4"/>
  <c r="J37" i="8"/>
  <c r="AC35" i="4"/>
  <c r="I41" i="8"/>
  <c r="Z39" i="4"/>
  <c r="J69" i="8"/>
  <c r="AC67" i="4"/>
  <c r="I73" i="8"/>
  <c r="Z71" i="4"/>
  <c r="J101" i="8"/>
  <c r="AC99" i="4"/>
  <c r="I105" i="8"/>
  <c r="Z103" i="4"/>
  <c r="K129" i="8"/>
  <c r="AF127" i="4"/>
  <c r="J133" i="8"/>
  <c r="AC131" i="4"/>
  <c r="I137" i="8"/>
  <c r="Z135" i="4"/>
  <c r="J165" i="8"/>
  <c r="AC163" i="4"/>
  <c r="I169" i="8"/>
  <c r="Z167" i="4"/>
  <c r="J201" i="8"/>
  <c r="AC199" i="4"/>
  <c r="I205" i="8"/>
  <c r="Z203" i="4"/>
  <c r="K38" i="8"/>
  <c r="AF36" i="4"/>
  <c r="J42" i="8"/>
  <c r="AC40" i="4"/>
  <c r="I50" i="8"/>
  <c r="Z48" i="4"/>
  <c r="K70" i="8"/>
  <c r="AF68" i="4"/>
  <c r="J74" i="8"/>
  <c r="AC72" i="4"/>
  <c r="I82" i="8"/>
  <c r="Z80" i="4"/>
  <c r="K102" i="8"/>
  <c r="AF100" i="4"/>
  <c r="J106" i="8"/>
  <c r="AC104" i="4"/>
  <c r="I114" i="8"/>
  <c r="Z112" i="4"/>
  <c r="K134" i="8"/>
  <c r="AF132" i="4"/>
  <c r="J138" i="8"/>
  <c r="AC136" i="4"/>
  <c r="I146" i="8"/>
  <c r="Z144" i="4"/>
  <c r="K166" i="8"/>
  <c r="AF164" i="4"/>
  <c r="J170" i="8"/>
  <c r="AC168" i="4"/>
  <c r="I178" i="8"/>
  <c r="Z176" i="4"/>
  <c r="K198" i="8"/>
  <c r="AF196" i="4"/>
  <c r="J202" i="8"/>
  <c r="AC200" i="4"/>
  <c r="I210" i="8"/>
  <c r="Z208" i="4"/>
  <c r="K31" i="8"/>
  <c r="AF29" i="4"/>
  <c r="J35" i="8"/>
  <c r="AC33" i="4"/>
  <c r="I51" i="8"/>
  <c r="Z49" i="4"/>
  <c r="K63" i="8"/>
  <c r="AF61" i="4"/>
  <c r="J67" i="8"/>
  <c r="AC65" i="4"/>
  <c r="I83" i="8"/>
  <c r="Z81" i="4"/>
  <c r="K95" i="8"/>
  <c r="AF93" i="4"/>
  <c r="J99" i="8"/>
  <c r="AC97" i="4"/>
  <c r="I115" i="8"/>
  <c r="Z113" i="4"/>
  <c r="K127" i="8"/>
  <c r="AF125" i="4"/>
  <c r="J131" i="8"/>
  <c r="AC129" i="4"/>
  <c r="I147" i="8"/>
  <c r="Z145" i="4"/>
  <c r="K159" i="8"/>
  <c r="AF157" i="4"/>
  <c r="J163" i="8"/>
  <c r="AC161" i="4"/>
  <c r="I179" i="8"/>
  <c r="Z177" i="4"/>
  <c r="K195" i="8"/>
  <c r="AF193" i="4"/>
  <c r="J199" i="8"/>
  <c r="AC197" i="4"/>
  <c r="I211" i="8"/>
  <c r="Z209" i="4"/>
  <c r="K258" i="8"/>
  <c r="AF256" i="4"/>
  <c r="AE240" i="4"/>
  <c r="AF240" i="4" s="1"/>
  <c r="AC240" i="4"/>
  <c r="AB319" i="4"/>
  <c r="J321" i="8"/>
  <c r="Z319" i="4"/>
  <c r="AB362" i="4"/>
  <c r="J364" i="8" s="1"/>
  <c r="Z362" i="4"/>
  <c r="AB239" i="4"/>
  <c r="AC239" i="4"/>
  <c r="Z239" i="4"/>
  <c r="AB346" i="4"/>
  <c r="AC346" i="4" s="1"/>
  <c r="Z346" i="4"/>
  <c r="AB247" i="4"/>
  <c r="AC247" i="4"/>
  <c r="Z247" i="4"/>
  <c r="AB354" i="4"/>
  <c r="J356" i="8" s="1"/>
  <c r="Z354" i="4"/>
  <c r="AB368" i="4"/>
  <c r="J370" i="8"/>
  <c r="Z368" i="4"/>
  <c r="AB288" i="4"/>
  <c r="J290" i="8" s="1"/>
  <c r="Z288" i="4"/>
  <c r="I243" i="8"/>
  <c r="Z241" i="4"/>
  <c r="AB292" i="4"/>
  <c r="J294" i="8"/>
  <c r="Z292" i="4"/>
  <c r="I370" i="8"/>
  <c r="I356" i="8"/>
  <c r="I294" i="8"/>
  <c r="AB241" i="4"/>
  <c r="AC241" i="4"/>
  <c r="H36" i="8"/>
  <c r="W34" i="4"/>
  <c r="H40" i="8"/>
  <c r="W38" i="4"/>
  <c r="H68" i="8"/>
  <c r="W66" i="4"/>
  <c r="H72" i="8"/>
  <c r="W70" i="4"/>
  <c r="H100" i="8"/>
  <c r="W98" i="4"/>
  <c r="H104" i="8"/>
  <c r="W102" i="4"/>
  <c r="H132" i="8"/>
  <c r="W130" i="4"/>
  <c r="H136" i="8"/>
  <c r="W134" i="4"/>
  <c r="H164" i="8"/>
  <c r="W162" i="4"/>
  <c r="H168" i="8"/>
  <c r="W166" i="4"/>
  <c r="H196" i="8"/>
  <c r="W194" i="4"/>
  <c r="H200" i="8"/>
  <c r="W198" i="4"/>
  <c r="H41" i="8"/>
  <c r="W39" i="4"/>
  <c r="H73" i="8"/>
  <c r="W71" i="4"/>
  <c r="H105" i="8"/>
  <c r="W103" i="4"/>
  <c r="H137" i="8"/>
  <c r="W135" i="4"/>
  <c r="H169" i="8"/>
  <c r="W167" i="4"/>
  <c r="H46" i="8"/>
  <c r="W44" i="4"/>
  <c r="H78" i="8"/>
  <c r="W76" i="4"/>
  <c r="H110" i="8"/>
  <c r="W108" i="4"/>
  <c r="H142" i="8"/>
  <c r="W140" i="4"/>
  <c r="H174" i="8"/>
  <c r="W172" i="4"/>
  <c r="H206" i="8"/>
  <c r="W204" i="4"/>
  <c r="H23" i="8"/>
  <c r="W21" i="4"/>
  <c r="H47" i="8"/>
  <c r="W45" i="4"/>
  <c r="H51" i="8"/>
  <c r="W49" i="4"/>
  <c r="H79" i="8"/>
  <c r="W77" i="4"/>
  <c r="H87" i="8"/>
  <c r="W85" i="4"/>
  <c r="H111" i="8"/>
  <c r="W109" i="4"/>
  <c r="H143" i="8"/>
  <c r="W141" i="4"/>
  <c r="H175" i="8"/>
  <c r="W173" i="4"/>
  <c r="H207" i="8"/>
  <c r="W205" i="4"/>
  <c r="H211" i="8"/>
  <c r="W209" i="4"/>
  <c r="H28" i="8"/>
  <c r="W26" i="4"/>
  <c r="H60" i="8"/>
  <c r="W58" i="4"/>
  <c r="H188" i="8"/>
  <c r="W186" i="4"/>
  <c r="H61" i="8"/>
  <c r="W59" i="4"/>
  <c r="H125" i="8"/>
  <c r="W123" i="4"/>
  <c r="H198" i="8"/>
  <c r="W196" i="4"/>
  <c r="H128" i="8"/>
  <c r="W126" i="4"/>
  <c r="H42" i="8"/>
  <c r="W40" i="4"/>
  <c r="H202" i="8"/>
  <c r="W200" i="4"/>
  <c r="H50" i="8"/>
  <c r="W48" i="4"/>
  <c r="H114" i="8"/>
  <c r="W112" i="4"/>
  <c r="H147" i="8"/>
  <c r="W145" i="4"/>
  <c r="H160" i="8"/>
  <c r="W158" i="4"/>
  <c r="H33" i="8"/>
  <c r="W31" i="4"/>
  <c r="H129" i="8"/>
  <c r="W127" i="4"/>
  <c r="H170" i="8"/>
  <c r="W168" i="4"/>
  <c r="H205" i="8"/>
  <c r="W203" i="4"/>
  <c r="H146" i="8"/>
  <c r="W144" i="4"/>
  <c r="H83" i="8"/>
  <c r="W81" i="4"/>
  <c r="H115" i="8"/>
  <c r="W113" i="4"/>
  <c r="H123" i="8"/>
  <c r="W121" i="4"/>
  <c r="H151" i="8"/>
  <c r="W149" i="4"/>
  <c r="H44" i="8"/>
  <c r="W42" i="4"/>
  <c r="H76" i="8"/>
  <c r="W74" i="4"/>
  <c r="H108" i="8"/>
  <c r="W106" i="4"/>
  <c r="H140" i="8"/>
  <c r="W138" i="4"/>
  <c r="H172" i="8"/>
  <c r="W170" i="4"/>
  <c r="H204" i="8"/>
  <c r="W202" i="4"/>
  <c r="H45" i="8"/>
  <c r="W43" i="4"/>
  <c r="H77" i="8"/>
  <c r="W75" i="4"/>
  <c r="H109" i="8"/>
  <c r="W107" i="4"/>
  <c r="H141" i="8"/>
  <c r="W139" i="4"/>
  <c r="H173" i="8"/>
  <c r="W171" i="4"/>
  <c r="H181" i="8"/>
  <c r="W179" i="4"/>
  <c r="H209" i="8"/>
  <c r="W207" i="4"/>
  <c r="H213" i="8"/>
  <c r="W211" i="4"/>
  <c r="H217" i="8"/>
  <c r="W215" i="4"/>
  <c r="H54" i="8"/>
  <c r="W52" i="4"/>
  <c r="H86" i="8"/>
  <c r="W84" i="4"/>
  <c r="H118" i="8"/>
  <c r="W116" i="4"/>
  <c r="H150" i="8"/>
  <c r="W148" i="4"/>
  <c r="H182" i="8"/>
  <c r="W180" i="4"/>
  <c r="H214" i="8"/>
  <c r="W212" i="4"/>
  <c r="H218" i="8"/>
  <c r="W216" i="4"/>
  <c r="H55" i="8"/>
  <c r="W53" i="4"/>
  <c r="H59" i="8"/>
  <c r="W57" i="4"/>
  <c r="H91" i="8"/>
  <c r="W89" i="4"/>
  <c r="H155" i="8"/>
  <c r="W153" i="4"/>
  <c r="H187" i="8"/>
  <c r="W185" i="4"/>
  <c r="H219" i="8"/>
  <c r="W217" i="4"/>
  <c r="H124" i="8"/>
  <c r="W122" i="4"/>
  <c r="H156" i="8"/>
  <c r="W154" i="4"/>
  <c r="H102" i="8"/>
  <c r="W100" i="4"/>
  <c r="H134" i="8"/>
  <c r="W132" i="4"/>
  <c r="H64" i="8"/>
  <c r="W62" i="4"/>
  <c r="H192" i="8"/>
  <c r="W190" i="4"/>
  <c r="H65" i="8"/>
  <c r="W63" i="4"/>
  <c r="H101" i="8"/>
  <c r="W99" i="4"/>
  <c r="H133" i="8"/>
  <c r="W131" i="4"/>
  <c r="H161" i="8"/>
  <c r="W159" i="4"/>
  <c r="H82" i="8"/>
  <c r="W80" i="4"/>
  <c r="H48" i="8"/>
  <c r="W46" i="4"/>
  <c r="H80" i="8"/>
  <c r="W78" i="4"/>
  <c r="H112" i="8"/>
  <c r="W110" i="4"/>
  <c r="H144" i="8"/>
  <c r="W142" i="4"/>
  <c r="H176" i="8"/>
  <c r="W174" i="4"/>
  <c r="H208" i="8"/>
  <c r="W206" i="4"/>
  <c r="H216" i="8"/>
  <c r="W214" i="4"/>
  <c r="H49" i="8"/>
  <c r="W47" i="4"/>
  <c r="H53" i="8"/>
  <c r="W51" i="4"/>
  <c r="H81" i="8"/>
  <c r="W79" i="4"/>
  <c r="H85" i="8"/>
  <c r="W83" i="4"/>
  <c r="H113" i="8"/>
  <c r="W111" i="4"/>
  <c r="H117" i="8"/>
  <c r="W115" i="4"/>
  <c r="H145" i="8"/>
  <c r="W143" i="4"/>
  <c r="H149" i="8"/>
  <c r="W147" i="4"/>
  <c r="H177" i="8"/>
  <c r="W175" i="4"/>
  <c r="H185" i="8"/>
  <c r="W183" i="4"/>
  <c r="H221" i="8"/>
  <c r="W219" i="4"/>
  <c r="H26" i="8"/>
  <c r="W24" i="4"/>
  <c r="H58" i="8"/>
  <c r="W56" i="4"/>
  <c r="H90" i="8"/>
  <c r="W88" i="4"/>
  <c r="H122" i="8"/>
  <c r="W120" i="4"/>
  <c r="H154" i="8"/>
  <c r="W152" i="4"/>
  <c r="H186" i="8"/>
  <c r="W184" i="4"/>
  <c r="H222" i="8"/>
  <c r="W220" i="4"/>
  <c r="H223" i="8"/>
  <c r="W221" i="4"/>
  <c r="H227" i="8"/>
  <c r="W225" i="4"/>
  <c r="H92" i="8"/>
  <c r="W90" i="4"/>
  <c r="H29" i="8"/>
  <c r="W27" i="4"/>
  <c r="H157" i="8"/>
  <c r="W155" i="4"/>
  <c r="H193" i="8"/>
  <c r="W191" i="4"/>
  <c r="H38" i="8"/>
  <c r="W36" i="4"/>
  <c r="H43" i="8"/>
  <c r="W41" i="4"/>
  <c r="H107" i="8"/>
  <c r="W105" i="4"/>
  <c r="H96" i="8"/>
  <c r="W94" i="4"/>
  <c r="H37" i="8"/>
  <c r="W35" i="4"/>
  <c r="H69" i="8"/>
  <c r="W67" i="4"/>
  <c r="H165" i="8"/>
  <c r="W163" i="4"/>
  <c r="H74" i="8"/>
  <c r="W72" i="4"/>
  <c r="H106" i="8"/>
  <c r="W104" i="4"/>
  <c r="H138" i="8"/>
  <c r="W136" i="4"/>
  <c r="H178" i="8"/>
  <c r="W176" i="4"/>
  <c r="H27" i="8"/>
  <c r="W25" i="4"/>
  <c r="H119" i="8"/>
  <c r="W117" i="4"/>
  <c r="H179" i="8"/>
  <c r="W177" i="4"/>
  <c r="H215" i="8"/>
  <c r="W213" i="4"/>
  <c r="H24" i="8"/>
  <c r="W22" i="4"/>
  <c r="H52" i="8"/>
  <c r="W50" i="4"/>
  <c r="H56" i="8"/>
  <c r="W54" i="4"/>
  <c r="H84" i="8"/>
  <c r="W82" i="4"/>
  <c r="H88" i="8"/>
  <c r="W86" i="4"/>
  <c r="H116" i="8"/>
  <c r="W114" i="4"/>
  <c r="H120" i="8"/>
  <c r="W118" i="4"/>
  <c r="H148" i="8"/>
  <c r="W146" i="4"/>
  <c r="H152" i="8"/>
  <c r="W150" i="4"/>
  <c r="H180" i="8"/>
  <c r="W178" i="4"/>
  <c r="H184" i="8"/>
  <c r="W182" i="4"/>
  <c r="H212" i="8"/>
  <c r="W210" i="4"/>
  <c r="H220" i="8"/>
  <c r="W218" i="4"/>
  <c r="H25" i="8"/>
  <c r="W23" i="4"/>
  <c r="H57" i="8"/>
  <c r="W55" i="4"/>
  <c r="H89" i="8"/>
  <c r="W87" i="4"/>
  <c r="H121" i="8"/>
  <c r="W119" i="4"/>
  <c r="H153" i="8"/>
  <c r="W151" i="4"/>
  <c r="H225" i="8"/>
  <c r="W223" i="4"/>
  <c r="H30" i="8"/>
  <c r="W28" i="4"/>
  <c r="H62" i="8"/>
  <c r="W60" i="4"/>
  <c r="H94" i="8"/>
  <c r="W92" i="4"/>
  <c r="H126" i="8"/>
  <c r="W124" i="4"/>
  <c r="H158" i="8"/>
  <c r="W156" i="4"/>
  <c r="H190" i="8"/>
  <c r="W188" i="4"/>
  <c r="H226" i="8"/>
  <c r="W224" i="4"/>
  <c r="H31" i="8"/>
  <c r="W29" i="4"/>
  <c r="H39" i="8"/>
  <c r="W37" i="4"/>
  <c r="H63" i="8"/>
  <c r="W61" i="4"/>
  <c r="H95" i="8"/>
  <c r="W93" i="4"/>
  <c r="H99" i="8"/>
  <c r="W97" i="4"/>
  <c r="H127" i="8"/>
  <c r="W125" i="4"/>
  <c r="H135" i="8"/>
  <c r="W133" i="4"/>
  <c r="H159" i="8"/>
  <c r="W157" i="4"/>
  <c r="H167" i="8"/>
  <c r="W165" i="4"/>
  <c r="H191" i="8"/>
  <c r="W189" i="4"/>
  <c r="H199" i="8"/>
  <c r="W197" i="4"/>
  <c r="H203" i="8"/>
  <c r="W201" i="4"/>
  <c r="I364" i="8"/>
  <c r="H93" i="8"/>
  <c r="W91" i="4"/>
  <c r="H197" i="8"/>
  <c r="W195" i="4"/>
  <c r="H70" i="8"/>
  <c r="W68" i="4"/>
  <c r="H166" i="8"/>
  <c r="W164" i="4"/>
  <c r="H103" i="8"/>
  <c r="W101" i="4"/>
  <c r="H139" i="8"/>
  <c r="W137" i="4"/>
  <c r="H32" i="8"/>
  <c r="W30" i="4"/>
  <c r="H97" i="8"/>
  <c r="W95" i="4"/>
  <c r="H201" i="8"/>
  <c r="W199" i="4"/>
  <c r="H210" i="8"/>
  <c r="W208" i="4"/>
  <c r="H183" i="8"/>
  <c r="W181" i="4"/>
  <c r="H224" i="8"/>
  <c r="W222" i="4"/>
  <c r="H189" i="8"/>
  <c r="W187" i="4"/>
  <c r="H34" i="8"/>
  <c r="W32" i="4"/>
  <c r="H66" i="8"/>
  <c r="W64" i="4"/>
  <c r="H98" i="8"/>
  <c r="W96" i="4"/>
  <c r="H130" i="8"/>
  <c r="W128" i="4"/>
  <c r="H162" i="8"/>
  <c r="W160" i="4"/>
  <c r="H194" i="8"/>
  <c r="W192" i="4"/>
  <c r="H35" i="8"/>
  <c r="W33" i="4"/>
  <c r="H67" i="8"/>
  <c r="W65" i="4"/>
  <c r="H71" i="8"/>
  <c r="W69" i="4"/>
  <c r="H75" i="8"/>
  <c r="W73" i="4"/>
  <c r="H131" i="8"/>
  <c r="W129" i="4"/>
  <c r="H163" i="8"/>
  <c r="W161" i="4"/>
  <c r="H171" i="8"/>
  <c r="W169" i="4"/>
  <c r="H195" i="8"/>
  <c r="W193" i="4"/>
  <c r="I290" i="8"/>
  <c r="I321" i="8"/>
  <c r="I249" i="8"/>
  <c r="I241" i="8"/>
  <c r="G36" i="8"/>
  <c r="G40" i="8"/>
  <c r="G68" i="8"/>
  <c r="G72" i="8"/>
  <c r="G100" i="8"/>
  <c r="G104" i="8"/>
  <c r="G132" i="8"/>
  <c r="G136" i="8"/>
  <c r="G164" i="8"/>
  <c r="G168" i="8"/>
  <c r="G196" i="8"/>
  <c r="G200" i="8"/>
  <c r="G41" i="8"/>
  <c r="G73" i="8"/>
  <c r="G105" i="8"/>
  <c r="G137" i="8"/>
  <c r="G169" i="8"/>
  <c r="G205" i="8"/>
  <c r="G206" i="8"/>
  <c r="G23" i="8"/>
  <c r="G55" i="8"/>
  <c r="G87" i="8"/>
  <c r="G119" i="8"/>
  <c r="G151" i="8"/>
  <c r="G183" i="8"/>
  <c r="G223" i="8"/>
  <c r="G32" i="8"/>
  <c r="G33" i="8"/>
  <c r="G69" i="8"/>
  <c r="G165" i="8"/>
  <c r="G115" i="8"/>
  <c r="G147" i="8"/>
  <c r="G179" i="8"/>
  <c r="G215" i="8"/>
  <c r="G227" i="8"/>
  <c r="G44" i="8"/>
  <c r="G76" i="8"/>
  <c r="G108" i="8"/>
  <c r="G140" i="8"/>
  <c r="G172" i="8"/>
  <c r="G204" i="8"/>
  <c r="G45" i="8"/>
  <c r="G77" i="8"/>
  <c r="G109" i="8"/>
  <c r="G141" i="8"/>
  <c r="G173" i="8"/>
  <c r="G50" i="8"/>
  <c r="G82" i="8"/>
  <c r="G114" i="8"/>
  <c r="G146" i="8"/>
  <c r="G178" i="8"/>
  <c r="G210" i="8"/>
  <c r="G27" i="8"/>
  <c r="G59" i="8"/>
  <c r="G91" i="8"/>
  <c r="G123" i="8"/>
  <c r="G155" i="8"/>
  <c r="G187" i="8"/>
  <c r="G191" i="8"/>
  <c r="G64" i="8"/>
  <c r="G128" i="8"/>
  <c r="G65" i="8"/>
  <c r="G129" i="8"/>
  <c r="G42" i="8"/>
  <c r="G78" i="8"/>
  <c r="G51" i="8"/>
  <c r="G181" i="8"/>
  <c r="G209" i="8"/>
  <c r="G30" i="8"/>
  <c r="G86" i="8"/>
  <c r="G150" i="8"/>
  <c r="G222" i="8"/>
  <c r="G154" i="8"/>
  <c r="G186" i="8"/>
  <c r="G127" i="8"/>
  <c r="G159" i="8"/>
  <c r="G48" i="8"/>
  <c r="G80" i="8"/>
  <c r="G112" i="8"/>
  <c r="G144" i="8"/>
  <c r="G176" i="8"/>
  <c r="G208" i="8"/>
  <c r="G49" i="8"/>
  <c r="G53" i="8"/>
  <c r="G81" i="8"/>
  <c r="G85" i="8"/>
  <c r="G113" i="8"/>
  <c r="G117" i="8"/>
  <c r="G145" i="8"/>
  <c r="G149" i="8"/>
  <c r="G177" i="8"/>
  <c r="G185" i="8"/>
  <c r="G90" i="8"/>
  <c r="G122" i="8"/>
  <c r="G126" i="8"/>
  <c r="G158" i="8"/>
  <c r="G35" i="8"/>
  <c r="G67" i="8"/>
  <c r="G99" i="8"/>
  <c r="G131" i="8"/>
  <c r="G163" i="8"/>
  <c r="G199" i="8"/>
  <c r="G46" i="8"/>
  <c r="G170" i="8"/>
  <c r="G118" i="8"/>
  <c r="G182" i="8"/>
  <c r="G95" i="8"/>
  <c r="G24" i="8"/>
  <c r="G52" i="8"/>
  <c r="G56" i="8"/>
  <c r="G84" i="8"/>
  <c r="G88" i="8"/>
  <c r="G116" i="8"/>
  <c r="G120" i="8"/>
  <c r="G148" i="8"/>
  <c r="G152" i="8"/>
  <c r="G180" i="8"/>
  <c r="G184" i="8"/>
  <c r="G212" i="8"/>
  <c r="G25" i="8"/>
  <c r="G57" i="8"/>
  <c r="G89" i="8"/>
  <c r="G121" i="8"/>
  <c r="G153" i="8"/>
  <c r="G189" i="8"/>
  <c r="G225" i="8"/>
  <c r="G226" i="8"/>
  <c r="G39" i="8"/>
  <c r="G71" i="8"/>
  <c r="G103" i="8"/>
  <c r="G135" i="8"/>
  <c r="G167" i="8"/>
  <c r="G203" i="8"/>
  <c r="G96" i="8"/>
  <c r="G160" i="8"/>
  <c r="G192" i="8"/>
  <c r="G97" i="8"/>
  <c r="G161" i="8"/>
  <c r="G201" i="8"/>
  <c r="G174" i="8"/>
  <c r="G54" i="8"/>
  <c r="G62" i="8"/>
  <c r="G94" i="8"/>
  <c r="G214" i="8"/>
  <c r="G195" i="8"/>
  <c r="G28" i="8"/>
  <c r="G60" i="8"/>
  <c r="G92" i="8"/>
  <c r="G124" i="8"/>
  <c r="G156" i="8"/>
  <c r="G188" i="8"/>
  <c r="G224" i="8"/>
  <c r="G29" i="8"/>
  <c r="G61" i="8"/>
  <c r="G93" i="8"/>
  <c r="G125" i="8"/>
  <c r="G157" i="8"/>
  <c r="G34" i="8"/>
  <c r="G66" i="8"/>
  <c r="G98" i="8"/>
  <c r="G130" i="8"/>
  <c r="G162" i="8"/>
  <c r="G194" i="8"/>
  <c r="G43" i="8"/>
  <c r="G75" i="8"/>
  <c r="G107" i="8"/>
  <c r="G139" i="8"/>
  <c r="G171" i="8"/>
  <c r="G207" i="8"/>
  <c r="G37" i="8"/>
  <c r="G101" i="8"/>
  <c r="G133" i="8"/>
  <c r="G110" i="8"/>
  <c r="G83" i="8"/>
  <c r="G213" i="8"/>
  <c r="G26" i="8"/>
  <c r="G58" i="8"/>
  <c r="G190" i="8"/>
  <c r="G31" i="8"/>
  <c r="G63" i="8"/>
  <c r="G193" i="8"/>
  <c r="G197" i="8"/>
  <c r="G38" i="8"/>
  <c r="G70" i="8"/>
  <c r="G74" i="8"/>
  <c r="G102" i="8"/>
  <c r="G106" i="8"/>
  <c r="G134" i="8"/>
  <c r="G138" i="8"/>
  <c r="G142" i="8"/>
  <c r="G166" i="8"/>
  <c r="G198" i="8"/>
  <c r="G202" i="8"/>
  <c r="G47" i="8"/>
  <c r="G79" i="8"/>
  <c r="G111" i="8"/>
  <c r="G143" i="8"/>
  <c r="G175" i="8"/>
  <c r="G211" i="8"/>
  <c r="F32" i="8"/>
  <c r="P30" i="4"/>
  <c r="F64" i="8"/>
  <c r="P62" i="4"/>
  <c r="F96" i="8"/>
  <c r="P94" i="4"/>
  <c r="F128" i="8"/>
  <c r="P126" i="4"/>
  <c r="F160" i="8"/>
  <c r="P158" i="4"/>
  <c r="F192" i="8"/>
  <c r="P190" i="4"/>
  <c r="F193" i="8"/>
  <c r="P191" i="4"/>
  <c r="F46" i="8"/>
  <c r="P44" i="4"/>
  <c r="F78" i="8"/>
  <c r="P76" i="4"/>
  <c r="F110" i="8"/>
  <c r="P108" i="4"/>
  <c r="F142" i="8"/>
  <c r="P140" i="4"/>
  <c r="F174" i="8"/>
  <c r="P172" i="4"/>
  <c r="F206" i="8"/>
  <c r="P204" i="4"/>
  <c r="F47" i="8"/>
  <c r="P45" i="4"/>
  <c r="F79" i="8"/>
  <c r="P77" i="4"/>
  <c r="F111" i="8"/>
  <c r="P109" i="4"/>
  <c r="F143" i="8"/>
  <c r="P141" i="4"/>
  <c r="F175" i="8"/>
  <c r="P173" i="4"/>
  <c r="F207" i="8"/>
  <c r="P205" i="4"/>
  <c r="F37" i="8"/>
  <c r="P35" i="4"/>
  <c r="F65" i="8"/>
  <c r="P63" i="4"/>
  <c r="F69" i="8"/>
  <c r="P67" i="4"/>
  <c r="F101" i="8"/>
  <c r="P99" i="4"/>
  <c r="F133" i="8"/>
  <c r="P131" i="4"/>
  <c r="F165" i="8"/>
  <c r="P163" i="4"/>
  <c r="F197" i="8"/>
  <c r="P195" i="4"/>
  <c r="F201" i="8"/>
  <c r="P199" i="4"/>
  <c r="F205" i="8"/>
  <c r="P203" i="4"/>
  <c r="F50" i="8"/>
  <c r="P48" i="4"/>
  <c r="F82" i="8"/>
  <c r="P80" i="4"/>
  <c r="F114" i="8"/>
  <c r="P112" i="4"/>
  <c r="F146" i="8"/>
  <c r="P144" i="4"/>
  <c r="F178" i="8"/>
  <c r="P176" i="4"/>
  <c r="F210" i="8"/>
  <c r="P208" i="4"/>
  <c r="F51" i="8"/>
  <c r="P49" i="4"/>
  <c r="F83" i="8"/>
  <c r="P81" i="4"/>
  <c r="F115" i="8"/>
  <c r="P113" i="4"/>
  <c r="F147" i="8"/>
  <c r="P145" i="4"/>
  <c r="F179" i="8"/>
  <c r="P177" i="4"/>
  <c r="F211" i="8"/>
  <c r="P209" i="4"/>
  <c r="F24" i="8"/>
  <c r="P22" i="4"/>
  <c r="F36" i="8"/>
  <c r="P34" i="4"/>
  <c r="F40" i="8"/>
  <c r="P38" i="4"/>
  <c r="F68" i="8"/>
  <c r="P66" i="4"/>
  <c r="F72" i="8"/>
  <c r="P70" i="4"/>
  <c r="F100" i="8"/>
  <c r="P98" i="4"/>
  <c r="F104" i="8"/>
  <c r="P102" i="4"/>
  <c r="F132" i="8"/>
  <c r="P130" i="4"/>
  <c r="F136" i="8"/>
  <c r="P134" i="4"/>
  <c r="F164" i="8"/>
  <c r="P162" i="4"/>
  <c r="F168" i="8"/>
  <c r="P166" i="4"/>
  <c r="F41" i="8"/>
  <c r="P39" i="4"/>
  <c r="F45" i="8"/>
  <c r="P43" i="4"/>
  <c r="F73" i="8"/>
  <c r="P71" i="4"/>
  <c r="F77" i="8"/>
  <c r="P75" i="4"/>
  <c r="F105" i="8"/>
  <c r="P103" i="4"/>
  <c r="F109" i="8"/>
  <c r="P107" i="4"/>
  <c r="F137" i="8"/>
  <c r="P135" i="4"/>
  <c r="F141" i="8"/>
  <c r="P139" i="4"/>
  <c r="F169" i="8"/>
  <c r="P167" i="4"/>
  <c r="F173" i="8"/>
  <c r="P171" i="4"/>
  <c r="F209" i="8"/>
  <c r="P207" i="4"/>
  <c r="F54" i="8"/>
  <c r="P52" i="4"/>
  <c r="F86" i="8"/>
  <c r="P84" i="4"/>
  <c r="F118" i="8"/>
  <c r="P116" i="4"/>
  <c r="F150" i="8"/>
  <c r="P148" i="4"/>
  <c r="F182" i="8"/>
  <c r="P180" i="4"/>
  <c r="F214" i="8"/>
  <c r="P212" i="4"/>
  <c r="F218" i="8"/>
  <c r="P216" i="4"/>
  <c r="F23" i="8"/>
  <c r="P21" i="4"/>
  <c r="F55" i="8"/>
  <c r="P53" i="4"/>
  <c r="F87" i="8"/>
  <c r="P85" i="4"/>
  <c r="F119" i="8"/>
  <c r="P117" i="4"/>
  <c r="F151" i="8"/>
  <c r="P149" i="4"/>
  <c r="F183" i="8"/>
  <c r="P181" i="4"/>
  <c r="F215" i="8"/>
  <c r="P213" i="4"/>
  <c r="F44" i="8"/>
  <c r="P42" i="4"/>
  <c r="F76" i="8"/>
  <c r="P74" i="4"/>
  <c r="F108" i="8"/>
  <c r="P106" i="4"/>
  <c r="F140" i="8"/>
  <c r="P138" i="4"/>
  <c r="F172" i="8"/>
  <c r="P170" i="4"/>
  <c r="F196" i="8"/>
  <c r="P194" i="4"/>
  <c r="F200" i="8"/>
  <c r="P198" i="4"/>
  <c r="F81" i="8"/>
  <c r="P79" i="4"/>
  <c r="F145" i="8"/>
  <c r="P143" i="4"/>
  <c r="F26" i="8"/>
  <c r="P24" i="4"/>
  <c r="F58" i="8"/>
  <c r="P56" i="4"/>
  <c r="F90" i="8"/>
  <c r="P88" i="4"/>
  <c r="F122" i="8"/>
  <c r="P120" i="4"/>
  <c r="F154" i="8"/>
  <c r="P152" i="4"/>
  <c r="F186" i="8"/>
  <c r="P184" i="4"/>
  <c r="F222" i="8"/>
  <c r="P220" i="4"/>
  <c r="F27" i="8"/>
  <c r="P25" i="4"/>
  <c r="F59" i="8"/>
  <c r="P57" i="4"/>
  <c r="F91" i="8"/>
  <c r="P89" i="4"/>
  <c r="F123" i="8"/>
  <c r="P121" i="4"/>
  <c r="F155" i="8"/>
  <c r="P153" i="4"/>
  <c r="F187" i="8"/>
  <c r="P185" i="4"/>
  <c r="F219" i="8"/>
  <c r="P217" i="4"/>
  <c r="F223" i="8"/>
  <c r="P221" i="4"/>
  <c r="F48" i="8"/>
  <c r="P46" i="4"/>
  <c r="F80" i="8"/>
  <c r="P78" i="4"/>
  <c r="F112" i="8"/>
  <c r="P110" i="4"/>
  <c r="F144" i="8"/>
  <c r="P142" i="4"/>
  <c r="F176" i="8"/>
  <c r="P174" i="4"/>
  <c r="F204" i="8"/>
  <c r="P202" i="4"/>
  <c r="F49" i="8"/>
  <c r="P47" i="4"/>
  <c r="F177" i="8"/>
  <c r="P175" i="4"/>
  <c r="F221" i="8"/>
  <c r="P219" i="4"/>
  <c r="F225" i="8"/>
  <c r="P223" i="4"/>
  <c r="F30" i="8"/>
  <c r="P28" i="4"/>
  <c r="F62" i="8"/>
  <c r="P60" i="4"/>
  <c r="F94" i="8"/>
  <c r="P92" i="4"/>
  <c r="F126" i="8"/>
  <c r="P124" i="4"/>
  <c r="F158" i="8"/>
  <c r="P156" i="4"/>
  <c r="F190" i="8"/>
  <c r="P188" i="4"/>
  <c r="F31" i="8"/>
  <c r="P29" i="4"/>
  <c r="F63" i="8"/>
  <c r="P61" i="4"/>
  <c r="F95" i="8"/>
  <c r="P93" i="4"/>
  <c r="F127" i="8"/>
  <c r="P125" i="4"/>
  <c r="F159" i="8"/>
  <c r="P157" i="4"/>
  <c r="F208" i="8"/>
  <c r="P206" i="4"/>
  <c r="F53" i="8"/>
  <c r="P51" i="4"/>
  <c r="F85" i="8"/>
  <c r="P83" i="4"/>
  <c r="F113" i="8"/>
  <c r="P111" i="4"/>
  <c r="F117" i="8"/>
  <c r="P115" i="4"/>
  <c r="F149" i="8"/>
  <c r="P147" i="4"/>
  <c r="F185" i="8"/>
  <c r="P183" i="4"/>
  <c r="F189" i="8"/>
  <c r="P187" i="4"/>
  <c r="F213" i="8"/>
  <c r="P211" i="4"/>
  <c r="F217" i="8"/>
  <c r="P215" i="4"/>
  <c r="F34" i="8"/>
  <c r="P32" i="4"/>
  <c r="F66" i="8"/>
  <c r="P64" i="4"/>
  <c r="F98" i="8"/>
  <c r="P96" i="4"/>
  <c r="F130" i="8"/>
  <c r="P128" i="4"/>
  <c r="F162" i="8"/>
  <c r="P160" i="4"/>
  <c r="F194" i="8"/>
  <c r="P192" i="4"/>
  <c r="F35" i="8"/>
  <c r="P33" i="4"/>
  <c r="F67" i="8"/>
  <c r="P65" i="4"/>
  <c r="F99" i="8"/>
  <c r="P97" i="4"/>
  <c r="F131" i="8"/>
  <c r="P129" i="4"/>
  <c r="F163" i="8"/>
  <c r="P161" i="4"/>
  <c r="F195" i="8"/>
  <c r="P193" i="4"/>
  <c r="F52" i="8"/>
  <c r="P50" i="4"/>
  <c r="F56" i="8"/>
  <c r="P54" i="4"/>
  <c r="F84" i="8"/>
  <c r="P82" i="4"/>
  <c r="F88" i="8"/>
  <c r="P86" i="4"/>
  <c r="F116" i="8"/>
  <c r="P114" i="4"/>
  <c r="F120" i="8"/>
  <c r="P118" i="4"/>
  <c r="F148" i="8"/>
  <c r="P146" i="4"/>
  <c r="F152" i="8"/>
  <c r="P150" i="4"/>
  <c r="F180" i="8"/>
  <c r="P178" i="4"/>
  <c r="F184" i="8"/>
  <c r="P182" i="4"/>
  <c r="F25" i="8"/>
  <c r="P23" i="4"/>
  <c r="F29" i="8"/>
  <c r="P27" i="4"/>
  <c r="F57" i="8"/>
  <c r="P55" i="4"/>
  <c r="F61" i="8"/>
  <c r="P59" i="4"/>
  <c r="F89" i="8"/>
  <c r="P87" i="4"/>
  <c r="F93" i="8"/>
  <c r="P91" i="4"/>
  <c r="F121" i="8"/>
  <c r="P119" i="4"/>
  <c r="F125" i="8"/>
  <c r="P123" i="4"/>
  <c r="F153" i="8"/>
  <c r="P151" i="4"/>
  <c r="F157" i="8"/>
  <c r="P155" i="4"/>
  <c r="F38" i="8"/>
  <c r="P36" i="4"/>
  <c r="F70" i="8"/>
  <c r="P68" i="4"/>
  <c r="F102" i="8"/>
  <c r="P100" i="4"/>
  <c r="F134" i="8"/>
  <c r="P132" i="4"/>
  <c r="F166" i="8"/>
  <c r="P164" i="4"/>
  <c r="F198" i="8"/>
  <c r="P196" i="4"/>
  <c r="F39" i="8"/>
  <c r="P37" i="4"/>
  <c r="F71" i="8"/>
  <c r="P69" i="4"/>
  <c r="F103" i="8"/>
  <c r="P101" i="4"/>
  <c r="F135" i="8"/>
  <c r="P133" i="4"/>
  <c r="F167" i="8"/>
  <c r="P165" i="4"/>
  <c r="F199" i="8"/>
  <c r="P197" i="4"/>
  <c r="F28" i="8"/>
  <c r="P26" i="4"/>
  <c r="F60" i="8"/>
  <c r="P58" i="4"/>
  <c r="F92" i="8"/>
  <c r="P90" i="4"/>
  <c r="F124" i="8"/>
  <c r="P122" i="4"/>
  <c r="F156" i="8"/>
  <c r="P154" i="4"/>
  <c r="F188" i="8"/>
  <c r="P186" i="4"/>
  <c r="F212" i="8"/>
  <c r="P210" i="4"/>
  <c r="F216" i="8"/>
  <c r="P214" i="4"/>
  <c r="F220" i="8"/>
  <c r="P218" i="4"/>
  <c r="F224" i="8"/>
  <c r="P222" i="4"/>
  <c r="F33" i="8"/>
  <c r="P31" i="4"/>
  <c r="F97" i="8"/>
  <c r="P95" i="4"/>
  <c r="F129" i="8"/>
  <c r="P127" i="4"/>
  <c r="F161" i="8"/>
  <c r="P159" i="4"/>
  <c r="F42" i="8"/>
  <c r="P40" i="4"/>
  <c r="F74" i="8"/>
  <c r="P72" i="4"/>
  <c r="F106" i="8"/>
  <c r="P104" i="4"/>
  <c r="F138" i="8"/>
  <c r="P136" i="4"/>
  <c r="F170" i="8"/>
  <c r="P168" i="4"/>
  <c r="F202" i="8"/>
  <c r="P200" i="4"/>
  <c r="F43" i="8"/>
  <c r="P41" i="4"/>
  <c r="F75" i="8"/>
  <c r="P73" i="4"/>
  <c r="F107" i="8"/>
  <c r="P105" i="4"/>
  <c r="F139" i="8"/>
  <c r="P137" i="4"/>
  <c r="F171" i="8"/>
  <c r="P169" i="4"/>
  <c r="F203" i="8"/>
  <c r="P201" i="4"/>
  <c r="AB248" i="4"/>
  <c r="AC248" i="4"/>
  <c r="I250" i="8"/>
  <c r="AB244" i="4"/>
  <c r="AC244" i="4"/>
  <c r="I246" i="8"/>
  <c r="AB238" i="4"/>
  <c r="I240" i="8"/>
  <c r="AB245" i="4"/>
  <c r="AC245" i="4"/>
  <c r="I247" i="8"/>
  <c r="AB246" i="4"/>
  <c r="AC246" i="4"/>
  <c r="I248" i="8"/>
  <c r="D36" i="8"/>
  <c r="J34" i="4"/>
  <c r="D100" i="8"/>
  <c r="J98" i="4"/>
  <c r="D164" i="8"/>
  <c r="J162" i="4"/>
  <c r="D200" i="8"/>
  <c r="J198" i="4"/>
  <c r="D169" i="8"/>
  <c r="J167" i="4"/>
  <c r="D189" i="8"/>
  <c r="J187" i="4"/>
  <c r="D34" i="8"/>
  <c r="J32" i="4"/>
  <c r="D98" i="8"/>
  <c r="J96" i="4"/>
  <c r="D32" i="8"/>
  <c r="J30" i="4"/>
  <c r="D64" i="8"/>
  <c r="J62" i="4"/>
  <c r="D96" i="8"/>
  <c r="J94" i="4"/>
  <c r="D160" i="8"/>
  <c r="J158" i="4"/>
  <c r="D192" i="8"/>
  <c r="J190" i="4"/>
  <c r="D33" i="8"/>
  <c r="J31" i="4"/>
  <c r="D37" i="8"/>
  <c r="J35" i="4"/>
  <c r="D65" i="8"/>
  <c r="J63" i="4"/>
  <c r="D69" i="8"/>
  <c r="J67" i="4"/>
  <c r="D97" i="8"/>
  <c r="J95" i="4"/>
  <c r="D101" i="8"/>
  <c r="J99" i="4"/>
  <c r="D133" i="8"/>
  <c r="J131" i="4"/>
  <c r="D161" i="8"/>
  <c r="J159" i="4"/>
  <c r="D165" i="8"/>
  <c r="J163" i="4"/>
  <c r="D201" i="8"/>
  <c r="J199" i="4"/>
  <c r="D42" i="8"/>
  <c r="J40" i="4"/>
  <c r="D74" i="8"/>
  <c r="J72" i="4"/>
  <c r="D106" i="8"/>
  <c r="J104" i="4"/>
  <c r="D138" i="8"/>
  <c r="J136" i="4"/>
  <c r="D170" i="8"/>
  <c r="J168" i="4"/>
  <c r="D202" i="8"/>
  <c r="J200" i="4"/>
  <c r="D39" i="8"/>
  <c r="J37" i="4"/>
  <c r="D71" i="8"/>
  <c r="J69" i="4"/>
  <c r="D111" i="8"/>
  <c r="J109" i="4"/>
  <c r="D135" i="8"/>
  <c r="J133" i="4"/>
  <c r="D199" i="8"/>
  <c r="J197" i="4"/>
  <c r="D40" i="8"/>
  <c r="J38" i="4"/>
  <c r="D41" i="8"/>
  <c r="J39" i="4"/>
  <c r="D105" i="8"/>
  <c r="J103" i="4"/>
  <c r="D137" i="8"/>
  <c r="J135" i="4"/>
  <c r="D51" i="8"/>
  <c r="J49" i="4"/>
  <c r="D72" i="8"/>
  <c r="J70" i="4"/>
  <c r="D136" i="8"/>
  <c r="J134" i="4"/>
  <c r="D168" i="8"/>
  <c r="J166" i="4"/>
  <c r="D46" i="8"/>
  <c r="J44" i="4"/>
  <c r="D78" i="8"/>
  <c r="J76" i="4"/>
  <c r="D75" i="8"/>
  <c r="J73" i="4"/>
  <c r="D211" i="8"/>
  <c r="J209" i="4"/>
  <c r="D205" i="8"/>
  <c r="J203" i="4"/>
  <c r="D50" i="8"/>
  <c r="J48" i="4"/>
  <c r="D82" i="8"/>
  <c r="J80" i="4"/>
  <c r="D114" i="8"/>
  <c r="J112" i="4"/>
  <c r="D146" i="8"/>
  <c r="J144" i="4"/>
  <c r="D178" i="8"/>
  <c r="J176" i="4"/>
  <c r="D210" i="8"/>
  <c r="J208" i="4"/>
  <c r="D151" i="8"/>
  <c r="J149" i="4"/>
  <c r="D183" i="8"/>
  <c r="J181" i="4"/>
  <c r="D171" i="8"/>
  <c r="J169" i="4"/>
  <c r="D203" i="8"/>
  <c r="J201" i="4"/>
  <c r="D215" i="8"/>
  <c r="J213" i="4"/>
  <c r="D44" i="8"/>
  <c r="J42" i="4"/>
  <c r="D76" i="8"/>
  <c r="J74" i="4"/>
  <c r="D108" i="8"/>
  <c r="J106" i="4"/>
  <c r="D140" i="8"/>
  <c r="J138" i="4"/>
  <c r="D172" i="8"/>
  <c r="J170" i="4"/>
  <c r="D204" i="8"/>
  <c r="J202" i="4"/>
  <c r="D45" i="8"/>
  <c r="J43" i="4"/>
  <c r="D77" i="8"/>
  <c r="J75" i="4"/>
  <c r="D109" i="8"/>
  <c r="J107" i="4"/>
  <c r="D141" i="8"/>
  <c r="J139" i="4"/>
  <c r="D173" i="8"/>
  <c r="J171" i="4"/>
  <c r="D181" i="8"/>
  <c r="J179" i="4"/>
  <c r="D209" i="8"/>
  <c r="J207" i="4"/>
  <c r="D213" i="8"/>
  <c r="J211" i="4"/>
  <c r="D217" i="8"/>
  <c r="J215" i="4"/>
  <c r="D54" i="8"/>
  <c r="J52" i="4"/>
  <c r="D86" i="8"/>
  <c r="J84" i="4"/>
  <c r="D118" i="8"/>
  <c r="J116" i="4"/>
  <c r="D150" i="8"/>
  <c r="J148" i="4"/>
  <c r="D182" i="8"/>
  <c r="J180" i="4"/>
  <c r="D214" i="8"/>
  <c r="J212" i="4"/>
  <c r="D218" i="8"/>
  <c r="J216" i="4"/>
  <c r="D55" i="8"/>
  <c r="J53" i="4"/>
  <c r="D223" i="8"/>
  <c r="J221" i="4"/>
  <c r="D68" i="8"/>
  <c r="J66" i="4"/>
  <c r="D132" i="8"/>
  <c r="J130" i="4"/>
  <c r="D196" i="8"/>
  <c r="J194" i="4"/>
  <c r="D73" i="8"/>
  <c r="J71" i="4"/>
  <c r="D142" i="8"/>
  <c r="J140" i="4"/>
  <c r="D174" i="8"/>
  <c r="J172" i="4"/>
  <c r="D79" i="8"/>
  <c r="J77" i="4"/>
  <c r="D179" i="8"/>
  <c r="J177" i="4"/>
  <c r="D48" i="8"/>
  <c r="J46" i="4"/>
  <c r="D80" i="8"/>
  <c r="J78" i="4"/>
  <c r="D112" i="8"/>
  <c r="J110" i="4"/>
  <c r="D144" i="8"/>
  <c r="J142" i="4"/>
  <c r="D176" i="8"/>
  <c r="J174" i="4"/>
  <c r="D208" i="8"/>
  <c r="J206" i="4"/>
  <c r="D216" i="8"/>
  <c r="J214" i="4"/>
  <c r="D49" i="8"/>
  <c r="J47" i="4"/>
  <c r="D53" i="8"/>
  <c r="J51" i="4"/>
  <c r="D81" i="8"/>
  <c r="J79" i="4"/>
  <c r="D85" i="8"/>
  <c r="J83" i="4"/>
  <c r="D113" i="8"/>
  <c r="J111" i="4"/>
  <c r="D117" i="8"/>
  <c r="J115" i="4"/>
  <c r="D145" i="8"/>
  <c r="J143" i="4"/>
  <c r="D149" i="8"/>
  <c r="J147" i="4"/>
  <c r="D177" i="8"/>
  <c r="J175" i="4"/>
  <c r="D185" i="8"/>
  <c r="J183" i="4"/>
  <c r="D221" i="8"/>
  <c r="J219" i="4"/>
  <c r="D26" i="8"/>
  <c r="J24" i="4"/>
  <c r="D58" i="8"/>
  <c r="J56" i="4"/>
  <c r="D90" i="8"/>
  <c r="J88" i="4"/>
  <c r="D122" i="8"/>
  <c r="J120" i="4"/>
  <c r="D154" i="8"/>
  <c r="J152" i="4"/>
  <c r="D186" i="8"/>
  <c r="J184" i="4"/>
  <c r="D222" i="8"/>
  <c r="J220" i="4"/>
  <c r="D23" i="8"/>
  <c r="J21" i="4"/>
  <c r="D63" i="8"/>
  <c r="J61" i="4"/>
  <c r="D87" i="8"/>
  <c r="J85" i="4"/>
  <c r="D119" i="8"/>
  <c r="J117" i="4"/>
  <c r="D227" i="8"/>
  <c r="J225" i="4"/>
  <c r="D104" i="8"/>
  <c r="J102" i="4"/>
  <c r="D206" i="8"/>
  <c r="J204" i="4"/>
  <c r="D47" i="8"/>
  <c r="J45" i="4"/>
  <c r="D83" i="8"/>
  <c r="J81" i="4"/>
  <c r="D107" i="8"/>
  <c r="J105" i="4"/>
  <c r="D115" i="8"/>
  <c r="J113" i="4"/>
  <c r="D139" i="8"/>
  <c r="J137" i="4"/>
  <c r="D143" i="8"/>
  <c r="J141" i="4"/>
  <c r="D147" i="8"/>
  <c r="J145" i="4"/>
  <c r="D175" i="8"/>
  <c r="J173" i="4"/>
  <c r="D207" i="8"/>
  <c r="J205" i="4"/>
  <c r="D24" i="8"/>
  <c r="J22" i="4"/>
  <c r="D52" i="8"/>
  <c r="J50" i="4"/>
  <c r="D56" i="8"/>
  <c r="J54" i="4"/>
  <c r="D84" i="8"/>
  <c r="J82" i="4"/>
  <c r="D88" i="8"/>
  <c r="J86" i="4"/>
  <c r="D116" i="8"/>
  <c r="J114" i="4"/>
  <c r="D120" i="8"/>
  <c r="J118" i="4"/>
  <c r="D148" i="8"/>
  <c r="J146" i="4"/>
  <c r="D152" i="8"/>
  <c r="J150" i="4"/>
  <c r="D180" i="8"/>
  <c r="J178" i="4"/>
  <c r="D184" i="8"/>
  <c r="J182" i="4"/>
  <c r="D212" i="8"/>
  <c r="J210" i="4"/>
  <c r="D220" i="8"/>
  <c r="J218" i="4"/>
  <c r="D25" i="8"/>
  <c r="J23" i="4"/>
  <c r="D57" i="8"/>
  <c r="J55" i="4"/>
  <c r="D89" i="8"/>
  <c r="J87" i="4"/>
  <c r="D121" i="8"/>
  <c r="J119" i="4"/>
  <c r="D153" i="8"/>
  <c r="J151" i="4"/>
  <c r="D225" i="8"/>
  <c r="J223" i="4"/>
  <c r="D30" i="8"/>
  <c r="J28" i="4"/>
  <c r="D62" i="8"/>
  <c r="J60" i="4"/>
  <c r="D94" i="8"/>
  <c r="J92" i="4"/>
  <c r="D126" i="8"/>
  <c r="J124" i="4"/>
  <c r="D158" i="8"/>
  <c r="J156" i="4"/>
  <c r="D190" i="8"/>
  <c r="J188" i="4"/>
  <c r="D226" i="8"/>
  <c r="J224" i="4"/>
  <c r="D27" i="8"/>
  <c r="J25" i="4"/>
  <c r="D31" i="8"/>
  <c r="J29" i="4"/>
  <c r="D35" i="8"/>
  <c r="J33" i="4"/>
  <c r="D59" i="8"/>
  <c r="J57" i="4"/>
  <c r="D67" i="8"/>
  <c r="J65" i="4"/>
  <c r="D91" i="8"/>
  <c r="J89" i="4"/>
  <c r="D95" i="8"/>
  <c r="J93" i="4"/>
  <c r="D99" i="8"/>
  <c r="J97" i="4"/>
  <c r="D123" i="8"/>
  <c r="J121" i="4"/>
  <c r="D127" i="8"/>
  <c r="J125" i="4"/>
  <c r="D155" i="8"/>
  <c r="J153" i="4"/>
  <c r="D159" i="8"/>
  <c r="J157" i="4"/>
  <c r="D187" i="8"/>
  <c r="J185" i="4"/>
  <c r="D191" i="8"/>
  <c r="J189" i="4"/>
  <c r="D219" i="8"/>
  <c r="J217" i="4"/>
  <c r="D224" i="8"/>
  <c r="J222" i="4"/>
  <c r="D162" i="8"/>
  <c r="J160" i="4"/>
  <c r="D194" i="8"/>
  <c r="J192" i="4"/>
  <c r="D131" i="8"/>
  <c r="J129" i="4"/>
  <c r="D163" i="8"/>
  <c r="J161" i="4"/>
  <c r="D195" i="8"/>
  <c r="J193" i="4"/>
  <c r="D110" i="8"/>
  <c r="J108" i="4"/>
  <c r="D43" i="8"/>
  <c r="J41" i="4"/>
  <c r="D66" i="8"/>
  <c r="J64" i="4"/>
  <c r="D28" i="8"/>
  <c r="J26" i="4"/>
  <c r="D60" i="8"/>
  <c r="J58" i="4"/>
  <c r="D92" i="8"/>
  <c r="J90" i="4"/>
  <c r="D124" i="8"/>
  <c r="J122" i="4"/>
  <c r="D156" i="8"/>
  <c r="J154" i="4"/>
  <c r="D188" i="8"/>
  <c r="J186" i="4"/>
  <c r="D29" i="8"/>
  <c r="J27" i="4"/>
  <c r="D61" i="8"/>
  <c r="J59" i="4"/>
  <c r="D93" i="8"/>
  <c r="J91" i="4"/>
  <c r="D125" i="8"/>
  <c r="J123" i="4"/>
  <c r="D157" i="8"/>
  <c r="J155" i="4"/>
  <c r="D193" i="8"/>
  <c r="J191" i="4"/>
  <c r="D197" i="8"/>
  <c r="J195" i="4"/>
  <c r="D38" i="8"/>
  <c r="J36" i="4"/>
  <c r="D70" i="8"/>
  <c r="J68" i="4"/>
  <c r="D102" i="8"/>
  <c r="J100" i="4"/>
  <c r="D134" i="8"/>
  <c r="J132" i="4"/>
  <c r="D166" i="8"/>
  <c r="J164" i="4"/>
  <c r="D198" i="8"/>
  <c r="J196" i="4"/>
  <c r="D103" i="8"/>
  <c r="J101" i="4"/>
  <c r="D167" i="8"/>
  <c r="J165" i="4"/>
  <c r="C88" i="8"/>
  <c r="G86" i="4"/>
  <c r="C184" i="8"/>
  <c r="G182" i="4"/>
  <c r="C25" i="8"/>
  <c r="G23" i="4"/>
  <c r="C153" i="8"/>
  <c r="G151" i="4"/>
  <c r="C189" i="8"/>
  <c r="G187" i="4"/>
  <c r="C39" i="8"/>
  <c r="G37" i="4"/>
  <c r="C44" i="8"/>
  <c r="G42" i="4"/>
  <c r="C108" i="8"/>
  <c r="G106" i="4"/>
  <c r="C172" i="8"/>
  <c r="G170" i="4"/>
  <c r="C45" i="8"/>
  <c r="G43" i="4"/>
  <c r="C173" i="8"/>
  <c r="G171" i="4"/>
  <c r="C213" i="8"/>
  <c r="G211" i="4"/>
  <c r="C50" i="8"/>
  <c r="G48" i="4"/>
  <c r="C78" i="8"/>
  <c r="G76" i="4"/>
  <c r="C114" i="8"/>
  <c r="G112" i="4"/>
  <c r="C142" i="8"/>
  <c r="G140" i="4"/>
  <c r="C146" i="8"/>
  <c r="G144" i="4"/>
  <c r="C174" i="8"/>
  <c r="G172" i="4"/>
  <c r="C178" i="8"/>
  <c r="G176" i="4"/>
  <c r="C210" i="8"/>
  <c r="G208" i="4"/>
  <c r="C27" i="8"/>
  <c r="G25" i="4"/>
  <c r="C59" i="8"/>
  <c r="G57" i="4"/>
  <c r="C187" i="8"/>
  <c r="G185" i="4"/>
  <c r="C211" i="8"/>
  <c r="G209" i="4"/>
  <c r="C216" i="8"/>
  <c r="G214" i="4"/>
  <c r="C181" i="8"/>
  <c r="G179" i="4"/>
  <c r="C54" i="8"/>
  <c r="G52" i="4"/>
  <c r="C86" i="8"/>
  <c r="G84" i="4"/>
  <c r="C90" i="8"/>
  <c r="G88" i="4"/>
  <c r="C118" i="8"/>
  <c r="G116" i="4"/>
  <c r="C122" i="8"/>
  <c r="G120" i="4"/>
  <c r="C150" i="8"/>
  <c r="G148" i="4"/>
  <c r="C182" i="8"/>
  <c r="G180" i="4"/>
  <c r="C214" i="8"/>
  <c r="G212" i="4"/>
  <c r="C31" i="8"/>
  <c r="G29" i="4"/>
  <c r="C63" i="8"/>
  <c r="G61" i="4"/>
  <c r="C95" i="8"/>
  <c r="G93" i="4"/>
  <c r="C127" i="8"/>
  <c r="G125" i="4"/>
  <c r="C159" i="8"/>
  <c r="G157" i="4"/>
  <c r="C52" i="8"/>
  <c r="G50" i="4"/>
  <c r="C84" i="8"/>
  <c r="G82" i="4"/>
  <c r="C148" i="8"/>
  <c r="G146" i="4"/>
  <c r="C196" i="8"/>
  <c r="G194" i="4"/>
  <c r="C89" i="8"/>
  <c r="G87" i="4"/>
  <c r="C222" i="8"/>
  <c r="G220" i="4"/>
  <c r="C227" i="8"/>
  <c r="G225" i="4"/>
  <c r="C76" i="8"/>
  <c r="G74" i="4"/>
  <c r="C140" i="8"/>
  <c r="G138" i="4"/>
  <c r="C212" i="8"/>
  <c r="G210" i="4"/>
  <c r="C220" i="8"/>
  <c r="G218" i="4"/>
  <c r="C224" i="8"/>
  <c r="G222" i="4"/>
  <c r="C77" i="8"/>
  <c r="G75" i="4"/>
  <c r="C109" i="8"/>
  <c r="G107" i="4"/>
  <c r="C141" i="8"/>
  <c r="G139" i="4"/>
  <c r="C209" i="8"/>
  <c r="G207" i="4"/>
  <c r="C46" i="8"/>
  <c r="G44" i="4"/>
  <c r="C82" i="8"/>
  <c r="G80" i="4"/>
  <c r="C110" i="8"/>
  <c r="G108" i="4"/>
  <c r="C91" i="8"/>
  <c r="G89" i="4"/>
  <c r="C123" i="8"/>
  <c r="G121" i="4"/>
  <c r="C155" i="8"/>
  <c r="G153" i="4"/>
  <c r="C191" i="8"/>
  <c r="G189" i="4"/>
  <c r="C207" i="8"/>
  <c r="G205" i="4"/>
  <c r="C48" i="8"/>
  <c r="G46" i="4"/>
  <c r="C80" i="8"/>
  <c r="G78" i="4"/>
  <c r="C112" i="8"/>
  <c r="G110" i="4"/>
  <c r="C144" i="8"/>
  <c r="G142" i="4"/>
  <c r="C176" i="8"/>
  <c r="G174" i="4"/>
  <c r="C49" i="8"/>
  <c r="G47" i="4"/>
  <c r="C53" i="8"/>
  <c r="G51" i="4"/>
  <c r="C81" i="8"/>
  <c r="G79" i="4"/>
  <c r="C85" i="8"/>
  <c r="G83" i="4"/>
  <c r="C113" i="8"/>
  <c r="G111" i="4"/>
  <c r="C117" i="8"/>
  <c r="G115" i="4"/>
  <c r="C145" i="8"/>
  <c r="G143" i="4"/>
  <c r="C149" i="8"/>
  <c r="G147" i="4"/>
  <c r="C177" i="8"/>
  <c r="G175" i="4"/>
  <c r="C185" i="8"/>
  <c r="G183" i="4"/>
  <c r="C217" i="8"/>
  <c r="G215" i="4"/>
  <c r="C221" i="8"/>
  <c r="G219" i="4"/>
  <c r="C218" i="8"/>
  <c r="G216" i="4"/>
  <c r="C35" i="8"/>
  <c r="G33" i="4"/>
  <c r="C67" i="8"/>
  <c r="G65" i="4"/>
  <c r="C99" i="8"/>
  <c r="G97" i="4"/>
  <c r="C131" i="8"/>
  <c r="G129" i="4"/>
  <c r="C163" i="8"/>
  <c r="G161" i="4"/>
  <c r="C215" i="8"/>
  <c r="G213" i="4"/>
  <c r="C223" i="8"/>
  <c r="G221" i="4"/>
  <c r="C120" i="8"/>
  <c r="G118" i="4"/>
  <c r="C154" i="8"/>
  <c r="G152" i="4"/>
  <c r="C71" i="8"/>
  <c r="G69" i="4"/>
  <c r="C186" i="8"/>
  <c r="G184" i="4"/>
  <c r="C226" i="8"/>
  <c r="G224" i="4"/>
  <c r="C92" i="8"/>
  <c r="G90" i="4"/>
  <c r="C93" i="8"/>
  <c r="G91" i="4"/>
  <c r="C197" i="8"/>
  <c r="G195" i="4"/>
  <c r="C98" i="8"/>
  <c r="G96" i="4"/>
  <c r="C126" i="8"/>
  <c r="G124" i="4"/>
  <c r="C194" i="8"/>
  <c r="G192" i="4"/>
  <c r="C56" i="8"/>
  <c r="G54" i="4"/>
  <c r="C116" i="8"/>
  <c r="G114" i="4"/>
  <c r="C180" i="8"/>
  <c r="G178" i="4"/>
  <c r="C26" i="8"/>
  <c r="G24" i="4"/>
  <c r="C135" i="8"/>
  <c r="G133" i="4"/>
  <c r="C167" i="8"/>
  <c r="G165" i="4"/>
  <c r="C219" i="8"/>
  <c r="G217" i="4"/>
  <c r="C60" i="8"/>
  <c r="G58" i="4"/>
  <c r="C188" i="8"/>
  <c r="G186" i="4"/>
  <c r="C29" i="8"/>
  <c r="G27" i="4"/>
  <c r="C66" i="8"/>
  <c r="G64" i="4"/>
  <c r="C94" i="8"/>
  <c r="G92" i="4"/>
  <c r="C75" i="8"/>
  <c r="G73" i="4"/>
  <c r="C107" i="8"/>
  <c r="G105" i="4"/>
  <c r="C204" i="8"/>
  <c r="G202" i="4"/>
  <c r="C193" i="8"/>
  <c r="G191" i="4"/>
  <c r="C38" i="8"/>
  <c r="G36" i="4"/>
  <c r="C42" i="8"/>
  <c r="G40" i="4"/>
  <c r="C70" i="8"/>
  <c r="G68" i="4"/>
  <c r="C102" i="8"/>
  <c r="G100" i="4"/>
  <c r="C134" i="8"/>
  <c r="G132" i="4"/>
  <c r="C166" i="8"/>
  <c r="G164" i="4"/>
  <c r="C170" i="8"/>
  <c r="G168" i="4"/>
  <c r="C198" i="8"/>
  <c r="G196" i="4"/>
  <c r="C47" i="8"/>
  <c r="G45" i="4"/>
  <c r="C79" i="8"/>
  <c r="G77" i="4"/>
  <c r="C111" i="8"/>
  <c r="G109" i="4"/>
  <c r="C143" i="8"/>
  <c r="G141" i="4"/>
  <c r="C175" i="8"/>
  <c r="G173" i="4"/>
  <c r="C195" i="8"/>
  <c r="G193" i="4"/>
  <c r="C199" i="8"/>
  <c r="G197" i="4"/>
  <c r="C24" i="8"/>
  <c r="G22" i="4"/>
  <c r="C57" i="8"/>
  <c r="G55" i="4"/>
  <c r="C58" i="8"/>
  <c r="G56" i="4"/>
  <c r="C103" i="8"/>
  <c r="G101" i="4"/>
  <c r="C28" i="8"/>
  <c r="G26" i="4"/>
  <c r="C124" i="8"/>
  <c r="G122" i="4"/>
  <c r="C61" i="8"/>
  <c r="G59" i="4"/>
  <c r="C125" i="8"/>
  <c r="G123" i="4"/>
  <c r="C34" i="8"/>
  <c r="G32" i="4"/>
  <c r="C62" i="8"/>
  <c r="G60" i="4"/>
  <c r="C130" i="8"/>
  <c r="G128" i="4"/>
  <c r="C158" i="8"/>
  <c r="G156" i="4"/>
  <c r="C43" i="8"/>
  <c r="G41" i="4"/>
  <c r="C139" i="8"/>
  <c r="G137" i="4"/>
  <c r="C32" i="8"/>
  <c r="G30" i="4"/>
  <c r="C64" i="8"/>
  <c r="G62" i="4"/>
  <c r="C96" i="8"/>
  <c r="G94" i="4"/>
  <c r="C128" i="8"/>
  <c r="G126" i="4"/>
  <c r="C160" i="8"/>
  <c r="G158" i="4"/>
  <c r="C192" i="8"/>
  <c r="G190" i="4"/>
  <c r="C208" i="8"/>
  <c r="G206" i="4"/>
  <c r="C33" i="8"/>
  <c r="G31" i="4"/>
  <c r="C37" i="8"/>
  <c r="G35" i="4"/>
  <c r="C65" i="8"/>
  <c r="G63" i="4"/>
  <c r="C69" i="8"/>
  <c r="G67" i="4"/>
  <c r="C97" i="8"/>
  <c r="G95" i="4"/>
  <c r="C101" i="8"/>
  <c r="G99" i="4"/>
  <c r="C129" i="8"/>
  <c r="G127" i="4"/>
  <c r="C133" i="8"/>
  <c r="G131" i="4"/>
  <c r="C161" i="8"/>
  <c r="G159" i="4"/>
  <c r="C165" i="8"/>
  <c r="G163" i="4"/>
  <c r="C201" i="8"/>
  <c r="G199" i="4"/>
  <c r="C51" i="8"/>
  <c r="G49" i="4"/>
  <c r="C83" i="8"/>
  <c r="G81" i="4"/>
  <c r="C115" i="8"/>
  <c r="G113" i="4"/>
  <c r="C147" i="8"/>
  <c r="G145" i="4"/>
  <c r="C179" i="8"/>
  <c r="G177" i="4"/>
  <c r="C152" i="8"/>
  <c r="G150" i="4"/>
  <c r="C121" i="8"/>
  <c r="G119" i="4"/>
  <c r="C225" i="8"/>
  <c r="G223" i="4"/>
  <c r="C156" i="8"/>
  <c r="G154" i="4"/>
  <c r="C200" i="8"/>
  <c r="G198" i="4"/>
  <c r="C157" i="8"/>
  <c r="G155" i="4"/>
  <c r="C30" i="8"/>
  <c r="G28" i="4"/>
  <c r="C162" i="8"/>
  <c r="G160" i="4"/>
  <c r="C190" i="8"/>
  <c r="G188" i="4"/>
  <c r="C171" i="8"/>
  <c r="G169" i="4"/>
  <c r="C36" i="8"/>
  <c r="G34" i="4"/>
  <c r="C40" i="8"/>
  <c r="G38" i="4"/>
  <c r="C68" i="8"/>
  <c r="G66" i="4"/>
  <c r="C72" i="8"/>
  <c r="G70" i="4"/>
  <c r="C100" i="8"/>
  <c r="G98" i="4"/>
  <c r="C104" i="8"/>
  <c r="G102" i="4"/>
  <c r="C132" i="8"/>
  <c r="G130" i="4"/>
  <c r="C136" i="8"/>
  <c r="G134" i="4"/>
  <c r="C164" i="8"/>
  <c r="G162" i="4"/>
  <c r="C168" i="8"/>
  <c r="G166" i="4"/>
  <c r="C41" i="8"/>
  <c r="G39" i="4"/>
  <c r="C73" i="8"/>
  <c r="G71" i="4"/>
  <c r="C105" i="8"/>
  <c r="G103" i="4"/>
  <c r="C137" i="8"/>
  <c r="G135" i="4"/>
  <c r="C169" i="8"/>
  <c r="G167" i="4"/>
  <c r="C205" i="8"/>
  <c r="G203" i="4"/>
  <c r="C74" i="8"/>
  <c r="G72" i="4"/>
  <c r="C106" i="8"/>
  <c r="G104" i="4"/>
  <c r="C138" i="8"/>
  <c r="G136" i="4"/>
  <c r="C202" i="8"/>
  <c r="G200" i="4"/>
  <c r="C206" i="8"/>
  <c r="G204" i="4"/>
  <c r="C23" i="8"/>
  <c r="G21" i="4"/>
  <c r="C55" i="8"/>
  <c r="G53" i="4"/>
  <c r="C87" i="8"/>
  <c r="G85" i="4"/>
  <c r="C119" i="8"/>
  <c r="G117" i="4"/>
  <c r="C151" i="8"/>
  <c r="G149" i="4"/>
  <c r="C183" i="8"/>
  <c r="G181" i="4"/>
  <c r="C203" i="8"/>
  <c r="G201" i="4"/>
  <c r="AB242" i="4"/>
  <c r="AC242" i="4"/>
  <c r="I244" i="8"/>
  <c r="AB243" i="4"/>
  <c r="AC243" i="4"/>
  <c r="I245" i="8"/>
  <c r="B24" i="8"/>
  <c r="D22" i="4"/>
  <c r="B56" i="8"/>
  <c r="D54" i="4"/>
  <c r="B120" i="8"/>
  <c r="D118" i="4"/>
  <c r="B225" i="8"/>
  <c r="D223" i="4"/>
  <c r="B111" i="8"/>
  <c r="D109" i="4"/>
  <c r="B216" i="8"/>
  <c r="D214" i="4"/>
  <c r="B55" i="8"/>
  <c r="D53" i="4"/>
  <c r="B83" i="8"/>
  <c r="D81" i="4"/>
  <c r="B119" i="8"/>
  <c r="D117" i="4"/>
  <c r="B208" i="8"/>
  <c r="D206" i="4"/>
  <c r="B53" i="8"/>
  <c r="D51" i="4"/>
  <c r="B81" i="8"/>
  <c r="D79" i="4"/>
  <c r="B85" i="8"/>
  <c r="D83" i="4"/>
  <c r="B113" i="8"/>
  <c r="D111" i="4"/>
  <c r="B117" i="8"/>
  <c r="D115" i="4"/>
  <c r="B145" i="8"/>
  <c r="D143" i="4"/>
  <c r="B149" i="8"/>
  <c r="D147" i="4"/>
  <c r="B181" i="8"/>
  <c r="D179" i="4"/>
  <c r="B185" i="8"/>
  <c r="D183" i="4"/>
  <c r="B217" i="8"/>
  <c r="D215" i="4"/>
  <c r="B54" i="8"/>
  <c r="D52" i="4"/>
  <c r="B86" i="8"/>
  <c r="D84" i="4"/>
  <c r="B118" i="8"/>
  <c r="D116" i="4"/>
  <c r="B150" i="8"/>
  <c r="D148" i="4"/>
  <c r="B182" i="8"/>
  <c r="D180" i="4"/>
  <c r="B214" i="8"/>
  <c r="D212" i="4"/>
  <c r="B47" i="8"/>
  <c r="D45" i="4"/>
  <c r="B75" i="8"/>
  <c r="D73" i="4"/>
  <c r="B79" i="8"/>
  <c r="D77" i="4"/>
  <c r="B143" i="8"/>
  <c r="D141" i="4"/>
  <c r="B167" i="8"/>
  <c r="D165" i="4"/>
  <c r="B171" i="8"/>
  <c r="D169" i="4"/>
  <c r="B175" i="8"/>
  <c r="D173" i="4"/>
  <c r="B203" i="8"/>
  <c r="D201" i="4"/>
  <c r="B188" i="8"/>
  <c r="D186" i="4"/>
  <c r="B57" i="8"/>
  <c r="D55" i="4"/>
  <c r="B177" i="8"/>
  <c r="D175" i="4"/>
  <c r="B224" i="8"/>
  <c r="D222" i="4"/>
  <c r="B189" i="8"/>
  <c r="D187" i="4"/>
  <c r="B122" i="8"/>
  <c r="D120" i="4"/>
  <c r="B158" i="8"/>
  <c r="D156" i="4"/>
  <c r="B32" i="8"/>
  <c r="D30" i="4"/>
  <c r="B64" i="8"/>
  <c r="D62" i="4"/>
  <c r="B96" i="8"/>
  <c r="D94" i="4"/>
  <c r="B128" i="8"/>
  <c r="D126" i="4"/>
  <c r="B160" i="8"/>
  <c r="D158" i="4"/>
  <c r="B192" i="8"/>
  <c r="D190" i="4"/>
  <c r="B29" i="8"/>
  <c r="D27" i="4"/>
  <c r="B61" i="8"/>
  <c r="D59" i="4"/>
  <c r="B93" i="8"/>
  <c r="D91" i="4"/>
  <c r="B125" i="8"/>
  <c r="D123" i="4"/>
  <c r="B157" i="8"/>
  <c r="D155" i="4"/>
  <c r="B193" i="8"/>
  <c r="D191" i="4"/>
  <c r="B197" i="8"/>
  <c r="D195" i="4"/>
  <c r="B30" i="8"/>
  <c r="D28" i="4"/>
  <c r="B34" i="8"/>
  <c r="D32" i="4"/>
  <c r="B62" i="8"/>
  <c r="D60" i="4"/>
  <c r="B66" i="8"/>
  <c r="D64" i="4"/>
  <c r="B94" i="8"/>
  <c r="D92" i="4"/>
  <c r="B98" i="8"/>
  <c r="D96" i="4"/>
  <c r="B130" i="8"/>
  <c r="D128" i="4"/>
  <c r="B162" i="8"/>
  <c r="D160" i="4"/>
  <c r="B190" i="8"/>
  <c r="D188" i="4"/>
  <c r="B194" i="8"/>
  <c r="D192" i="4"/>
  <c r="B23" i="8"/>
  <c r="D21" i="4"/>
  <c r="B51" i="8"/>
  <c r="D49" i="4"/>
  <c r="B59" i="8"/>
  <c r="D57" i="4"/>
  <c r="B87" i="8"/>
  <c r="D85" i="4"/>
  <c r="B91" i="8"/>
  <c r="D89" i="4"/>
  <c r="B155" i="8"/>
  <c r="D153" i="4"/>
  <c r="B187" i="8"/>
  <c r="D185" i="4"/>
  <c r="B211" i="8"/>
  <c r="D209" i="4"/>
  <c r="B84" i="8"/>
  <c r="D82" i="4"/>
  <c r="B124" i="8"/>
  <c r="D122" i="4"/>
  <c r="B49" i="8"/>
  <c r="D47" i="4"/>
  <c r="B221" i="8"/>
  <c r="D219" i="4"/>
  <c r="B154" i="8"/>
  <c r="D152" i="4"/>
  <c r="B212" i="8"/>
  <c r="D210" i="4"/>
  <c r="B36" i="8"/>
  <c r="D34" i="4"/>
  <c r="B100" i="8"/>
  <c r="D98" i="4"/>
  <c r="B164" i="8"/>
  <c r="D162" i="4"/>
  <c r="B33" i="8"/>
  <c r="D31" i="4"/>
  <c r="B37" i="8"/>
  <c r="D35" i="4"/>
  <c r="B65" i="8"/>
  <c r="D63" i="4"/>
  <c r="B69" i="8"/>
  <c r="D67" i="4"/>
  <c r="B97" i="8"/>
  <c r="D95" i="4"/>
  <c r="B101" i="8"/>
  <c r="D99" i="4"/>
  <c r="B133" i="8"/>
  <c r="D131" i="4"/>
  <c r="B161" i="8"/>
  <c r="D159" i="4"/>
  <c r="B165" i="8"/>
  <c r="D163" i="4"/>
  <c r="B201" i="8"/>
  <c r="D199" i="4"/>
  <c r="B38" i="8"/>
  <c r="D36" i="4"/>
  <c r="B70" i="8"/>
  <c r="D68" i="4"/>
  <c r="B102" i="8"/>
  <c r="D100" i="4"/>
  <c r="B134" i="8"/>
  <c r="D132" i="4"/>
  <c r="B166" i="8"/>
  <c r="D164" i="4"/>
  <c r="B198" i="8"/>
  <c r="D196" i="4"/>
  <c r="B27" i="8"/>
  <c r="D25" i="4"/>
  <c r="B31" i="8"/>
  <c r="D29" i="4"/>
  <c r="B95" i="8"/>
  <c r="D93" i="4"/>
  <c r="B123" i="8"/>
  <c r="D121" i="4"/>
  <c r="B127" i="8"/>
  <c r="D125" i="4"/>
  <c r="B151" i="8"/>
  <c r="D149" i="4"/>
  <c r="B159" i="8"/>
  <c r="D157" i="4"/>
  <c r="B183" i="8"/>
  <c r="D181" i="4"/>
  <c r="B191" i="8"/>
  <c r="D189" i="4"/>
  <c r="B195" i="8"/>
  <c r="D193" i="4"/>
  <c r="B215" i="8"/>
  <c r="D213" i="4"/>
  <c r="B223" i="8"/>
  <c r="D221" i="4"/>
  <c r="B28" i="8"/>
  <c r="D26" i="4"/>
  <c r="B60" i="8"/>
  <c r="D58" i="4"/>
  <c r="B92" i="8"/>
  <c r="D90" i="4"/>
  <c r="B148" i="8"/>
  <c r="D146" i="4"/>
  <c r="B156" i="8"/>
  <c r="D154" i="4"/>
  <c r="B89" i="8"/>
  <c r="D87" i="4"/>
  <c r="B121" i="8"/>
  <c r="D119" i="4"/>
  <c r="B153" i="8"/>
  <c r="D151" i="4"/>
  <c r="B26" i="8"/>
  <c r="D24" i="4"/>
  <c r="B218" i="8"/>
  <c r="D216" i="4"/>
  <c r="B147" i="8"/>
  <c r="D145" i="4"/>
  <c r="B179" i="8"/>
  <c r="D177" i="4"/>
  <c r="B219" i="8"/>
  <c r="D217" i="4"/>
  <c r="B40" i="8"/>
  <c r="D38" i="4"/>
  <c r="B44" i="8"/>
  <c r="D42" i="4"/>
  <c r="B68" i="8"/>
  <c r="D66" i="4"/>
  <c r="B72" i="8"/>
  <c r="D70" i="4"/>
  <c r="B76" i="8"/>
  <c r="D74" i="4"/>
  <c r="B104" i="8"/>
  <c r="D102" i="4"/>
  <c r="B108" i="8"/>
  <c r="D106" i="4"/>
  <c r="B132" i="8"/>
  <c r="D130" i="4"/>
  <c r="B136" i="8"/>
  <c r="D134" i="4"/>
  <c r="B140" i="8"/>
  <c r="D138" i="4"/>
  <c r="B168" i="8"/>
  <c r="D166" i="4"/>
  <c r="B172" i="8"/>
  <c r="D170" i="4"/>
  <c r="B41" i="8"/>
  <c r="D39" i="4"/>
  <c r="B73" i="8"/>
  <c r="D71" i="4"/>
  <c r="B105" i="8"/>
  <c r="D103" i="4"/>
  <c r="B129" i="8"/>
  <c r="D127" i="4"/>
  <c r="B137" i="8"/>
  <c r="D135" i="4"/>
  <c r="B169" i="8"/>
  <c r="D167" i="4"/>
  <c r="B74" i="8"/>
  <c r="D72" i="4"/>
  <c r="B106" i="8"/>
  <c r="D104" i="4"/>
  <c r="B138" i="8"/>
  <c r="D136" i="4"/>
  <c r="B202" i="8"/>
  <c r="D200" i="4"/>
  <c r="B63" i="8"/>
  <c r="D61" i="4"/>
  <c r="B131" i="8"/>
  <c r="D129" i="4"/>
  <c r="B163" i="8"/>
  <c r="D161" i="4"/>
  <c r="B88" i="8"/>
  <c r="D86" i="4"/>
  <c r="B180" i="8"/>
  <c r="D178" i="4"/>
  <c r="B220" i="8"/>
  <c r="D218" i="4"/>
  <c r="B222" i="8"/>
  <c r="D220" i="4"/>
  <c r="B90" i="8"/>
  <c r="D88" i="4"/>
  <c r="B126" i="8"/>
  <c r="D124" i="4"/>
  <c r="B115" i="8"/>
  <c r="D113" i="4"/>
  <c r="B196" i="8"/>
  <c r="D194" i="4"/>
  <c r="B200" i="8"/>
  <c r="D198" i="4"/>
  <c r="B204" i="8"/>
  <c r="D202" i="4"/>
  <c r="B205" i="8"/>
  <c r="D203" i="4"/>
  <c r="B42" i="8"/>
  <c r="D40" i="4"/>
  <c r="B46" i="8"/>
  <c r="D44" i="4"/>
  <c r="B78" i="8"/>
  <c r="D76" i="4"/>
  <c r="B110" i="8"/>
  <c r="D108" i="4"/>
  <c r="B170" i="8"/>
  <c r="D168" i="4"/>
  <c r="B174" i="8"/>
  <c r="D172" i="4"/>
  <c r="B206" i="8"/>
  <c r="D204" i="4"/>
  <c r="B35" i="8"/>
  <c r="D33" i="4"/>
  <c r="B67" i="8"/>
  <c r="D65" i="4"/>
  <c r="B71" i="8"/>
  <c r="D69" i="4"/>
  <c r="B103" i="8"/>
  <c r="D101" i="4"/>
  <c r="B52" i="8"/>
  <c r="D50" i="4"/>
  <c r="B116" i="8"/>
  <c r="D114" i="4"/>
  <c r="B152" i="8"/>
  <c r="D150" i="4"/>
  <c r="B184" i="8"/>
  <c r="D182" i="4"/>
  <c r="B25" i="8"/>
  <c r="D23" i="4"/>
  <c r="B58" i="8"/>
  <c r="D56" i="4"/>
  <c r="B186" i="8"/>
  <c r="D184" i="4"/>
  <c r="B226" i="8"/>
  <c r="D224" i="4"/>
  <c r="B48" i="8"/>
  <c r="D46" i="4"/>
  <c r="B80" i="8"/>
  <c r="D78" i="4"/>
  <c r="B112" i="8"/>
  <c r="D110" i="4"/>
  <c r="B144" i="8"/>
  <c r="D142" i="4"/>
  <c r="B176" i="8"/>
  <c r="D174" i="4"/>
  <c r="B45" i="8"/>
  <c r="D43" i="4"/>
  <c r="B77" i="8"/>
  <c r="D75" i="4"/>
  <c r="B109" i="8"/>
  <c r="D107" i="4"/>
  <c r="B141" i="8"/>
  <c r="D139" i="4"/>
  <c r="B173" i="8"/>
  <c r="D171" i="4"/>
  <c r="B209" i="8"/>
  <c r="D207" i="4"/>
  <c r="B213" i="8"/>
  <c r="D211" i="4"/>
  <c r="B50" i="8"/>
  <c r="D48" i="4"/>
  <c r="B82" i="8"/>
  <c r="D80" i="4"/>
  <c r="B114" i="8"/>
  <c r="D112" i="4"/>
  <c r="B142" i="8"/>
  <c r="D140" i="4"/>
  <c r="B146" i="8"/>
  <c r="D144" i="4"/>
  <c r="B178" i="8"/>
  <c r="D176" i="4"/>
  <c r="B210" i="8"/>
  <c r="D208" i="4"/>
  <c r="B39" i="8"/>
  <c r="D37" i="4"/>
  <c r="B43" i="8"/>
  <c r="D41" i="4"/>
  <c r="B99" i="8"/>
  <c r="D97" i="4"/>
  <c r="B107" i="8"/>
  <c r="D105" i="4"/>
  <c r="B135" i="8"/>
  <c r="D133" i="4"/>
  <c r="B139" i="8"/>
  <c r="D137" i="4"/>
  <c r="B199" i="8"/>
  <c r="D197" i="4"/>
  <c r="B207" i="8"/>
  <c r="D205" i="4"/>
  <c r="AO26" i="4"/>
  <c r="AP26" i="4" s="1"/>
  <c r="AO27" i="4"/>
  <c r="AP27" i="4"/>
  <c r="AO28" i="4"/>
  <c r="AP28" i="4" s="1"/>
  <c r="AO33" i="4"/>
  <c r="AP33" i="4"/>
  <c r="AO227" i="4"/>
  <c r="AO21" i="4"/>
  <c r="AO30" i="4"/>
  <c r="AP30" i="4"/>
  <c r="AO31" i="4"/>
  <c r="AP31" i="4" s="1"/>
  <c r="AO32" i="4"/>
  <c r="AP32" i="4"/>
  <c r="AO34" i="4"/>
  <c r="AP34" i="4" s="1"/>
  <c r="AO35" i="4"/>
  <c r="AP35" i="4"/>
  <c r="AO25" i="4"/>
  <c r="AP25" i="4" s="1"/>
  <c r="AO24" i="4"/>
  <c r="AO29" i="4"/>
  <c r="AP29" i="4" s="1"/>
  <c r="AO22" i="4"/>
  <c r="AP22" i="4"/>
  <c r="AO23" i="4"/>
  <c r="AP23" i="4" s="1"/>
  <c r="AO62" i="4"/>
  <c r="AP62" i="4"/>
  <c r="AO94" i="4"/>
  <c r="AP94" i="4" s="1"/>
  <c r="AO126" i="4"/>
  <c r="AP126" i="4"/>
  <c r="AO158" i="4"/>
  <c r="AP158" i="4"/>
  <c r="AO190" i="4"/>
  <c r="AP190" i="4"/>
  <c r="AO222" i="4"/>
  <c r="AP222" i="4"/>
  <c r="AO192" i="4"/>
  <c r="AP192" i="4"/>
  <c r="AO47" i="4"/>
  <c r="AP47" i="4" s="1"/>
  <c r="AO79" i="4"/>
  <c r="AP79" i="4"/>
  <c r="AO111" i="4"/>
  <c r="AP111" i="4"/>
  <c r="AO143" i="4"/>
  <c r="AP143" i="4"/>
  <c r="AO175" i="4"/>
  <c r="AP175" i="4"/>
  <c r="AO207" i="4"/>
  <c r="AP207" i="4"/>
  <c r="AO120" i="4"/>
  <c r="AP120" i="4"/>
  <c r="AO208" i="4"/>
  <c r="AP208" i="4"/>
  <c r="AO48" i="4"/>
  <c r="AP48" i="4" s="1"/>
  <c r="AO80" i="4"/>
  <c r="AP80" i="4"/>
  <c r="AO37" i="4"/>
  <c r="AP37" i="4" s="1"/>
  <c r="AO69" i="4"/>
  <c r="AP69" i="4"/>
  <c r="AO101" i="4"/>
  <c r="AP101" i="4" s="1"/>
  <c r="AO133" i="4"/>
  <c r="AP133" i="4"/>
  <c r="AO165" i="4"/>
  <c r="AP165" i="4"/>
  <c r="AO197" i="4"/>
  <c r="AP197" i="4"/>
  <c r="AO104" i="4"/>
  <c r="AP104" i="4" s="1"/>
  <c r="AO212" i="4"/>
  <c r="AP212" i="4"/>
  <c r="AO66" i="4"/>
  <c r="AP66" i="4" s="1"/>
  <c r="AO98" i="4"/>
  <c r="AP98" i="4"/>
  <c r="AO130" i="4"/>
  <c r="AP130" i="4"/>
  <c r="AO162" i="4"/>
  <c r="AP162" i="4"/>
  <c r="AO194" i="4"/>
  <c r="AP194" i="4"/>
  <c r="AO226" i="4"/>
  <c r="AP226" i="4"/>
  <c r="AO204" i="4"/>
  <c r="AP204" i="4"/>
  <c r="AO51" i="4"/>
  <c r="AP51" i="4"/>
  <c r="AO83" i="4"/>
  <c r="AP83" i="4" s="1"/>
  <c r="AO115" i="4"/>
  <c r="AP115" i="4"/>
  <c r="AO147" i="4"/>
  <c r="AP147" i="4"/>
  <c r="AO179" i="4"/>
  <c r="AP179" i="4"/>
  <c r="AO211" i="4"/>
  <c r="AP211" i="4"/>
  <c r="AO124" i="4"/>
  <c r="AP124" i="4"/>
  <c r="AO220" i="4"/>
  <c r="AP220" i="4"/>
  <c r="AO52" i="4"/>
  <c r="AP52" i="4"/>
  <c r="AO84" i="4"/>
  <c r="AP84" i="4" s="1"/>
  <c r="AO41" i="4"/>
  <c r="AP41" i="4"/>
  <c r="AO73" i="4"/>
  <c r="AP73" i="4" s="1"/>
  <c r="AO105" i="4"/>
  <c r="AP105" i="4"/>
  <c r="AO137" i="4"/>
  <c r="AP137" i="4"/>
  <c r="AO169" i="4"/>
  <c r="AP169" i="4"/>
  <c r="AO201" i="4"/>
  <c r="AP201" i="4"/>
  <c r="AO128" i="4"/>
  <c r="AP128" i="4"/>
  <c r="AO224" i="4"/>
  <c r="AP224" i="4"/>
  <c r="AO38" i="4"/>
  <c r="AP38" i="4"/>
  <c r="AO70" i="4"/>
  <c r="AP70" i="4" s="1"/>
  <c r="AO102" i="4"/>
  <c r="AP102" i="4"/>
  <c r="AO134" i="4"/>
  <c r="AP134" i="4"/>
  <c r="AO166" i="4"/>
  <c r="AP166" i="4"/>
  <c r="AO198" i="4"/>
  <c r="AP198" i="4"/>
  <c r="AO100" i="4"/>
  <c r="AP100" i="4"/>
  <c r="AO216" i="4"/>
  <c r="AP216" i="4"/>
  <c r="AO55" i="4"/>
  <c r="AP55" i="4"/>
  <c r="AO87" i="4"/>
  <c r="AP87" i="4" s="1"/>
  <c r="AO119" i="4"/>
  <c r="AP119" i="4"/>
  <c r="AO151" i="4"/>
  <c r="AP151" i="4"/>
  <c r="AO183" i="4"/>
  <c r="AP183" i="4"/>
  <c r="AO215" i="4"/>
  <c r="AP215" i="4"/>
  <c r="AO136" i="4"/>
  <c r="AP136" i="4"/>
  <c r="AO56" i="4"/>
  <c r="AP56" i="4" s="1"/>
  <c r="AO88" i="4"/>
  <c r="AP88" i="4"/>
  <c r="AO45" i="4"/>
  <c r="AP45" i="4" s="1"/>
  <c r="AO77" i="4"/>
  <c r="AP77" i="4"/>
  <c r="AO109" i="4"/>
  <c r="AP109" i="4"/>
  <c r="AO141" i="4"/>
  <c r="AP141" i="4"/>
  <c r="AO173" i="4"/>
  <c r="AP173" i="4"/>
  <c r="AO205" i="4"/>
  <c r="AP205" i="4"/>
  <c r="AO140" i="4"/>
  <c r="AP140" i="4"/>
  <c r="AO42" i="4"/>
  <c r="AP42" i="4"/>
  <c r="AO74" i="4"/>
  <c r="AP74" i="4" s="1"/>
  <c r="AO106" i="4"/>
  <c r="AP106" i="4"/>
  <c r="AO138" i="4"/>
  <c r="AP138" i="4"/>
  <c r="AO170" i="4"/>
  <c r="AP170" i="4"/>
  <c r="AO202" i="4"/>
  <c r="AP202" i="4"/>
  <c r="AO132" i="4"/>
  <c r="AP132" i="4"/>
  <c r="AO59" i="4"/>
  <c r="AP59" i="4" s="1"/>
  <c r="AO91" i="4"/>
  <c r="AP91" i="4"/>
  <c r="AO123" i="4"/>
  <c r="AP123" i="4"/>
  <c r="AO155" i="4"/>
  <c r="AP155" i="4"/>
  <c r="AO187" i="4"/>
  <c r="AP187" i="4"/>
  <c r="AO219" i="4"/>
  <c r="AP219" i="4"/>
  <c r="AO144" i="4"/>
  <c r="AP144" i="4"/>
  <c r="AO60" i="4"/>
  <c r="AP60" i="4"/>
  <c r="AO92" i="4"/>
  <c r="AP92" i="4" s="1"/>
  <c r="AO49" i="4"/>
  <c r="AP49" i="4"/>
  <c r="AO81" i="4"/>
  <c r="AP81" i="4" s="1"/>
  <c r="AO113" i="4"/>
  <c r="AP113" i="4"/>
  <c r="AO145" i="4"/>
  <c r="AP145" i="4"/>
  <c r="AO177" i="4"/>
  <c r="AP177" i="4"/>
  <c r="AO209" i="4"/>
  <c r="AP209" i="4"/>
  <c r="AO152" i="4"/>
  <c r="AP152" i="4"/>
  <c r="AO46" i="4"/>
  <c r="AP46" i="4" s="1"/>
  <c r="AO78" i="4"/>
  <c r="AP78" i="4"/>
  <c r="AO110" i="4"/>
  <c r="AP110" i="4"/>
  <c r="AO142" i="4"/>
  <c r="AP142" i="4"/>
  <c r="AO174" i="4"/>
  <c r="AP174" i="4"/>
  <c r="AO206" i="4"/>
  <c r="AP206" i="4"/>
  <c r="AO148" i="4"/>
  <c r="AP148" i="4"/>
  <c r="AO63" i="4"/>
  <c r="AP63" i="4"/>
  <c r="AO95" i="4"/>
  <c r="AP95" i="4" s="1"/>
  <c r="AO127" i="4"/>
  <c r="AP127" i="4"/>
  <c r="AO159" i="4"/>
  <c r="AP159" i="4"/>
  <c r="AO191" i="4"/>
  <c r="AP191" i="4"/>
  <c r="AO223" i="4"/>
  <c r="AP223" i="4"/>
  <c r="AO156" i="4"/>
  <c r="AP156" i="4"/>
  <c r="AO64" i="4"/>
  <c r="AP64" i="4" s="1"/>
  <c r="AO96" i="4"/>
  <c r="AP96" i="4"/>
  <c r="AO53" i="4"/>
  <c r="AP53" i="4" s="1"/>
  <c r="AO85" i="4"/>
  <c r="AP85" i="4"/>
  <c r="AO117" i="4"/>
  <c r="AP117" i="4"/>
  <c r="AO149" i="4"/>
  <c r="AP149" i="4"/>
  <c r="AO181" i="4"/>
  <c r="AP181" i="4"/>
  <c r="AO213" i="4"/>
  <c r="AP213" i="4"/>
  <c r="AO164" i="4"/>
  <c r="AP164" i="4"/>
  <c r="AO50" i="4"/>
  <c r="AP50" i="4"/>
  <c r="AO82" i="4"/>
  <c r="AP82" i="4" s="1"/>
  <c r="AO114" i="4"/>
  <c r="AP114" i="4"/>
  <c r="AO146" i="4"/>
  <c r="AP146" i="4"/>
  <c r="AO178" i="4"/>
  <c r="AP178" i="4"/>
  <c r="AO210" i="4"/>
  <c r="AP210" i="4"/>
  <c r="AO160" i="4"/>
  <c r="AP160" i="4"/>
  <c r="AO67" i="4"/>
  <c r="AP67" i="4" s="1"/>
  <c r="AO99" i="4"/>
  <c r="AP99" i="4"/>
  <c r="AO131" i="4"/>
  <c r="AP131" i="4"/>
  <c r="AO163" i="4"/>
  <c r="AP163" i="4"/>
  <c r="AO195" i="4"/>
  <c r="AP195" i="4"/>
  <c r="AO108" i="4"/>
  <c r="AP108" i="4"/>
  <c r="AO172" i="4"/>
  <c r="AP172" i="4"/>
  <c r="AO36" i="4"/>
  <c r="AP36" i="4"/>
  <c r="AO68" i="4"/>
  <c r="AP68" i="4" s="1"/>
  <c r="AO57" i="4"/>
  <c r="AP57" i="4"/>
  <c r="AO89" i="4"/>
  <c r="AP89" i="4" s="1"/>
  <c r="AO121" i="4"/>
  <c r="AP121" i="4"/>
  <c r="AO153" i="4"/>
  <c r="AP153" i="4"/>
  <c r="AO185" i="4"/>
  <c r="AP185" i="4"/>
  <c r="AO217" i="4"/>
  <c r="AP217" i="4"/>
  <c r="AO176" i="4"/>
  <c r="AP176" i="4"/>
  <c r="AO54" i="4"/>
  <c r="AP54" i="4" s="1"/>
  <c r="AO86" i="4"/>
  <c r="AP86" i="4"/>
  <c r="AO118" i="4"/>
  <c r="AP118" i="4"/>
  <c r="AO150" i="4"/>
  <c r="AP150" i="4"/>
  <c r="AO182" i="4"/>
  <c r="AP182" i="4"/>
  <c r="AO214" i="4"/>
  <c r="AP214" i="4"/>
  <c r="AO168" i="4"/>
  <c r="AP168" i="4"/>
  <c r="AO39" i="4"/>
  <c r="AO71" i="4"/>
  <c r="AP71" i="4"/>
  <c r="AO103" i="4"/>
  <c r="AP103" i="4" s="1"/>
  <c r="AO135" i="4"/>
  <c r="AP135" i="4"/>
  <c r="AO167" i="4"/>
  <c r="AP167" i="4"/>
  <c r="AO199" i="4"/>
  <c r="AP199" i="4"/>
  <c r="AO112" i="4"/>
  <c r="AP112" i="4"/>
  <c r="AO184" i="4"/>
  <c r="AP184" i="4"/>
  <c r="AO40" i="4"/>
  <c r="AP40" i="4" s="1"/>
  <c r="AO72" i="4"/>
  <c r="AP72" i="4"/>
  <c r="AO61" i="4"/>
  <c r="AP61" i="4" s="1"/>
  <c r="AO93" i="4"/>
  <c r="AP93" i="4"/>
  <c r="AO125" i="4"/>
  <c r="AP125" i="4"/>
  <c r="AO157" i="4"/>
  <c r="AP157" i="4"/>
  <c r="AO189" i="4"/>
  <c r="AP189" i="4"/>
  <c r="AO221" i="4"/>
  <c r="AP221" i="4"/>
  <c r="AO188" i="4"/>
  <c r="AP188" i="4"/>
  <c r="AO58" i="4"/>
  <c r="AP58" i="4"/>
  <c r="AO90" i="4"/>
  <c r="AP90" i="4" s="1"/>
  <c r="AO122" i="4"/>
  <c r="AP122" i="4"/>
  <c r="AO154" i="4"/>
  <c r="AP154" i="4"/>
  <c r="AO186" i="4"/>
  <c r="AP186" i="4"/>
  <c r="AO218" i="4"/>
  <c r="AP218" i="4"/>
  <c r="AO180" i="4"/>
  <c r="AP180" i="4"/>
  <c r="AO43" i="4"/>
  <c r="AO75" i="4"/>
  <c r="AP75" i="4"/>
  <c r="AO107" i="4"/>
  <c r="AP107" i="4"/>
  <c r="AO139" i="4"/>
  <c r="AP139" i="4"/>
  <c r="AO171" i="4"/>
  <c r="AP171" i="4"/>
  <c r="AO203" i="4"/>
  <c r="AP203" i="4"/>
  <c r="AO116" i="4"/>
  <c r="AP116" i="4"/>
  <c r="AO196" i="4"/>
  <c r="AP196" i="4"/>
  <c r="AO44" i="4"/>
  <c r="AP44" i="4" s="1"/>
  <c r="AO76" i="4"/>
  <c r="AP76" i="4"/>
  <c r="AO65" i="4"/>
  <c r="AP65" i="4" s="1"/>
  <c r="AO97" i="4"/>
  <c r="AO129" i="4"/>
  <c r="AP129" i="4"/>
  <c r="AO161" i="4"/>
  <c r="AP161" i="4"/>
  <c r="AO193" i="4"/>
  <c r="AP193" i="4"/>
  <c r="AO225" i="4"/>
  <c r="AP225" i="4"/>
  <c r="AO200" i="4"/>
  <c r="AP200" i="4"/>
  <c r="AB297" i="4"/>
  <c r="AC297" i="4" s="1"/>
  <c r="I299" i="8"/>
  <c r="AB294" i="4"/>
  <c r="AC294" i="4" s="1"/>
  <c r="I296" i="8"/>
  <c r="AB364" i="4"/>
  <c r="AC364" i="4"/>
  <c r="I366" i="8"/>
  <c r="AB308" i="4"/>
  <c r="AC308" i="4"/>
  <c r="I310" i="8"/>
  <c r="AB298" i="4"/>
  <c r="AC298" i="4" s="1"/>
  <c r="I300" i="8"/>
  <c r="AB369" i="4"/>
  <c r="AC369" i="4" s="1"/>
  <c r="I371" i="8"/>
  <c r="AB337" i="4"/>
  <c r="AC337" i="4"/>
  <c r="I339" i="8"/>
  <c r="AB285" i="4"/>
  <c r="AC285" i="4"/>
  <c r="I287" i="8"/>
  <c r="AB301" i="4"/>
  <c r="AC301" i="4" s="1"/>
  <c r="I303" i="8"/>
  <c r="AB321" i="4"/>
  <c r="AC321" i="4" s="1"/>
  <c r="I323" i="8"/>
  <c r="AB322" i="4"/>
  <c r="AC322" i="4"/>
  <c r="I324" i="8"/>
  <c r="AB305" i="4"/>
  <c r="AC305" i="4"/>
  <c r="I307" i="8"/>
  <c r="AB323" i="4"/>
  <c r="AC323" i="4" s="1"/>
  <c r="I325" i="8"/>
  <c r="AB284" i="4"/>
  <c r="AC284" i="4" s="1"/>
  <c r="I286" i="8"/>
  <c r="AB304" i="4"/>
  <c r="AC304" i="4"/>
  <c r="I306" i="8"/>
  <c r="AB344" i="4"/>
  <c r="AC344" i="4"/>
  <c r="I346" i="8"/>
  <c r="AB300" i="4"/>
  <c r="AC300" i="4" s="1"/>
  <c r="I302" i="8"/>
  <c r="AB277" i="4"/>
  <c r="AC277" i="4" s="1"/>
  <c r="I279" i="8"/>
  <c r="AB363" i="4"/>
  <c r="AC363" i="4"/>
  <c r="I365" i="8"/>
  <c r="AB328" i="4"/>
  <c r="AC328" i="4"/>
  <c r="I330" i="8"/>
  <c r="AB356" i="4"/>
  <c r="AC356" i="4" s="1"/>
  <c r="I358" i="8"/>
  <c r="AB324" i="4"/>
  <c r="AC324" i="4" s="1"/>
  <c r="I326" i="8"/>
  <c r="AB283" i="4"/>
  <c r="AC283" i="4"/>
  <c r="I285" i="8"/>
  <c r="AB278" i="4"/>
  <c r="AC278" i="4"/>
  <c r="I280" i="8"/>
  <c r="AB280" i="4"/>
  <c r="AC280" i="4" s="1"/>
  <c r="I282" i="8"/>
  <c r="AB318" i="4"/>
  <c r="AC318" i="4" s="1"/>
  <c r="I320" i="8"/>
  <c r="AB291" i="4"/>
  <c r="AC291" i="4"/>
  <c r="I293" i="8"/>
  <c r="AB317" i="4"/>
  <c r="AC317" i="4"/>
  <c r="I319" i="8"/>
  <c r="AB345" i="4"/>
  <c r="AC345" i="4" s="1"/>
  <c r="I347" i="8"/>
  <c r="AB311" i="4"/>
  <c r="AC311" i="4" s="1"/>
  <c r="I313" i="8"/>
  <c r="AB293" i="4"/>
  <c r="AC293" i="4"/>
  <c r="I295" i="8"/>
  <c r="AB306" i="4"/>
  <c r="AC306" i="4"/>
  <c r="I308" i="8"/>
  <c r="AB359" i="4"/>
  <c r="AC359" i="4" s="1"/>
  <c r="I361" i="8"/>
  <c r="AB314" i="4"/>
  <c r="AC314" i="4" s="1"/>
  <c r="I316" i="8"/>
  <c r="AB365" i="4"/>
  <c r="AC365" i="4"/>
  <c r="I367" i="8"/>
  <c r="AB312" i="4"/>
  <c r="AC312" i="4"/>
  <c r="I314" i="8"/>
  <c r="AB358" i="4"/>
  <c r="AC358" i="4" s="1"/>
  <c r="I360" i="8"/>
  <c r="AB332" i="4"/>
  <c r="AC332" i="4" s="1"/>
  <c r="I334" i="8"/>
  <c r="AB342" i="4"/>
  <c r="AC342" i="4"/>
  <c r="I344" i="8"/>
  <c r="AB309" i="4"/>
  <c r="AC309" i="4"/>
  <c r="I311" i="8"/>
  <c r="AB350" i="4"/>
  <c r="AC350" i="4" s="1"/>
  <c r="I352" i="8"/>
  <c r="AB366" i="4"/>
  <c r="AC366" i="4" s="1"/>
  <c r="I368" i="8"/>
  <c r="AB313" i="4"/>
  <c r="AC313" i="4"/>
  <c r="I315" i="8"/>
  <c r="AB325" i="4"/>
  <c r="AC325" i="4"/>
  <c r="I327" i="8"/>
  <c r="AB290" i="4"/>
  <c r="AC290" i="4" s="1"/>
  <c r="I292" i="8"/>
  <c r="AB315" i="4"/>
  <c r="AC315" i="4" s="1"/>
  <c r="I317" i="8"/>
  <c r="AB302" i="4"/>
  <c r="AC302" i="4"/>
  <c r="I304" i="8"/>
  <c r="AB327" i="4"/>
  <c r="AC327" i="4"/>
  <c r="I329" i="8"/>
  <c r="AB281" i="4"/>
  <c r="AC281" i="4" s="1"/>
  <c r="I283" i="8"/>
  <c r="AB340" i="4"/>
  <c r="AC340" i="4" s="1"/>
  <c r="I342" i="8"/>
  <c r="AB361" i="4"/>
  <c r="AC361" i="4"/>
  <c r="I363" i="8"/>
  <c r="AB339" i="4"/>
  <c r="AC339" i="4"/>
  <c r="I341" i="8"/>
  <c r="AB335" i="4"/>
  <c r="AC335" i="4" s="1"/>
  <c r="I337" i="8"/>
  <c r="AB348" i="4"/>
  <c r="AC348" i="4" s="1"/>
  <c r="I350" i="8"/>
  <c r="AB289" i="4"/>
  <c r="AC289" i="4"/>
  <c r="I291" i="8"/>
  <c r="AB326" i="4"/>
  <c r="AC326" i="4"/>
  <c r="I328" i="8"/>
  <c r="AB307" i="4"/>
  <c r="AC307" i="4" s="1"/>
  <c r="I309" i="8"/>
  <c r="AB310" i="4"/>
  <c r="AC310" i="4" s="1"/>
  <c r="I312" i="8"/>
  <c r="AB333" i="4"/>
  <c r="AC333" i="4"/>
  <c r="I335" i="8"/>
  <c r="AB352" i="4"/>
  <c r="AC352" i="4"/>
  <c r="I354" i="8"/>
  <c r="AB341" i="4"/>
  <c r="AC341" i="4" s="1"/>
  <c r="I343" i="8"/>
  <c r="AB296" i="4"/>
  <c r="AC296" i="4" s="1"/>
  <c r="I298" i="8"/>
  <c r="AB329" i="4"/>
  <c r="AC329" i="4"/>
  <c r="I331" i="8"/>
  <c r="AB355" i="4"/>
  <c r="AC355" i="4"/>
  <c r="I357" i="8"/>
  <c r="AB286" i="4"/>
  <c r="AC286" i="4" s="1"/>
  <c r="I288" i="8"/>
  <c r="AB295" i="4"/>
  <c r="AC295" i="4" s="1"/>
  <c r="I297" i="8"/>
  <c r="AB299" i="4"/>
  <c r="AC299" i="4"/>
  <c r="I301" i="8"/>
  <c r="AB279" i="4"/>
  <c r="AC279" i="4"/>
  <c r="I281" i="8"/>
  <c r="AB336" i="4"/>
  <c r="AC336" i="4" s="1"/>
  <c r="I338" i="8"/>
  <c r="AB347" i="4"/>
  <c r="AC347" i="4" s="1"/>
  <c r="I349" i="8"/>
  <c r="AB343" i="4"/>
  <c r="AC343" i="4"/>
  <c r="I345" i="8"/>
  <c r="AB316" i="4"/>
  <c r="AC316" i="4"/>
  <c r="I318" i="8"/>
  <c r="AB331" i="4"/>
  <c r="AC331" i="4" s="1"/>
  <c r="I333" i="8"/>
  <c r="AB338" i="4"/>
  <c r="AC338" i="4" s="1"/>
  <c r="I340" i="8"/>
  <c r="AB303" i="4"/>
  <c r="AC303" i="4"/>
  <c r="I305" i="8"/>
  <c r="AB360" i="4"/>
  <c r="AC360" i="4"/>
  <c r="I362" i="8"/>
  <c r="AB320" i="4"/>
  <c r="AC320" i="4" s="1"/>
  <c r="I322" i="8"/>
  <c r="AB351" i="4"/>
  <c r="AC351" i="4" s="1"/>
  <c r="I353" i="8"/>
  <c r="AB330" i="4"/>
  <c r="AC330" i="4"/>
  <c r="I332" i="8"/>
  <c r="AB287" i="4"/>
  <c r="AC287" i="4"/>
  <c r="I289" i="8"/>
  <c r="AB349" i="4"/>
  <c r="AC349" i="4" s="1"/>
  <c r="I351" i="8"/>
  <c r="AB357" i="4"/>
  <c r="AC357" i="4" s="1"/>
  <c r="I359" i="8"/>
  <c r="AB367" i="4"/>
  <c r="I369" i="8"/>
  <c r="AB334" i="4"/>
  <c r="AC334" i="4" s="1"/>
  <c r="I336" i="8"/>
  <c r="AB282" i="4"/>
  <c r="AC282" i="4" s="1"/>
  <c r="I284" i="8"/>
  <c r="AB353" i="4"/>
  <c r="AC353" i="4"/>
  <c r="I355" i="8"/>
  <c r="AB272" i="4"/>
  <c r="AC272" i="4"/>
  <c r="I274" i="8"/>
  <c r="AB267" i="4"/>
  <c r="AC267" i="4" s="1"/>
  <c r="I269" i="8"/>
  <c r="AB270" i="4"/>
  <c r="AC270" i="4" s="1"/>
  <c r="I272" i="8"/>
  <c r="AB271" i="4"/>
  <c r="AC271" i="4"/>
  <c r="I273" i="8"/>
  <c r="AB266" i="4"/>
  <c r="AC266" i="4"/>
  <c r="I268" i="8"/>
  <c r="AB269" i="4"/>
  <c r="AC269" i="4" s="1"/>
  <c r="I271" i="8"/>
  <c r="AB268" i="4"/>
  <c r="AC268" i="4" s="1"/>
  <c r="I270" i="8"/>
  <c r="AG256" i="4"/>
  <c r="AE252" i="4"/>
  <c r="AF252" i="4" s="1"/>
  <c r="J254" i="8"/>
  <c r="AB254" i="4"/>
  <c r="AC254" i="4"/>
  <c r="I256" i="8"/>
  <c r="AB257" i="4"/>
  <c r="AC257" i="4"/>
  <c r="I259" i="8"/>
  <c r="AB261" i="4"/>
  <c r="AC261" i="4" s="1"/>
  <c r="I263" i="8"/>
  <c r="AB250" i="4"/>
  <c r="AC250" i="4" s="1"/>
  <c r="I252" i="8"/>
  <c r="AB265" i="4"/>
  <c r="AC265" i="4"/>
  <c r="I267" i="8"/>
  <c r="AB258" i="4"/>
  <c r="AC258" i="4"/>
  <c r="I260" i="8"/>
  <c r="AB251" i="4"/>
  <c r="AC251" i="4" s="1"/>
  <c r="I253" i="8"/>
  <c r="AB253" i="4"/>
  <c r="AC253" i="4" s="1"/>
  <c r="I255" i="8"/>
  <c r="AB259" i="4"/>
  <c r="AC259" i="4"/>
  <c r="I261" i="8"/>
  <c r="AB262" i="4"/>
  <c r="AC262" i="4"/>
  <c r="I264" i="8"/>
  <c r="AB260" i="4"/>
  <c r="AC260" i="4" s="1"/>
  <c r="I262" i="8"/>
  <c r="AB263" i="4"/>
  <c r="AC263" i="4" s="1"/>
  <c r="I265" i="8"/>
  <c r="AB255" i="4"/>
  <c r="AC255" i="4"/>
  <c r="I257" i="8"/>
  <c r="AB249" i="4"/>
  <c r="AC249" i="4"/>
  <c r="I251" i="8"/>
  <c r="AB264" i="4"/>
  <c r="AC264" i="4" s="1"/>
  <c r="I266" i="8"/>
  <c r="AG105" i="4"/>
  <c r="AG137" i="4"/>
  <c r="AG77" i="4"/>
  <c r="AG197" i="4"/>
  <c r="AG53" i="4"/>
  <c r="AG57" i="4"/>
  <c r="AG89" i="4"/>
  <c r="AG185" i="4"/>
  <c r="AG217" i="4"/>
  <c r="AG149" i="4"/>
  <c r="AG8" i="4"/>
  <c r="I9" i="11"/>
  <c r="AG72" i="4"/>
  <c r="AG218" i="4"/>
  <c r="AG113" i="4"/>
  <c r="AG131" i="4"/>
  <c r="AG7" i="4"/>
  <c r="I8" i="11" s="1"/>
  <c r="AG101" i="4"/>
  <c r="AR166" i="4"/>
  <c r="AR182" i="4"/>
  <c r="AR206" i="4"/>
  <c r="AQ362" i="4"/>
  <c r="AQ27" i="4"/>
  <c r="AG27" i="4"/>
  <c r="AQ91" i="4"/>
  <c r="AG91" i="4"/>
  <c r="AQ107" i="4"/>
  <c r="AG107" i="4"/>
  <c r="AQ187" i="4"/>
  <c r="AG187" i="4"/>
  <c r="AQ10" i="4"/>
  <c r="AG10" i="4"/>
  <c r="I11" i="11" s="1"/>
  <c r="AR18" i="4"/>
  <c r="AQ26" i="4"/>
  <c r="AR34" i="4"/>
  <c r="AQ42" i="4"/>
  <c r="AG42" i="4"/>
  <c r="AR50" i="4"/>
  <c r="AQ58" i="4"/>
  <c r="AR66" i="4"/>
  <c r="AQ74" i="4"/>
  <c r="AG74" i="4"/>
  <c r="AR82" i="4"/>
  <c r="AQ90" i="4"/>
  <c r="AR98" i="4"/>
  <c r="AQ106" i="4"/>
  <c r="AG106" i="4"/>
  <c r="AR114" i="4"/>
  <c r="AQ122" i="4"/>
  <c r="AR130" i="4"/>
  <c r="AQ138" i="4"/>
  <c r="AG138" i="4"/>
  <c r="AR146" i="4"/>
  <c r="AQ154" i="4"/>
  <c r="AR162" i="4"/>
  <c r="AQ170" i="4"/>
  <c r="AG170" i="4"/>
  <c r="AR178" i="4"/>
  <c r="AQ186" i="4"/>
  <c r="AR202" i="4"/>
  <c r="AR266" i="4"/>
  <c r="AR282" i="4"/>
  <c r="AR362" i="4"/>
  <c r="AR23" i="4"/>
  <c r="AR39" i="4"/>
  <c r="AR55" i="4"/>
  <c r="AR71" i="4"/>
  <c r="AR87" i="4"/>
  <c r="AR103" i="4"/>
  <c r="AR119" i="4"/>
  <c r="AR135" i="4"/>
  <c r="AR151" i="4"/>
  <c r="AR167" i="4"/>
  <c r="AR183" i="4"/>
  <c r="AR199" i="4"/>
  <c r="AR215" i="4"/>
  <c r="AR231" i="4"/>
  <c r="AR247" i="4"/>
  <c r="AR263" i="4"/>
  <c r="AR279" i="4"/>
  <c r="AR295" i="4"/>
  <c r="AR311" i="4"/>
  <c r="AR327" i="4"/>
  <c r="AR343" i="4"/>
  <c r="AR12" i="4"/>
  <c r="AQ16" i="4"/>
  <c r="AG16" i="4"/>
  <c r="I17" i="11" s="1"/>
  <c r="AR28" i="4"/>
  <c r="AQ32" i="4"/>
  <c r="AG32" i="4"/>
  <c r="AR44" i="4"/>
  <c r="AQ48" i="4"/>
  <c r="AG48" i="4"/>
  <c r="AR60" i="4"/>
  <c r="AQ64" i="4"/>
  <c r="AG64" i="4"/>
  <c r="AR76" i="4"/>
  <c r="AQ80" i="4"/>
  <c r="AG80" i="4"/>
  <c r="AR92" i="4"/>
  <c r="AQ96" i="4"/>
  <c r="AG96" i="4"/>
  <c r="AR108" i="4"/>
  <c r="AQ112" i="4"/>
  <c r="AR124" i="4"/>
  <c r="AQ128" i="4"/>
  <c r="AG128" i="4"/>
  <c r="AR140" i="4"/>
  <c r="AQ144" i="4"/>
  <c r="AG144" i="4"/>
  <c r="AR156" i="4"/>
  <c r="AQ160" i="4"/>
  <c r="AG160" i="4"/>
  <c r="AR172" i="4"/>
  <c r="AQ176" i="4"/>
  <c r="AG176" i="4"/>
  <c r="AR188" i="4"/>
  <c r="AQ192" i="4"/>
  <c r="AG192" i="4"/>
  <c r="AQ208" i="4"/>
  <c r="AG208" i="4"/>
  <c r="AR220" i="4"/>
  <c r="AQ224" i="4"/>
  <c r="AG224" i="4"/>
  <c r="AR22" i="4"/>
  <c r="AR38" i="4"/>
  <c r="AQ202" i="4"/>
  <c r="AG202" i="4"/>
  <c r="AQ298" i="4"/>
  <c r="AQ314" i="4"/>
  <c r="AQ203" i="4"/>
  <c r="AG203" i="4"/>
  <c r="AQ219" i="4"/>
  <c r="AG219" i="4"/>
  <c r="AR16" i="4"/>
  <c r="AR96" i="4"/>
  <c r="AR112" i="4"/>
  <c r="AR128" i="4"/>
  <c r="AR144" i="4"/>
  <c r="AG90" i="4"/>
  <c r="AG99" i="4"/>
  <c r="AR222" i="4"/>
  <c r="AR270" i="4"/>
  <c r="AR302" i="4"/>
  <c r="AR334" i="4"/>
  <c r="AR366" i="4"/>
  <c r="AQ11" i="4"/>
  <c r="AG11" i="4"/>
  <c r="I12" i="11"/>
  <c r="AR27" i="4"/>
  <c r="AR43" i="4"/>
  <c r="AR59" i="4"/>
  <c r="AR75" i="4"/>
  <c r="AR91" i="4"/>
  <c r="AR107" i="4"/>
  <c r="AR123" i="4"/>
  <c r="AR139" i="4"/>
  <c r="AR155" i="4"/>
  <c r="AR171" i="4"/>
  <c r="AR187" i="4"/>
  <c r="AR203" i="4"/>
  <c r="AR219" i="4"/>
  <c r="AR235" i="4"/>
  <c r="AR251" i="4"/>
  <c r="AR267" i="4"/>
  <c r="AR283" i="4"/>
  <c r="AQ287" i="4"/>
  <c r="AR299" i="4"/>
  <c r="AR315" i="4"/>
  <c r="AR331" i="4"/>
  <c r="AQ335" i="4"/>
  <c r="AR347" i="4"/>
  <c r="AQ20" i="4"/>
  <c r="AG20" i="4"/>
  <c r="I21" i="11" s="1"/>
  <c r="AQ36" i="4"/>
  <c r="AG36" i="4"/>
  <c r="AQ52" i="4"/>
  <c r="AG52" i="4"/>
  <c r="AQ68" i="4"/>
  <c r="AG68" i="4"/>
  <c r="AQ84" i="4"/>
  <c r="AQ100" i="4"/>
  <c r="AG100" i="4"/>
  <c r="AQ116" i="4"/>
  <c r="AG116" i="4"/>
  <c r="AQ132" i="4"/>
  <c r="AG148" i="4"/>
  <c r="AG196" i="4"/>
  <c r="AG212" i="4"/>
  <c r="AG21" i="4"/>
  <c r="I22" i="11" s="1"/>
  <c r="AG209" i="4"/>
  <c r="AG132" i="4"/>
  <c r="AG193" i="4"/>
  <c r="AR54" i="4"/>
  <c r="AR70" i="4"/>
  <c r="AR86" i="4"/>
  <c r="AR102" i="4"/>
  <c r="AR118" i="4"/>
  <c r="AR134" i="4"/>
  <c r="AQ234" i="4"/>
  <c r="AR350" i="4"/>
  <c r="AR26" i="4"/>
  <c r="AR58" i="4"/>
  <c r="AR106" i="4"/>
  <c r="AR138" i="4"/>
  <c r="AR186" i="4"/>
  <c r="AQ190" i="4"/>
  <c r="AG190" i="4"/>
  <c r="AR194" i="4"/>
  <c r="AR254" i="4"/>
  <c r="AR338" i="4"/>
  <c r="AR11" i="4"/>
  <c r="AQ31" i="4"/>
  <c r="AG31" i="4"/>
  <c r="AQ63" i="4"/>
  <c r="AG63" i="4"/>
  <c r="AQ79" i="4"/>
  <c r="AG79" i="4"/>
  <c r="AQ95" i="4"/>
  <c r="AG95" i="4"/>
  <c r="AQ111" i="4"/>
  <c r="AG111" i="4"/>
  <c r="AQ143" i="4"/>
  <c r="AG143" i="4"/>
  <c r="AQ159" i="4"/>
  <c r="AG159" i="4"/>
  <c r="AQ191" i="4"/>
  <c r="AG191" i="4"/>
  <c r="AQ207" i="4"/>
  <c r="AG207" i="4"/>
  <c r="AQ223" i="4"/>
  <c r="AG223" i="4"/>
  <c r="AQ239" i="4"/>
  <c r="AQ271" i="4"/>
  <c r="AQ363" i="4"/>
  <c r="AR20" i="4"/>
  <c r="AR36" i="4"/>
  <c r="AR52" i="4"/>
  <c r="AR68" i="4"/>
  <c r="AR84" i="4"/>
  <c r="AG122" i="4"/>
  <c r="AQ299" i="4"/>
  <c r="AQ331" i="4"/>
  <c r="AR32" i="4"/>
  <c r="AR48" i="4"/>
  <c r="AR10" i="4"/>
  <c r="AQ30" i="4"/>
  <c r="AG30" i="4"/>
  <c r="AQ46" i="4"/>
  <c r="AG46" i="4"/>
  <c r="AR74" i="4"/>
  <c r="AQ94" i="4"/>
  <c r="AG94" i="4"/>
  <c r="AQ110" i="4"/>
  <c r="AG110" i="4"/>
  <c r="AR122" i="4"/>
  <c r="AQ142" i="4"/>
  <c r="AG142" i="4"/>
  <c r="AQ158" i="4"/>
  <c r="AG158" i="4"/>
  <c r="AR170" i="4"/>
  <c r="AQ206" i="4"/>
  <c r="AG206" i="4"/>
  <c r="AQ222" i="4"/>
  <c r="AG222" i="4"/>
  <c r="AR226" i="4"/>
  <c r="AQ238" i="4"/>
  <c r="AQ254" i="4"/>
  <c r="AQ270" i="4"/>
  <c r="AQ286" i="4"/>
  <c r="AR290" i="4"/>
  <c r="AQ302" i="4"/>
  <c r="AQ318" i="4"/>
  <c r="AQ334" i="4"/>
  <c r="AQ350" i="4"/>
  <c r="AR354" i="4"/>
  <c r="AQ366" i="4"/>
  <c r="AQ15" i="4"/>
  <c r="AQ35" i="4"/>
  <c r="AQ47" i="4"/>
  <c r="AG47" i="4"/>
  <c r="AQ51" i="4"/>
  <c r="AG51" i="4"/>
  <c r="AQ67" i="4"/>
  <c r="AQ83" i="4"/>
  <c r="AG83" i="4"/>
  <c r="AQ99" i="4"/>
  <c r="AQ115" i="4"/>
  <c r="AG115" i="4"/>
  <c r="AQ127" i="4"/>
  <c r="AG127" i="4"/>
  <c r="AQ131" i="4"/>
  <c r="AQ147" i="4"/>
  <c r="AG147" i="4"/>
  <c r="AQ163" i="4"/>
  <c r="AQ175" i="4"/>
  <c r="AG175" i="4"/>
  <c r="AQ179" i="4"/>
  <c r="AG179" i="4"/>
  <c r="AQ195" i="4"/>
  <c r="AR207" i="4"/>
  <c r="AQ211" i="4"/>
  <c r="AG211" i="4"/>
  <c r="AQ227" i="4"/>
  <c r="AQ243" i="4"/>
  <c r="AQ255" i="4"/>
  <c r="AQ259" i="4"/>
  <c r="AR271" i="4"/>
  <c r="AQ291" i="4"/>
  <c r="AQ303" i="4"/>
  <c r="AQ307" i="4"/>
  <c r="AQ319" i="4"/>
  <c r="AQ323" i="4"/>
  <c r="AR335" i="4"/>
  <c r="AQ339" i="4"/>
  <c r="AQ24" i="4"/>
  <c r="AG24" i="4"/>
  <c r="AI24" i="4" s="1"/>
  <c r="AR40" i="4"/>
  <c r="AQ56" i="4"/>
  <c r="AG56" i="4"/>
  <c r="AQ72" i="4"/>
  <c r="AR88" i="4"/>
  <c r="AQ104" i="4"/>
  <c r="AG104" i="4"/>
  <c r="AR120" i="4"/>
  <c r="AQ136" i="4"/>
  <c r="AG136" i="4"/>
  <c r="AG152" i="4"/>
  <c r="AG216" i="4"/>
  <c r="AG25" i="4"/>
  <c r="AG73" i="4"/>
  <c r="AG163" i="4"/>
  <c r="AG112" i="4"/>
  <c r="AG65" i="4"/>
  <c r="AQ266" i="4"/>
  <c r="AR286" i="4"/>
  <c r="AQ330" i="4"/>
  <c r="AQ346" i="4"/>
  <c r="AQ139" i="4"/>
  <c r="AG139" i="4"/>
  <c r="AQ155" i="4"/>
  <c r="AG155" i="4"/>
  <c r="AQ171" i="4"/>
  <c r="AG171" i="4"/>
  <c r="AQ235" i="4"/>
  <c r="AQ251" i="4"/>
  <c r="AR80" i="4"/>
  <c r="AQ14" i="4"/>
  <c r="AG14" i="4"/>
  <c r="I15" i="11"/>
  <c r="AR42" i="4"/>
  <c r="AQ62" i="4"/>
  <c r="AG62" i="4"/>
  <c r="AQ78" i="4"/>
  <c r="AG78" i="4"/>
  <c r="AR90" i="4"/>
  <c r="AQ126" i="4"/>
  <c r="AG126" i="4"/>
  <c r="AR154" i="4"/>
  <c r="AQ174" i="4"/>
  <c r="AG174" i="4"/>
  <c r="AQ34" i="4"/>
  <c r="AG34" i="4"/>
  <c r="AQ98" i="4"/>
  <c r="AG98" i="4"/>
  <c r="AQ162" i="4"/>
  <c r="AG162" i="4"/>
  <c r="AR198" i="4"/>
  <c r="AR210" i="4"/>
  <c r="AR230" i="4"/>
  <c r="AR246" i="4"/>
  <c r="AR262" i="4"/>
  <c r="AR278" i="4"/>
  <c r="AR306" i="4"/>
  <c r="AR310" i="4"/>
  <c r="AR358" i="4"/>
  <c r="AQ355" i="4"/>
  <c r="AQ19" i="4"/>
  <c r="AG19" i="4"/>
  <c r="I20" i="11" s="1"/>
  <c r="AR31" i="4"/>
  <c r="AR47" i="4"/>
  <c r="AR63" i="4"/>
  <c r="AR79" i="4"/>
  <c r="AR95" i="4"/>
  <c r="AR111" i="4"/>
  <c r="AR127" i="4"/>
  <c r="AR143" i="4"/>
  <c r="AR159" i="4"/>
  <c r="AR175" i="4"/>
  <c r="AR191" i="4"/>
  <c r="AR195" i="4"/>
  <c r="AR211" i="4"/>
  <c r="AR223" i="4"/>
  <c r="AR227" i="4"/>
  <c r="AR239" i="4"/>
  <c r="AR243" i="4"/>
  <c r="AR255" i="4"/>
  <c r="AR259" i="4"/>
  <c r="AR287" i="4"/>
  <c r="AR291" i="4"/>
  <c r="AR303" i="4"/>
  <c r="AR307" i="4"/>
  <c r="AR319" i="4"/>
  <c r="AR323" i="4"/>
  <c r="AR339" i="4"/>
  <c r="AR363" i="4"/>
  <c r="AQ40" i="4"/>
  <c r="AG40" i="4"/>
  <c r="AQ88" i="4"/>
  <c r="AG88" i="4"/>
  <c r="AQ120" i="4"/>
  <c r="AG120" i="4"/>
  <c r="AG168" i="4"/>
  <c r="AG45" i="4"/>
  <c r="AG141" i="4"/>
  <c r="AG173" i="4"/>
  <c r="AG201" i="4"/>
  <c r="AG26" i="4"/>
  <c r="AG154" i="4"/>
  <c r="AG35" i="4"/>
  <c r="AG195" i="4"/>
  <c r="AR150" i="4"/>
  <c r="AQ218" i="4"/>
  <c r="AQ75" i="4"/>
  <c r="AG75" i="4"/>
  <c r="AQ267" i="4"/>
  <c r="AQ283" i="4"/>
  <c r="AQ315" i="4"/>
  <c r="AQ347" i="4"/>
  <c r="AR64" i="4"/>
  <c r="AR14" i="4"/>
  <c r="AQ50" i="4"/>
  <c r="AG50" i="4"/>
  <c r="AQ66" i="4"/>
  <c r="AG66" i="4"/>
  <c r="AR78" i="4"/>
  <c r="AR94" i="4"/>
  <c r="AQ102" i="4"/>
  <c r="AG102" i="4"/>
  <c r="AQ114" i="4"/>
  <c r="AG114" i="4"/>
  <c r="AR126" i="4"/>
  <c r="AQ134" i="4"/>
  <c r="AG134" i="4"/>
  <c r="AQ146" i="4"/>
  <c r="AG146" i="4"/>
  <c r="AR174" i="4"/>
  <c r="AR190" i="4"/>
  <c r="AR214" i="4"/>
  <c r="AQ226" i="4"/>
  <c r="AG226" i="4"/>
  <c r="AR242" i="4"/>
  <c r="AR258" i="4"/>
  <c r="AQ290" i="4"/>
  <c r="AR322" i="4"/>
  <c r="AQ354" i="4"/>
  <c r="AR355" i="4"/>
  <c r="AR15" i="4"/>
  <c r="AR83" i="4"/>
  <c r="AQ87" i="4"/>
  <c r="AG87" i="4"/>
  <c r="AR99" i="4"/>
  <c r="AQ119" i="4"/>
  <c r="AG119" i="4"/>
  <c r="AR131" i="4"/>
  <c r="AR147" i="4"/>
  <c r="AQ151" i="4"/>
  <c r="AG151" i="4"/>
  <c r="AR163" i="4"/>
  <c r="AQ167" i="4"/>
  <c r="AG167" i="4"/>
  <c r="AR179" i="4"/>
  <c r="AQ183" i="4"/>
  <c r="AG183" i="4"/>
  <c r="AQ199" i="4"/>
  <c r="AG199" i="4"/>
  <c r="AQ215" i="4"/>
  <c r="AG215" i="4"/>
  <c r="AQ231" i="4"/>
  <c r="AQ247" i="4"/>
  <c r="AQ263" i="4"/>
  <c r="AQ279" i="4"/>
  <c r="AQ295" i="4"/>
  <c r="AQ311" i="4"/>
  <c r="AQ327" i="4"/>
  <c r="AQ343" i="4"/>
  <c r="AQ12" i="4"/>
  <c r="AG12" i="4"/>
  <c r="I13" i="11"/>
  <c r="AR24" i="4"/>
  <c r="AQ44" i="4"/>
  <c r="AG44" i="4"/>
  <c r="AR56" i="4"/>
  <c r="AR72" i="4"/>
  <c r="AQ76" i="4"/>
  <c r="AG76" i="4"/>
  <c r="AR104" i="4"/>
  <c r="AQ108" i="4"/>
  <c r="AG108" i="4"/>
  <c r="AQ124" i="4"/>
  <c r="AG124" i="4"/>
  <c r="AR136" i="4"/>
  <c r="AR152" i="4"/>
  <c r="AQ156" i="4"/>
  <c r="AG156" i="4"/>
  <c r="AQ172" i="4"/>
  <c r="AG172" i="4"/>
  <c r="AR184" i="4"/>
  <c r="AR200" i="4"/>
  <c r="AQ204" i="4"/>
  <c r="AG204" i="4"/>
  <c r="AR216" i="4"/>
  <c r="AQ220" i="4"/>
  <c r="AG220" i="4"/>
  <c r="AR232" i="4"/>
  <c r="AR248" i="4"/>
  <c r="AQ252" i="4"/>
  <c r="AR264" i="4"/>
  <c r="AR280" i="4"/>
  <c r="AQ284" i="4"/>
  <c r="AR296" i="4"/>
  <c r="AR312" i="4"/>
  <c r="AQ316" i="4"/>
  <c r="AR328" i="4"/>
  <c r="AQ332" i="4"/>
  <c r="AR344" i="4"/>
  <c r="AR360" i="4"/>
  <c r="AQ364" i="4"/>
  <c r="AQ333" i="4"/>
  <c r="AR341" i="4"/>
  <c r="AR369" i="4"/>
  <c r="AR367" i="4"/>
  <c r="AQ13" i="4"/>
  <c r="AG13" i="4"/>
  <c r="I14" i="11" s="1"/>
  <c r="AQ61" i="4"/>
  <c r="AG61" i="4"/>
  <c r="AQ109" i="4"/>
  <c r="AG109" i="4"/>
  <c r="AR205" i="4"/>
  <c r="AQ237" i="4"/>
  <c r="AQ269" i="4"/>
  <c r="AR285" i="4"/>
  <c r="AR345" i="4"/>
  <c r="AG15" i="4"/>
  <c r="I16" i="11"/>
  <c r="AG227" i="4"/>
  <c r="AG184" i="4"/>
  <c r="AG181" i="4"/>
  <c r="AG205" i="4"/>
  <c r="AR238" i="4"/>
  <c r="AQ250" i="4"/>
  <c r="AQ282" i="4"/>
  <c r="AR318" i="4"/>
  <c r="AQ43" i="4"/>
  <c r="AG43" i="4"/>
  <c r="AQ59" i="4"/>
  <c r="AG59" i="4"/>
  <c r="AQ123" i="4"/>
  <c r="AG123" i="4"/>
  <c r="AQ18" i="4"/>
  <c r="AG18" i="4"/>
  <c r="I19" i="11" s="1"/>
  <c r="AQ22" i="4"/>
  <c r="AG22" i="4"/>
  <c r="AR30" i="4"/>
  <c r="AQ38" i="4"/>
  <c r="AG38" i="4"/>
  <c r="AR46" i="4"/>
  <c r="AQ54" i="4"/>
  <c r="AG54" i="4"/>
  <c r="AR62" i="4"/>
  <c r="AQ70" i="4"/>
  <c r="AG70" i="4"/>
  <c r="AQ82" i="4"/>
  <c r="AG82" i="4"/>
  <c r="AQ86" i="4"/>
  <c r="AG86" i="4"/>
  <c r="AR110" i="4"/>
  <c r="AQ118" i="4"/>
  <c r="AG118" i="4"/>
  <c r="AQ130" i="4"/>
  <c r="AG130" i="4"/>
  <c r="AR142" i="4"/>
  <c r="AQ150" i="4"/>
  <c r="AG150" i="4"/>
  <c r="AR158" i="4"/>
  <c r="AQ166" i="4"/>
  <c r="AG166" i="4"/>
  <c r="AQ178" i="4"/>
  <c r="AG178" i="4"/>
  <c r="AQ182" i="4"/>
  <c r="AG182" i="4"/>
  <c r="AR294" i="4"/>
  <c r="AR326" i="4"/>
  <c r="AR342" i="4"/>
  <c r="AQ23" i="4"/>
  <c r="AG23" i="4"/>
  <c r="AR35" i="4"/>
  <c r="AQ39" i="4"/>
  <c r="AG39" i="4"/>
  <c r="AR51" i="4"/>
  <c r="AQ55" i="4"/>
  <c r="AG55" i="4"/>
  <c r="AR67" i="4"/>
  <c r="AQ71" i="4"/>
  <c r="AG71" i="4"/>
  <c r="AQ103" i="4"/>
  <c r="AG103" i="4"/>
  <c r="AR115" i="4"/>
  <c r="AQ135" i="4"/>
  <c r="AG135" i="4"/>
  <c r="AQ194" i="4"/>
  <c r="AG194" i="4"/>
  <c r="AQ198" i="4"/>
  <c r="AG198" i="4"/>
  <c r="AQ210" i="4"/>
  <c r="AG210" i="4"/>
  <c r="AQ214" i="4"/>
  <c r="AG214" i="4"/>
  <c r="AR218" i="4"/>
  <c r="AQ230" i="4"/>
  <c r="AR234" i="4"/>
  <c r="AQ242" i="4"/>
  <c r="AQ246" i="4"/>
  <c r="AR250" i="4"/>
  <c r="AQ258" i="4"/>
  <c r="AQ262" i="4"/>
  <c r="AQ278" i="4"/>
  <c r="AQ294" i="4"/>
  <c r="AR298" i="4"/>
  <c r="AQ306" i="4"/>
  <c r="AQ310" i="4"/>
  <c r="AR314" i="4"/>
  <c r="AQ322" i="4"/>
  <c r="AQ326" i="4"/>
  <c r="AR330" i="4"/>
  <c r="AQ338" i="4"/>
  <c r="AQ342" i="4"/>
  <c r="AR346" i="4"/>
  <c r="AQ358" i="4"/>
  <c r="AR19" i="4"/>
  <c r="AQ28" i="4"/>
  <c r="AG28" i="4"/>
  <c r="AQ60" i="4"/>
  <c r="AG58" i="4"/>
  <c r="AG186" i="4"/>
  <c r="AG67" i="4"/>
  <c r="AG60" i="4"/>
  <c r="AG84" i="4"/>
  <c r="AQ92" i="4"/>
  <c r="AQ140" i="4"/>
  <c r="AG140" i="4"/>
  <c r="AQ188" i="4"/>
  <c r="AR204" i="4"/>
  <c r="AQ236" i="4"/>
  <c r="AR252" i="4"/>
  <c r="AQ268" i="4"/>
  <c r="AQ300" i="4"/>
  <c r="AR316" i="4"/>
  <c r="AQ348" i="4"/>
  <c r="AR364" i="4"/>
  <c r="AQ17" i="4"/>
  <c r="AR21" i="4"/>
  <c r="AR37" i="4"/>
  <c r="AR53" i="4"/>
  <c r="AR69" i="4"/>
  <c r="AR85" i="4"/>
  <c r="AR101" i="4"/>
  <c r="AR117" i="4"/>
  <c r="AQ129" i="4"/>
  <c r="AR133" i="4"/>
  <c r="AR149" i="4"/>
  <c r="AQ161" i="4"/>
  <c r="AR165" i="4"/>
  <c r="AR181" i="4"/>
  <c r="AQ193" i="4"/>
  <c r="AR209" i="4"/>
  <c r="AQ221" i="4"/>
  <c r="AG221" i="4"/>
  <c r="AR225" i="4"/>
  <c r="AR241" i="4"/>
  <c r="AQ253" i="4"/>
  <c r="AR257" i="4"/>
  <c r="AR289" i="4"/>
  <c r="AQ301" i="4"/>
  <c r="AQ305" i="4"/>
  <c r="AQ317" i="4"/>
  <c r="AR321" i="4"/>
  <c r="AQ345" i="4"/>
  <c r="AR236" i="4"/>
  <c r="AQ240" i="4"/>
  <c r="AQ256" i="4"/>
  <c r="AR268" i="4"/>
  <c r="AQ272" i="4"/>
  <c r="AR284" i="4"/>
  <c r="AQ288" i="4"/>
  <c r="AR300" i="4"/>
  <c r="AQ304" i="4"/>
  <c r="AQ320" i="4"/>
  <c r="AR332" i="4"/>
  <c r="AQ336" i="4"/>
  <c r="AR348" i="4"/>
  <c r="AQ352" i="4"/>
  <c r="AQ368" i="4"/>
  <c r="AQ341" i="4"/>
  <c r="AQ349" i="4"/>
  <c r="AQ33" i="4"/>
  <c r="AQ65" i="4"/>
  <c r="AQ81" i="4"/>
  <c r="AQ113" i="4"/>
  <c r="AQ145" i="4"/>
  <c r="AQ177" i="4"/>
  <c r="AR193" i="4"/>
  <c r="AR305" i="4"/>
  <c r="AR357" i="4"/>
  <c r="AG33" i="4"/>
  <c r="AG161" i="4"/>
  <c r="AR160" i="4"/>
  <c r="AR176" i="4"/>
  <c r="AR192" i="4"/>
  <c r="AR208" i="4"/>
  <c r="AR224" i="4"/>
  <c r="AR240" i="4"/>
  <c r="AR256" i="4"/>
  <c r="AR272" i="4"/>
  <c r="AR288" i="4"/>
  <c r="AR304" i="4"/>
  <c r="AR320" i="4"/>
  <c r="AR336" i="4"/>
  <c r="AR352" i="4"/>
  <c r="AR368" i="4"/>
  <c r="AR349" i="4"/>
  <c r="AQ369" i="4"/>
  <c r="AQ351" i="4"/>
  <c r="AR25" i="4"/>
  <c r="AR41" i="4"/>
  <c r="AQ49" i="4"/>
  <c r="AQ53" i="4"/>
  <c r="AR57" i="4"/>
  <c r="AQ69" i="4"/>
  <c r="AR73" i="4"/>
  <c r="AR89" i="4"/>
  <c r="AQ97" i="4"/>
  <c r="AQ101" i="4"/>
  <c r="AR105" i="4"/>
  <c r="AQ117" i="4"/>
  <c r="AR121" i="4"/>
  <c r="AR137" i="4"/>
  <c r="AR153" i="4"/>
  <c r="AR169" i="4"/>
  <c r="AR185" i="4"/>
  <c r="AR197" i="4"/>
  <c r="AQ225" i="4"/>
  <c r="AQ229" i="4"/>
  <c r="AQ241" i="4"/>
  <c r="AQ245" i="4"/>
  <c r="AQ257" i="4"/>
  <c r="AQ261" i="4"/>
  <c r="AQ293" i="4"/>
  <c r="AR309" i="4"/>
  <c r="AQ321" i="4"/>
  <c r="AR329" i="4"/>
  <c r="AR365" i="4"/>
  <c r="AG69" i="4"/>
  <c r="AG81" i="4"/>
  <c r="AQ148" i="4"/>
  <c r="AQ164" i="4"/>
  <c r="AQ180" i="4"/>
  <c r="AQ196" i="4"/>
  <c r="AQ212" i="4"/>
  <c r="AQ228" i="4"/>
  <c r="AQ244" i="4"/>
  <c r="AQ260" i="4"/>
  <c r="AQ292" i="4"/>
  <c r="AQ308" i="4"/>
  <c r="AQ324" i="4"/>
  <c r="AQ340" i="4"/>
  <c r="AQ356" i="4"/>
  <c r="AQ325" i="4"/>
  <c r="AR353" i="4"/>
  <c r="AQ21" i="4"/>
  <c r="AQ37" i="4"/>
  <c r="AQ85" i="4"/>
  <c r="AQ133" i="4"/>
  <c r="AQ209" i="4"/>
  <c r="AR213" i="4"/>
  <c r="AR229" i="4"/>
  <c r="AR245" i="4"/>
  <c r="AR277" i="4"/>
  <c r="AQ289" i="4"/>
  <c r="AR293" i="4"/>
  <c r="AQ329" i="4"/>
  <c r="AQ357" i="4"/>
  <c r="AQ365" i="4"/>
  <c r="AG180" i="4"/>
  <c r="AG117" i="4"/>
  <c r="AG129" i="4"/>
  <c r="AG188" i="4"/>
  <c r="AR100" i="4"/>
  <c r="AR116" i="4"/>
  <c r="AR132" i="4"/>
  <c r="AR148" i="4"/>
  <c r="AR164" i="4"/>
  <c r="AR180" i="4"/>
  <c r="AR196" i="4"/>
  <c r="AR212" i="4"/>
  <c r="AR228" i="4"/>
  <c r="AR244" i="4"/>
  <c r="AR260" i="4"/>
  <c r="AR292" i="4"/>
  <c r="AR308" i="4"/>
  <c r="AR324" i="4"/>
  <c r="AR340" i="4"/>
  <c r="AR356" i="4"/>
  <c r="AR351" i="4"/>
  <c r="AR13" i="4"/>
  <c r="AR29" i="4"/>
  <c r="AQ41" i="4"/>
  <c r="AR45" i="4"/>
  <c r="AQ57" i="4"/>
  <c r="AR61" i="4"/>
  <c r="AR77" i="4"/>
  <c r="AQ89" i="4"/>
  <c r="AR93" i="4"/>
  <c r="AQ105" i="4"/>
  <c r="AR109" i="4"/>
  <c r="AR125" i="4"/>
  <c r="AQ137" i="4"/>
  <c r="AR141" i="4"/>
  <c r="AQ149" i="4"/>
  <c r="AQ153" i="4"/>
  <c r="AR157" i="4"/>
  <c r="AQ165" i="4"/>
  <c r="AR173" i="4"/>
  <c r="AQ181" i="4"/>
  <c r="AQ185" i="4"/>
  <c r="AR189" i="4"/>
  <c r="AQ197" i="4"/>
  <c r="AQ217" i="4"/>
  <c r="AR233" i="4"/>
  <c r="AR261" i="4"/>
  <c r="AR265" i="4"/>
  <c r="AR281" i="4"/>
  <c r="AQ309" i="4"/>
  <c r="AQ313" i="4"/>
  <c r="AQ337" i="4"/>
  <c r="AQ359" i="4"/>
  <c r="AG37" i="4"/>
  <c r="AG49" i="4"/>
  <c r="AG153" i="4"/>
  <c r="AG165" i="4"/>
  <c r="AG177" i="4"/>
  <c r="AQ152" i="4"/>
  <c r="AR168" i="4"/>
  <c r="AQ184" i="4"/>
  <c r="AQ200" i="4"/>
  <c r="AQ216" i="4"/>
  <c r="AQ232" i="4"/>
  <c r="AQ248" i="4"/>
  <c r="AQ264" i="4"/>
  <c r="AQ280" i="4"/>
  <c r="AQ296" i="4"/>
  <c r="AQ312" i="4"/>
  <c r="AQ328" i="4"/>
  <c r="AQ344" i="4"/>
  <c r="AQ360" i="4"/>
  <c r="AR325" i="4"/>
  <c r="AR333" i="4"/>
  <c r="AQ353" i="4"/>
  <c r="AQ361" i="4"/>
  <c r="AQ25" i="4"/>
  <c r="AQ73" i="4"/>
  <c r="AQ121" i="4"/>
  <c r="AQ169" i="4"/>
  <c r="AR201" i="4"/>
  <c r="AQ213" i="4"/>
  <c r="AR217" i="4"/>
  <c r="AR249" i="4"/>
  <c r="AQ265" i="4"/>
  <c r="AQ277" i="4"/>
  <c r="AQ281" i="4"/>
  <c r="AR297" i="4"/>
  <c r="AR313" i="4"/>
  <c r="AR337" i="4"/>
  <c r="AG92" i="4"/>
  <c r="AG85" i="4"/>
  <c r="AG97" i="4"/>
  <c r="AG213" i="4"/>
  <c r="AG225" i="4"/>
  <c r="AG200" i="4"/>
  <c r="AQ168" i="4"/>
  <c r="AR361" i="4"/>
  <c r="AQ367" i="4"/>
  <c r="AR17" i="4"/>
  <c r="AQ29" i="4"/>
  <c r="AG29" i="4"/>
  <c r="AR33" i="4"/>
  <c r="AQ45" i="4"/>
  <c r="AR49" i="4"/>
  <c r="AR65" i="4"/>
  <c r="AQ77" i="4"/>
  <c r="AR81" i="4"/>
  <c r="AQ93" i="4"/>
  <c r="AG93" i="4"/>
  <c r="AR97" i="4"/>
  <c r="AR113" i="4"/>
  <c r="AQ125" i="4"/>
  <c r="AG125" i="4"/>
  <c r="AR129" i="4"/>
  <c r="AQ141" i="4"/>
  <c r="AR145" i="4"/>
  <c r="AQ157" i="4"/>
  <c r="AG157" i="4"/>
  <c r="AR161" i="4"/>
  <c r="AQ173" i="4"/>
  <c r="AR177" i="4"/>
  <c r="AQ189" i="4"/>
  <c r="AG189" i="4"/>
  <c r="AQ201" i="4"/>
  <c r="AQ205" i="4"/>
  <c r="AR221" i="4"/>
  <c r="AQ233" i="4"/>
  <c r="AR237" i="4"/>
  <c r="AQ249" i="4"/>
  <c r="AR253" i="4"/>
  <c r="AR269" i="4"/>
  <c r="AQ285" i="4"/>
  <c r="AQ297" i="4"/>
  <c r="AR301" i="4"/>
  <c r="AR317" i="4"/>
  <c r="AR359" i="4"/>
  <c r="AG17" i="4"/>
  <c r="I18" i="11"/>
  <c r="AG41" i="4"/>
  <c r="AG121" i="4"/>
  <c r="AG133" i="4"/>
  <c r="AG145" i="4"/>
  <c r="AG169" i="4"/>
  <c r="AG164" i="4"/>
  <c r="AR9" i="4"/>
  <c r="AQ8" i="4"/>
  <c r="AQ9" i="4"/>
  <c r="AR8" i="4"/>
  <c r="AQ6" i="4"/>
  <c r="AQ7" i="4"/>
  <c r="AG9" i="4"/>
  <c r="I10" i="11" s="1"/>
  <c r="AR6" i="4"/>
  <c r="AR7" i="4"/>
  <c r="AG6" i="4"/>
  <c r="I7" i="11" s="1"/>
  <c r="AQ5" i="4"/>
  <c r="AR5" i="4"/>
  <c r="AG5" i="4"/>
  <c r="I6" i="11" s="1"/>
  <c r="A6" i="3"/>
  <c r="AC110" i="11" l="1"/>
  <c r="L110" i="11"/>
  <c r="AC57" i="11"/>
  <c r="L57" i="11"/>
  <c r="AC195" i="11"/>
  <c r="L195" i="11"/>
  <c r="AC144" i="11"/>
  <c r="L144" i="11"/>
  <c r="AC190" i="11"/>
  <c r="L190" i="11"/>
  <c r="AC62" i="11"/>
  <c r="L62" i="11"/>
  <c r="AC115" i="11"/>
  <c r="L115" i="11"/>
  <c r="AC192" i="11"/>
  <c r="L192" i="11"/>
  <c r="AC128" i="11"/>
  <c r="L128" i="11"/>
  <c r="AC47" i="11"/>
  <c r="L47" i="11"/>
  <c r="AC48" i="11"/>
  <c r="L48" i="11"/>
  <c r="AC127" i="11"/>
  <c r="L127" i="11"/>
  <c r="AC171" i="11"/>
  <c r="L171" i="11"/>
  <c r="AC139" i="11"/>
  <c r="L139" i="11"/>
  <c r="AC114" i="11"/>
  <c r="L114" i="11"/>
  <c r="AC93" i="11"/>
  <c r="L93" i="11"/>
  <c r="AC88" i="11"/>
  <c r="L88" i="11"/>
  <c r="AC101" i="11"/>
  <c r="L101" i="11"/>
  <c r="AC39" i="11"/>
  <c r="L39" i="11"/>
  <c r="AC80" i="11"/>
  <c r="L80" i="11"/>
  <c r="AC31" i="11"/>
  <c r="L31" i="11"/>
  <c r="AC141" i="11"/>
  <c r="L141" i="11"/>
  <c r="AC142" i="11"/>
  <c r="L142" i="11"/>
  <c r="AC180" i="11"/>
  <c r="L180" i="11"/>
  <c r="AC52" i="11"/>
  <c r="L52" i="11"/>
  <c r="AC99" i="11"/>
  <c r="L99" i="11"/>
  <c r="AC53" i="11"/>
  <c r="L53" i="11"/>
  <c r="AC95" i="11"/>
  <c r="L95" i="11"/>
  <c r="AC91" i="11"/>
  <c r="L91" i="11"/>
  <c r="AC70" i="11"/>
  <c r="L70" i="11"/>
  <c r="AC108" i="11"/>
  <c r="L108" i="11"/>
  <c r="AC155" i="11"/>
  <c r="L155" i="11"/>
  <c r="AC123" i="11"/>
  <c r="L123" i="11"/>
  <c r="AC74" i="11"/>
  <c r="L74" i="11"/>
  <c r="AC159" i="11"/>
  <c r="L159" i="11"/>
  <c r="AC201" i="11"/>
  <c r="L201" i="11"/>
  <c r="AC226" i="11"/>
  <c r="L226" i="11"/>
  <c r="AC98" i="11"/>
  <c r="L98" i="11"/>
  <c r="AC77" i="11"/>
  <c r="L77" i="11"/>
  <c r="AC113" i="11"/>
  <c r="L113" i="11"/>
  <c r="AC72" i="11"/>
  <c r="L72" i="11"/>
  <c r="AC183" i="11"/>
  <c r="L183" i="11"/>
  <c r="AC132" i="11"/>
  <c r="L132" i="11"/>
  <c r="AC161" i="11"/>
  <c r="L161" i="11"/>
  <c r="AC208" i="11"/>
  <c r="L208" i="11"/>
  <c r="AC122" i="11"/>
  <c r="L122" i="11"/>
  <c r="AC86" i="11"/>
  <c r="L86" i="11"/>
  <c r="AC65" i="11"/>
  <c r="L65" i="11"/>
  <c r="AC60" i="11"/>
  <c r="L60" i="11"/>
  <c r="AC85" i="11"/>
  <c r="L85" i="11"/>
  <c r="AC89" i="11"/>
  <c r="L89" i="11"/>
  <c r="AC212" i="11"/>
  <c r="L212" i="11"/>
  <c r="AC227" i="11"/>
  <c r="L227" i="11"/>
  <c r="AC198" i="11"/>
  <c r="L198" i="11"/>
  <c r="AC76" i="11"/>
  <c r="L76" i="11"/>
  <c r="AC215" i="11"/>
  <c r="L215" i="11"/>
  <c r="AC222" i="11"/>
  <c r="L222" i="11"/>
  <c r="AC94" i="11"/>
  <c r="L94" i="11"/>
  <c r="AC26" i="11"/>
  <c r="L26" i="11"/>
  <c r="AC37" i="11"/>
  <c r="L37" i="11"/>
  <c r="AC224" i="11"/>
  <c r="L224" i="11"/>
  <c r="AC32" i="11"/>
  <c r="L32" i="11"/>
  <c r="AC143" i="11"/>
  <c r="L143" i="11"/>
  <c r="AC79" i="11"/>
  <c r="L79" i="11"/>
  <c r="AC209" i="11"/>
  <c r="L209" i="11"/>
  <c r="AC156" i="11"/>
  <c r="L156" i="11"/>
  <c r="AC203" i="11"/>
  <c r="L203" i="11"/>
  <c r="AC43" i="11"/>
  <c r="L43" i="11"/>
  <c r="AC106" i="11"/>
  <c r="L106" i="11"/>
  <c r="AC146" i="11"/>
  <c r="L146" i="11"/>
  <c r="AC216" i="11"/>
  <c r="L216" i="11"/>
  <c r="AC120" i="11"/>
  <c r="L120" i="11"/>
  <c r="AC71" i="11"/>
  <c r="L71" i="11"/>
  <c r="AC174" i="11"/>
  <c r="L174" i="11"/>
  <c r="AC125" i="11"/>
  <c r="L125" i="11"/>
  <c r="AC84" i="11"/>
  <c r="L84" i="11"/>
  <c r="AC131" i="11"/>
  <c r="L131" i="11"/>
  <c r="AC40" i="11"/>
  <c r="L40" i="11"/>
  <c r="AC119" i="11"/>
  <c r="L119" i="11"/>
  <c r="AC189" i="11"/>
  <c r="L189" i="11"/>
  <c r="AC177" i="11"/>
  <c r="L177" i="11"/>
  <c r="AC214" i="11"/>
  <c r="L214" i="11"/>
  <c r="AC145" i="11"/>
  <c r="L145" i="11"/>
  <c r="AC28" i="11"/>
  <c r="L28" i="11"/>
  <c r="AC102" i="11"/>
  <c r="L102" i="11"/>
  <c r="AC49" i="11"/>
  <c r="L49" i="11"/>
  <c r="AC197" i="11"/>
  <c r="L197" i="11"/>
  <c r="AC140" i="11"/>
  <c r="L140" i="11"/>
  <c r="AC181" i="11"/>
  <c r="L181" i="11"/>
  <c r="AC187" i="11"/>
  <c r="L187" i="11"/>
  <c r="AC27" i="11"/>
  <c r="L27" i="11"/>
  <c r="AC202" i="11"/>
  <c r="L202" i="11"/>
  <c r="AC193" i="11"/>
  <c r="L193" i="11"/>
  <c r="AC130" i="11"/>
  <c r="L130" i="11"/>
  <c r="AC200" i="11"/>
  <c r="L200" i="11"/>
  <c r="AC104" i="11"/>
  <c r="L104" i="11"/>
  <c r="AC55" i="11"/>
  <c r="L55" i="11"/>
  <c r="AC173" i="11"/>
  <c r="L173" i="11"/>
  <c r="AC36" i="11"/>
  <c r="L36" i="11"/>
  <c r="AC179" i="11"/>
  <c r="L179" i="11"/>
  <c r="AC147" i="11"/>
  <c r="L147" i="11"/>
  <c r="AC42" i="11"/>
  <c r="L42" i="11"/>
  <c r="AC223" i="11"/>
  <c r="L223" i="11"/>
  <c r="AC63" i="11"/>
  <c r="L63" i="11"/>
  <c r="AC154" i="11"/>
  <c r="L154" i="11"/>
  <c r="AC160" i="11"/>
  <c r="L160" i="11"/>
  <c r="AC118" i="11"/>
  <c r="L118" i="11"/>
  <c r="AC97" i="11"/>
  <c r="L97" i="11"/>
  <c r="AC92" i="11"/>
  <c r="L92" i="11"/>
  <c r="AC152" i="11"/>
  <c r="L152" i="11"/>
  <c r="AC206" i="11"/>
  <c r="L206" i="11"/>
  <c r="AC46" i="11"/>
  <c r="L46" i="11"/>
  <c r="AC129" i="11"/>
  <c r="L129" i="11"/>
  <c r="AC166" i="11"/>
  <c r="L166" i="11"/>
  <c r="AC194" i="11"/>
  <c r="L194" i="11"/>
  <c r="AC73" i="11"/>
  <c r="L73" i="11"/>
  <c r="AC207" i="11"/>
  <c r="L207" i="11"/>
  <c r="AC185" i="11"/>
  <c r="L185" i="11"/>
  <c r="AC169" i="11"/>
  <c r="L169" i="11"/>
  <c r="AC126" i="11"/>
  <c r="L126" i="11"/>
  <c r="AC51" i="11"/>
  <c r="L51" i="11"/>
  <c r="AC69" i="11"/>
  <c r="L69" i="11"/>
  <c r="AC157" i="11"/>
  <c r="L157" i="11"/>
  <c r="AC64" i="11"/>
  <c r="L64" i="11"/>
  <c r="AC149" i="11"/>
  <c r="L149" i="11"/>
  <c r="AC111" i="11"/>
  <c r="L111" i="11"/>
  <c r="AC165" i="11"/>
  <c r="L165" i="11"/>
  <c r="AC150" i="11"/>
  <c r="L150" i="11"/>
  <c r="AC188" i="11"/>
  <c r="L188" i="11"/>
  <c r="AC124" i="11"/>
  <c r="L124" i="11"/>
  <c r="AC133" i="11"/>
  <c r="L133" i="11"/>
  <c r="AC75" i="11"/>
  <c r="L75" i="11"/>
  <c r="AC191" i="11"/>
  <c r="L191" i="11"/>
  <c r="AC178" i="11"/>
  <c r="L178" i="11"/>
  <c r="AC50" i="11"/>
  <c r="L50" i="11"/>
  <c r="AC29" i="11"/>
  <c r="L29" i="11"/>
  <c r="AC137" i="11"/>
  <c r="L137" i="11"/>
  <c r="AC217" i="11"/>
  <c r="L217" i="11"/>
  <c r="AC103" i="11"/>
  <c r="L103" i="11"/>
  <c r="AC225" i="11"/>
  <c r="L225" i="11"/>
  <c r="AC116" i="11"/>
  <c r="L116" i="11"/>
  <c r="AC163" i="11"/>
  <c r="L163" i="11"/>
  <c r="AC35" i="11"/>
  <c r="L35" i="11"/>
  <c r="AC213" i="11"/>
  <c r="L213" i="11"/>
  <c r="AC45" i="11"/>
  <c r="L45" i="11"/>
  <c r="AC158" i="11"/>
  <c r="L158" i="11"/>
  <c r="AC109" i="11"/>
  <c r="L109" i="11"/>
  <c r="AC218" i="11"/>
  <c r="L218" i="11"/>
  <c r="AC90" i="11"/>
  <c r="L90" i="11"/>
  <c r="AC105" i="11"/>
  <c r="L105" i="11"/>
  <c r="AC134" i="11"/>
  <c r="L134" i="11"/>
  <c r="AC81" i="11"/>
  <c r="L81" i="11"/>
  <c r="AC172" i="11"/>
  <c r="L172" i="11"/>
  <c r="AC44" i="11"/>
  <c r="L44" i="11"/>
  <c r="AC59" i="11"/>
  <c r="L59" i="11"/>
  <c r="AC162" i="11"/>
  <c r="L162" i="11"/>
  <c r="AC34" i="11"/>
  <c r="L34" i="11"/>
  <c r="AC136" i="11"/>
  <c r="L136" i="11"/>
  <c r="AC87" i="11"/>
  <c r="L87" i="11"/>
  <c r="AC30" i="11"/>
  <c r="L30" i="11"/>
  <c r="AC41" i="11"/>
  <c r="L41" i="11"/>
  <c r="AC164" i="11"/>
  <c r="L164" i="11"/>
  <c r="AC68" i="11"/>
  <c r="L68" i="11"/>
  <c r="AC170" i="11"/>
  <c r="L170" i="11"/>
  <c r="AC112" i="11"/>
  <c r="L112" i="11"/>
  <c r="AC186" i="11"/>
  <c r="L186" i="11"/>
  <c r="AC58" i="11"/>
  <c r="L58" i="11"/>
  <c r="AC220" i="11"/>
  <c r="L220" i="11"/>
  <c r="AC176" i="11"/>
  <c r="L176" i="11"/>
  <c r="AC153" i="11"/>
  <c r="L153" i="11"/>
  <c r="AC184" i="11"/>
  <c r="L184" i="11"/>
  <c r="AC78" i="11"/>
  <c r="L78" i="11"/>
  <c r="AC38" i="11"/>
  <c r="L38" i="11"/>
  <c r="AC66" i="11"/>
  <c r="L66" i="11"/>
  <c r="AC100" i="11"/>
  <c r="L100" i="11"/>
  <c r="AC54" i="11"/>
  <c r="L54" i="11"/>
  <c r="AC117" i="11"/>
  <c r="L117" i="11"/>
  <c r="AC204" i="11"/>
  <c r="L204" i="11"/>
  <c r="AC219" i="11"/>
  <c r="L219" i="11"/>
  <c r="AC121" i="11"/>
  <c r="L121" i="11"/>
  <c r="AC168" i="11"/>
  <c r="L168" i="11"/>
  <c r="AC151" i="11"/>
  <c r="L151" i="11"/>
  <c r="AC196" i="11"/>
  <c r="L196" i="11"/>
  <c r="AC211" i="11"/>
  <c r="L211" i="11"/>
  <c r="AC83" i="11"/>
  <c r="L83" i="11"/>
  <c r="AC96" i="11"/>
  <c r="L96" i="11"/>
  <c r="AC175" i="11"/>
  <c r="L175" i="11"/>
  <c r="AC138" i="11"/>
  <c r="L138" i="11"/>
  <c r="AC182" i="11"/>
  <c r="L182" i="11"/>
  <c r="AC33" i="11"/>
  <c r="L33" i="11"/>
  <c r="AC107" i="11"/>
  <c r="L107" i="11"/>
  <c r="AC210" i="11"/>
  <c r="L210" i="11"/>
  <c r="AC82" i="11"/>
  <c r="L82" i="11"/>
  <c r="AC61" i="11"/>
  <c r="L61" i="11"/>
  <c r="AC56" i="11"/>
  <c r="L56" i="11"/>
  <c r="AC199" i="11"/>
  <c r="L199" i="11"/>
  <c r="AC167" i="11"/>
  <c r="L167" i="11"/>
  <c r="AC135" i="11"/>
  <c r="L135" i="11"/>
  <c r="AC221" i="11"/>
  <c r="L221" i="11"/>
  <c r="AC148" i="11"/>
  <c r="L148" i="11"/>
  <c r="AC205" i="11"/>
  <c r="L205" i="11"/>
  <c r="AC67" i="11"/>
  <c r="L67" i="11"/>
  <c r="R2" i="11"/>
  <c r="Q2" i="11"/>
  <c r="P2" i="11"/>
  <c r="O2" i="11"/>
  <c r="N2" i="11"/>
  <c r="AC238" i="4"/>
  <c r="N369" i="7"/>
  <c r="O369" i="7"/>
  <c r="P369" i="7"/>
  <c r="M369" i="7"/>
  <c r="AI165" i="4"/>
  <c r="I166" i="11"/>
  <c r="AI214" i="4"/>
  <c r="I215" i="11"/>
  <c r="AI40" i="4"/>
  <c r="I41" i="11"/>
  <c r="AI211" i="4"/>
  <c r="I212" i="11"/>
  <c r="AI110" i="4"/>
  <c r="I111" i="11"/>
  <c r="AI96" i="4"/>
  <c r="I97" i="11"/>
  <c r="N26" i="7"/>
  <c r="O26" i="7"/>
  <c r="P26" i="7"/>
  <c r="M26" i="7"/>
  <c r="N29" i="7"/>
  <c r="O29" i="7" s="1"/>
  <c r="P29" i="7" s="1"/>
  <c r="M29" i="7"/>
  <c r="N94" i="7"/>
  <c r="O94" i="7"/>
  <c r="P94" i="7"/>
  <c r="M94" i="7"/>
  <c r="N296" i="7"/>
  <c r="O296" i="7" s="1"/>
  <c r="P296" i="7" s="1"/>
  <c r="M296" i="7"/>
  <c r="N122" i="7"/>
  <c r="O122" i="7"/>
  <c r="P122" i="7"/>
  <c r="M122" i="7"/>
  <c r="N68" i="7"/>
  <c r="O68" i="7" s="1"/>
  <c r="P68" i="7" s="1"/>
  <c r="M68" i="7"/>
  <c r="N38" i="7"/>
  <c r="O38" i="7"/>
  <c r="P38" i="7"/>
  <c r="M38" i="7"/>
  <c r="N262" i="7"/>
  <c r="O262" i="7" s="1"/>
  <c r="P262" i="7" s="1"/>
  <c r="M262" i="7"/>
  <c r="N208" i="7"/>
  <c r="O208" i="7"/>
  <c r="P208" i="7"/>
  <c r="M208" i="7"/>
  <c r="N35" i="7"/>
  <c r="O35" i="7" s="1"/>
  <c r="P35" i="7" s="1"/>
  <c r="M35" i="7"/>
  <c r="N185" i="7"/>
  <c r="O185" i="7"/>
  <c r="P185" i="7"/>
  <c r="M185" i="7"/>
  <c r="N333" i="7"/>
  <c r="O333" i="7" s="1"/>
  <c r="P333" i="7" s="1"/>
  <c r="M333" i="7"/>
  <c r="N151" i="7"/>
  <c r="O151" i="7"/>
  <c r="P151" i="7"/>
  <c r="M151" i="7"/>
  <c r="AI164" i="4"/>
  <c r="I165" i="11"/>
  <c r="AI200" i="4"/>
  <c r="I201" i="11"/>
  <c r="AI54" i="4"/>
  <c r="I55" i="11"/>
  <c r="AI76" i="4"/>
  <c r="I77" i="11"/>
  <c r="AI141" i="4"/>
  <c r="I142" i="11"/>
  <c r="AI162" i="4"/>
  <c r="I163" i="11"/>
  <c r="AI155" i="4"/>
  <c r="I156" i="11"/>
  <c r="AI147" i="4"/>
  <c r="I148" i="11"/>
  <c r="AI111" i="4"/>
  <c r="I112" i="11"/>
  <c r="AI99" i="4"/>
  <c r="I100" i="11"/>
  <c r="AI48" i="4"/>
  <c r="I49" i="11"/>
  <c r="AI42" i="4"/>
  <c r="I43" i="11"/>
  <c r="AI72" i="4"/>
  <c r="I73" i="11"/>
  <c r="AI197" i="4"/>
  <c r="I198" i="11"/>
  <c r="N193" i="7"/>
  <c r="O193" i="7"/>
  <c r="P193" i="7"/>
  <c r="M193" i="7"/>
  <c r="N106" i="7"/>
  <c r="O106" i="7" s="1"/>
  <c r="P106" i="7" s="1"/>
  <c r="M106" i="7"/>
  <c r="N234" i="7"/>
  <c r="O234" i="7"/>
  <c r="P234" i="7"/>
  <c r="M234" i="7"/>
  <c r="N362" i="7"/>
  <c r="O362" i="7" s="1"/>
  <c r="P362" i="7" s="1"/>
  <c r="M362" i="7"/>
  <c r="N83" i="7"/>
  <c r="O83" i="7"/>
  <c r="P83" i="7"/>
  <c r="M83" i="7"/>
  <c r="N211" i="7"/>
  <c r="O211" i="7" s="1"/>
  <c r="P211" i="7" s="1"/>
  <c r="M211" i="7"/>
  <c r="N339" i="7"/>
  <c r="O339" i="7"/>
  <c r="P339" i="7"/>
  <c r="M339" i="7"/>
  <c r="N52" i="7"/>
  <c r="O52" i="7" s="1"/>
  <c r="P52" i="7" s="1"/>
  <c r="M52" i="7"/>
  <c r="N180" i="7"/>
  <c r="O180" i="7"/>
  <c r="P180" i="7"/>
  <c r="M180" i="7"/>
  <c r="N308" i="7"/>
  <c r="O308" i="7" s="1"/>
  <c r="P308" i="7" s="1"/>
  <c r="M308" i="7"/>
  <c r="N14" i="7"/>
  <c r="O14" i="7"/>
  <c r="P14" i="7"/>
  <c r="M14" i="7"/>
  <c r="N149" i="7"/>
  <c r="O149" i="7" s="1"/>
  <c r="P149" i="7" s="1"/>
  <c r="M149" i="7"/>
  <c r="N277" i="7"/>
  <c r="O277" i="7"/>
  <c r="P277" i="7"/>
  <c r="M277" i="7"/>
  <c r="N241" i="7"/>
  <c r="O241" i="7" s="1"/>
  <c r="P241" i="7" s="1"/>
  <c r="M241" i="7"/>
  <c r="N118" i="7"/>
  <c r="O118" i="7"/>
  <c r="P118" i="7"/>
  <c r="M118" i="7"/>
  <c r="N246" i="7"/>
  <c r="O246" i="7" s="1"/>
  <c r="P246" i="7" s="1"/>
  <c r="M246" i="7"/>
  <c r="N49" i="7"/>
  <c r="O49" i="7"/>
  <c r="P49" i="7"/>
  <c r="M49" i="7"/>
  <c r="N95" i="7"/>
  <c r="O95" i="7" s="1"/>
  <c r="P95" i="7" s="1"/>
  <c r="M95" i="7"/>
  <c r="N223" i="7"/>
  <c r="O223" i="7"/>
  <c r="P223" i="7"/>
  <c r="M223" i="7"/>
  <c r="N351" i="7"/>
  <c r="O351" i="7" s="1"/>
  <c r="P351" i="7" s="1"/>
  <c r="M351" i="7"/>
  <c r="N64" i="7"/>
  <c r="O64" i="7"/>
  <c r="P64" i="7"/>
  <c r="M64" i="7"/>
  <c r="N192" i="7"/>
  <c r="O192" i="7" s="1"/>
  <c r="P192" i="7" s="1"/>
  <c r="M192" i="7"/>
  <c r="N320" i="7"/>
  <c r="O320" i="7"/>
  <c r="P320" i="7"/>
  <c r="M320" i="7"/>
  <c r="AI180" i="4"/>
  <c r="I181" i="11"/>
  <c r="AI135" i="4"/>
  <c r="I136" i="11"/>
  <c r="AI136" i="4"/>
  <c r="I137" i="11"/>
  <c r="AI100" i="4"/>
  <c r="I101" i="11"/>
  <c r="AI187" i="4"/>
  <c r="I188" i="11"/>
  <c r="AI218" i="4"/>
  <c r="I219" i="11"/>
  <c r="N187" i="7"/>
  <c r="O187" i="7"/>
  <c r="P187" i="7"/>
  <c r="M187" i="7"/>
  <c r="N73" i="7"/>
  <c r="O73" i="7" s="1"/>
  <c r="P73" i="7" s="1"/>
  <c r="M73" i="7"/>
  <c r="N199" i="7"/>
  <c r="O199" i="7"/>
  <c r="P199" i="7"/>
  <c r="M199" i="7"/>
  <c r="N99" i="7"/>
  <c r="O99" i="7" s="1"/>
  <c r="P99" i="7" s="1"/>
  <c r="M99" i="7"/>
  <c r="N321" i="7"/>
  <c r="O321" i="7"/>
  <c r="P321" i="7"/>
  <c r="M321" i="7"/>
  <c r="N367" i="7"/>
  <c r="O367" i="7" s="1"/>
  <c r="P367" i="7" s="1"/>
  <c r="M367" i="7"/>
  <c r="N139" i="7"/>
  <c r="O139" i="7"/>
  <c r="P139" i="7"/>
  <c r="M139" i="7"/>
  <c r="N236" i="7"/>
  <c r="O236" i="7" s="1"/>
  <c r="P236" i="7" s="1"/>
  <c r="M236" i="7"/>
  <c r="N174" i="7"/>
  <c r="O174" i="7"/>
  <c r="P174" i="7"/>
  <c r="M174" i="7"/>
  <c r="N265" i="7"/>
  <c r="O265" i="7" s="1"/>
  <c r="P265" i="7" s="1"/>
  <c r="M265" i="7"/>
  <c r="AI153" i="4"/>
  <c r="I154" i="11"/>
  <c r="AI61" i="4"/>
  <c r="I62" i="11"/>
  <c r="AI167" i="4"/>
  <c r="I168" i="11"/>
  <c r="AI102" i="4"/>
  <c r="I103" i="11"/>
  <c r="AI65" i="4"/>
  <c r="I66" i="11"/>
  <c r="AI83" i="4"/>
  <c r="I84" i="11"/>
  <c r="AI207" i="4"/>
  <c r="I208" i="11"/>
  <c r="AI31" i="4"/>
  <c r="I32" i="11"/>
  <c r="AI169" i="4"/>
  <c r="I170" i="11"/>
  <c r="AI157" i="4"/>
  <c r="I158" i="11"/>
  <c r="AI49" i="4"/>
  <c r="I50" i="11"/>
  <c r="AI84" i="4"/>
  <c r="I85" i="11"/>
  <c r="AI210" i="4"/>
  <c r="I211" i="11"/>
  <c r="AI150" i="4"/>
  <c r="I151" i="11"/>
  <c r="AI86" i="4"/>
  <c r="I87" i="11"/>
  <c r="AI204" i="4"/>
  <c r="I205" i="11"/>
  <c r="AI215" i="4"/>
  <c r="I216" i="11"/>
  <c r="AI146" i="4"/>
  <c r="I147" i="11"/>
  <c r="AI45" i="4"/>
  <c r="I46" i="11"/>
  <c r="AI126" i="4"/>
  <c r="I127" i="11"/>
  <c r="AI112" i="4"/>
  <c r="I113" i="11"/>
  <c r="AI94" i="4"/>
  <c r="I95" i="11"/>
  <c r="AI212" i="4"/>
  <c r="I213" i="11"/>
  <c r="AI90" i="4"/>
  <c r="I91" i="11"/>
  <c r="AI203" i="4"/>
  <c r="I204" i="11"/>
  <c r="AI176" i="4"/>
  <c r="I177" i="11"/>
  <c r="AI138" i="4"/>
  <c r="I139" i="11"/>
  <c r="AI107" i="4"/>
  <c r="I108" i="11"/>
  <c r="AI77" i="4"/>
  <c r="I78" i="11"/>
  <c r="M24" i="11"/>
  <c r="M23" i="11"/>
  <c r="M22" i="11"/>
  <c r="N249" i="7"/>
  <c r="O249" i="7" s="1"/>
  <c r="P249" i="7" s="1"/>
  <c r="M249" i="7"/>
  <c r="N114" i="7"/>
  <c r="O114" i="7"/>
  <c r="P114" i="7"/>
  <c r="M114" i="7"/>
  <c r="N242" i="7"/>
  <c r="O242" i="7" s="1"/>
  <c r="P242" i="7" s="1"/>
  <c r="M242" i="7"/>
  <c r="N42" i="7"/>
  <c r="O42" i="7"/>
  <c r="P42" i="7"/>
  <c r="M42" i="7"/>
  <c r="N91" i="7"/>
  <c r="O91" i="7" s="1"/>
  <c r="P91" i="7" s="1"/>
  <c r="M91" i="7"/>
  <c r="N219" i="7"/>
  <c r="O219" i="7"/>
  <c r="P219" i="7"/>
  <c r="M219" i="7"/>
  <c r="N347" i="7"/>
  <c r="O347" i="7" s="1"/>
  <c r="P347" i="7" s="1"/>
  <c r="M347" i="7"/>
  <c r="N60" i="7"/>
  <c r="O60" i="7"/>
  <c r="P60" i="7"/>
  <c r="M60" i="7"/>
  <c r="N188" i="7"/>
  <c r="O188" i="7" s="1"/>
  <c r="P188" i="7" s="1"/>
  <c r="M188" i="7"/>
  <c r="N316" i="7"/>
  <c r="O316" i="7"/>
  <c r="P316" i="7"/>
  <c r="M316" i="7"/>
  <c r="N30" i="7"/>
  <c r="O30" i="7" s="1"/>
  <c r="P30" i="7" s="1"/>
  <c r="M30" i="7"/>
  <c r="N157" i="7"/>
  <c r="O157" i="7"/>
  <c r="P157" i="7"/>
  <c r="M157" i="7"/>
  <c r="N285" i="7"/>
  <c r="O285" i="7" s="1"/>
  <c r="P285" i="7" s="1"/>
  <c r="M285" i="7"/>
  <c r="N273" i="7"/>
  <c r="O273" i="7"/>
  <c r="P273" i="7"/>
  <c r="M273" i="7"/>
  <c r="N126" i="7"/>
  <c r="O126" i="7" s="1"/>
  <c r="P126" i="7" s="1"/>
  <c r="M126" i="7"/>
  <c r="N254" i="7"/>
  <c r="O254" i="7"/>
  <c r="P254" i="7"/>
  <c r="M254" i="7"/>
  <c r="N121" i="7"/>
  <c r="O121" i="7" s="1"/>
  <c r="P121" i="7" s="1"/>
  <c r="M121" i="7"/>
  <c r="N103" i="7"/>
  <c r="O103" i="7"/>
  <c r="P103" i="7"/>
  <c r="M103" i="7"/>
  <c r="N231" i="7"/>
  <c r="O231" i="7" s="1"/>
  <c r="P231" i="7" s="1"/>
  <c r="M231" i="7"/>
  <c r="N359" i="7"/>
  <c r="O359" i="7"/>
  <c r="P359" i="7"/>
  <c r="M359" i="7"/>
  <c r="N72" i="7"/>
  <c r="O72" i="7" s="1"/>
  <c r="P72" i="7" s="1"/>
  <c r="M72" i="7"/>
  <c r="N200" i="7"/>
  <c r="O200" i="7"/>
  <c r="P200" i="7"/>
  <c r="M200" i="7"/>
  <c r="N328" i="7"/>
  <c r="O328" i="7" s="1"/>
  <c r="P328" i="7" s="1"/>
  <c r="M328" i="7"/>
  <c r="N27" i="7"/>
  <c r="O27" i="7"/>
  <c r="P27" i="7"/>
  <c r="M27" i="7"/>
  <c r="N154" i="7"/>
  <c r="O154" i="7" s="1"/>
  <c r="P154" i="7" s="1"/>
  <c r="M154" i="7"/>
  <c r="N282" i="7"/>
  <c r="O282" i="7"/>
  <c r="P282" i="7"/>
  <c r="M282" i="7"/>
  <c r="N345" i="7"/>
  <c r="O345" i="7" s="1"/>
  <c r="P345" i="7" s="1"/>
  <c r="M345" i="7"/>
  <c r="N131" i="7"/>
  <c r="O131" i="7"/>
  <c r="P131" i="7"/>
  <c r="M131" i="7"/>
  <c r="N259" i="7"/>
  <c r="O259" i="7" s="1"/>
  <c r="P259" i="7" s="1"/>
  <c r="M259" i="7"/>
  <c r="N145" i="7"/>
  <c r="O145" i="7"/>
  <c r="P145" i="7"/>
  <c r="M145" i="7"/>
  <c r="N100" i="7"/>
  <c r="O100" i="7" s="1"/>
  <c r="P100" i="7" s="1"/>
  <c r="M100" i="7"/>
  <c r="N228" i="7"/>
  <c r="O228" i="7"/>
  <c r="P228" i="7"/>
  <c r="M228" i="7"/>
  <c r="N356" i="7"/>
  <c r="O356" i="7" s="1"/>
  <c r="P356" i="7" s="1"/>
  <c r="M356" i="7"/>
  <c r="N69" i="7"/>
  <c r="O69" i="7"/>
  <c r="P69" i="7"/>
  <c r="M69" i="7"/>
  <c r="N197" i="7"/>
  <c r="O197" i="7" s="1"/>
  <c r="P197" i="7" s="1"/>
  <c r="M197" i="7"/>
  <c r="N325" i="7"/>
  <c r="O325" i="7"/>
  <c r="P325" i="7"/>
  <c r="M325" i="7"/>
  <c r="N31" i="7"/>
  <c r="O31" i="7" s="1"/>
  <c r="P31" i="7" s="1"/>
  <c r="M31" i="7"/>
  <c r="N166" i="7"/>
  <c r="O166" i="7"/>
  <c r="P166" i="7"/>
  <c r="M166" i="7"/>
  <c r="N294" i="7"/>
  <c r="O294" i="7" s="1"/>
  <c r="P294" i="7" s="1"/>
  <c r="M294" i="7"/>
  <c r="N8" i="7"/>
  <c r="O8" i="7"/>
  <c r="P8" i="7"/>
  <c r="M8" i="7"/>
  <c r="N143" i="7"/>
  <c r="O143" i="7" s="1"/>
  <c r="P143" i="7" s="1"/>
  <c r="M143" i="7"/>
  <c r="N271" i="7"/>
  <c r="O271" i="7"/>
  <c r="P271" i="7"/>
  <c r="M271" i="7"/>
  <c r="N209" i="7"/>
  <c r="O209" i="7" s="1"/>
  <c r="P209" i="7" s="1"/>
  <c r="M209" i="7"/>
  <c r="N112" i="7"/>
  <c r="O112" i="7"/>
  <c r="P112" i="7"/>
  <c r="M112" i="7"/>
  <c r="N240" i="7"/>
  <c r="O240" i="7" s="1"/>
  <c r="P240" i="7" s="1"/>
  <c r="M240" i="7"/>
  <c r="N368" i="7"/>
  <c r="O368" i="7"/>
  <c r="P368" i="7"/>
  <c r="M368" i="7"/>
  <c r="N66" i="7"/>
  <c r="O66" i="7" s="1"/>
  <c r="P66" i="7" s="1"/>
  <c r="M66" i="7"/>
  <c r="N194" i="7"/>
  <c r="O194" i="7"/>
  <c r="P194" i="7"/>
  <c r="M194" i="7"/>
  <c r="N322" i="7"/>
  <c r="O322" i="7" s="1"/>
  <c r="P322" i="7" s="1"/>
  <c r="M322" i="7"/>
  <c r="N44" i="7"/>
  <c r="O44" i="7"/>
  <c r="P44" i="7"/>
  <c r="M44" i="7"/>
  <c r="N171" i="7"/>
  <c r="O171" i="7" s="1"/>
  <c r="P171" i="7" s="1"/>
  <c r="M171" i="7"/>
  <c r="N299" i="7"/>
  <c r="O299" i="7" s="1"/>
  <c r="P299" i="7" s="1"/>
  <c r="M299" i="7"/>
  <c r="N13" i="7"/>
  <c r="O13" i="7" s="1"/>
  <c r="P13" i="7" s="1"/>
  <c r="M13" i="7"/>
  <c r="N140" i="7"/>
  <c r="O140" i="7" s="1"/>
  <c r="P140" i="7" s="1"/>
  <c r="M140" i="7"/>
  <c r="N268" i="7"/>
  <c r="O268" i="7" s="1"/>
  <c r="P268" i="7" s="1"/>
  <c r="M268" i="7"/>
  <c r="N153" i="7"/>
  <c r="O153" i="7" s="1"/>
  <c r="P153" i="7" s="1"/>
  <c r="M153" i="7"/>
  <c r="N109" i="7"/>
  <c r="O109" i="7" s="1"/>
  <c r="P109" i="7" s="1"/>
  <c r="M109" i="7"/>
  <c r="N237" i="7"/>
  <c r="O237" i="7" s="1"/>
  <c r="P237" i="7" s="1"/>
  <c r="M237" i="7"/>
  <c r="N365" i="7"/>
  <c r="O365" i="7" s="1"/>
  <c r="P365" i="7" s="1"/>
  <c r="M365" i="7"/>
  <c r="N78" i="7"/>
  <c r="O78" i="7" s="1"/>
  <c r="P78" i="7" s="1"/>
  <c r="M78" i="7"/>
  <c r="N206" i="7"/>
  <c r="O206" i="7" s="1"/>
  <c r="P206" i="7" s="1"/>
  <c r="M206" i="7"/>
  <c r="N334" i="7"/>
  <c r="O334" i="7" s="1"/>
  <c r="P334" i="7" s="1"/>
  <c r="M334" i="7"/>
  <c r="N55" i="7"/>
  <c r="O55" i="7" s="1"/>
  <c r="P55" i="7" s="1"/>
  <c r="M55" i="7"/>
  <c r="N183" i="7"/>
  <c r="O183" i="7" s="1"/>
  <c r="P183" i="7" s="1"/>
  <c r="M183" i="7"/>
  <c r="N311" i="7"/>
  <c r="O311" i="7" s="1"/>
  <c r="P311" i="7" s="1"/>
  <c r="M311" i="7"/>
  <c r="N25" i="7"/>
  <c r="O25" i="7" s="1"/>
  <c r="P25" i="7" s="1"/>
  <c r="M25" i="7"/>
  <c r="N152" i="7"/>
  <c r="O152" i="7" s="1"/>
  <c r="P152" i="7" s="1"/>
  <c r="M152" i="7"/>
  <c r="N280" i="7"/>
  <c r="O280" i="7" s="1"/>
  <c r="P280" i="7" s="1"/>
  <c r="M280" i="7"/>
  <c r="AI28" i="4"/>
  <c r="I29" i="11"/>
  <c r="AI156" i="4"/>
  <c r="I157" i="11"/>
  <c r="N210" i="7"/>
  <c r="O210" i="7" s="1"/>
  <c r="P210" i="7" s="1"/>
  <c r="M210" i="7"/>
  <c r="N297" i="7"/>
  <c r="O297" i="7" s="1"/>
  <c r="P297" i="7" s="1"/>
  <c r="M297" i="7"/>
  <c r="N327" i="7"/>
  <c r="O327" i="7" s="1"/>
  <c r="P327" i="7" s="1"/>
  <c r="M327" i="7"/>
  <c r="N305" i="7"/>
  <c r="O305" i="7" s="1"/>
  <c r="P305" i="7" s="1"/>
  <c r="M305" i="7"/>
  <c r="N227" i="7"/>
  <c r="O227" i="7" s="1"/>
  <c r="P227" i="7" s="1"/>
  <c r="M227" i="7"/>
  <c r="N165" i="7"/>
  <c r="O165" i="7" s="1"/>
  <c r="P165" i="7" s="1"/>
  <c r="M165" i="7"/>
  <c r="N111" i="7"/>
  <c r="O111" i="7" s="1"/>
  <c r="P111" i="7" s="1"/>
  <c r="M111" i="7"/>
  <c r="AI87" i="4"/>
  <c r="I88" i="11"/>
  <c r="AI168" i="4"/>
  <c r="I169" i="11"/>
  <c r="AI191" i="4"/>
  <c r="I192" i="11"/>
  <c r="AI196" i="4"/>
  <c r="I197" i="11"/>
  <c r="AI80" i="4"/>
  <c r="I81" i="11"/>
  <c r="AI149" i="4"/>
  <c r="I150" i="11"/>
  <c r="N11" i="7"/>
  <c r="O11" i="7" s="1"/>
  <c r="P11" i="7" s="1"/>
  <c r="M11" i="7"/>
  <c r="N138" i="7"/>
  <c r="O138" i="7" s="1"/>
  <c r="P138" i="7" s="1"/>
  <c r="M138" i="7"/>
  <c r="N266" i="7"/>
  <c r="O266" i="7" s="1"/>
  <c r="P266" i="7" s="1"/>
  <c r="M266" i="7"/>
  <c r="N225" i="7"/>
  <c r="O225" i="7" s="1"/>
  <c r="P225" i="7" s="1"/>
  <c r="M225" i="7"/>
  <c r="N115" i="7"/>
  <c r="O115" i="7" s="1"/>
  <c r="P115" i="7" s="1"/>
  <c r="M115" i="7"/>
  <c r="N243" i="7"/>
  <c r="O243" i="7" s="1"/>
  <c r="P243" i="7" s="1"/>
  <c r="M243" i="7"/>
  <c r="N34" i="7"/>
  <c r="O34" i="7" s="1"/>
  <c r="P34" i="7" s="1"/>
  <c r="M34" i="7"/>
  <c r="N84" i="7"/>
  <c r="O84" i="7" s="1"/>
  <c r="P84" i="7" s="1"/>
  <c r="M84" i="7"/>
  <c r="N212" i="7"/>
  <c r="O212" i="7" s="1"/>
  <c r="P212" i="7" s="1"/>
  <c r="M212" i="7"/>
  <c r="N340" i="7"/>
  <c r="O340" i="7" s="1"/>
  <c r="P340" i="7" s="1"/>
  <c r="M340" i="7"/>
  <c r="N53" i="7"/>
  <c r="O53" i="7" s="1"/>
  <c r="P53" i="7" s="1"/>
  <c r="M53" i="7"/>
  <c r="N181" i="7"/>
  <c r="O181" i="7" s="1"/>
  <c r="P181" i="7" s="1"/>
  <c r="M181" i="7"/>
  <c r="N309" i="7"/>
  <c r="O309" i="7" s="1"/>
  <c r="P309" i="7" s="1"/>
  <c r="M309" i="7"/>
  <c r="N15" i="7"/>
  <c r="O15" i="7" s="1"/>
  <c r="P15" i="7" s="1"/>
  <c r="M15" i="7"/>
  <c r="N150" i="7"/>
  <c r="O150" i="7" s="1"/>
  <c r="P150" i="7" s="1"/>
  <c r="M150" i="7"/>
  <c r="N278" i="7"/>
  <c r="O278" i="7" s="1"/>
  <c r="P278" i="7" s="1"/>
  <c r="M278" i="7"/>
  <c r="N281" i="7"/>
  <c r="O281" i="7" s="1"/>
  <c r="P281" i="7" s="1"/>
  <c r="M281" i="7"/>
  <c r="N127" i="7"/>
  <c r="O127" i="7" s="1"/>
  <c r="P127" i="7" s="1"/>
  <c r="M127" i="7"/>
  <c r="N255" i="7"/>
  <c r="O255" i="7" s="1"/>
  <c r="P255" i="7" s="1"/>
  <c r="M255" i="7"/>
  <c r="N113" i="7"/>
  <c r="O113" i="7" s="1"/>
  <c r="P113" i="7" s="1"/>
  <c r="M113" i="7"/>
  <c r="N96" i="7"/>
  <c r="O96" i="7" s="1"/>
  <c r="P96" i="7" s="1"/>
  <c r="M96" i="7"/>
  <c r="N224" i="7"/>
  <c r="O224" i="7" s="1"/>
  <c r="P224" i="7" s="1"/>
  <c r="M224" i="7"/>
  <c r="N352" i="7"/>
  <c r="O352" i="7" s="1"/>
  <c r="P352" i="7" s="1"/>
  <c r="M352" i="7"/>
  <c r="AI119" i="4"/>
  <c r="I120" i="11"/>
  <c r="AI206" i="4"/>
  <c r="I207" i="11"/>
  <c r="AI209" i="4"/>
  <c r="I210" i="11"/>
  <c r="AI53" i="4"/>
  <c r="I54" i="11"/>
  <c r="N59" i="7"/>
  <c r="O59" i="7" s="1"/>
  <c r="P59" i="7" s="1"/>
  <c r="M59" i="7"/>
  <c r="N125" i="7"/>
  <c r="O125" i="7" s="1"/>
  <c r="P125" i="7" s="1"/>
  <c r="M125" i="7"/>
  <c r="N71" i="7"/>
  <c r="O71" i="7" s="1"/>
  <c r="P71" i="7" s="1"/>
  <c r="M71" i="7"/>
  <c r="N250" i="7"/>
  <c r="O250" i="7" s="1"/>
  <c r="P250" i="7" s="1"/>
  <c r="M250" i="7"/>
  <c r="N324" i="7"/>
  <c r="O324" i="7" s="1"/>
  <c r="P324" i="7" s="1"/>
  <c r="M324" i="7"/>
  <c r="N169" i="7"/>
  <c r="O169" i="7" s="1"/>
  <c r="P169" i="7" s="1"/>
  <c r="M169" i="7"/>
  <c r="N336" i="7"/>
  <c r="O336" i="7" s="1"/>
  <c r="P336" i="7" s="1"/>
  <c r="M336" i="7"/>
  <c r="N12" i="7"/>
  <c r="O12" i="7" s="1"/>
  <c r="P12" i="7" s="1"/>
  <c r="M12" i="7"/>
  <c r="N108" i="7"/>
  <c r="O108" i="7" s="1"/>
  <c r="P108" i="7" s="1"/>
  <c r="M108" i="7"/>
  <c r="N205" i="7"/>
  <c r="O205" i="7" s="1"/>
  <c r="P205" i="7" s="1"/>
  <c r="M205" i="7"/>
  <c r="N16" i="7"/>
  <c r="O16" i="7" s="1"/>
  <c r="P16" i="7" s="1"/>
  <c r="M16" i="7"/>
  <c r="N248" i="7"/>
  <c r="O248" i="7" s="1"/>
  <c r="P248" i="7" s="1"/>
  <c r="M248" i="7"/>
  <c r="AI29" i="4"/>
  <c r="I30" i="11"/>
  <c r="AI103" i="4"/>
  <c r="I104" i="11"/>
  <c r="AI123" i="4"/>
  <c r="I124" i="11"/>
  <c r="AI104" i="4"/>
  <c r="I105" i="11"/>
  <c r="AI95" i="4"/>
  <c r="I96" i="11"/>
  <c r="AI128" i="4"/>
  <c r="I129" i="11"/>
  <c r="AI137" i="4"/>
  <c r="I138" i="11"/>
  <c r="AI133" i="4"/>
  <c r="I134" i="11"/>
  <c r="AI97" i="4"/>
  <c r="I98" i="11"/>
  <c r="AI221" i="4"/>
  <c r="I222" i="11"/>
  <c r="AI67" i="4"/>
  <c r="I68" i="11"/>
  <c r="AI198" i="4"/>
  <c r="I199" i="11"/>
  <c r="AI82" i="4"/>
  <c r="I83" i="11"/>
  <c r="AI38" i="4"/>
  <c r="I39" i="11"/>
  <c r="AI124" i="4"/>
  <c r="I125" i="11"/>
  <c r="AI199" i="4"/>
  <c r="I200" i="11"/>
  <c r="AI151" i="4"/>
  <c r="I152" i="11"/>
  <c r="AI134" i="4"/>
  <c r="I135" i="11"/>
  <c r="AI35" i="4"/>
  <c r="I36" i="11"/>
  <c r="AI120" i="4"/>
  <c r="I121" i="11"/>
  <c r="AI73" i="4"/>
  <c r="I74" i="11"/>
  <c r="AI179" i="4"/>
  <c r="I180" i="11"/>
  <c r="AI127" i="4"/>
  <c r="I128" i="11"/>
  <c r="AI51" i="4"/>
  <c r="I52" i="11"/>
  <c r="AI148" i="4"/>
  <c r="I149" i="11"/>
  <c r="AI32" i="4"/>
  <c r="I33" i="11"/>
  <c r="AI74" i="4"/>
  <c r="I75" i="11"/>
  <c r="AI91" i="4"/>
  <c r="I92" i="11"/>
  <c r="AI101" i="4"/>
  <c r="I102" i="11"/>
  <c r="AI217" i="4"/>
  <c r="I218" i="11"/>
  <c r="AI105" i="4"/>
  <c r="I106" i="11"/>
  <c r="N19" i="7"/>
  <c r="O19" i="7"/>
  <c r="P19" i="7" s="1"/>
  <c r="M19" i="7"/>
  <c r="N146" i="7"/>
  <c r="O146" i="7"/>
  <c r="P146" i="7"/>
  <c r="M146" i="7"/>
  <c r="N274" i="7"/>
  <c r="O274" i="7"/>
  <c r="P274" i="7" s="1"/>
  <c r="M274" i="7"/>
  <c r="N289" i="7"/>
  <c r="O289" i="7"/>
  <c r="P289" i="7"/>
  <c r="M289" i="7"/>
  <c r="N123" i="7"/>
  <c r="O123" i="7"/>
  <c r="P123" i="7" s="1"/>
  <c r="M123" i="7"/>
  <c r="N251" i="7"/>
  <c r="O251" i="7"/>
  <c r="P251" i="7"/>
  <c r="M251" i="7"/>
  <c r="N89" i="7"/>
  <c r="O89" i="7"/>
  <c r="P89" i="7" s="1"/>
  <c r="M89" i="7"/>
  <c r="N92" i="7"/>
  <c r="O92" i="7"/>
  <c r="P92" i="7"/>
  <c r="M92" i="7"/>
  <c r="N220" i="7"/>
  <c r="O220" i="7"/>
  <c r="P220" i="7" s="1"/>
  <c r="M220" i="7"/>
  <c r="N348" i="7"/>
  <c r="O348" i="7"/>
  <c r="P348" i="7" s="1"/>
  <c r="M348" i="7"/>
  <c r="N61" i="7"/>
  <c r="O61" i="7"/>
  <c r="P61" i="7" s="1"/>
  <c r="M61" i="7"/>
  <c r="N189" i="7"/>
  <c r="O189" i="7"/>
  <c r="P189" i="7" s="1"/>
  <c r="M189" i="7"/>
  <c r="N317" i="7"/>
  <c r="O317" i="7"/>
  <c r="P317" i="7" s="1"/>
  <c r="M317" i="7"/>
  <c r="N23" i="7"/>
  <c r="O23" i="7"/>
  <c r="P23" i="7" s="1"/>
  <c r="M23" i="7"/>
  <c r="N158" i="7"/>
  <c r="O158" i="7"/>
  <c r="P158" i="7" s="1"/>
  <c r="M158" i="7"/>
  <c r="N286" i="7"/>
  <c r="O286" i="7"/>
  <c r="P286" i="7" s="1"/>
  <c r="M286" i="7"/>
  <c r="N337" i="7"/>
  <c r="O337" i="7"/>
  <c r="P337" i="7" s="1"/>
  <c r="M337" i="7"/>
  <c r="N135" i="7"/>
  <c r="O135" i="7"/>
  <c r="P135" i="7" s="1"/>
  <c r="M135" i="7"/>
  <c r="N263" i="7"/>
  <c r="O263" i="7"/>
  <c r="P263" i="7" s="1"/>
  <c r="M263" i="7"/>
  <c r="N161" i="7"/>
  <c r="O161" i="7"/>
  <c r="P161" i="7" s="1"/>
  <c r="M161" i="7"/>
  <c r="N104" i="7"/>
  <c r="O104" i="7"/>
  <c r="P104" i="7" s="1"/>
  <c r="M104" i="7"/>
  <c r="N232" i="7"/>
  <c r="O232" i="7"/>
  <c r="P232" i="7" s="1"/>
  <c r="M232" i="7"/>
  <c r="N360" i="7"/>
  <c r="O360" i="7"/>
  <c r="P360" i="7" s="1"/>
  <c r="M360" i="7"/>
  <c r="N58" i="7"/>
  <c r="O58" i="7"/>
  <c r="P58" i="7" s="1"/>
  <c r="M58" i="7"/>
  <c r="N186" i="7"/>
  <c r="O186" i="7"/>
  <c r="P186" i="7" s="1"/>
  <c r="M186" i="7"/>
  <c r="N314" i="7"/>
  <c r="O314" i="7"/>
  <c r="P314" i="7" s="1"/>
  <c r="M314" i="7"/>
  <c r="N36" i="7"/>
  <c r="O36" i="7"/>
  <c r="P36" i="7" s="1"/>
  <c r="M36" i="7"/>
  <c r="N163" i="7"/>
  <c r="O163" i="7"/>
  <c r="P163" i="7" s="1"/>
  <c r="M163" i="7"/>
  <c r="N291" i="7"/>
  <c r="O291" i="7"/>
  <c r="P291" i="7" s="1"/>
  <c r="M291" i="7"/>
  <c r="N5" i="7"/>
  <c r="O5" i="7"/>
  <c r="P5" i="7" s="1"/>
  <c r="M5" i="7"/>
  <c r="N132" i="7"/>
  <c r="O132" i="7"/>
  <c r="P132" i="7" s="1"/>
  <c r="M132" i="7"/>
  <c r="N260" i="7"/>
  <c r="O260" i="7"/>
  <c r="P260" i="7" s="1"/>
  <c r="M260" i="7"/>
  <c r="N105" i="7"/>
  <c r="O105" i="7"/>
  <c r="P105" i="7" s="1"/>
  <c r="M105" i="7"/>
  <c r="N101" i="7"/>
  <c r="O101" i="7"/>
  <c r="P101" i="7" s="1"/>
  <c r="M101" i="7"/>
  <c r="N229" i="7"/>
  <c r="O229" i="7"/>
  <c r="P229" i="7" s="1"/>
  <c r="M229" i="7"/>
  <c r="N357" i="7"/>
  <c r="O357" i="7"/>
  <c r="P357" i="7" s="1"/>
  <c r="M357" i="7"/>
  <c r="N70" i="7"/>
  <c r="O70" i="7"/>
  <c r="P70" i="7" s="1"/>
  <c r="M70" i="7"/>
  <c r="N198" i="7"/>
  <c r="O198" i="7"/>
  <c r="P198" i="7" s="1"/>
  <c r="M198" i="7"/>
  <c r="N326" i="7"/>
  <c r="O326" i="7"/>
  <c r="P326" i="7" s="1"/>
  <c r="M326" i="7"/>
  <c r="N40" i="7"/>
  <c r="O40" i="7"/>
  <c r="P40" i="7" s="1"/>
  <c r="M40" i="7"/>
  <c r="N175" i="7"/>
  <c r="O175" i="7"/>
  <c r="P175" i="7" s="1"/>
  <c r="M175" i="7"/>
  <c r="N303" i="7"/>
  <c r="O303" i="7"/>
  <c r="P303" i="7" s="1"/>
  <c r="M303" i="7"/>
  <c r="N17" i="7"/>
  <c r="O17" i="7"/>
  <c r="P17" i="7" s="1"/>
  <c r="M17" i="7"/>
  <c r="N144" i="7"/>
  <c r="O144" i="7"/>
  <c r="P144" i="7" s="1"/>
  <c r="M144" i="7"/>
  <c r="N272" i="7"/>
  <c r="O272" i="7"/>
  <c r="P272" i="7" s="1"/>
  <c r="M272" i="7"/>
  <c r="N129" i="7"/>
  <c r="O129" i="7"/>
  <c r="P129" i="7" s="1"/>
  <c r="M129" i="7"/>
  <c r="N98" i="7"/>
  <c r="O98" i="7"/>
  <c r="P98" i="7" s="1"/>
  <c r="M98" i="7"/>
  <c r="N226" i="7"/>
  <c r="O226" i="7"/>
  <c r="P226" i="7" s="1"/>
  <c r="M226" i="7"/>
  <c r="N354" i="7"/>
  <c r="O354" i="7"/>
  <c r="P354" i="7" s="1"/>
  <c r="M354" i="7"/>
  <c r="N75" i="7"/>
  <c r="O75" i="7"/>
  <c r="P75" i="7" s="1"/>
  <c r="M75" i="7"/>
  <c r="N203" i="7"/>
  <c r="O203" i="7"/>
  <c r="P203" i="7" s="1"/>
  <c r="M203" i="7"/>
  <c r="N331" i="7"/>
  <c r="O331" i="7"/>
  <c r="P331" i="7" s="1"/>
  <c r="M331" i="7"/>
  <c r="N45" i="7"/>
  <c r="O45" i="7"/>
  <c r="P45" i="7" s="1"/>
  <c r="M45" i="7"/>
  <c r="N172" i="7"/>
  <c r="O172" i="7"/>
  <c r="P172" i="7" s="1"/>
  <c r="M172" i="7"/>
  <c r="N300" i="7"/>
  <c r="O300" i="7"/>
  <c r="P300" i="7" s="1"/>
  <c r="M300" i="7"/>
  <c r="N6" i="7"/>
  <c r="O6" i="7"/>
  <c r="P6" i="7" s="1"/>
  <c r="M6" i="7"/>
  <c r="N141" i="7"/>
  <c r="O141" i="7"/>
  <c r="P141" i="7" s="1"/>
  <c r="M141" i="7"/>
  <c r="N269" i="7"/>
  <c r="O269" i="7"/>
  <c r="P269" i="7" s="1"/>
  <c r="M269" i="7"/>
  <c r="N201" i="7"/>
  <c r="O201" i="7"/>
  <c r="P201" i="7" s="1"/>
  <c r="M201" i="7"/>
  <c r="N110" i="7"/>
  <c r="O110" i="7"/>
  <c r="P110" i="7" s="1"/>
  <c r="M110" i="7"/>
  <c r="N238" i="7"/>
  <c r="O238" i="7"/>
  <c r="P238" i="7" s="1"/>
  <c r="M238" i="7"/>
  <c r="N366" i="7"/>
  <c r="O366" i="7"/>
  <c r="P366" i="7" s="1"/>
  <c r="M366" i="7"/>
  <c r="N87" i="7"/>
  <c r="O87" i="7"/>
  <c r="P87" i="7" s="1"/>
  <c r="M87" i="7"/>
  <c r="N215" i="7"/>
  <c r="O215" i="7"/>
  <c r="P215" i="7" s="1"/>
  <c r="M215" i="7"/>
  <c r="N343" i="7"/>
  <c r="O343" i="7"/>
  <c r="P343" i="7" s="1"/>
  <c r="M343" i="7"/>
  <c r="N56" i="7"/>
  <c r="O56" i="7"/>
  <c r="P56" i="7" s="1"/>
  <c r="M56" i="7"/>
  <c r="N184" i="7"/>
  <c r="O184" i="7"/>
  <c r="P184" i="7" s="1"/>
  <c r="M184" i="7"/>
  <c r="N312" i="7"/>
  <c r="O312" i="7"/>
  <c r="P312" i="7" s="1"/>
  <c r="M312" i="7"/>
  <c r="AI173" i="4"/>
  <c r="I174" i="11"/>
  <c r="AI144" i="4"/>
  <c r="I145" i="11"/>
  <c r="N338" i="7"/>
  <c r="O338" i="7"/>
  <c r="P338" i="7" s="1"/>
  <c r="M338" i="7"/>
  <c r="N156" i="7"/>
  <c r="O156" i="7"/>
  <c r="P156" i="7" s="1"/>
  <c r="M156" i="7"/>
  <c r="N222" i="7"/>
  <c r="O222" i="7"/>
  <c r="P222" i="7" s="1"/>
  <c r="M222" i="7"/>
  <c r="N168" i="7"/>
  <c r="O168" i="7"/>
  <c r="P168" i="7" s="1"/>
  <c r="M168" i="7"/>
  <c r="N355" i="7"/>
  <c r="O355" i="7"/>
  <c r="P355" i="7" s="1"/>
  <c r="M355" i="7"/>
  <c r="N293" i="7"/>
  <c r="O293" i="7"/>
  <c r="P293" i="7" s="1"/>
  <c r="M293" i="7"/>
  <c r="N80" i="7"/>
  <c r="O80" i="7"/>
  <c r="P80" i="7" s="1"/>
  <c r="M80" i="7"/>
  <c r="N162" i="7"/>
  <c r="O162" i="7"/>
  <c r="P162" i="7" s="1"/>
  <c r="M162" i="7"/>
  <c r="N267" i="7"/>
  <c r="O267" i="7"/>
  <c r="P267" i="7" s="1"/>
  <c r="M267" i="7"/>
  <c r="N77" i="7"/>
  <c r="O77" i="7"/>
  <c r="P77" i="7" s="1"/>
  <c r="M77" i="7"/>
  <c r="N39" i="7"/>
  <c r="O39" i="7"/>
  <c r="P39" i="7" s="1"/>
  <c r="M39" i="7"/>
  <c r="N120" i="7"/>
  <c r="O120" i="7"/>
  <c r="P120" i="7" s="1"/>
  <c r="M120" i="7"/>
  <c r="AI145" i="4"/>
  <c r="I146" i="11"/>
  <c r="AI213" i="4"/>
  <c r="I214" i="11"/>
  <c r="AI37" i="4"/>
  <c r="I38" i="11"/>
  <c r="AI39" i="4"/>
  <c r="I40" i="11"/>
  <c r="AI163" i="4"/>
  <c r="I164" i="11"/>
  <c r="AI189" i="4"/>
  <c r="I190" i="11"/>
  <c r="AI85" i="4"/>
  <c r="I86" i="11"/>
  <c r="AI130" i="4"/>
  <c r="I131" i="11"/>
  <c r="AI205" i="4"/>
  <c r="I206" i="11"/>
  <c r="AI66" i="4"/>
  <c r="I67" i="11"/>
  <c r="AI154" i="4"/>
  <c r="I155" i="11"/>
  <c r="AI34" i="4"/>
  <c r="I35" i="11"/>
  <c r="AI78" i="4"/>
  <c r="I79" i="11"/>
  <c r="AI46" i="4"/>
  <c r="I47" i="11"/>
  <c r="AI79" i="4"/>
  <c r="I80" i="11"/>
  <c r="AI208" i="4"/>
  <c r="I209" i="11"/>
  <c r="AI160" i="4"/>
  <c r="I161" i="11"/>
  <c r="AI170" i="4"/>
  <c r="I171" i="11"/>
  <c r="AI185" i="4"/>
  <c r="I186" i="11"/>
  <c r="N43" i="7"/>
  <c r="O43" i="7"/>
  <c r="P43" i="7"/>
  <c r="M43" i="7"/>
  <c r="N170" i="7"/>
  <c r="O170" i="7"/>
  <c r="P170" i="7"/>
  <c r="M170" i="7"/>
  <c r="N298" i="7"/>
  <c r="O298" i="7"/>
  <c r="P298" i="7"/>
  <c r="M298" i="7"/>
  <c r="N20" i="7"/>
  <c r="O20" i="7"/>
  <c r="P20" i="7"/>
  <c r="M20" i="7"/>
  <c r="N147" i="7"/>
  <c r="O147" i="7"/>
  <c r="P147" i="7"/>
  <c r="M147" i="7"/>
  <c r="N275" i="7"/>
  <c r="O275" i="7"/>
  <c r="P275" i="7"/>
  <c r="M275" i="7"/>
  <c r="N257" i="7"/>
  <c r="O257" i="7"/>
  <c r="P257" i="7"/>
  <c r="M257" i="7"/>
  <c r="N116" i="7"/>
  <c r="O116" i="7"/>
  <c r="P116" i="7"/>
  <c r="M116" i="7"/>
  <c r="N244" i="7"/>
  <c r="O244" i="7"/>
  <c r="P244" i="7"/>
  <c r="M244" i="7"/>
  <c r="N10" i="7"/>
  <c r="O10" i="7"/>
  <c r="P10" i="7"/>
  <c r="M10" i="7"/>
  <c r="N85" i="7"/>
  <c r="O85" i="7"/>
  <c r="P85" i="7"/>
  <c r="M85" i="7"/>
  <c r="N213" i="7"/>
  <c r="O213" i="7"/>
  <c r="P213" i="7"/>
  <c r="M213" i="7"/>
  <c r="N341" i="7"/>
  <c r="O341" i="7"/>
  <c r="P341" i="7"/>
  <c r="M341" i="7"/>
  <c r="N54" i="7"/>
  <c r="O54" i="7"/>
  <c r="P54" i="7"/>
  <c r="M54" i="7"/>
  <c r="N182" i="7"/>
  <c r="O182" i="7"/>
  <c r="P182" i="7"/>
  <c r="M182" i="7"/>
  <c r="N310" i="7"/>
  <c r="O310" i="7"/>
  <c r="P310" i="7"/>
  <c r="M310" i="7"/>
  <c r="N24" i="7"/>
  <c r="O24" i="7"/>
  <c r="P24" i="7"/>
  <c r="M24" i="7"/>
  <c r="N159" i="7"/>
  <c r="O159" i="7"/>
  <c r="P159" i="7"/>
  <c r="M159" i="7"/>
  <c r="N287" i="7"/>
  <c r="O287" i="7"/>
  <c r="P287" i="7"/>
  <c r="M287" i="7"/>
  <c r="N329" i="7"/>
  <c r="O329" i="7"/>
  <c r="P329" i="7"/>
  <c r="M329" i="7"/>
  <c r="N128" i="7"/>
  <c r="O128" i="7"/>
  <c r="P128" i="7"/>
  <c r="M128" i="7"/>
  <c r="N256" i="7"/>
  <c r="O256" i="7"/>
  <c r="P256" i="7"/>
  <c r="M256" i="7"/>
  <c r="N82" i="7"/>
  <c r="O82" i="7"/>
  <c r="P82" i="7"/>
  <c r="M82" i="7"/>
  <c r="N284" i="7"/>
  <c r="O284" i="7"/>
  <c r="P284" i="7"/>
  <c r="M284" i="7"/>
  <c r="N350" i="7"/>
  <c r="O350" i="7"/>
  <c r="P350" i="7"/>
  <c r="M350" i="7"/>
  <c r="N97" i="7"/>
  <c r="O97" i="7"/>
  <c r="P97" i="7"/>
  <c r="M97" i="7"/>
  <c r="N196" i="7"/>
  <c r="O196" i="7"/>
  <c r="P196" i="7"/>
  <c r="M196" i="7"/>
  <c r="N134" i="7"/>
  <c r="O134" i="7"/>
  <c r="P134" i="7"/>
  <c r="M134" i="7"/>
  <c r="N239" i="7"/>
  <c r="O239" i="7"/>
  <c r="P239" i="7"/>
  <c r="M239" i="7"/>
  <c r="N290" i="7"/>
  <c r="O290" i="7"/>
  <c r="P290" i="7"/>
  <c r="M290" i="7"/>
  <c r="N364" i="7"/>
  <c r="O364" i="7"/>
  <c r="P364" i="7"/>
  <c r="M364" i="7"/>
  <c r="N302" i="7"/>
  <c r="O302" i="7"/>
  <c r="P302" i="7"/>
  <c r="M302" i="7"/>
  <c r="N279" i="7"/>
  <c r="O279" i="7"/>
  <c r="P279" i="7"/>
  <c r="M279" i="7"/>
  <c r="AI93" i="4"/>
  <c r="I94" i="11"/>
  <c r="AI60" i="4"/>
  <c r="I61" i="11"/>
  <c r="AI182" i="4"/>
  <c r="I183" i="11"/>
  <c r="AI195" i="4"/>
  <c r="I196" i="11"/>
  <c r="AI98" i="4"/>
  <c r="I99" i="11"/>
  <c r="AI139" i="4"/>
  <c r="I140" i="11"/>
  <c r="AI158" i="4"/>
  <c r="I159" i="11"/>
  <c r="AI68" i="4"/>
  <c r="I69" i="11"/>
  <c r="AI121" i="4"/>
  <c r="I122" i="11"/>
  <c r="AI188" i="4"/>
  <c r="I189" i="11"/>
  <c r="AI186" i="4"/>
  <c r="I187" i="11"/>
  <c r="AI71" i="4"/>
  <c r="I72" i="11"/>
  <c r="AI178" i="4"/>
  <c r="I179" i="11"/>
  <c r="AI59" i="4"/>
  <c r="I60" i="11"/>
  <c r="AI44" i="4"/>
  <c r="I45" i="11"/>
  <c r="AI25" i="4"/>
  <c r="I26" i="11"/>
  <c r="AI142" i="4"/>
  <c r="I143" i="11"/>
  <c r="AI159" i="4"/>
  <c r="I160" i="11"/>
  <c r="AI52" i="4"/>
  <c r="I53" i="11"/>
  <c r="AI41" i="4"/>
  <c r="I42" i="11"/>
  <c r="AI92" i="4"/>
  <c r="I93" i="11"/>
  <c r="AI129" i="4"/>
  <c r="I130" i="11"/>
  <c r="AI81" i="4"/>
  <c r="I82" i="11"/>
  <c r="AI161" i="4"/>
  <c r="I162" i="11"/>
  <c r="AI58" i="4"/>
  <c r="I59" i="11"/>
  <c r="AI194" i="4"/>
  <c r="I195" i="11"/>
  <c r="I24" i="11"/>
  <c r="AI70" i="4"/>
  <c r="I71" i="11"/>
  <c r="AI181" i="4"/>
  <c r="I182" i="11"/>
  <c r="AI172" i="4"/>
  <c r="I173" i="11"/>
  <c r="AI108" i="4"/>
  <c r="I109" i="11"/>
  <c r="AI183" i="4"/>
  <c r="I184" i="11"/>
  <c r="AI26" i="4"/>
  <c r="I27" i="11"/>
  <c r="AI88" i="4"/>
  <c r="I89" i="11"/>
  <c r="AI216" i="4"/>
  <c r="I217" i="11"/>
  <c r="AI175" i="4"/>
  <c r="I176" i="11"/>
  <c r="AI115" i="4"/>
  <c r="I116" i="11"/>
  <c r="AI47" i="4"/>
  <c r="I48" i="11"/>
  <c r="AI222" i="4"/>
  <c r="I223" i="11"/>
  <c r="AI122" i="4"/>
  <c r="I123" i="11"/>
  <c r="AI193" i="4"/>
  <c r="I194" i="11"/>
  <c r="AI116" i="4"/>
  <c r="I117" i="11"/>
  <c r="AI202" i="4"/>
  <c r="I203" i="11"/>
  <c r="AI64" i="4"/>
  <c r="I65" i="11"/>
  <c r="AI27" i="4"/>
  <c r="I28" i="11"/>
  <c r="AI131" i="4"/>
  <c r="I132" i="11"/>
  <c r="AI89" i="4"/>
  <c r="I90" i="11"/>
  <c r="N50" i="7"/>
  <c r="O50" i="7"/>
  <c r="P50" i="7"/>
  <c r="M50" i="7"/>
  <c r="N178" i="7"/>
  <c r="O178" i="7"/>
  <c r="P178" i="7"/>
  <c r="M178" i="7"/>
  <c r="N306" i="7"/>
  <c r="O306" i="7"/>
  <c r="P306" i="7"/>
  <c r="M306" i="7"/>
  <c r="N28" i="7"/>
  <c r="O28" i="7"/>
  <c r="P28" i="7"/>
  <c r="M28" i="7"/>
  <c r="N155" i="7"/>
  <c r="O155" i="7"/>
  <c r="P155" i="7"/>
  <c r="M155" i="7"/>
  <c r="N283" i="7"/>
  <c r="O283" i="7"/>
  <c r="P283" i="7"/>
  <c r="M283" i="7"/>
  <c r="N313" i="7"/>
  <c r="O313" i="7"/>
  <c r="P313" i="7"/>
  <c r="M313" i="7"/>
  <c r="N124" i="7"/>
  <c r="O124" i="7"/>
  <c r="P124" i="7"/>
  <c r="M124" i="7"/>
  <c r="N252" i="7"/>
  <c r="O252" i="7"/>
  <c r="P252" i="7"/>
  <c r="M252" i="7"/>
  <c r="N65" i="7"/>
  <c r="O65" i="7"/>
  <c r="P65" i="7"/>
  <c r="M65" i="7"/>
  <c r="N93" i="7"/>
  <c r="O93" i="7"/>
  <c r="P93" i="7"/>
  <c r="M93" i="7"/>
  <c r="N221" i="7"/>
  <c r="O221" i="7"/>
  <c r="P221" i="7"/>
  <c r="M221" i="7"/>
  <c r="N349" i="7"/>
  <c r="O349" i="7"/>
  <c r="P349" i="7"/>
  <c r="M349" i="7"/>
  <c r="N62" i="7"/>
  <c r="O62" i="7"/>
  <c r="P62" i="7"/>
  <c r="M62" i="7"/>
  <c r="N190" i="7"/>
  <c r="O190" i="7"/>
  <c r="P190" i="7"/>
  <c r="M190" i="7"/>
  <c r="N318" i="7"/>
  <c r="O318" i="7"/>
  <c r="P318" i="7"/>
  <c r="M318" i="7"/>
  <c r="N32" i="7"/>
  <c r="O32" i="7"/>
  <c r="P32" i="7"/>
  <c r="M32" i="7"/>
  <c r="N167" i="7"/>
  <c r="O167" i="7"/>
  <c r="P167" i="7"/>
  <c r="M167" i="7"/>
  <c r="N295" i="7"/>
  <c r="O295" i="7"/>
  <c r="P295" i="7"/>
  <c r="M295" i="7"/>
  <c r="N9" i="7"/>
  <c r="O9" i="7"/>
  <c r="P9" i="7"/>
  <c r="M9" i="7"/>
  <c r="N136" i="7"/>
  <c r="O136" i="7"/>
  <c r="P136" i="7"/>
  <c r="M136" i="7"/>
  <c r="N264" i="7"/>
  <c r="O264" i="7"/>
  <c r="P264" i="7"/>
  <c r="M264" i="7"/>
  <c r="N81" i="7"/>
  <c r="O81" i="7"/>
  <c r="P81" i="7"/>
  <c r="M81" i="7"/>
  <c r="N90" i="7"/>
  <c r="O90" i="7" s="1"/>
  <c r="P90" i="7" s="1"/>
  <c r="M90" i="7"/>
  <c r="N218" i="7"/>
  <c r="O218" i="7"/>
  <c r="P218" i="7"/>
  <c r="M218" i="7"/>
  <c r="N346" i="7"/>
  <c r="O346" i="7" s="1"/>
  <c r="P346" i="7" s="1"/>
  <c r="M346" i="7"/>
  <c r="N67" i="7"/>
  <c r="O67" i="7"/>
  <c r="P67" i="7"/>
  <c r="M67" i="7"/>
  <c r="N195" i="7"/>
  <c r="O195" i="7" s="1"/>
  <c r="P195" i="7" s="1"/>
  <c r="M195" i="7"/>
  <c r="N323" i="7"/>
  <c r="O323" i="7"/>
  <c r="P323" i="7"/>
  <c r="M323" i="7"/>
  <c r="N37" i="7"/>
  <c r="O37" i="7" s="1"/>
  <c r="P37" i="7" s="1"/>
  <c r="M37" i="7"/>
  <c r="N164" i="7"/>
  <c r="O164" i="7"/>
  <c r="P164" i="7"/>
  <c r="M164" i="7"/>
  <c r="N292" i="7"/>
  <c r="O292" i="7" s="1"/>
  <c r="P292" i="7" s="1"/>
  <c r="M292" i="7"/>
  <c r="N353" i="7"/>
  <c r="O353" i="7" s="1"/>
  <c r="P353" i="7" s="1"/>
  <c r="M353" i="7"/>
  <c r="N133" i="7"/>
  <c r="O133" i="7" s="1"/>
  <c r="P133" i="7" s="1"/>
  <c r="M133" i="7"/>
  <c r="N261" i="7"/>
  <c r="O261" i="7" s="1"/>
  <c r="P261" i="7" s="1"/>
  <c r="M261" i="7"/>
  <c r="N137" i="7"/>
  <c r="O137" i="7" s="1"/>
  <c r="P137" i="7" s="1"/>
  <c r="M137" i="7"/>
  <c r="N102" i="7"/>
  <c r="O102" i="7" s="1"/>
  <c r="P102" i="7" s="1"/>
  <c r="M102" i="7"/>
  <c r="N230" i="7"/>
  <c r="O230" i="7" s="1"/>
  <c r="P230" i="7" s="1"/>
  <c r="M230" i="7"/>
  <c r="N358" i="7"/>
  <c r="O358" i="7" s="1"/>
  <c r="P358" i="7" s="1"/>
  <c r="M358" i="7"/>
  <c r="N79" i="7"/>
  <c r="O79" i="7" s="1"/>
  <c r="P79" i="7" s="1"/>
  <c r="M79" i="7"/>
  <c r="N207" i="7"/>
  <c r="O207" i="7" s="1"/>
  <c r="P207" i="7" s="1"/>
  <c r="M207" i="7"/>
  <c r="N335" i="7"/>
  <c r="O335" i="7" s="1"/>
  <c r="P335" i="7" s="1"/>
  <c r="M335" i="7"/>
  <c r="N48" i="7"/>
  <c r="O48" i="7" s="1"/>
  <c r="P48" i="7" s="1"/>
  <c r="M48" i="7"/>
  <c r="N176" i="7"/>
  <c r="O176" i="7" s="1"/>
  <c r="P176" i="7" s="1"/>
  <c r="M176" i="7"/>
  <c r="N304" i="7"/>
  <c r="O304" i="7" s="1"/>
  <c r="P304" i="7" s="1"/>
  <c r="M304" i="7"/>
  <c r="N361" i="7"/>
  <c r="O361" i="7" s="1"/>
  <c r="P361" i="7" s="1"/>
  <c r="M361" i="7"/>
  <c r="N130" i="7"/>
  <c r="O130" i="7" s="1"/>
  <c r="P130" i="7" s="1"/>
  <c r="M130" i="7"/>
  <c r="N258" i="7"/>
  <c r="O258" i="7" s="1"/>
  <c r="P258" i="7" s="1"/>
  <c r="M258" i="7"/>
  <c r="N177" i="7"/>
  <c r="O177" i="7" s="1"/>
  <c r="P177" i="7" s="1"/>
  <c r="M177" i="7"/>
  <c r="N107" i="7"/>
  <c r="O107" i="7" s="1"/>
  <c r="P107" i="7" s="1"/>
  <c r="M107" i="7"/>
  <c r="N235" i="7"/>
  <c r="O235" i="7" s="1"/>
  <c r="P235" i="7" s="1"/>
  <c r="M235" i="7"/>
  <c r="N363" i="7"/>
  <c r="O363" i="7" s="1"/>
  <c r="P363" i="7" s="1"/>
  <c r="M363" i="7"/>
  <c r="N76" i="7"/>
  <c r="O76" i="7" s="1"/>
  <c r="P76" i="7" s="1"/>
  <c r="M76" i="7"/>
  <c r="N204" i="7"/>
  <c r="O204" i="7" s="1"/>
  <c r="P204" i="7" s="1"/>
  <c r="M204" i="7"/>
  <c r="N332" i="7"/>
  <c r="O332" i="7" s="1"/>
  <c r="P332" i="7" s="1"/>
  <c r="M332" i="7"/>
  <c r="N46" i="7"/>
  <c r="O46" i="7" s="1"/>
  <c r="P46" i="7" s="1"/>
  <c r="M46" i="7"/>
  <c r="N173" i="7"/>
  <c r="O173" i="7" s="1"/>
  <c r="P173" i="7" s="1"/>
  <c r="M173" i="7"/>
  <c r="N301" i="7"/>
  <c r="O301" i="7" s="1"/>
  <c r="P301" i="7" s="1"/>
  <c r="M301" i="7"/>
  <c r="N7" i="7"/>
  <c r="O7" i="7" s="1"/>
  <c r="P7" i="7" s="1"/>
  <c r="M7" i="7"/>
  <c r="N142" i="7"/>
  <c r="O142" i="7" s="1"/>
  <c r="P142" i="7" s="1"/>
  <c r="M142" i="7"/>
  <c r="N270" i="7"/>
  <c r="O270" i="7" s="1"/>
  <c r="P270" i="7" s="1"/>
  <c r="M270" i="7"/>
  <c r="N217" i="7"/>
  <c r="O217" i="7" s="1"/>
  <c r="P217" i="7" s="1"/>
  <c r="M217" i="7"/>
  <c r="N119" i="7"/>
  <c r="O119" i="7" s="1"/>
  <c r="P119" i="7" s="1"/>
  <c r="M119" i="7"/>
  <c r="N247" i="7"/>
  <c r="O247" i="7" s="1"/>
  <c r="P247" i="7" s="1"/>
  <c r="M247" i="7"/>
  <c r="N57" i="7"/>
  <c r="O57" i="7" s="1"/>
  <c r="P57" i="7" s="1"/>
  <c r="M57" i="7"/>
  <c r="N88" i="7"/>
  <c r="O88" i="7" s="1"/>
  <c r="P88" i="7" s="1"/>
  <c r="M88" i="7"/>
  <c r="N216" i="7"/>
  <c r="O216" i="7" s="1"/>
  <c r="P216" i="7" s="1"/>
  <c r="M216" i="7"/>
  <c r="N344" i="7"/>
  <c r="O344" i="7" s="1"/>
  <c r="P344" i="7" s="1"/>
  <c r="M344" i="7"/>
  <c r="AI55" i="4"/>
  <c r="I56" i="11"/>
  <c r="AI219" i="4"/>
  <c r="I220" i="11"/>
  <c r="N315" i="7"/>
  <c r="O315" i="7" s="1"/>
  <c r="P315" i="7" s="1"/>
  <c r="M315" i="7"/>
  <c r="N253" i="7"/>
  <c r="O253" i="7" s="1"/>
  <c r="P253" i="7" s="1"/>
  <c r="M253" i="7"/>
  <c r="N41" i="7"/>
  <c r="O41" i="7" s="1"/>
  <c r="P41" i="7" s="1"/>
  <c r="M41" i="7"/>
  <c r="AI125" i="4"/>
  <c r="I126" i="11"/>
  <c r="AI177" i="4"/>
  <c r="I178" i="11"/>
  <c r="AI117" i="4"/>
  <c r="I118" i="11"/>
  <c r="AI69" i="4"/>
  <c r="I70" i="11"/>
  <c r="AI33" i="4"/>
  <c r="I34" i="11"/>
  <c r="AI140" i="4"/>
  <c r="I141" i="11"/>
  <c r="AI166" i="4"/>
  <c r="I167" i="11"/>
  <c r="AI118" i="4"/>
  <c r="I119" i="11"/>
  <c r="I23" i="11"/>
  <c r="AI43" i="4"/>
  <c r="I44" i="11"/>
  <c r="AI184" i="4"/>
  <c r="I185" i="11"/>
  <c r="AI109" i="4"/>
  <c r="I110" i="11"/>
  <c r="AI220" i="4"/>
  <c r="I221" i="11"/>
  <c r="AI114" i="4"/>
  <c r="I115" i="11"/>
  <c r="AI50" i="4"/>
  <c r="I51" i="11"/>
  <c r="AI75" i="4"/>
  <c r="I76" i="11"/>
  <c r="AI201" i="4"/>
  <c r="I202" i="11"/>
  <c r="AI174" i="4"/>
  <c r="I175" i="11"/>
  <c r="AI62" i="4"/>
  <c r="I63" i="11"/>
  <c r="AI171" i="4"/>
  <c r="I172" i="11"/>
  <c r="AI152" i="4"/>
  <c r="I153" i="11"/>
  <c r="AI56" i="4"/>
  <c r="I57" i="11"/>
  <c r="AI30" i="4"/>
  <c r="I31" i="11"/>
  <c r="AI223" i="4"/>
  <c r="I224" i="11"/>
  <c r="AI143" i="4"/>
  <c r="I144" i="11"/>
  <c r="AI63" i="4"/>
  <c r="I64" i="11"/>
  <c r="AI190" i="4"/>
  <c r="I191" i="11"/>
  <c r="AI132" i="4"/>
  <c r="I133" i="11"/>
  <c r="AI36" i="4"/>
  <c r="I37" i="11"/>
  <c r="AI192" i="4"/>
  <c r="I193" i="11"/>
  <c r="AI106" i="4"/>
  <c r="I107" i="11"/>
  <c r="AI113" i="4"/>
  <c r="I114" i="11"/>
  <c r="AI57" i="4"/>
  <c r="I58" i="11"/>
  <c r="N47" i="7"/>
  <c r="O47" i="7"/>
  <c r="P47" i="7" s="1"/>
  <c r="M47" i="7"/>
  <c r="N74" i="7"/>
  <c r="O74" i="7"/>
  <c r="P74" i="7" s="1"/>
  <c r="M74" i="7"/>
  <c r="N202" i="7"/>
  <c r="O202" i="7"/>
  <c r="P202" i="7" s="1"/>
  <c r="M202" i="7"/>
  <c r="N330" i="7"/>
  <c r="O330" i="7"/>
  <c r="P330" i="7" s="1"/>
  <c r="M330" i="7"/>
  <c r="N51" i="7"/>
  <c r="O51" i="7"/>
  <c r="P51" i="7" s="1"/>
  <c r="M51" i="7"/>
  <c r="N179" i="7"/>
  <c r="O179" i="7"/>
  <c r="P179" i="7" s="1"/>
  <c r="M179" i="7"/>
  <c r="N307" i="7"/>
  <c r="O307" i="7"/>
  <c r="P307" i="7" s="1"/>
  <c r="M307" i="7"/>
  <c r="N21" i="7"/>
  <c r="O21" i="7"/>
  <c r="P21" i="7" s="1"/>
  <c r="M21" i="7"/>
  <c r="N148" i="7"/>
  <c r="O148" i="7"/>
  <c r="P148" i="7" s="1"/>
  <c r="M148" i="7"/>
  <c r="N276" i="7"/>
  <c r="O276" i="7"/>
  <c r="P276" i="7" s="1"/>
  <c r="M276" i="7"/>
  <c r="N233" i="7"/>
  <c r="O233" i="7"/>
  <c r="P233" i="7" s="1"/>
  <c r="M233" i="7"/>
  <c r="N117" i="7"/>
  <c r="O117" i="7"/>
  <c r="P117" i="7" s="1"/>
  <c r="M117" i="7"/>
  <c r="N245" i="7"/>
  <c r="O245" i="7"/>
  <c r="P245" i="7" s="1"/>
  <c r="M245" i="7"/>
  <c r="N18" i="7"/>
  <c r="O18" i="7"/>
  <c r="P18" i="7" s="1"/>
  <c r="M18" i="7"/>
  <c r="N86" i="7"/>
  <c r="O86" i="7"/>
  <c r="P86" i="7" s="1"/>
  <c r="M86" i="7"/>
  <c r="N214" i="7"/>
  <c r="O214" i="7"/>
  <c r="P214" i="7" s="1"/>
  <c r="M214" i="7"/>
  <c r="N342" i="7"/>
  <c r="O342" i="7"/>
  <c r="P342" i="7" s="1"/>
  <c r="M342" i="7"/>
  <c r="N63" i="7"/>
  <c r="O63" i="7"/>
  <c r="P63" i="7" s="1"/>
  <c r="M63" i="7"/>
  <c r="N191" i="7"/>
  <c r="O191" i="7"/>
  <c r="P191" i="7" s="1"/>
  <c r="M191" i="7"/>
  <c r="N319" i="7"/>
  <c r="O319" i="7"/>
  <c r="P319" i="7" s="1"/>
  <c r="M319" i="7"/>
  <c r="N33" i="7"/>
  <c r="O33" i="7"/>
  <c r="P33" i="7" s="1"/>
  <c r="M33" i="7"/>
  <c r="N160" i="7"/>
  <c r="O160" i="7"/>
  <c r="P160" i="7" s="1"/>
  <c r="M160" i="7"/>
  <c r="N288" i="7"/>
  <c r="O288" i="7"/>
  <c r="P288" i="7" s="1"/>
  <c r="M288" i="7"/>
  <c r="N22" i="7"/>
  <c r="O22" i="7"/>
  <c r="P22" i="7" s="1"/>
  <c r="M22" i="7"/>
  <c r="AP24" i="4"/>
  <c r="M32" i="11"/>
  <c r="M40" i="11"/>
  <c r="M48" i="11"/>
  <c r="M56" i="11"/>
  <c r="M64" i="11"/>
  <c r="M72" i="11"/>
  <c r="M80" i="11"/>
  <c r="M88" i="11"/>
  <c r="M96" i="11"/>
  <c r="M104" i="11"/>
  <c r="M112" i="11"/>
  <c r="M120" i="11"/>
  <c r="M128" i="11"/>
  <c r="M136" i="11"/>
  <c r="M144" i="11"/>
  <c r="M152" i="11"/>
  <c r="M160" i="11"/>
  <c r="M168" i="11"/>
  <c r="M176" i="11"/>
  <c r="M184" i="11"/>
  <c r="M192" i="11"/>
  <c r="M200" i="11"/>
  <c r="M208" i="11"/>
  <c r="M216" i="11"/>
  <c r="M224" i="11"/>
  <c r="M52" i="11"/>
  <c r="M68" i="11"/>
  <c r="M108" i="11"/>
  <c r="M132" i="11"/>
  <c r="M164" i="11"/>
  <c r="M188" i="11"/>
  <c r="M212" i="11"/>
  <c r="M31" i="11"/>
  <c r="M63" i="11"/>
  <c r="M95" i="11"/>
  <c r="M127" i="11"/>
  <c r="M167" i="11"/>
  <c r="M199" i="11"/>
  <c r="M25" i="11"/>
  <c r="M33" i="11"/>
  <c r="M41" i="11"/>
  <c r="M49" i="11"/>
  <c r="M57" i="11"/>
  <c r="M65" i="11"/>
  <c r="M73" i="11"/>
  <c r="M81" i="11"/>
  <c r="M89" i="11"/>
  <c r="M97" i="11"/>
  <c r="M105" i="11"/>
  <c r="M113" i="11"/>
  <c r="M121" i="11"/>
  <c r="M129" i="11"/>
  <c r="M137" i="11"/>
  <c r="M145" i="11"/>
  <c r="M153" i="11"/>
  <c r="M161" i="11"/>
  <c r="M169" i="11"/>
  <c r="M177" i="11"/>
  <c r="M185" i="11"/>
  <c r="M193" i="11"/>
  <c r="M201" i="11"/>
  <c r="M209" i="11"/>
  <c r="M217" i="11"/>
  <c r="M225" i="11"/>
  <c r="M28" i="11"/>
  <c r="M60" i="11"/>
  <c r="M76" i="11"/>
  <c r="M100" i="11"/>
  <c r="M140" i="11"/>
  <c r="M156" i="11"/>
  <c r="M180" i="11"/>
  <c r="M204" i="11"/>
  <c r="M47" i="11"/>
  <c r="M71" i="11"/>
  <c r="M103" i="11"/>
  <c r="M135" i="11"/>
  <c r="M159" i="11"/>
  <c r="M191" i="11"/>
  <c r="M223" i="11"/>
  <c r="M26" i="11"/>
  <c r="M34" i="11"/>
  <c r="M42" i="11"/>
  <c r="M50" i="11"/>
  <c r="M58" i="11"/>
  <c r="M66" i="11"/>
  <c r="M74" i="11"/>
  <c r="M82" i="11"/>
  <c r="M90" i="11"/>
  <c r="M98" i="11"/>
  <c r="M106" i="11"/>
  <c r="M114" i="11"/>
  <c r="M122" i="11"/>
  <c r="M130" i="11"/>
  <c r="M138" i="11"/>
  <c r="M146" i="11"/>
  <c r="M154" i="11"/>
  <c r="M162" i="11"/>
  <c r="M170" i="11"/>
  <c r="M178" i="11"/>
  <c r="M186" i="11"/>
  <c r="M194" i="11"/>
  <c r="M202" i="11"/>
  <c r="M210" i="11"/>
  <c r="M218" i="11"/>
  <c r="M226" i="11"/>
  <c r="M44" i="11"/>
  <c r="M92" i="11"/>
  <c r="M124" i="11"/>
  <c r="M27" i="11"/>
  <c r="M35" i="11"/>
  <c r="M43" i="11"/>
  <c r="M51" i="11"/>
  <c r="M59" i="11"/>
  <c r="M67" i="11"/>
  <c r="M75" i="11"/>
  <c r="M83" i="11"/>
  <c r="M91" i="11"/>
  <c r="M99" i="11"/>
  <c r="M107" i="11"/>
  <c r="M115" i="11"/>
  <c r="M123" i="11"/>
  <c r="M131" i="11"/>
  <c r="M139" i="11"/>
  <c r="M147" i="11"/>
  <c r="M155" i="11"/>
  <c r="M163" i="11"/>
  <c r="M171" i="11"/>
  <c r="M179" i="11"/>
  <c r="M187" i="11"/>
  <c r="M195" i="11"/>
  <c r="M203" i="11"/>
  <c r="M211" i="11"/>
  <c r="M219" i="11"/>
  <c r="M227" i="11"/>
  <c r="I25" i="11"/>
  <c r="M36" i="11"/>
  <c r="M84" i="11"/>
  <c r="M116" i="11"/>
  <c r="M148" i="11"/>
  <c r="M172" i="11"/>
  <c r="M196" i="11"/>
  <c r="M220" i="11"/>
  <c r="M39" i="11"/>
  <c r="M87" i="11"/>
  <c r="M119" i="11"/>
  <c r="M151" i="11"/>
  <c r="M183" i="11"/>
  <c r="M215" i="11"/>
  <c r="M29" i="11"/>
  <c r="M37" i="11"/>
  <c r="M45" i="11"/>
  <c r="M53" i="11"/>
  <c r="M61" i="11"/>
  <c r="M69" i="11"/>
  <c r="M77" i="11"/>
  <c r="M85" i="11"/>
  <c r="M93" i="11"/>
  <c r="M101" i="11"/>
  <c r="M109" i="11"/>
  <c r="M117" i="11"/>
  <c r="M125" i="11"/>
  <c r="M133" i="11"/>
  <c r="M141" i="11"/>
  <c r="M149" i="11"/>
  <c r="M157" i="11"/>
  <c r="M165" i="11"/>
  <c r="M173" i="11"/>
  <c r="M181" i="11"/>
  <c r="M189" i="11"/>
  <c r="M197" i="11"/>
  <c r="M205" i="11"/>
  <c r="M213" i="11"/>
  <c r="M221" i="11"/>
  <c r="M30" i="11"/>
  <c r="M38" i="11"/>
  <c r="M46" i="11"/>
  <c r="M54" i="11"/>
  <c r="M62" i="11"/>
  <c r="M70" i="11"/>
  <c r="M78" i="11"/>
  <c r="M86" i="11"/>
  <c r="M94" i="11"/>
  <c r="M102" i="11"/>
  <c r="M110" i="11"/>
  <c r="M118" i="11"/>
  <c r="M126" i="11"/>
  <c r="M134" i="11"/>
  <c r="M142" i="11"/>
  <c r="M150" i="11"/>
  <c r="M158" i="11"/>
  <c r="M166" i="11"/>
  <c r="M174" i="11"/>
  <c r="M182" i="11"/>
  <c r="M190" i="11"/>
  <c r="M198" i="11"/>
  <c r="M206" i="11"/>
  <c r="M214" i="11"/>
  <c r="M222" i="11"/>
  <c r="M55" i="11"/>
  <c r="M79" i="11"/>
  <c r="M111" i="11"/>
  <c r="M143" i="11"/>
  <c r="M175" i="11"/>
  <c r="M207" i="11"/>
  <c r="AC367" i="4"/>
  <c r="M364" i="11"/>
  <c r="M370" i="11"/>
  <c r="M368" i="11"/>
  <c r="M366" i="11"/>
  <c r="M362" i="11"/>
  <c r="M367" i="11"/>
  <c r="M363" i="11"/>
  <c r="M369" i="11"/>
  <c r="M365" i="11"/>
  <c r="M361" i="11"/>
  <c r="M342" i="11"/>
  <c r="M274" i="11"/>
  <c r="M348" i="11"/>
  <c r="M347" i="11"/>
  <c r="M358" i="11"/>
  <c r="M298" i="11"/>
  <c r="M305" i="11"/>
  <c r="M304" i="11"/>
  <c r="M359" i="11"/>
  <c r="M295" i="11"/>
  <c r="M294" i="11"/>
  <c r="M326" i="11"/>
  <c r="M340" i="11"/>
  <c r="M339" i="11"/>
  <c r="M286" i="11"/>
  <c r="M354" i="11"/>
  <c r="M290" i="11"/>
  <c r="M297" i="11"/>
  <c r="M360" i="11"/>
  <c r="M296" i="11"/>
  <c r="M351" i="11"/>
  <c r="M287" i="11"/>
  <c r="M357" i="11"/>
  <c r="M280" i="11"/>
  <c r="M332" i="11"/>
  <c r="M310" i="11"/>
  <c r="M331" i="11"/>
  <c r="M346" i="11"/>
  <c r="M350" i="11"/>
  <c r="M353" i="11"/>
  <c r="M289" i="11"/>
  <c r="M352" i="11"/>
  <c r="M288" i="11"/>
  <c r="M343" i="11"/>
  <c r="M317" i="11"/>
  <c r="M341" i="11"/>
  <c r="M324" i="11"/>
  <c r="M333" i="11"/>
  <c r="M323" i="11"/>
  <c r="M338" i="11"/>
  <c r="M302" i="11"/>
  <c r="M345" i="11"/>
  <c r="M281" i="11"/>
  <c r="M344" i="11"/>
  <c r="M334" i="11"/>
  <c r="M335" i="11"/>
  <c r="M309" i="11"/>
  <c r="M279" i="11"/>
  <c r="M316" i="11"/>
  <c r="M278" i="11"/>
  <c r="M315" i="11"/>
  <c r="M325" i="11"/>
  <c r="M330" i="11"/>
  <c r="M349" i="11"/>
  <c r="M337" i="11"/>
  <c r="M318" i="11"/>
  <c r="M336" i="11"/>
  <c r="M276" i="11"/>
  <c r="M327" i="11"/>
  <c r="M301" i="11"/>
  <c r="M308" i="11"/>
  <c r="M307" i="11"/>
  <c r="M322" i="11"/>
  <c r="M284" i="11"/>
  <c r="M329" i="11"/>
  <c r="M277" i="11"/>
  <c r="M328" i="11"/>
  <c r="M282" i="11"/>
  <c r="M319" i="11"/>
  <c r="M293" i="11"/>
  <c r="M300" i="11"/>
  <c r="M299" i="11"/>
  <c r="M314" i="11"/>
  <c r="M321" i="11"/>
  <c r="M283" i="11"/>
  <c r="M320" i="11"/>
  <c r="M311" i="11"/>
  <c r="M285" i="11"/>
  <c r="M356" i="11"/>
  <c r="M292" i="11"/>
  <c r="M355" i="11"/>
  <c r="M291" i="11"/>
  <c r="M306" i="11"/>
  <c r="M313" i="11"/>
  <c r="M312" i="11"/>
  <c r="M303" i="11"/>
  <c r="M266" i="11"/>
  <c r="M263" i="11"/>
  <c r="M255" i="11"/>
  <c r="M258" i="11"/>
  <c r="M264" i="11"/>
  <c r="M251" i="11"/>
  <c r="M250" i="11"/>
  <c r="M256" i="11"/>
  <c r="M272" i="11"/>
  <c r="M265" i="11"/>
  <c r="M273" i="11"/>
  <c r="M268" i="11"/>
  <c r="M261" i="11"/>
  <c r="M269" i="11"/>
  <c r="M262" i="11"/>
  <c r="M257" i="11"/>
  <c r="M260" i="11"/>
  <c r="M254" i="11"/>
  <c r="M253" i="11"/>
  <c r="M252" i="11"/>
  <c r="M271" i="11"/>
  <c r="M270" i="11"/>
  <c r="M259" i="11"/>
  <c r="M267" i="11"/>
  <c r="M247" i="11"/>
  <c r="M240" i="11"/>
  <c r="M234" i="11"/>
  <c r="M231" i="11"/>
  <c r="M228" i="11"/>
  <c r="M249" i="11"/>
  <c r="M236" i="11"/>
  <c r="M245" i="11"/>
  <c r="M229" i="11"/>
  <c r="M235" i="11"/>
  <c r="M232" i="11"/>
  <c r="M241" i="11"/>
  <c r="M230" i="11"/>
  <c r="M243" i="11"/>
  <c r="M233" i="11"/>
  <c r="M237" i="11"/>
  <c r="M239" i="11"/>
  <c r="M246" i="11"/>
  <c r="M248" i="11"/>
  <c r="M242" i="11"/>
  <c r="M238" i="11"/>
  <c r="M244" i="11"/>
  <c r="M275" i="11"/>
  <c r="AI227" i="4"/>
  <c r="I228" i="11"/>
  <c r="AI225" i="4"/>
  <c r="I226" i="11"/>
  <c r="AI224" i="4"/>
  <c r="I225" i="11"/>
  <c r="AI226" i="4"/>
  <c r="I227" i="11"/>
  <c r="AI256" i="4"/>
  <c r="I257" i="11"/>
  <c r="J348" i="8"/>
  <c r="AE346" i="4"/>
  <c r="K348" i="8"/>
  <c r="J249" i="8"/>
  <c r="AE247" i="4"/>
  <c r="K249" i="8" s="1"/>
  <c r="J243" i="8"/>
  <c r="AE241" i="4"/>
  <c r="AG241" i="4"/>
  <c r="AE292" i="4"/>
  <c r="AF292" i="4"/>
  <c r="AC292" i="4"/>
  <c r="AE354" i="4"/>
  <c r="AG354" i="4"/>
  <c r="AC354" i="4"/>
  <c r="AE362" i="4"/>
  <c r="AG362" i="4"/>
  <c r="AC362" i="4"/>
  <c r="AE368" i="4"/>
  <c r="AG368" i="4"/>
  <c r="AC368" i="4"/>
  <c r="AE319" i="4"/>
  <c r="AF319" i="4"/>
  <c r="AC319" i="4"/>
  <c r="J241" i="8"/>
  <c r="AE239" i="4"/>
  <c r="AG239" i="4"/>
  <c r="AE288" i="4"/>
  <c r="AF288" i="4" s="1"/>
  <c r="AC288" i="4"/>
  <c r="K242" i="8"/>
  <c r="AG240" i="4"/>
  <c r="AE248" i="4"/>
  <c r="AF248" i="4" s="1"/>
  <c r="J250" i="8"/>
  <c r="AE244" i="4"/>
  <c r="J246" i="8"/>
  <c r="AE245" i="4"/>
  <c r="AF245" i="4"/>
  <c r="J247" i="8"/>
  <c r="AE238" i="4"/>
  <c r="J240" i="8"/>
  <c r="AE246" i="4"/>
  <c r="J248" i="8"/>
  <c r="AE242" i="4"/>
  <c r="AF242" i="4" s="1"/>
  <c r="J244" i="8"/>
  <c r="AE243" i="4"/>
  <c r="AF243" i="4" s="1"/>
  <c r="J245" i="8"/>
  <c r="AP227" i="4"/>
  <c r="AP21" i="4"/>
  <c r="AP39" i="4"/>
  <c r="AP43" i="4"/>
  <c r="AP97" i="4"/>
  <c r="AE334" i="4"/>
  <c r="J336" i="8"/>
  <c r="AE287" i="4"/>
  <c r="J289" i="8"/>
  <c r="AE360" i="4"/>
  <c r="AG360" i="4"/>
  <c r="J362" i="8"/>
  <c r="AE316" i="4"/>
  <c r="J318" i="8"/>
  <c r="AE279" i="4"/>
  <c r="J281" i="8"/>
  <c r="AE355" i="4"/>
  <c r="J357" i="8"/>
  <c r="AE352" i="4"/>
  <c r="J354" i="8"/>
  <c r="AE326" i="4"/>
  <c r="J328" i="8"/>
  <c r="AE339" i="4"/>
  <c r="J341" i="8"/>
  <c r="AE327" i="4"/>
  <c r="J329" i="8"/>
  <c r="AE325" i="4"/>
  <c r="J327" i="8"/>
  <c r="AE309" i="4"/>
  <c r="J311" i="8"/>
  <c r="AE312" i="4"/>
  <c r="J314" i="8"/>
  <c r="AE306" i="4"/>
  <c r="J308" i="8"/>
  <c r="AE317" i="4"/>
  <c r="J319" i="8"/>
  <c r="AE278" i="4"/>
  <c r="J280" i="8"/>
  <c r="AE328" i="4"/>
  <c r="J330" i="8"/>
  <c r="AE344" i="4"/>
  <c r="J346" i="8"/>
  <c r="AE305" i="4"/>
  <c r="J307" i="8"/>
  <c r="AE285" i="4"/>
  <c r="J287" i="8"/>
  <c r="AE308" i="4"/>
  <c r="J310" i="8"/>
  <c r="AE367" i="4"/>
  <c r="AG367" i="4"/>
  <c r="J369" i="8"/>
  <c r="AE330" i="4"/>
  <c r="J332" i="8"/>
  <c r="AE303" i="4"/>
  <c r="J305" i="8"/>
  <c r="AE343" i="4"/>
  <c r="J345" i="8"/>
  <c r="AE299" i="4"/>
  <c r="J301" i="8"/>
  <c r="AE329" i="4"/>
  <c r="J331" i="8"/>
  <c r="AE333" i="4"/>
  <c r="J335" i="8"/>
  <c r="AE289" i="4"/>
  <c r="J291" i="8"/>
  <c r="AE361" i="4"/>
  <c r="AG361" i="4"/>
  <c r="J363" i="8"/>
  <c r="AE302" i="4"/>
  <c r="J304" i="8"/>
  <c r="AE313" i="4"/>
  <c r="J315" i="8"/>
  <c r="AE342" i="4"/>
  <c r="J344" i="8"/>
  <c r="AE365" i="4"/>
  <c r="AG365" i="4"/>
  <c r="J367" i="8"/>
  <c r="AE293" i="4"/>
  <c r="J295" i="8"/>
  <c r="AE291" i="4"/>
  <c r="J293" i="8"/>
  <c r="AE283" i="4"/>
  <c r="J285" i="8"/>
  <c r="AE363" i="4"/>
  <c r="AG363" i="4"/>
  <c r="J365" i="8"/>
  <c r="AE304" i="4"/>
  <c r="J306" i="8"/>
  <c r="AE322" i="4"/>
  <c r="J324" i="8"/>
  <c r="AE337" i="4"/>
  <c r="J339" i="8"/>
  <c r="AE364" i="4"/>
  <c r="AG364" i="4"/>
  <c r="J366" i="8"/>
  <c r="AE353" i="4"/>
  <c r="J355" i="8"/>
  <c r="AE357" i="4"/>
  <c r="J359" i="8"/>
  <c r="AE351" i="4"/>
  <c r="J353" i="8"/>
  <c r="AE338" i="4"/>
  <c r="J340" i="8"/>
  <c r="AE347" i="4"/>
  <c r="J349" i="8"/>
  <c r="AE295" i="4"/>
  <c r="J297" i="8"/>
  <c r="AE296" i="4"/>
  <c r="J298" i="8"/>
  <c r="AE310" i="4"/>
  <c r="J312" i="8"/>
  <c r="AE348" i="4"/>
  <c r="J350" i="8"/>
  <c r="AE340" i="4"/>
  <c r="J342" i="8"/>
  <c r="AE315" i="4"/>
  <c r="J317" i="8"/>
  <c r="AE366" i="4"/>
  <c r="AG366" i="4"/>
  <c r="J368" i="8"/>
  <c r="AE332" i="4"/>
  <c r="J334" i="8"/>
  <c r="AE314" i="4"/>
  <c r="J316" i="8"/>
  <c r="AE311" i="4"/>
  <c r="J313" i="8"/>
  <c r="AE318" i="4"/>
  <c r="J320" i="8"/>
  <c r="AE324" i="4"/>
  <c r="J326" i="8"/>
  <c r="AE277" i="4"/>
  <c r="J279" i="8"/>
  <c r="AE284" i="4"/>
  <c r="J286" i="8"/>
  <c r="AE321" i="4"/>
  <c r="J323" i="8"/>
  <c r="AE369" i="4"/>
  <c r="AG369" i="4"/>
  <c r="J371" i="8"/>
  <c r="AE294" i="4"/>
  <c r="J296" i="8"/>
  <c r="AE282" i="4"/>
  <c r="J284" i="8"/>
  <c r="AE349" i="4"/>
  <c r="J351" i="8"/>
  <c r="AE320" i="4"/>
  <c r="J322" i="8"/>
  <c r="AE331" i="4"/>
  <c r="J333" i="8"/>
  <c r="AE336" i="4"/>
  <c r="J338" i="8"/>
  <c r="AE286" i="4"/>
  <c r="J288" i="8"/>
  <c r="AE341" i="4"/>
  <c r="J343" i="8"/>
  <c r="AE307" i="4"/>
  <c r="J309" i="8"/>
  <c r="AE335" i="4"/>
  <c r="J337" i="8"/>
  <c r="AE281" i="4"/>
  <c r="J283" i="8"/>
  <c r="AE290" i="4"/>
  <c r="J292" i="8"/>
  <c r="AE350" i="4"/>
  <c r="J352" i="8"/>
  <c r="AE358" i="4"/>
  <c r="J360" i="8"/>
  <c r="AE359" i="4"/>
  <c r="J361" i="8"/>
  <c r="AE345" i="4"/>
  <c r="J347" i="8"/>
  <c r="AE280" i="4"/>
  <c r="J282" i="8"/>
  <c r="AE356" i="4"/>
  <c r="J358" i="8"/>
  <c r="AE300" i="4"/>
  <c r="J302" i="8"/>
  <c r="AE323" i="4"/>
  <c r="J325" i="8"/>
  <c r="AE301" i="4"/>
  <c r="J303" i="8"/>
  <c r="AE298" i="4"/>
  <c r="J300" i="8"/>
  <c r="AE297" i="4"/>
  <c r="J299" i="8"/>
  <c r="AE271" i="4"/>
  <c r="J273" i="8"/>
  <c r="AE270" i="4"/>
  <c r="J272" i="8"/>
  <c r="AE269" i="4"/>
  <c r="J271" i="8"/>
  <c r="AE267" i="4"/>
  <c r="AF267" i="4"/>
  <c r="J269" i="8"/>
  <c r="AE268" i="4"/>
  <c r="J270" i="8"/>
  <c r="AE266" i="4"/>
  <c r="J268" i="8"/>
  <c r="AE272" i="4"/>
  <c r="AF272" i="4" s="1"/>
  <c r="J274" i="8"/>
  <c r="AE255" i="4"/>
  <c r="J257" i="8"/>
  <c r="AE259" i="4"/>
  <c r="J261" i="8"/>
  <c r="AE258" i="4"/>
  <c r="J260" i="8"/>
  <c r="AE257" i="4"/>
  <c r="AF257" i="4"/>
  <c r="J259" i="8"/>
  <c r="AE264" i="4"/>
  <c r="J266" i="8"/>
  <c r="AE254" i="4"/>
  <c r="J256" i="8"/>
  <c r="AE263" i="4"/>
  <c r="J265" i="8"/>
  <c r="AE260" i="4"/>
  <c r="J262" i="8"/>
  <c r="AE250" i="4"/>
  <c r="J252" i="8"/>
  <c r="K254" i="8"/>
  <c r="AG252" i="4"/>
  <c r="AE253" i="4"/>
  <c r="J255" i="8"/>
  <c r="AE251" i="4"/>
  <c r="J253" i="8"/>
  <c r="AE265" i="4"/>
  <c r="AF265" i="4" s="1"/>
  <c r="J267" i="8"/>
  <c r="AE249" i="4"/>
  <c r="J251" i="8"/>
  <c r="AE262" i="4"/>
  <c r="J264" i="8"/>
  <c r="AE261" i="4"/>
  <c r="J263" i="8"/>
  <c r="AF238" i="4" l="1"/>
  <c r="R369" i="7"/>
  <c r="S369" i="7" s="1"/>
  <c r="T369" i="7" s="1"/>
  <c r="Q369" i="7"/>
  <c r="R235" i="7"/>
  <c r="S235" i="7" s="1"/>
  <c r="T235" i="7" s="1"/>
  <c r="Q235" i="7"/>
  <c r="R318" i="7"/>
  <c r="S318" i="7" s="1"/>
  <c r="T318" i="7" s="1"/>
  <c r="Q318" i="7"/>
  <c r="R82" i="7"/>
  <c r="S82" i="7" s="1"/>
  <c r="T82" i="7" s="1"/>
  <c r="Q82" i="7"/>
  <c r="R203" i="7"/>
  <c r="S203" i="7" s="1"/>
  <c r="T203" i="7" s="1"/>
  <c r="Q203" i="7"/>
  <c r="R135" i="7"/>
  <c r="S135" i="7" s="1"/>
  <c r="T135" i="7" s="1"/>
  <c r="Q135" i="7"/>
  <c r="R251" i="7"/>
  <c r="S251" i="7" s="1"/>
  <c r="T251" i="7" s="1"/>
  <c r="Q251" i="7"/>
  <c r="R11" i="7"/>
  <c r="S11" i="7" s="1"/>
  <c r="T11" i="7" s="1"/>
  <c r="Q11" i="7"/>
  <c r="R166" i="7"/>
  <c r="S166" i="7" s="1"/>
  <c r="T166" i="7" s="1"/>
  <c r="Q166" i="7"/>
  <c r="R288" i="7"/>
  <c r="S288" i="7" s="1"/>
  <c r="T288" i="7" s="1"/>
  <c r="Q288" i="7"/>
  <c r="R191" i="7"/>
  <c r="S191" i="7" s="1"/>
  <c r="T191" i="7" s="1"/>
  <c r="Q191" i="7"/>
  <c r="R86" i="7"/>
  <c r="S86" i="7" s="1"/>
  <c r="T86" i="7" s="1"/>
  <c r="Q86" i="7"/>
  <c r="R233" i="7"/>
  <c r="S233" i="7" s="1"/>
  <c r="T233" i="7" s="1"/>
  <c r="Q233" i="7"/>
  <c r="R307" i="7"/>
  <c r="S307" i="7" s="1"/>
  <c r="T307" i="7" s="1"/>
  <c r="Q307" i="7"/>
  <c r="R202" i="7"/>
  <c r="S202" i="7" s="1"/>
  <c r="T202" i="7" s="1"/>
  <c r="Q202" i="7"/>
  <c r="R41" i="7"/>
  <c r="S41" i="7" s="1"/>
  <c r="T41" i="7" s="1"/>
  <c r="Q41" i="7"/>
  <c r="R176" i="7"/>
  <c r="S176" i="7" s="1"/>
  <c r="T176" i="7" s="1"/>
  <c r="Q176" i="7"/>
  <c r="R79" i="7"/>
  <c r="S79" i="7" s="1"/>
  <c r="T79" i="7" s="1"/>
  <c r="Q79" i="7"/>
  <c r="R137" i="7"/>
  <c r="S137" i="7" s="1"/>
  <c r="T137" i="7" s="1"/>
  <c r="Q137" i="7"/>
  <c r="R292" i="7"/>
  <c r="S292" i="7" s="1"/>
  <c r="T292" i="7" s="1"/>
  <c r="Q292" i="7"/>
  <c r="R195" i="7"/>
  <c r="S195" i="7" s="1"/>
  <c r="T195" i="7" s="1"/>
  <c r="Q195" i="7"/>
  <c r="R90" i="7"/>
  <c r="S90" i="7" s="1"/>
  <c r="T90" i="7" s="1"/>
  <c r="Q90" i="7"/>
  <c r="R329" i="7"/>
  <c r="S329" i="7" s="1"/>
  <c r="T329" i="7" s="1"/>
  <c r="Q329" i="7"/>
  <c r="R310" i="7"/>
  <c r="S310" i="7" s="1"/>
  <c r="T310" i="7" s="1"/>
  <c r="Q310" i="7"/>
  <c r="R213" i="7"/>
  <c r="S213" i="7" s="1"/>
  <c r="T213" i="7" s="1"/>
  <c r="Q213" i="7"/>
  <c r="R116" i="7"/>
  <c r="S116" i="7" s="1"/>
  <c r="T116" i="7" s="1"/>
  <c r="Q116" i="7"/>
  <c r="R20" i="7"/>
  <c r="S20" i="7" s="1"/>
  <c r="T20" i="7" s="1"/>
  <c r="Q20" i="7"/>
  <c r="R120" i="7"/>
  <c r="S120" i="7" s="1"/>
  <c r="T120" i="7" s="1"/>
  <c r="Q120" i="7"/>
  <c r="R162" i="7"/>
  <c r="S162" i="7" s="1"/>
  <c r="T162" i="7" s="1"/>
  <c r="Q162" i="7"/>
  <c r="R125" i="7"/>
  <c r="S125" i="7" s="1"/>
  <c r="T125" i="7" s="1"/>
  <c r="Q125" i="7"/>
  <c r="R327" i="7"/>
  <c r="S327" i="7" s="1"/>
  <c r="T327" i="7" s="1"/>
  <c r="Q327" i="7"/>
  <c r="R25" i="7"/>
  <c r="S25" i="7" s="1"/>
  <c r="T25" i="7" s="1"/>
  <c r="Q25" i="7"/>
  <c r="R334" i="7"/>
  <c r="S334" i="7" s="1"/>
  <c r="T334" i="7" s="1"/>
  <c r="Q334" i="7"/>
  <c r="R237" i="7"/>
  <c r="S237" i="7" s="1"/>
  <c r="T237" i="7" s="1"/>
  <c r="Q237" i="7"/>
  <c r="R140" i="7"/>
  <c r="S140" i="7" s="1"/>
  <c r="T140" i="7" s="1"/>
  <c r="Q140" i="7"/>
  <c r="R44" i="7"/>
  <c r="S44" i="7" s="1"/>
  <c r="T44" i="7" s="1"/>
  <c r="Q44" i="7"/>
  <c r="R359" i="7"/>
  <c r="S359" i="7" s="1"/>
  <c r="T359" i="7" s="1"/>
  <c r="Q359" i="7"/>
  <c r="R254" i="7"/>
  <c r="S254" i="7" s="1"/>
  <c r="T254" i="7" s="1"/>
  <c r="Q254" i="7"/>
  <c r="R157" i="7"/>
  <c r="S157" i="7" s="1"/>
  <c r="T157" i="7" s="1"/>
  <c r="Q157" i="7"/>
  <c r="R60" i="7"/>
  <c r="S60" i="7" s="1"/>
  <c r="T60" i="7" s="1"/>
  <c r="Q60" i="7"/>
  <c r="R42" i="7"/>
  <c r="S42" i="7" s="1"/>
  <c r="T42" i="7" s="1"/>
  <c r="Q42" i="7"/>
  <c r="R262" i="7"/>
  <c r="S262" i="7" s="1"/>
  <c r="T262" i="7" s="1"/>
  <c r="Q262" i="7"/>
  <c r="R26" i="7"/>
  <c r="S26" i="7" s="1"/>
  <c r="T26" i="7" s="1"/>
  <c r="Q26" i="7"/>
  <c r="R130" i="7"/>
  <c r="S130" i="7" s="1"/>
  <c r="T130" i="7" s="1"/>
  <c r="Q130" i="7"/>
  <c r="R28" i="7"/>
  <c r="S28" i="7" s="1"/>
  <c r="T28" i="7" s="1"/>
  <c r="Q28" i="7"/>
  <c r="R239" i="7"/>
  <c r="S239" i="7" s="1"/>
  <c r="T239" i="7" s="1"/>
  <c r="Q239" i="7"/>
  <c r="R168" i="7"/>
  <c r="S168" i="7" s="1"/>
  <c r="T168" i="7" s="1"/>
  <c r="Q168" i="7"/>
  <c r="R201" i="7"/>
  <c r="S201" i="7" s="1"/>
  <c r="T201" i="7" s="1"/>
  <c r="Q201" i="7"/>
  <c r="R326" i="7"/>
  <c r="S326" i="7" s="1"/>
  <c r="T326" i="7" s="1"/>
  <c r="Q326" i="7"/>
  <c r="R132" i="7"/>
  <c r="S132" i="7" s="1"/>
  <c r="T132" i="7" s="1"/>
  <c r="Q132" i="7"/>
  <c r="R281" i="7"/>
  <c r="S281" i="7" s="1"/>
  <c r="T281" i="7" s="1"/>
  <c r="Q281" i="7"/>
  <c r="R69" i="7"/>
  <c r="S69" i="7" s="1"/>
  <c r="T69" i="7" s="1"/>
  <c r="Q69" i="7"/>
  <c r="R99" i="7"/>
  <c r="S99" i="7" s="1"/>
  <c r="T99" i="7" s="1"/>
  <c r="Q99" i="7"/>
  <c r="R351" i="7"/>
  <c r="S351" i="7" s="1"/>
  <c r="T351" i="7" s="1"/>
  <c r="Q351" i="7"/>
  <c r="R246" i="7"/>
  <c r="S246" i="7" s="1"/>
  <c r="T246" i="7" s="1"/>
  <c r="Q246" i="7"/>
  <c r="R149" i="7"/>
  <c r="S149" i="7" s="1"/>
  <c r="T149" i="7" s="1"/>
  <c r="Q149" i="7"/>
  <c r="R52" i="7"/>
  <c r="S52" i="7" s="1"/>
  <c r="T52" i="7" s="1"/>
  <c r="Q52" i="7"/>
  <c r="R362" i="7"/>
  <c r="S362" i="7" s="1"/>
  <c r="T362" i="7" s="1"/>
  <c r="Q362" i="7"/>
  <c r="R160" i="7"/>
  <c r="S160" i="7" s="1"/>
  <c r="T160" i="7" s="1"/>
  <c r="Q160" i="7"/>
  <c r="R63" i="7"/>
  <c r="S63" i="7" s="1"/>
  <c r="T63" i="7" s="1"/>
  <c r="Q63" i="7"/>
  <c r="R18" i="7"/>
  <c r="S18" i="7" s="1"/>
  <c r="T18" i="7" s="1"/>
  <c r="Q18" i="7"/>
  <c r="R276" i="7"/>
  <c r="S276" i="7" s="1"/>
  <c r="T276" i="7" s="1"/>
  <c r="Q276" i="7"/>
  <c r="R179" i="7"/>
  <c r="S179" i="7" s="1"/>
  <c r="T179" i="7" s="1"/>
  <c r="Q179" i="7"/>
  <c r="R74" i="7"/>
  <c r="S74" i="7" s="1"/>
  <c r="T74" i="7" s="1"/>
  <c r="Q74" i="7"/>
  <c r="R253" i="7"/>
  <c r="S253" i="7" s="1"/>
  <c r="T253" i="7" s="1"/>
  <c r="Q253" i="7"/>
  <c r="R48" i="7"/>
  <c r="S48" i="7" s="1"/>
  <c r="T48" i="7" s="1"/>
  <c r="Q48" i="7"/>
  <c r="R358" i="7"/>
  <c r="S358" i="7" s="1"/>
  <c r="T358" i="7" s="1"/>
  <c r="Q358" i="7"/>
  <c r="R261" i="7"/>
  <c r="S261" i="7" s="1"/>
  <c r="T261" i="7" s="1"/>
  <c r="Q261" i="7"/>
  <c r="R164" i="7"/>
  <c r="S164" i="7" s="1"/>
  <c r="T164" i="7" s="1"/>
  <c r="Q164" i="7"/>
  <c r="R67" i="7"/>
  <c r="S67" i="7" s="1"/>
  <c r="T67" i="7" s="1"/>
  <c r="Q67" i="7"/>
  <c r="R81" i="7"/>
  <c r="S81" i="7" s="1"/>
  <c r="T81" i="7" s="1"/>
  <c r="Q81" i="7"/>
  <c r="R287" i="7"/>
  <c r="S287" i="7" s="1"/>
  <c r="T287" i="7" s="1"/>
  <c r="Q287" i="7"/>
  <c r="R182" i="7"/>
  <c r="S182" i="7" s="1"/>
  <c r="T182" i="7" s="1"/>
  <c r="Q182" i="7"/>
  <c r="R85" i="7"/>
  <c r="S85" i="7" s="1"/>
  <c r="T85" i="7" s="1"/>
  <c r="Q85" i="7"/>
  <c r="R257" i="7"/>
  <c r="S257" i="7" s="1"/>
  <c r="T257" i="7" s="1"/>
  <c r="Q257" i="7"/>
  <c r="R298" i="7"/>
  <c r="S298" i="7" s="1"/>
  <c r="T298" i="7" s="1"/>
  <c r="Q298" i="7"/>
  <c r="R39" i="7"/>
  <c r="S39" i="7" s="1"/>
  <c r="T39" i="7" s="1"/>
  <c r="Q39" i="7"/>
  <c r="R59" i="7"/>
  <c r="S59" i="7" s="1"/>
  <c r="T59" i="7" s="1"/>
  <c r="Q59" i="7"/>
  <c r="R297" i="7"/>
  <c r="S297" i="7" s="1"/>
  <c r="T297" i="7" s="1"/>
  <c r="Q297" i="7"/>
  <c r="R311" i="7"/>
  <c r="S311" i="7" s="1"/>
  <c r="T311" i="7" s="1"/>
  <c r="Q311" i="7"/>
  <c r="R206" i="7"/>
  <c r="S206" i="7" s="1"/>
  <c r="T206" i="7" s="1"/>
  <c r="Q206" i="7"/>
  <c r="R109" i="7"/>
  <c r="S109" i="7" s="1"/>
  <c r="T109" i="7" s="1"/>
  <c r="Q109" i="7"/>
  <c r="R13" i="7"/>
  <c r="S13" i="7" s="1"/>
  <c r="T13" i="7" s="1"/>
  <c r="Q13" i="7"/>
  <c r="R322" i="7"/>
  <c r="S322" i="7" s="1"/>
  <c r="T322" i="7" s="1"/>
  <c r="Q322" i="7"/>
  <c r="R328" i="7"/>
  <c r="S328" i="7" s="1"/>
  <c r="T328" i="7" s="1"/>
  <c r="Q328" i="7"/>
  <c r="R231" i="7"/>
  <c r="S231" i="7" s="1"/>
  <c r="T231" i="7" s="1"/>
  <c r="Q231" i="7"/>
  <c r="R126" i="7"/>
  <c r="S126" i="7" s="1"/>
  <c r="T126" i="7" s="1"/>
  <c r="Q126" i="7"/>
  <c r="R30" i="7"/>
  <c r="S30" i="7" s="1"/>
  <c r="T30" i="7" s="1"/>
  <c r="Q30" i="7"/>
  <c r="R347" i="7"/>
  <c r="S347" i="7" s="1"/>
  <c r="T347" i="7" s="1"/>
  <c r="Q347" i="7"/>
  <c r="R242" i="7"/>
  <c r="S242" i="7" s="1"/>
  <c r="T242" i="7" s="1"/>
  <c r="Q242" i="7"/>
  <c r="R38" i="7"/>
  <c r="S38" i="7" s="1"/>
  <c r="T38" i="7" s="1"/>
  <c r="Q38" i="7"/>
  <c r="R296" i="7"/>
  <c r="S296" i="7" s="1"/>
  <c r="T296" i="7" s="1"/>
  <c r="Q296" i="7"/>
  <c r="R7" i="7"/>
  <c r="S7" i="7" s="1"/>
  <c r="T7" i="7" s="1"/>
  <c r="Q7" i="7"/>
  <c r="R184" i="7"/>
  <c r="S184" i="7" s="1"/>
  <c r="T184" i="7" s="1"/>
  <c r="Q184" i="7"/>
  <c r="R36" i="7"/>
  <c r="S36" i="7" s="1"/>
  <c r="T36" i="7" s="1"/>
  <c r="Q36" i="7"/>
  <c r="R23" i="7"/>
  <c r="S23" i="7" s="1"/>
  <c r="T23" i="7" s="1"/>
  <c r="Q23" i="7"/>
  <c r="R265" i="7"/>
  <c r="S265" i="7" s="1"/>
  <c r="T265" i="7" s="1"/>
  <c r="Q265" i="7"/>
  <c r="R88" i="7"/>
  <c r="S88" i="7" s="1"/>
  <c r="T88" i="7" s="1"/>
  <c r="Q88" i="7"/>
  <c r="R217" i="7"/>
  <c r="S217" i="7" s="1"/>
  <c r="T217" i="7" s="1"/>
  <c r="Q217" i="7"/>
  <c r="R301" i="7"/>
  <c r="S301" i="7" s="1"/>
  <c r="T301" i="7" s="1"/>
  <c r="Q301" i="7"/>
  <c r="R204" i="7"/>
  <c r="S204" i="7" s="1"/>
  <c r="T204" i="7" s="1"/>
  <c r="Q204" i="7"/>
  <c r="R107" i="7"/>
  <c r="S107" i="7" s="1"/>
  <c r="T107" i="7" s="1"/>
  <c r="Q107" i="7"/>
  <c r="R361" i="7"/>
  <c r="S361" i="7" s="1"/>
  <c r="T361" i="7" s="1"/>
  <c r="Q361" i="7"/>
  <c r="R295" i="7"/>
  <c r="S295" i="7" s="1"/>
  <c r="T295" i="7" s="1"/>
  <c r="Q295" i="7"/>
  <c r="R190" i="7"/>
  <c r="S190" i="7" s="1"/>
  <c r="T190" i="7" s="1"/>
  <c r="Q190" i="7"/>
  <c r="R93" i="7"/>
  <c r="S93" i="7" s="1"/>
  <c r="T93" i="7" s="1"/>
  <c r="Q93" i="7"/>
  <c r="R313" i="7"/>
  <c r="S313" i="7" s="1"/>
  <c r="T313" i="7" s="1"/>
  <c r="Q313" i="7"/>
  <c r="R306" i="7"/>
  <c r="S306" i="7" s="1"/>
  <c r="T306" i="7" s="1"/>
  <c r="Q306" i="7"/>
  <c r="R290" i="7"/>
  <c r="S290" i="7" s="1"/>
  <c r="T290" i="7" s="1"/>
  <c r="Q290" i="7"/>
  <c r="R134" i="7"/>
  <c r="S134" i="7" s="1"/>
  <c r="T134" i="7" s="1"/>
  <c r="Q134" i="7"/>
  <c r="R355" i="7"/>
  <c r="S355" i="7" s="1"/>
  <c r="T355" i="7" s="1"/>
  <c r="Q355" i="7"/>
  <c r="R222" i="7"/>
  <c r="S222" i="7" s="1"/>
  <c r="T222" i="7" s="1"/>
  <c r="Q222" i="7"/>
  <c r="R56" i="7"/>
  <c r="S56" i="7" s="1"/>
  <c r="T56" i="7" s="1"/>
  <c r="Q56" i="7"/>
  <c r="R366" i="7"/>
  <c r="S366" i="7" s="1"/>
  <c r="T366" i="7" s="1"/>
  <c r="Q366" i="7"/>
  <c r="R269" i="7"/>
  <c r="S269" i="7" s="1"/>
  <c r="T269" i="7" s="1"/>
  <c r="Q269" i="7"/>
  <c r="R172" i="7"/>
  <c r="S172" i="7" s="1"/>
  <c r="T172" i="7" s="1"/>
  <c r="Q172" i="7"/>
  <c r="R75" i="7"/>
  <c r="S75" i="7" s="1"/>
  <c r="T75" i="7" s="1"/>
  <c r="Q75" i="7"/>
  <c r="R129" i="7"/>
  <c r="S129" i="7" s="1"/>
  <c r="T129" i="7" s="1"/>
  <c r="Q129" i="7"/>
  <c r="R303" i="7"/>
  <c r="S303" i="7" s="1"/>
  <c r="T303" i="7" s="1"/>
  <c r="Q303" i="7"/>
  <c r="R198" i="7"/>
  <c r="S198" i="7" s="1"/>
  <c r="T198" i="7" s="1"/>
  <c r="Q198" i="7"/>
  <c r="R101" i="7"/>
  <c r="S101" i="7" s="1"/>
  <c r="T101" i="7" s="1"/>
  <c r="Q101" i="7"/>
  <c r="R5" i="7"/>
  <c r="S5" i="7" s="1"/>
  <c r="T5" i="7" s="1"/>
  <c r="Q5" i="7"/>
  <c r="R314" i="7"/>
  <c r="S314" i="7" s="1"/>
  <c r="T314" i="7" s="1"/>
  <c r="Q314" i="7"/>
  <c r="R104" i="7"/>
  <c r="S104" i="7" s="1"/>
  <c r="T104" i="7" s="1"/>
  <c r="Q104" i="7"/>
  <c r="R337" i="7"/>
  <c r="S337" i="7" s="1"/>
  <c r="T337" i="7" s="1"/>
  <c r="Q337" i="7"/>
  <c r="R317" i="7"/>
  <c r="S317" i="7" s="1"/>
  <c r="T317" i="7" s="1"/>
  <c r="Q317" i="7"/>
  <c r="R220" i="7"/>
  <c r="S220" i="7" s="1"/>
  <c r="T220" i="7" s="1"/>
  <c r="Q220" i="7"/>
  <c r="R123" i="7"/>
  <c r="S123" i="7" s="1"/>
  <c r="T123" i="7" s="1"/>
  <c r="Q123" i="7"/>
  <c r="R19" i="7"/>
  <c r="S19" i="7" s="1"/>
  <c r="T19" i="7" s="1"/>
  <c r="Q19" i="7"/>
  <c r="R205" i="7"/>
  <c r="S205" i="7" s="1"/>
  <c r="T205" i="7" s="1"/>
  <c r="Q205" i="7"/>
  <c r="R169" i="7"/>
  <c r="S169" i="7" s="1"/>
  <c r="T169" i="7" s="1"/>
  <c r="Q169" i="7"/>
  <c r="R113" i="7"/>
  <c r="S113" i="7" s="1"/>
  <c r="T113" i="7" s="1"/>
  <c r="Q113" i="7"/>
  <c r="R278" i="7"/>
  <c r="S278" i="7" s="1"/>
  <c r="T278" i="7" s="1"/>
  <c r="Q278" i="7"/>
  <c r="R181" i="7"/>
  <c r="S181" i="7" s="1"/>
  <c r="T181" i="7" s="1"/>
  <c r="Q181" i="7"/>
  <c r="R84" i="7"/>
  <c r="S84" i="7" s="1"/>
  <c r="T84" i="7" s="1"/>
  <c r="Q84" i="7"/>
  <c r="R225" i="7"/>
  <c r="S225" i="7" s="1"/>
  <c r="T225" i="7" s="1"/>
  <c r="Q225" i="7"/>
  <c r="R165" i="7"/>
  <c r="S165" i="7" s="1"/>
  <c r="T165" i="7" s="1"/>
  <c r="Q165" i="7"/>
  <c r="R240" i="7"/>
  <c r="S240" i="7" s="1"/>
  <c r="T240" i="7" s="1"/>
  <c r="Q240" i="7"/>
  <c r="R143" i="7"/>
  <c r="S143" i="7" s="1"/>
  <c r="T143" i="7" s="1"/>
  <c r="Q143" i="7"/>
  <c r="R31" i="7"/>
  <c r="S31" i="7" s="1"/>
  <c r="T31" i="7" s="1"/>
  <c r="Q31" i="7"/>
  <c r="R356" i="7"/>
  <c r="S356" i="7" s="1"/>
  <c r="T356" i="7" s="1"/>
  <c r="Q356" i="7"/>
  <c r="R259" i="7"/>
  <c r="S259" i="7" s="1"/>
  <c r="T259" i="7" s="1"/>
  <c r="Q259" i="7"/>
  <c r="R154" i="7"/>
  <c r="S154" i="7" s="1"/>
  <c r="T154" i="7" s="1"/>
  <c r="Q154" i="7"/>
  <c r="R174" i="7"/>
  <c r="S174" i="7" s="1"/>
  <c r="T174" i="7" s="1"/>
  <c r="Q174" i="7"/>
  <c r="R199" i="7"/>
  <c r="S199" i="7" s="1"/>
  <c r="T199" i="7" s="1"/>
  <c r="Q199" i="7"/>
  <c r="R320" i="7"/>
  <c r="S320" i="7" s="1"/>
  <c r="T320" i="7" s="1"/>
  <c r="Q320" i="7"/>
  <c r="R223" i="7"/>
  <c r="S223" i="7" s="1"/>
  <c r="T223" i="7" s="1"/>
  <c r="Q223" i="7"/>
  <c r="R118" i="7"/>
  <c r="S118" i="7" s="1"/>
  <c r="T118" i="7" s="1"/>
  <c r="Q118" i="7"/>
  <c r="R14" i="7"/>
  <c r="S14" i="7" s="1"/>
  <c r="T14" i="7" s="1"/>
  <c r="Q14" i="7"/>
  <c r="R339" i="7"/>
  <c r="S339" i="7" s="1"/>
  <c r="T339" i="7" s="1"/>
  <c r="Q339" i="7"/>
  <c r="R234" i="7"/>
  <c r="S234" i="7" s="1"/>
  <c r="T234" i="7" s="1"/>
  <c r="Q234" i="7"/>
  <c r="R151" i="7"/>
  <c r="S151" i="7" s="1"/>
  <c r="T151" i="7" s="1"/>
  <c r="Q151" i="7"/>
  <c r="R221" i="7"/>
  <c r="S221" i="7" s="1"/>
  <c r="T221" i="7" s="1"/>
  <c r="Q221" i="7"/>
  <c r="R364" i="7"/>
  <c r="S364" i="7" s="1"/>
  <c r="T364" i="7" s="1"/>
  <c r="Q364" i="7"/>
  <c r="R348" i="7"/>
  <c r="S348" i="7" s="1"/>
  <c r="T348" i="7" s="1"/>
  <c r="Q348" i="7"/>
  <c r="R16" i="7"/>
  <c r="S16" i="7" s="1"/>
  <c r="T16" i="7" s="1"/>
  <c r="Q16" i="7"/>
  <c r="R96" i="7"/>
  <c r="S96" i="7" s="1"/>
  <c r="T96" i="7" s="1"/>
  <c r="Q96" i="7"/>
  <c r="R111" i="7"/>
  <c r="S111" i="7" s="1"/>
  <c r="T111" i="7" s="1"/>
  <c r="Q111" i="7"/>
  <c r="R271" i="7"/>
  <c r="S271" i="7" s="1"/>
  <c r="T271" i="7" s="1"/>
  <c r="Q271" i="7"/>
  <c r="R35" i="7"/>
  <c r="S35" i="7" s="1"/>
  <c r="T35" i="7"/>
  <c r="Q35" i="7"/>
  <c r="R22" i="7"/>
  <c r="S22" i="7" s="1"/>
  <c r="T22" i="7" s="1"/>
  <c r="Q22" i="7"/>
  <c r="R33" i="7"/>
  <c r="S33" i="7" s="1"/>
  <c r="T33" i="7" s="1"/>
  <c r="Q33" i="7"/>
  <c r="R342" i="7"/>
  <c r="S342" i="7" s="1"/>
  <c r="T342" i="7"/>
  <c r="Q342" i="7"/>
  <c r="R245" i="7"/>
  <c r="S245" i="7" s="1"/>
  <c r="T245" i="7" s="1"/>
  <c r="Q245" i="7"/>
  <c r="R148" i="7"/>
  <c r="S148" i="7" s="1"/>
  <c r="T148" i="7"/>
  <c r="Q148" i="7"/>
  <c r="R51" i="7"/>
  <c r="S51" i="7" s="1"/>
  <c r="T51" i="7" s="1"/>
  <c r="Q51" i="7"/>
  <c r="R47" i="7"/>
  <c r="S47" i="7" s="1"/>
  <c r="T47" i="7"/>
  <c r="Q47" i="7"/>
  <c r="R315" i="7"/>
  <c r="S315" i="7" s="1"/>
  <c r="T315" i="7" s="1"/>
  <c r="Q315" i="7"/>
  <c r="R335" i="7"/>
  <c r="S335" i="7" s="1"/>
  <c r="T335" i="7"/>
  <c r="Q335" i="7"/>
  <c r="R230" i="7"/>
  <c r="S230" i="7" s="1"/>
  <c r="T230" i="7" s="1"/>
  <c r="Q230" i="7"/>
  <c r="R133" i="7"/>
  <c r="S133" i="7" s="1"/>
  <c r="T133" i="7"/>
  <c r="Q133" i="7"/>
  <c r="R37" i="7"/>
  <c r="S37" i="7" s="1"/>
  <c r="T37" i="7" s="1"/>
  <c r="Q37" i="7"/>
  <c r="R346" i="7"/>
  <c r="S346" i="7" s="1"/>
  <c r="T346" i="7" s="1"/>
  <c r="Q346" i="7"/>
  <c r="R256" i="7"/>
  <c r="S256" i="7"/>
  <c r="T256" i="7" s="1"/>
  <c r="Q256" i="7"/>
  <c r="R159" i="7"/>
  <c r="S159" i="7"/>
  <c r="T159" i="7" s="1"/>
  <c r="Q159" i="7"/>
  <c r="R54" i="7"/>
  <c r="S54" i="7"/>
  <c r="T54" i="7" s="1"/>
  <c r="Q54" i="7"/>
  <c r="R10" i="7"/>
  <c r="S10" i="7"/>
  <c r="T10" i="7" s="1"/>
  <c r="Q10" i="7"/>
  <c r="R275" i="7"/>
  <c r="S275" i="7"/>
  <c r="T275" i="7" s="1"/>
  <c r="Q275" i="7"/>
  <c r="R170" i="7"/>
  <c r="S170" i="7"/>
  <c r="T170" i="7" s="1"/>
  <c r="Q170" i="7"/>
  <c r="R77" i="7"/>
  <c r="S77" i="7"/>
  <c r="T77" i="7" s="1"/>
  <c r="Q77" i="7"/>
  <c r="R210" i="7"/>
  <c r="S210" i="7"/>
  <c r="T210" i="7" s="1"/>
  <c r="Q210" i="7"/>
  <c r="R280" i="7"/>
  <c r="S280" i="7"/>
  <c r="T280" i="7" s="1"/>
  <c r="Q280" i="7"/>
  <c r="R183" i="7"/>
  <c r="S183" i="7"/>
  <c r="T183" i="7" s="1"/>
  <c r="Q183" i="7"/>
  <c r="R78" i="7"/>
  <c r="S78" i="7"/>
  <c r="T78" i="7" s="1"/>
  <c r="Q78" i="7"/>
  <c r="R153" i="7"/>
  <c r="S153" i="7"/>
  <c r="T153" i="7" s="1"/>
  <c r="Q153" i="7"/>
  <c r="R299" i="7"/>
  <c r="S299" i="7"/>
  <c r="T299" i="7" s="1"/>
  <c r="Q299" i="7"/>
  <c r="R194" i="7"/>
  <c r="S194" i="7"/>
  <c r="T194" i="7" s="1"/>
  <c r="Q194" i="7"/>
  <c r="R200" i="7"/>
  <c r="S200" i="7"/>
  <c r="T200" i="7" s="1"/>
  <c r="Q200" i="7"/>
  <c r="R103" i="7"/>
  <c r="S103" i="7"/>
  <c r="T103" i="7" s="1"/>
  <c r="Q103" i="7"/>
  <c r="R273" i="7"/>
  <c r="S273" i="7"/>
  <c r="T273" i="7" s="1"/>
  <c r="Q273" i="7"/>
  <c r="R316" i="7"/>
  <c r="S316" i="7"/>
  <c r="T316" i="7" s="1"/>
  <c r="Q316" i="7"/>
  <c r="R219" i="7"/>
  <c r="S219" i="7"/>
  <c r="T219" i="7" s="1"/>
  <c r="Q219" i="7"/>
  <c r="R114" i="7"/>
  <c r="S114" i="7"/>
  <c r="T114" i="7" s="1"/>
  <c r="Q114" i="7"/>
  <c r="R68" i="7"/>
  <c r="S68" i="7"/>
  <c r="T68" i="7" s="1"/>
  <c r="Q68" i="7"/>
  <c r="R94" i="7"/>
  <c r="S94" i="7"/>
  <c r="T94" i="7" s="1"/>
  <c r="Q94" i="7"/>
  <c r="R119" i="7"/>
  <c r="S119" i="7"/>
  <c r="T119" i="7" s="1"/>
  <c r="Q119" i="7"/>
  <c r="R9" i="7"/>
  <c r="S9" i="7"/>
  <c r="T9" i="7" s="1"/>
  <c r="Q9" i="7"/>
  <c r="R98" i="7"/>
  <c r="S98" i="7"/>
  <c r="T98" i="7" s="1"/>
  <c r="Q98" i="7"/>
  <c r="R232" i="7"/>
  <c r="S232" i="7"/>
  <c r="T232" i="7" s="1"/>
  <c r="Q232" i="7"/>
  <c r="R336" i="7"/>
  <c r="S336" i="7"/>
  <c r="T336" i="7" s="1"/>
  <c r="Q336" i="7"/>
  <c r="R115" i="7"/>
  <c r="S115" i="7"/>
  <c r="T115" i="7" s="1"/>
  <c r="Q115" i="7"/>
  <c r="R282" i="7"/>
  <c r="S282" i="7"/>
  <c r="T282" i="7" s="1"/>
  <c r="Q282" i="7"/>
  <c r="R57" i="7"/>
  <c r="S57" i="7"/>
  <c r="T57" i="7" s="1"/>
  <c r="Q57" i="7"/>
  <c r="R270" i="7"/>
  <c r="S270" i="7"/>
  <c r="T270" i="7" s="1"/>
  <c r="Q270" i="7"/>
  <c r="R173" i="7"/>
  <c r="S173" i="7"/>
  <c r="T173" i="7" s="1"/>
  <c r="Q173" i="7"/>
  <c r="R76" i="7"/>
  <c r="S76" i="7"/>
  <c r="T76" i="7" s="1"/>
  <c r="Q76" i="7"/>
  <c r="R177" i="7"/>
  <c r="S177" i="7"/>
  <c r="T177" i="7" s="1"/>
  <c r="Q177" i="7"/>
  <c r="R264" i="7"/>
  <c r="S264" i="7"/>
  <c r="T264" i="7" s="1"/>
  <c r="Q264" i="7"/>
  <c r="R167" i="7"/>
  <c r="S167" i="7"/>
  <c r="T167" i="7" s="1"/>
  <c r="Q167" i="7"/>
  <c r="R62" i="7"/>
  <c r="S62" i="7"/>
  <c r="T62" i="7" s="1"/>
  <c r="Q62" i="7"/>
  <c r="R65" i="7"/>
  <c r="S65" i="7"/>
  <c r="T65" i="7" s="1"/>
  <c r="Q65" i="7"/>
  <c r="R283" i="7"/>
  <c r="S283" i="7"/>
  <c r="T283" i="7" s="1"/>
  <c r="Q283" i="7"/>
  <c r="R178" i="7"/>
  <c r="S178" i="7"/>
  <c r="T178" i="7" s="1"/>
  <c r="Q178" i="7"/>
  <c r="R279" i="7"/>
  <c r="S279" i="7"/>
  <c r="T279" i="7" s="1"/>
  <c r="Q279" i="7"/>
  <c r="R196" i="7"/>
  <c r="S196" i="7"/>
  <c r="T196" i="7" s="1"/>
  <c r="Q196" i="7"/>
  <c r="R350" i="7"/>
  <c r="S350" i="7"/>
  <c r="T350" i="7" s="1"/>
  <c r="Q350" i="7"/>
  <c r="R156" i="7"/>
  <c r="S156" i="7"/>
  <c r="T156" i="7" s="1"/>
  <c r="Q156" i="7"/>
  <c r="R343" i="7"/>
  <c r="S343" i="7"/>
  <c r="T343" i="7" s="1"/>
  <c r="Q343" i="7"/>
  <c r="R238" i="7"/>
  <c r="S238" i="7"/>
  <c r="T238" i="7" s="1"/>
  <c r="Q238" i="7"/>
  <c r="R141" i="7"/>
  <c r="S141" i="7"/>
  <c r="T141" i="7" s="1"/>
  <c r="Q141" i="7"/>
  <c r="R45" i="7"/>
  <c r="S45" i="7"/>
  <c r="T45" i="7" s="1"/>
  <c r="Q45" i="7"/>
  <c r="R354" i="7"/>
  <c r="S354" i="7"/>
  <c r="T354" i="7" s="1"/>
  <c r="Q354" i="7"/>
  <c r="R272" i="7"/>
  <c r="S272" i="7"/>
  <c r="T272" i="7" s="1"/>
  <c r="Q272" i="7"/>
  <c r="R175" i="7"/>
  <c r="S175" i="7"/>
  <c r="T175" i="7" s="1"/>
  <c r="Q175" i="7"/>
  <c r="R70" i="7"/>
  <c r="S70" i="7"/>
  <c r="T70" i="7" s="1"/>
  <c r="Q70" i="7"/>
  <c r="R105" i="7"/>
  <c r="S105" i="7"/>
  <c r="T105" i="7" s="1"/>
  <c r="Q105" i="7"/>
  <c r="R291" i="7"/>
  <c r="S291" i="7"/>
  <c r="T291" i="7" s="1"/>
  <c r="Q291" i="7"/>
  <c r="R186" i="7"/>
  <c r="S186" i="7"/>
  <c r="T186" i="7" s="1"/>
  <c r="Q186" i="7"/>
  <c r="R161" i="7"/>
  <c r="S161" i="7"/>
  <c r="T161" i="7" s="1"/>
  <c r="Q161" i="7"/>
  <c r="R286" i="7"/>
  <c r="S286" i="7"/>
  <c r="T286" i="7" s="1"/>
  <c r="Q286" i="7"/>
  <c r="R189" i="7"/>
  <c r="S189" i="7"/>
  <c r="T189" i="7" s="1"/>
  <c r="Q189" i="7"/>
  <c r="R92" i="7"/>
  <c r="S92" i="7"/>
  <c r="T92" i="7" s="1"/>
  <c r="Q92" i="7"/>
  <c r="R289" i="7"/>
  <c r="S289" i="7"/>
  <c r="T289" i="7" s="1"/>
  <c r="Q289" i="7"/>
  <c r="R108" i="7"/>
  <c r="S108" i="7"/>
  <c r="T108" i="7" s="1"/>
  <c r="Q108" i="7"/>
  <c r="R324" i="7"/>
  <c r="S324" i="7"/>
  <c r="T324" i="7" s="1"/>
  <c r="Q324" i="7"/>
  <c r="R352" i="7"/>
  <c r="S352" i="7"/>
  <c r="T352" i="7" s="1"/>
  <c r="Q352" i="7"/>
  <c r="R255" i="7"/>
  <c r="S255" i="7"/>
  <c r="T255" i="7" s="1"/>
  <c r="Q255" i="7"/>
  <c r="R150" i="7"/>
  <c r="S150" i="7"/>
  <c r="T150" i="7" s="1"/>
  <c r="Q150" i="7"/>
  <c r="R53" i="7"/>
  <c r="S53" i="7"/>
  <c r="T53" i="7" s="1"/>
  <c r="Q53" i="7"/>
  <c r="R34" i="7"/>
  <c r="S34" i="7"/>
  <c r="T34" i="7" s="1"/>
  <c r="Q34" i="7"/>
  <c r="R266" i="7"/>
  <c r="S266" i="7"/>
  <c r="T266" i="7" s="1"/>
  <c r="Q266" i="7"/>
  <c r="R227" i="7"/>
  <c r="S227" i="7"/>
  <c r="T227" i="7" s="1"/>
  <c r="Q227" i="7"/>
  <c r="R112" i="7"/>
  <c r="S112" i="7"/>
  <c r="T112" i="7" s="1"/>
  <c r="Q112" i="7"/>
  <c r="R8" i="7"/>
  <c r="S8" i="7"/>
  <c r="T8" i="7" s="1"/>
  <c r="Q8" i="7"/>
  <c r="R325" i="7"/>
  <c r="S325" i="7"/>
  <c r="T325" i="7" s="1"/>
  <c r="Q325" i="7"/>
  <c r="R228" i="7"/>
  <c r="S228" i="7"/>
  <c r="T228" i="7" s="1"/>
  <c r="Q228" i="7"/>
  <c r="R131" i="7"/>
  <c r="S131" i="7"/>
  <c r="T131" i="7" s="1"/>
  <c r="Q131" i="7"/>
  <c r="R27" i="7"/>
  <c r="S27" i="7"/>
  <c r="T27" i="7" s="1"/>
  <c r="Q27" i="7"/>
  <c r="R236" i="7"/>
  <c r="S236" i="7"/>
  <c r="T236" i="7" s="1"/>
  <c r="Q236" i="7"/>
  <c r="R367" i="7"/>
  <c r="S367" i="7"/>
  <c r="T367" i="7" s="1"/>
  <c r="Q367" i="7"/>
  <c r="R73" i="7"/>
  <c r="S73" i="7"/>
  <c r="T73" i="7" s="1"/>
  <c r="Q73" i="7"/>
  <c r="R192" i="7"/>
  <c r="S192" i="7"/>
  <c r="T192" i="7" s="1"/>
  <c r="Q192" i="7"/>
  <c r="R95" i="7"/>
  <c r="S95" i="7"/>
  <c r="T95" i="7" s="1"/>
  <c r="Q95" i="7"/>
  <c r="R241" i="7"/>
  <c r="S241" i="7"/>
  <c r="T241" i="7" s="1"/>
  <c r="Q241" i="7"/>
  <c r="R308" i="7"/>
  <c r="S308" i="7"/>
  <c r="T308" i="7" s="1"/>
  <c r="Q308" i="7"/>
  <c r="R211" i="7"/>
  <c r="S211" i="7"/>
  <c r="T211" i="7" s="1"/>
  <c r="Q211" i="7"/>
  <c r="R106" i="7"/>
  <c r="S106" i="7"/>
  <c r="T106" i="7" s="1"/>
  <c r="Q106" i="7"/>
  <c r="R333" i="7"/>
  <c r="S333" i="7"/>
  <c r="T333" i="7" s="1"/>
  <c r="Q333" i="7"/>
  <c r="R332" i="7"/>
  <c r="S332" i="7"/>
  <c r="T332" i="7" s="1"/>
  <c r="Q332" i="7"/>
  <c r="R293" i="7"/>
  <c r="S293" i="7"/>
  <c r="T293" i="7" s="1"/>
  <c r="Q293" i="7"/>
  <c r="R300" i="7"/>
  <c r="S300" i="7"/>
  <c r="T300" i="7" s="1"/>
  <c r="Q300" i="7"/>
  <c r="R17" i="7"/>
  <c r="S17" i="7"/>
  <c r="T17" i="7" s="1"/>
  <c r="Q17" i="7"/>
  <c r="R229" i="7"/>
  <c r="S229" i="7"/>
  <c r="T229" i="7" s="1"/>
  <c r="Q229" i="7"/>
  <c r="R146" i="7"/>
  <c r="S146" i="7"/>
  <c r="T146" i="7" s="1"/>
  <c r="Q146" i="7"/>
  <c r="R212" i="7"/>
  <c r="S212" i="7"/>
  <c r="T212" i="7" s="1"/>
  <c r="Q212" i="7"/>
  <c r="R145" i="7"/>
  <c r="S145" i="7"/>
  <c r="T145" i="7" s="1"/>
  <c r="Q145" i="7"/>
  <c r="R319" i="7"/>
  <c r="S319" i="7"/>
  <c r="T319" i="7" s="1"/>
  <c r="Q319" i="7"/>
  <c r="R214" i="7"/>
  <c r="S214" i="7"/>
  <c r="T214" i="7" s="1"/>
  <c r="Q214" i="7"/>
  <c r="R117" i="7"/>
  <c r="S117" i="7"/>
  <c r="T117" i="7" s="1"/>
  <c r="Q117" i="7"/>
  <c r="R21" i="7"/>
  <c r="S21" i="7"/>
  <c r="T21" i="7" s="1"/>
  <c r="Q21" i="7"/>
  <c r="R330" i="7"/>
  <c r="S330" i="7"/>
  <c r="T330" i="7" s="1"/>
  <c r="Q330" i="7"/>
  <c r="R304" i="7"/>
  <c r="S304" i="7"/>
  <c r="T304" i="7" s="1"/>
  <c r="Q304" i="7"/>
  <c r="R207" i="7"/>
  <c r="S207" i="7"/>
  <c r="T207" i="7" s="1"/>
  <c r="Q207" i="7"/>
  <c r="R102" i="7"/>
  <c r="S102" i="7"/>
  <c r="T102" i="7" s="1"/>
  <c r="Q102" i="7"/>
  <c r="R353" i="7"/>
  <c r="S353" i="7"/>
  <c r="T353" i="7" s="1"/>
  <c r="Q353" i="7"/>
  <c r="R323" i="7"/>
  <c r="S323" i="7"/>
  <c r="T323" i="7" s="1"/>
  <c r="Q323" i="7"/>
  <c r="R218" i="7"/>
  <c r="S218" i="7"/>
  <c r="T218" i="7" s="1"/>
  <c r="Q218" i="7"/>
  <c r="R128" i="7"/>
  <c r="S128" i="7"/>
  <c r="T128" i="7" s="1"/>
  <c r="Q128" i="7"/>
  <c r="R24" i="7"/>
  <c r="S24" i="7"/>
  <c r="T24" i="7" s="1"/>
  <c r="Q24" i="7"/>
  <c r="R341" i="7"/>
  <c r="S341" i="7"/>
  <c r="T341" i="7" s="1"/>
  <c r="Q341" i="7"/>
  <c r="R244" i="7"/>
  <c r="S244" i="7"/>
  <c r="T244" i="7" s="1"/>
  <c r="Q244" i="7"/>
  <c r="R147" i="7"/>
  <c r="S147" i="7"/>
  <c r="T147" i="7" s="1"/>
  <c r="Q147" i="7"/>
  <c r="R43" i="7"/>
  <c r="S43" i="7"/>
  <c r="T43" i="7" s="1"/>
  <c r="Q43" i="7"/>
  <c r="R267" i="7"/>
  <c r="S267" i="7"/>
  <c r="T267" i="7" s="1"/>
  <c r="Q267" i="7"/>
  <c r="R71" i="7"/>
  <c r="S71" i="7"/>
  <c r="T71" i="7" s="1"/>
  <c r="Q71" i="7"/>
  <c r="R152" i="7"/>
  <c r="S152" i="7"/>
  <c r="T152" i="7" s="1"/>
  <c r="Q152" i="7"/>
  <c r="R55" i="7"/>
  <c r="S55" i="7"/>
  <c r="T55" i="7" s="1"/>
  <c r="Q55" i="7"/>
  <c r="R365" i="7"/>
  <c r="S365" i="7"/>
  <c r="T365" i="7" s="1"/>
  <c r="Q365" i="7"/>
  <c r="R268" i="7"/>
  <c r="S268" i="7"/>
  <c r="T268" i="7" s="1"/>
  <c r="Q268" i="7"/>
  <c r="R171" i="7"/>
  <c r="S171" i="7"/>
  <c r="T171" i="7" s="1"/>
  <c r="Q171" i="7"/>
  <c r="R66" i="7"/>
  <c r="S66" i="7"/>
  <c r="T66" i="7" s="1"/>
  <c r="Q66" i="7"/>
  <c r="R72" i="7"/>
  <c r="S72" i="7"/>
  <c r="T72" i="7" s="1"/>
  <c r="Q72" i="7"/>
  <c r="R121" i="7"/>
  <c r="S121" i="7"/>
  <c r="T121" i="7" s="1"/>
  <c r="Q121" i="7"/>
  <c r="R285" i="7"/>
  <c r="S285" i="7"/>
  <c r="T285" i="7" s="1"/>
  <c r="Q285" i="7"/>
  <c r="R188" i="7"/>
  <c r="S188" i="7"/>
  <c r="T188" i="7" s="1"/>
  <c r="Q188" i="7"/>
  <c r="R91" i="7"/>
  <c r="S91" i="7"/>
  <c r="T91" i="7" s="1"/>
  <c r="Q91" i="7"/>
  <c r="R249" i="7"/>
  <c r="S249" i="7"/>
  <c r="T249" i="7" s="1"/>
  <c r="Q249" i="7"/>
  <c r="R208" i="7"/>
  <c r="S208" i="7"/>
  <c r="T208" i="7" s="1"/>
  <c r="Q208" i="7"/>
  <c r="R122" i="7"/>
  <c r="S122" i="7"/>
  <c r="T122" i="7" s="1"/>
  <c r="Q122" i="7"/>
  <c r="R29" i="7"/>
  <c r="S29" i="7"/>
  <c r="T29" i="7" s="1"/>
  <c r="Q29" i="7"/>
  <c r="R216" i="7"/>
  <c r="S216" i="7"/>
  <c r="T216" i="7" s="1"/>
  <c r="Q216" i="7"/>
  <c r="R124" i="7"/>
  <c r="S124" i="7"/>
  <c r="T124" i="7" s="1"/>
  <c r="Q124" i="7"/>
  <c r="R87" i="7"/>
  <c r="S87" i="7"/>
  <c r="T87" i="7" s="1"/>
  <c r="Q87" i="7"/>
  <c r="R309" i="7"/>
  <c r="S309" i="7"/>
  <c r="T309" i="7" s="1"/>
  <c r="Q309" i="7"/>
  <c r="R368" i="7"/>
  <c r="S368" i="7"/>
  <c r="T368" i="7" s="1"/>
  <c r="Q368" i="7"/>
  <c r="R344" i="7"/>
  <c r="S344" i="7"/>
  <c r="T344" i="7" s="1"/>
  <c r="Q344" i="7"/>
  <c r="R247" i="7"/>
  <c r="S247" i="7"/>
  <c r="T247" i="7" s="1"/>
  <c r="Q247" i="7"/>
  <c r="R142" i="7"/>
  <c r="S142" i="7"/>
  <c r="T142" i="7" s="1"/>
  <c r="Q142" i="7"/>
  <c r="R46" i="7"/>
  <c r="S46" i="7"/>
  <c r="T46" i="7" s="1"/>
  <c r="Q46" i="7"/>
  <c r="R363" i="7"/>
  <c r="S363" i="7"/>
  <c r="T363" i="7" s="1"/>
  <c r="Q363" i="7"/>
  <c r="R258" i="7"/>
  <c r="S258" i="7"/>
  <c r="T258" i="7" s="1"/>
  <c r="Q258" i="7"/>
  <c r="R136" i="7"/>
  <c r="S136" i="7"/>
  <c r="T136" i="7" s="1"/>
  <c r="Q136" i="7"/>
  <c r="R32" i="7"/>
  <c r="S32" i="7"/>
  <c r="T32" i="7" s="1"/>
  <c r="Q32" i="7"/>
  <c r="R349" i="7"/>
  <c r="S349" i="7"/>
  <c r="T349" i="7" s="1"/>
  <c r="Q349" i="7"/>
  <c r="R252" i="7"/>
  <c r="S252" i="7"/>
  <c r="T252" i="7" s="1"/>
  <c r="Q252" i="7"/>
  <c r="R155" i="7"/>
  <c r="S155" i="7"/>
  <c r="T155" i="7" s="1"/>
  <c r="Q155" i="7"/>
  <c r="R50" i="7"/>
  <c r="S50" i="7"/>
  <c r="T50" i="7" s="1"/>
  <c r="Q50" i="7"/>
  <c r="R302" i="7"/>
  <c r="S302" i="7"/>
  <c r="T302" i="7" s="1"/>
  <c r="Q302" i="7"/>
  <c r="R97" i="7"/>
  <c r="S97" i="7"/>
  <c r="T97" i="7" s="1"/>
  <c r="Q97" i="7"/>
  <c r="R284" i="7"/>
  <c r="S284" i="7"/>
  <c r="T284" i="7" s="1"/>
  <c r="Q284" i="7"/>
  <c r="R80" i="7"/>
  <c r="S80" i="7"/>
  <c r="T80" i="7" s="1"/>
  <c r="Q80" i="7"/>
  <c r="R338" i="7"/>
  <c r="S338" i="7" s="1"/>
  <c r="T338" i="7" s="1"/>
  <c r="Q338" i="7"/>
  <c r="R312" i="7"/>
  <c r="S312" i="7"/>
  <c r="T312" i="7" s="1"/>
  <c r="Q312" i="7"/>
  <c r="R215" i="7"/>
  <c r="S215" i="7" s="1"/>
  <c r="T215" i="7" s="1"/>
  <c r="Q215" i="7"/>
  <c r="R110" i="7"/>
  <c r="S110" i="7"/>
  <c r="T110" i="7" s="1"/>
  <c r="Q110" i="7"/>
  <c r="R6" i="7"/>
  <c r="S6" i="7"/>
  <c r="T6" i="7" s="1"/>
  <c r="Q6" i="7"/>
  <c r="R331" i="7"/>
  <c r="S331" i="7"/>
  <c r="T331" i="7" s="1"/>
  <c r="Q331" i="7"/>
  <c r="R226" i="7"/>
  <c r="S226" i="7" s="1"/>
  <c r="T226" i="7" s="1"/>
  <c r="Q226" i="7"/>
  <c r="R144" i="7"/>
  <c r="S144" i="7" s="1"/>
  <c r="T144" i="7" s="1"/>
  <c r="Q144" i="7"/>
  <c r="R40" i="7"/>
  <c r="S40" i="7" s="1"/>
  <c r="T40" i="7" s="1"/>
  <c r="Q40" i="7"/>
  <c r="R357" i="7"/>
  <c r="S357" i="7"/>
  <c r="T357" i="7" s="1"/>
  <c r="Q357" i="7"/>
  <c r="R260" i="7"/>
  <c r="S260" i="7" s="1"/>
  <c r="T260" i="7" s="1"/>
  <c r="Q260" i="7"/>
  <c r="R163" i="7"/>
  <c r="S163" i="7"/>
  <c r="T163" i="7" s="1"/>
  <c r="Q163" i="7"/>
  <c r="R58" i="7"/>
  <c r="S58" i="7"/>
  <c r="T58" i="7" s="1"/>
  <c r="Q58" i="7"/>
  <c r="R360" i="7"/>
  <c r="S360" i="7"/>
  <c r="T360" i="7" s="1"/>
  <c r="Q360" i="7"/>
  <c r="R263" i="7"/>
  <c r="S263" i="7" s="1"/>
  <c r="T263" i="7" s="1"/>
  <c r="Q263" i="7"/>
  <c r="R158" i="7"/>
  <c r="S158" i="7" s="1"/>
  <c r="T158" i="7" s="1"/>
  <c r="Q158" i="7"/>
  <c r="R61" i="7"/>
  <c r="S61" i="7" s="1"/>
  <c r="T61" i="7" s="1"/>
  <c r="Q61" i="7"/>
  <c r="R89" i="7"/>
  <c r="S89" i="7"/>
  <c r="T89" i="7" s="1"/>
  <c r="Q89" i="7"/>
  <c r="R274" i="7"/>
  <c r="S274" i="7" s="1"/>
  <c r="T274" i="7" s="1"/>
  <c r="Q274" i="7"/>
  <c r="R248" i="7"/>
  <c r="S248" i="7"/>
  <c r="T248" i="7" s="1"/>
  <c r="Q248" i="7"/>
  <c r="R12" i="7"/>
  <c r="S12" i="7" s="1"/>
  <c r="T12" i="7" s="1"/>
  <c r="Q12" i="7"/>
  <c r="R250" i="7"/>
  <c r="S250" i="7"/>
  <c r="T250" i="7" s="1"/>
  <c r="Q250" i="7"/>
  <c r="R224" i="7"/>
  <c r="S224" i="7" s="1"/>
  <c r="T224" i="7" s="1"/>
  <c r="Q224" i="7"/>
  <c r="R127" i="7"/>
  <c r="S127" i="7"/>
  <c r="T127" i="7" s="1"/>
  <c r="Q127" i="7"/>
  <c r="R15" i="7"/>
  <c r="S15" i="7" s="1"/>
  <c r="T15" i="7" s="1"/>
  <c r="Q15" i="7"/>
  <c r="R340" i="7"/>
  <c r="S340" i="7"/>
  <c r="T340" i="7" s="1"/>
  <c r="Q340" i="7"/>
  <c r="R243" i="7"/>
  <c r="S243" i="7" s="1"/>
  <c r="T243" i="7" s="1"/>
  <c r="Q243" i="7"/>
  <c r="R138" i="7"/>
  <c r="S138" i="7"/>
  <c r="T138" i="7" s="1"/>
  <c r="Q138" i="7"/>
  <c r="R305" i="7"/>
  <c r="S305" i="7" s="1"/>
  <c r="T305" i="7" s="1"/>
  <c r="Q305" i="7"/>
  <c r="R209" i="7"/>
  <c r="S209" i="7"/>
  <c r="T209" i="7" s="1"/>
  <c r="Q209" i="7"/>
  <c r="R294" i="7"/>
  <c r="S294" i="7" s="1"/>
  <c r="T294" i="7" s="1"/>
  <c r="Q294" i="7"/>
  <c r="R197" i="7"/>
  <c r="S197" i="7"/>
  <c r="T197" i="7" s="1"/>
  <c r="Q197" i="7"/>
  <c r="R100" i="7"/>
  <c r="S100" i="7" s="1"/>
  <c r="T100" i="7" s="1"/>
  <c r="Q100" i="7"/>
  <c r="R345" i="7"/>
  <c r="S345" i="7"/>
  <c r="T345" i="7" s="1"/>
  <c r="Q345" i="7"/>
  <c r="R139" i="7"/>
  <c r="S139" i="7" s="1"/>
  <c r="T139" i="7" s="1"/>
  <c r="Q139" i="7"/>
  <c r="R321" i="7"/>
  <c r="S321" i="7"/>
  <c r="T321" i="7" s="1"/>
  <c r="Q321" i="7"/>
  <c r="R187" i="7"/>
  <c r="S187" i="7" s="1"/>
  <c r="T187" i="7" s="1"/>
  <c r="Q187" i="7"/>
  <c r="R64" i="7"/>
  <c r="S64" i="7"/>
  <c r="T64" i="7" s="1"/>
  <c r="Q64" i="7"/>
  <c r="R49" i="7"/>
  <c r="S49" i="7" s="1"/>
  <c r="T49" i="7" s="1"/>
  <c r="Q49" i="7"/>
  <c r="R277" i="7"/>
  <c r="S277" i="7"/>
  <c r="T277" i="7" s="1"/>
  <c r="Q277" i="7"/>
  <c r="R180" i="7"/>
  <c r="S180" i="7" s="1"/>
  <c r="T180" i="7" s="1"/>
  <c r="Q180" i="7"/>
  <c r="R83" i="7"/>
  <c r="S83" i="7"/>
  <c r="T83" i="7" s="1"/>
  <c r="Q83" i="7"/>
  <c r="R193" i="7"/>
  <c r="S193" i="7" s="1"/>
  <c r="T193" i="7" s="1"/>
  <c r="Q193" i="7"/>
  <c r="R185" i="7"/>
  <c r="S185" i="7"/>
  <c r="T185" i="7" s="1"/>
  <c r="Q185" i="7"/>
  <c r="I363" i="11"/>
  <c r="AI362" i="4"/>
  <c r="I361" i="11"/>
  <c r="AI360" i="4"/>
  <c r="I362" i="11"/>
  <c r="AI361" i="4"/>
  <c r="I366" i="11"/>
  <c r="AI365" i="4"/>
  <c r="I364" i="11"/>
  <c r="AI363" i="4"/>
  <c r="I367" i="11"/>
  <c r="AI366" i="4"/>
  <c r="I369" i="11"/>
  <c r="AI368" i="4"/>
  <c r="I365" i="11"/>
  <c r="AI364" i="4"/>
  <c r="I368" i="11"/>
  <c r="AI367" i="4"/>
  <c r="I370" i="11"/>
  <c r="AI369" i="4"/>
  <c r="AI241" i="4"/>
  <c r="I242" i="11"/>
  <c r="AI252" i="4"/>
  <c r="I253" i="11"/>
  <c r="AI239" i="4"/>
  <c r="I240" i="11"/>
  <c r="AI354" i="4"/>
  <c r="I355" i="11"/>
  <c r="AI240" i="4"/>
  <c r="I241" i="11"/>
  <c r="AG346" i="4"/>
  <c r="AF346" i="4"/>
  <c r="AG247" i="4"/>
  <c r="AF247" i="4"/>
  <c r="AF241" i="4"/>
  <c r="K243" i="8"/>
  <c r="K253" i="8"/>
  <c r="AF251" i="4"/>
  <c r="K271" i="8"/>
  <c r="AF269" i="4"/>
  <c r="K358" i="8"/>
  <c r="AF356" i="4"/>
  <c r="K337" i="8"/>
  <c r="AF335" i="4"/>
  <c r="K284" i="8"/>
  <c r="AF282" i="4"/>
  <c r="K313" i="8"/>
  <c r="AF311" i="4"/>
  <c r="K298" i="8"/>
  <c r="AF296" i="4"/>
  <c r="K339" i="8"/>
  <c r="AF337" i="4"/>
  <c r="K285" i="8"/>
  <c r="AF283" i="4"/>
  <c r="K291" i="8"/>
  <c r="AF289" i="4"/>
  <c r="K310" i="8"/>
  <c r="AF308" i="4"/>
  <c r="K314" i="8"/>
  <c r="AF312" i="4"/>
  <c r="K341" i="8"/>
  <c r="AF339" i="4"/>
  <c r="K336" i="8"/>
  <c r="AF334" i="4"/>
  <c r="K263" i="8"/>
  <c r="AF261" i="4"/>
  <c r="K262" i="8"/>
  <c r="AF260" i="4"/>
  <c r="K300" i="8"/>
  <c r="AF298" i="4"/>
  <c r="K360" i="8"/>
  <c r="AF358" i="4"/>
  <c r="K338" i="8"/>
  <c r="AF336" i="4"/>
  <c r="K286" i="8"/>
  <c r="AF284" i="4"/>
  <c r="K317" i="8"/>
  <c r="AF315" i="4"/>
  <c r="K353" i="8"/>
  <c r="AF351" i="4"/>
  <c r="K344" i="8"/>
  <c r="AF342" i="4"/>
  <c r="K345" i="8"/>
  <c r="AF343" i="4"/>
  <c r="K330" i="8"/>
  <c r="AF328" i="4"/>
  <c r="K281" i="8"/>
  <c r="AF279" i="4"/>
  <c r="K246" i="8"/>
  <c r="AF244" i="4"/>
  <c r="K296" i="8"/>
  <c r="AF294" i="4"/>
  <c r="AG309" i="4"/>
  <c r="AF309" i="4"/>
  <c r="K370" i="8"/>
  <c r="AF368" i="4"/>
  <c r="K264" i="8"/>
  <c r="AF262" i="4"/>
  <c r="K268" i="8"/>
  <c r="AF266" i="4"/>
  <c r="K352" i="8"/>
  <c r="AF350" i="4"/>
  <c r="K316" i="8"/>
  <c r="AF314" i="4"/>
  <c r="K359" i="8"/>
  <c r="AF357" i="4"/>
  <c r="K315" i="8"/>
  <c r="AF313" i="4"/>
  <c r="K287" i="8"/>
  <c r="AF285" i="4"/>
  <c r="K328" i="8"/>
  <c r="AF326" i="4"/>
  <c r="K265" i="8"/>
  <c r="AF263" i="4"/>
  <c r="K303" i="8"/>
  <c r="AF301" i="4"/>
  <c r="K333" i="8"/>
  <c r="AF331" i="4"/>
  <c r="K297" i="8"/>
  <c r="AF295" i="4"/>
  <c r="K305" i="8"/>
  <c r="AF303" i="4"/>
  <c r="K261" i="8"/>
  <c r="AF259" i="4"/>
  <c r="K270" i="8"/>
  <c r="AF268" i="4"/>
  <c r="K325" i="8"/>
  <c r="AF323" i="4"/>
  <c r="K347" i="8"/>
  <c r="AF345" i="4"/>
  <c r="K292" i="8"/>
  <c r="AF290" i="4"/>
  <c r="K343" i="8"/>
  <c r="AF341" i="4"/>
  <c r="K322" i="8"/>
  <c r="AF320" i="4"/>
  <c r="K371" i="8"/>
  <c r="AF369" i="4"/>
  <c r="K326" i="8"/>
  <c r="AF324" i="4"/>
  <c r="K334" i="8"/>
  <c r="AF332" i="4"/>
  <c r="K350" i="8"/>
  <c r="AF348" i="4"/>
  <c r="K349" i="8"/>
  <c r="AF347" i="4"/>
  <c r="K355" i="8"/>
  <c r="AF353" i="4"/>
  <c r="K306" i="8"/>
  <c r="AF304" i="4"/>
  <c r="K295" i="8"/>
  <c r="AF293" i="4"/>
  <c r="K304" i="8"/>
  <c r="AF302" i="4"/>
  <c r="K331" i="8"/>
  <c r="AF329" i="4"/>
  <c r="K332" i="8"/>
  <c r="AF330" i="4"/>
  <c r="K307" i="8"/>
  <c r="AF305" i="4"/>
  <c r="K319" i="8"/>
  <c r="AF317" i="4"/>
  <c r="K327" i="8"/>
  <c r="AF325" i="4"/>
  <c r="K354" i="8"/>
  <c r="AF352" i="4"/>
  <c r="K362" i="8"/>
  <c r="AF360" i="4"/>
  <c r="K248" i="8"/>
  <c r="AF246" i="4"/>
  <c r="K364" i="8"/>
  <c r="AF362" i="4"/>
  <c r="K260" i="8"/>
  <c r="AF258" i="4"/>
  <c r="K282" i="8"/>
  <c r="AF280" i="4"/>
  <c r="K279" i="8"/>
  <c r="AF277" i="4"/>
  <c r="K342" i="8"/>
  <c r="AF340" i="4"/>
  <c r="K293" i="8"/>
  <c r="AF291" i="4"/>
  <c r="K335" i="8"/>
  <c r="AF333" i="4"/>
  <c r="K280" i="8"/>
  <c r="AF278" i="4"/>
  <c r="K318" i="8"/>
  <c r="AF316" i="4"/>
  <c r="K251" i="8"/>
  <c r="AF249" i="4"/>
  <c r="K256" i="8"/>
  <c r="AF254" i="4"/>
  <c r="K273" i="8"/>
  <c r="AF271" i="4"/>
  <c r="K241" i="8"/>
  <c r="AF239" i="4"/>
  <c r="K255" i="8"/>
  <c r="AF253" i="4"/>
  <c r="K272" i="8"/>
  <c r="AF270" i="4"/>
  <c r="K309" i="8"/>
  <c r="AF307" i="4"/>
  <c r="K324" i="8"/>
  <c r="AF322" i="4"/>
  <c r="K252" i="8"/>
  <c r="AF250" i="4"/>
  <c r="K266" i="8"/>
  <c r="AF264" i="4"/>
  <c r="K257" i="8"/>
  <c r="AF255" i="4"/>
  <c r="K299" i="8"/>
  <c r="AF297" i="4"/>
  <c r="K302" i="8"/>
  <c r="AF300" i="4"/>
  <c r="K361" i="8"/>
  <c r="AF359" i="4"/>
  <c r="K283" i="8"/>
  <c r="AF281" i="4"/>
  <c r="K288" i="8"/>
  <c r="AF286" i="4"/>
  <c r="K351" i="8"/>
  <c r="AF349" i="4"/>
  <c r="K323" i="8"/>
  <c r="AF321" i="4"/>
  <c r="K320" i="8"/>
  <c r="AF318" i="4"/>
  <c r="K368" i="8"/>
  <c r="AF366" i="4"/>
  <c r="K312" i="8"/>
  <c r="AF310" i="4"/>
  <c r="K340" i="8"/>
  <c r="AF338" i="4"/>
  <c r="K366" i="8"/>
  <c r="AF364" i="4"/>
  <c r="K365" i="8"/>
  <c r="AF363" i="4"/>
  <c r="K367" i="8"/>
  <c r="AF365" i="4"/>
  <c r="K363" i="8"/>
  <c r="AF361" i="4"/>
  <c r="K301" i="8"/>
  <c r="AF299" i="4"/>
  <c r="K369" i="8"/>
  <c r="AF367" i="4"/>
  <c r="K346" i="8"/>
  <c r="AF344" i="4"/>
  <c r="K308" i="8"/>
  <c r="AF306" i="4"/>
  <c r="K329" i="8"/>
  <c r="AF327" i="4"/>
  <c r="K357" i="8"/>
  <c r="AF355" i="4"/>
  <c r="K289" i="8"/>
  <c r="AF287" i="4"/>
  <c r="K356" i="8"/>
  <c r="AF354" i="4"/>
  <c r="K290" i="8"/>
  <c r="AG288" i="4"/>
  <c r="K321" i="8"/>
  <c r="AG319" i="4"/>
  <c r="K294" i="8"/>
  <c r="AG292" i="4"/>
  <c r="K250" i="8"/>
  <c r="AG248" i="4"/>
  <c r="AG244" i="4"/>
  <c r="AG246" i="4"/>
  <c r="K240" i="8"/>
  <c r="AG238" i="4"/>
  <c r="AG245" i="4"/>
  <c r="K247" i="8"/>
  <c r="K245" i="8"/>
  <c r="AG243" i="4"/>
  <c r="K244" i="8"/>
  <c r="AG242" i="4"/>
  <c r="AG355" i="4"/>
  <c r="AG357" i="4"/>
  <c r="AG347" i="4"/>
  <c r="AG359" i="4"/>
  <c r="AG358" i="4"/>
  <c r="AG350" i="4"/>
  <c r="AG356" i="4"/>
  <c r="AG353" i="4"/>
  <c r="AG349" i="4"/>
  <c r="AG351" i="4"/>
  <c r="AG352" i="4"/>
  <c r="AG348" i="4"/>
  <c r="AG285" i="4"/>
  <c r="AG344" i="4"/>
  <c r="AG317" i="4"/>
  <c r="AG312" i="4"/>
  <c r="AG315" i="4"/>
  <c r="AG326" i="4"/>
  <c r="AG316" i="4"/>
  <c r="AG297" i="4"/>
  <c r="AG322" i="4"/>
  <c r="AG283" i="4"/>
  <c r="AG342" i="4"/>
  <c r="AG281" i="4"/>
  <c r="AG333" i="4"/>
  <c r="AG299" i="4"/>
  <c r="AG320" i="4"/>
  <c r="AG321" i="4"/>
  <c r="AG328" i="4"/>
  <c r="AG311" i="4"/>
  <c r="AG332" i="4"/>
  <c r="AG327" i="4"/>
  <c r="AG310" i="4"/>
  <c r="AG287" i="4"/>
  <c r="AG298" i="4"/>
  <c r="AG323" i="4"/>
  <c r="AG291" i="4"/>
  <c r="AG313" i="4"/>
  <c r="AG335" i="4"/>
  <c r="AG341" i="4"/>
  <c r="AG336" i="4"/>
  <c r="AG330" i="4"/>
  <c r="AG294" i="4"/>
  <c r="AG305" i="4"/>
  <c r="AG324" i="4"/>
  <c r="AG306" i="4"/>
  <c r="AG340" i="4"/>
  <c r="AG296" i="4"/>
  <c r="AG334" i="4"/>
  <c r="AG337" i="4"/>
  <c r="AG304" i="4"/>
  <c r="AG345" i="4"/>
  <c r="AG290" i="4"/>
  <c r="AG289" i="4"/>
  <c r="AG329" i="4"/>
  <c r="AG343" i="4"/>
  <c r="AG282" i="4"/>
  <c r="AG308" i="4"/>
  <c r="AG284" i="4"/>
  <c r="AG318" i="4"/>
  <c r="AG314" i="4"/>
  <c r="AG325" i="4"/>
  <c r="AG339" i="4"/>
  <c r="AG295" i="4"/>
  <c r="AG303" i="4"/>
  <c r="AG301" i="4"/>
  <c r="AG300" i="4"/>
  <c r="AG293" i="4"/>
  <c r="AG302" i="4"/>
  <c r="AG307" i="4"/>
  <c r="AG286" i="4"/>
  <c r="AG331" i="4"/>
  <c r="AG338" i="4"/>
  <c r="AG280" i="4"/>
  <c r="K311" i="8"/>
  <c r="AG277" i="4"/>
  <c r="AG279" i="4"/>
  <c r="AG278" i="4"/>
  <c r="AG269" i="4"/>
  <c r="I270" i="11" s="1"/>
  <c r="AG266" i="4"/>
  <c r="I267" i="11" s="1"/>
  <c r="AG268" i="4"/>
  <c r="I269" i="11"/>
  <c r="AG270" i="4"/>
  <c r="I271" i="11" s="1"/>
  <c r="AG271" i="4"/>
  <c r="I272" i="11" s="1"/>
  <c r="K274" i="8"/>
  <c r="AG272" i="4"/>
  <c r="I273" i="11"/>
  <c r="K269" i="8"/>
  <c r="AG267" i="4"/>
  <c r="I268" i="11" s="1"/>
  <c r="AG263" i="4"/>
  <c r="I264" i="11" s="1"/>
  <c r="AG258" i="4"/>
  <c r="AG253" i="4"/>
  <c r="AG259" i="4"/>
  <c r="AG261" i="4"/>
  <c r="I262" i="11" s="1"/>
  <c r="AG262" i="4"/>
  <c r="I263" i="11"/>
  <c r="AG260" i="4"/>
  <c r="I261" i="11"/>
  <c r="AG249" i="4"/>
  <c r="AG255" i="4"/>
  <c r="AG254" i="4"/>
  <c r="K259" i="8"/>
  <c r="AG257" i="4"/>
  <c r="AG251" i="4"/>
  <c r="K267" i="8"/>
  <c r="AG265" i="4"/>
  <c r="I266" i="11" s="1"/>
  <c r="AG250" i="4"/>
  <c r="AG264" i="4"/>
  <c r="I265" i="11" s="1"/>
  <c r="F24" i="10" l="1"/>
  <c r="E24" i="10"/>
  <c r="P3" i="10"/>
  <c r="V369" i="7"/>
  <c r="W369" i="7"/>
  <c r="X369" i="7" s="1"/>
  <c r="U369" i="7"/>
  <c r="V100" i="7"/>
  <c r="W100" i="7" s="1"/>
  <c r="X100" i="7" s="1"/>
  <c r="U100" i="7"/>
  <c r="V12" i="7"/>
  <c r="W12" i="7"/>
  <c r="X12" i="7" s="1"/>
  <c r="U12" i="7"/>
  <c r="V87" i="7"/>
  <c r="W87" i="7" s="1"/>
  <c r="X87" i="7" s="1"/>
  <c r="U87" i="7"/>
  <c r="V255" i="7"/>
  <c r="W255" i="7"/>
  <c r="X255" i="7" s="1"/>
  <c r="U255" i="7"/>
  <c r="V36" i="7"/>
  <c r="W36" i="7" s="1"/>
  <c r="X36" i="7" s="1"/>
  <c r="U36" i="7"/>
  <c r="V63" i="7"/>
  <c r="W63" i="7"/>
  <c r="X63" i="7" s="1"/>
  <c r="U63" i="7"/>
  <c r="V58" i="7"/>
  <c r="W58" i="7" s="1"/>
  <c r="X58" i="7" s="1"/>
  <c r="U58" i="7"/>
  <c r="V215" i="7"/>
  <c r="W215" i="7"/>
  <c r="X215" i="7" s="1"/>
  <c r="U215" i="7"/>
  <c r="V252" i="7"/>
  <c r="W252" i="7" s="1"/>
  <c r="X252" i="7" s="1"/>
  <c r="U252" i="7"/>
  <c r="V129" i="7"/>
  <c r="W129" i="7"/>
  <c r="X129" i="7" s="1"/>
  <c r="U129" i="7"/>
  <c r="V310" i="7"/>
  <c r="W310" i="7" s="1"/>
  <c r="X310" i="7" s="1"/>
  <c r="U310" i="7"/>
  <c r="V176" i="7"/>
  <c r="W176" i="7"/>
  <c r="X176" i="7" s="1"/>
  <c r="U176" i="7"/>
  <c r="V185" i="7"/>
  <c r="W185" i="7" s="1"/>
  <c r="X185" i="7" s="1"/>
  <c r="U185" i="7"/>
  <c r="V197" i="7"/>
  <c r="W197" i="7"/>
  <c r="X197" i="7" s="1"/>
  <c r="U197" i="7"/>
  <c r="V248" i="7"/>
  <c r="W248" i="7" s="1"/>
  <c r="X248" i="7" s="1"/>
  <c r="U248" i="7"/>
  <c r="V124" i="7"/>
  <c r="W124" i="7"/>
  <c r="X124" i="7" s="1"/>
  <c r="U124" i="7"/>
  <c r="V189" i="7"/>
  <c r="W189" i="7" s="1"/>
  <c r="X189" i="7" s="1"/>
  <c r="U189" i="7"/>
  <c r="V199" i="7"/>
  <c r="W199" i="7"/>
  <c r="X199" i="7" s="1"/>
  <c r="U199" i="7"/>
  <c r="V31" i="7"/>
  <c r="W31" i="7" s="1"/>
  <c r="X31" i="7" s="1"/>
  <c r="U31" i="7"/>
  <c r="V169" i="7"/>
  <c r="W169" i="7"/>
  <c r="X169" i="7" s="1"/>
  <c r="U169" i="7"/>
  <c r="V123" i="7"/>
  <c r="W123" i="7" s="1"/>
  <c r="X123" i="7" s="1"/>
  <c r="U123" i="7"/>
  <c r="V184" i="7"/>
  <c r="W184" i="7"/>
  <c r="X184" i="7" s="1"/>
  <c r="U184" i="7"/>
  <c r="V38" i="7"/>
  <c r="W38" i="7" s="1"/>
  <c r="X38" i="7" s="1"/>
  <c r="U38" i="7"/>
  <c r="V347" i="7"/>
  <c r="W347" i="7"/>
  <c r="X347" i="7" s="1"/>
  <c r="U347" i="7"/>
  <c r="V328" i="7"/>
  <c r="W328" i="7" s="1"/>
  <c r="X328" i="7" s="1"/>
  <c r="U328" i="7"/>
  <c r="V297" i="7"/>
  <c r="W297" i="7"/>
  <c r="X297" i="7" s="1"/>
  <c r="U297" i="7"/>
  <c r="V67" i="7"/>
  <c r="W67" i="7" s="1"/>
  <c r="X67" i="7" s="1"/>
  <c r="U67" i="7"/>
  <c r="V48" i="7"/>
  <c r="W48" i="7"/>
  <c r="X48" i="7" s="1"/>
  <c r="U48" i="7"/>
  <c r="V179" i="7"/>
  <c r="W179" i="7" s="1"/>
  <c r="X179" i="7" s="1"/>
  <c r="U179" i="7"/>
  <c r="V160" i="7"/>
  <c r="W160" i="7"/>
  <c r="X160" i="7" s="1"/>
  <c r="U160" i="7"/>
  <c r="V246" i="7"/>
  <c r="W246" i="7" s="1"/>
  <c r="X246" i="7" s="1"/>
  <c r="U246" i="7"/>
  <c r="V326" i="7"/>
  <c r="W326" i="7"/>
  <c r="X326" i="7" s="1"/>
  <c r="U326" i="7"/>
  <c r="V26" i="7"/>
  <c r="W26" i="7" s="1"/>
  <c r="X26" i="7" s="1"/>
  <c r="U26" i="7"/>
  <c r="V334" i="7"/>
  <c r="W334" i="7"/>
  <c r="X334" i="7" s="1"/>
  <c r="U334" i="7"/>
  <c r="V340" i="7"/>
  <c r="W340" i="7" s="1"/>
  <c r="X340" i="7" s="1"/>
  <c r="U340" i="7"/>
  <c r="V363" i="7"/>
  <c r="W363" i="7"/>
  <c r="X363" i="7" s="1"/>
  <c r="U363" i="7"/>
  <c r="V266" i="7"/>
  <c r="W266" i="7" s="1"/>
  <c r="X266" i="7" s="1"/>
  <c r="U266" i="7"/>
  <c r="V219" i="7"/>
  <c r="W219" i="7"/>
  <c r="X219" i="7" s="1"/>
  <c r="U219" i="7"/>
  <c r="V231" i="7"/>
  <c r="W231" i="7" s="1"/>
  <c r="X231" i="7" s="1"/>
  <c r="U231" i="7"/>
  <c r="V81" i="7"/>
  <c r="W81" i="7"/>
  <c r="X81" i="7" s="1"/>
  <c r="U81" i="7"/>
  <c r="V149" i="7"/>
  <c r="W149" i="7" s="1"/>
  <c r="X149" i="7" s="1"/>
  <c r="U149" i="7"/>
  <c r="V237" i="7"/>
  <c r="W237" i="7"/>
  <c r="X237" i="7" s="1"/>
  <c r="U237" i="7"/>
  <c r="V40" i="7"/>
  <c r="W40" i="7" s="1"/>
  <c r="X40" i="7" s="1"/>
  <c r="U40" i="7"/>
  <c r="V145" i="7"/>
  <c r="W145" i="7"/>
  <c r="X145" i="7" s="1"/>
  <c r="U145" i="7"/>
  <c r="V236" i="7"/>
  <c r="W236" i="7" s="1"/>
  <c r="X236" i="7" s="1"/>
  <c r="U236" i="7"/>
  <c r="V70" i="7"/>
  <c r="W70" i="7"/>
  <c r="X70" i="7" s="1"/>
  <c r="U70" i="7"/>
  <c r="V76" i="7"/>
  <c r="W76" i="7" s="1"/>
  <c r="X76" i="7" s="1"/>
  <c r="U76" i="7"/>
  <c r="V133" i="7"/>
  <c r="W133" i="7"/>
  <c r="X133" i="7" s="1"/>
  <c r="U133" i="7"/>
  <c r="V234" i="7"/>
  <c r="W234" i="7" s="1"/>
  <c r="X234" i="7" s="1"/>
  <c r="U234" i="7"/>
  <c r="V166" i="7"/>
  <c r="W166" i="7"/>
  <c r="X166" i="7" s="1"/>
  <c r="U166" i="7"/>
  <c r="V29" i="7"/>
  <c r="W29" i="7" s="1"/>
  <c r="X29" i="7" s="1"/>
  <c r="U29" i="7"/>
  <c r="V350" i="7"/>
  <c r="W350" i="7"/>
  <c r="X350" i="7" s="1"/>
  <c r="U350" i="7"/>
  <c r="V264" i="7"/>
  <c r="W264" i="7" s="1"/>
  <c r="X264" i="7" s="1"/>
  <c r="U264" i="7"/>
  <c r="V316" i="7"/>
  <c r="W316" i="7"/>
  <c r="X316" i="7" s="1"/>
  <c r="U316" i="7"/>
  <c r="V163" i="7"/>
  <c r="W163" i="7" s="1"/>
  <c r="X163" i="7" s="1"/>
  <c r="U163" i="7"/>
  <c r="V144" i="7"/>
  <c r="W144" i="7"/>
  <c r="X144" i="7" s="1"/>
  <c r="U144" i="7"/>
  <c r="V331" i="7"/>
  <c r="W331" i="7" s="1"/>
  <c r="X331" i="7" s="1"/>
  <c r="U331" i="7"/>
  <c r="V312" i="7"/>
  <c r="W312" i="7"/>
  <c r="X312" i="7" s="1"/>
  <c r="U312" i="7"/>
  <c r="V302" i="7"/>
  <c r="W302" i="7" s="1"/>
  <c r="X302" i="7" s="1"/>
  <c r="U302" i="7"/>
  <c r="V349" i="7"/>
  <c r="W349" i="7"/>
  <c r="X349" i="7" s="1"/>
  <c r="U349" i="7"/>
  <c r="V285" i="7"/>
  <c r="W285" i="7" s="1"/>
  <c r="X285" i="7" s="1"/>
  <c r="U285" i="7"/>
  <c r="V43" i="7"/>
  <c r="W43" i="7"/>
  <c r="X43" i="7" s="1"/>
  <c r="U43" i="7"/>
  <c r="V24" i="7"/>
  <c r="W24" i="7" s="1"/>
  <c r="X24" i="7" s="1"/>
  <c r="U24" i="7"/>
  <c r="V353" i="7"/>
  <c r="W353" i="7"/>
  <c r="X353" i="7" s="1"/>
  <c r="U353" i="7"/>
  <c r="V330" i="7"/>
  <c r="W330" i="7" s="1"/>
  <c r="X330" i="7" s="1"/>
  <c r="U330" i="7"/>
  <c r="V319" i="7"/>
  <c r="W319" i="7"/>
  <c r="X319" i="7" s="1"/>
  <c r="U319" i="7"/>
  <c r="V212" i="7"/>
  <c r="W212" i="7" s="1"/>
  <c r="X212" i="7" s="1"/>
  <c r="U212" i="7"/>
  <c r="V108" i="7"/>
  <c r="W108" i="7"/>
  <c r="X108" i="7" s="1"/>
  <c r="U108" i="7"/>
  <c r="V186" i="7"/>
  <c r="W186" i="7" s="1"/>
  <c r="X186" i="7" s="1"/>
  <c r="U186" i="7"/>
  <c r="V175" i="7"/>
  <c r="W175" i="7"/>
  <c r="X175" i="7" s="1"/>
  <c r="U175" i="7"/>
  <c r="V173" i="7"/>
  <c r="W173" i="7" s="1"/>
  <c r="X173" i="7" s="1"/>
  <c r="U173" i="7"/>
  <c r="V115" i="7"/>
  <c r="W115" i="7"/>
  <c r="X115" i="7" s="1"/>
  <c r="U115" i="7"/>
  <c r="V230" i="7"/>
  <c r="W230" i="7" s="1"/>
  <c r="X230" i="7" s="1"/>
  <c r="U230" i="7"/>
  <c r="V47" i="7"/>
  <c r="W47" i="7"/>
  <c r="X47" i="7" s="1"/>
  <c r="U47" i="7"/>
  <c r="V342" i="7"/>
  <c r="W342" i="7" s="1"/>
  <c r="X342" i="7" s="1"/>
  <c r="U342" i="7"/>
  <c r="V271" i="7"/>
  <c r="W271" i="7"/>
  <c r="X271" i="7" s="1"/>
  <c r="U271" i="7"/>
  <c r="V348" i="7"/>
  <c r="W348" i="7" s="1"/>
  <c r="X348" i="7" s="1"/>
  <c r="U348" i="7"/>
  <c r="V339" i="7"/>
  <c r="W339" i="7"/>
  <c r="X339" i="7" s="1"/>
  <c r="U339" i="7"/>
  <c r="V320" i="7"/>
  <c r="W320" i="7" s="1"/>
  <c r="X320" i="7" s="1"/>
  <c r="U320" i="7"/>
  <c r="V165" i="7"/>
  <c r="W165" i="7"/>
  <c r="X165" i="7" s="1"/>
  <c r="U165" i="7"/>
  <c r="V278" i="7"/>
  <c r="W278" i="7" s="1"/>
  <c r="X278" i="7" s="1"/>
  <c r="U278" i="7"/>
  <c r="V101" i="7"/>
  <c r="W101" i="7"/>
  <c r="X101" i="7" s="1"/>
  <c r="U101" i="7"/>
  <c r="V75" i="7"/>
  <c r="W75" i="7" s="1"/>
  <c r="X75" i="7" s="1"/>
  <c r="U75" i="7"/>
  <c r="V56" i="7"/>
  <c r="W56" i="7"/>
  <c r="X56" i="7" s="1"/>
  <c r="U56" i="7"/>
  <c r="V313" i="7"/>
  <c r="W313" i="7" s="1"/>
  <c r="X313" i="7" s="1"/>
  <c r="U313" i="7"/>
  <c r="V301" i="7"/>
  <c r="W301" i="7"/>
  <c r="X301" i="7" s="1"/>
  <c r="U301" i="7"/>
  <c r="V109" i="7"/>
  <c r="W109" i="7" s="1"/>
  <c r="X109" i="7" s="1"/>
  <c r="U109" i="7"/>
  <c r="V39" i="7"/>
  <c r="W39" i="7"/>
  <c r="X39" i="7" s="1"/>
  <c r="U39" i="7"/>
  <c r="V182" i="7"/>
  <c r="W182" i="7" s="1"/>
  <c r="X182" i="7" s="1"/>
  <c r="U182" i="7"/>
  <c r="V281" i="7"/>
  <c r="W281" i="7"/>
  <c r="X281" i="7" s="1"/>
  <c r="U281" i="7"/>
  <c r="V28" i="7"/>
  <c r="W28" i="7" s="1"/>
  <c r="X28" i="7" s="1"/>
  <c r="U28" i="7"/>
  <c r="V60" i="7"/>
  <c r="W60" i="7"/>
  <c r="X60" i="7" s="1"/>
  <c r="U60" i="7"/>
  <c r="V125" i="7"/>
  <c r="W125" i="7" s="1"/>
  <c r="X125" i="7" s="1"/>
  <c r="U125" i="7"/>
  <c r="V20" i="7"/>
  <c r="W20" i="7"/>
  <c r="X20" i="7" s="1"/>
  <c r="U20" i="7"/>
  <c r="V329" i="7"/>
  <c r="W329" i="7" s="1"/>
  <c r="X329" i="7" s="1"/>
  <c r="U329" i="7"/>
  <c r="V292" i="7"/>
  <c r="W292" i="7"/>
  <c r="X292" i="7" s="1"/>
  <c r="U292" i="7"/>
  <c r="V41" i="7"/>
  <c r="W41" i="7" s="1"/>
  <c r="X41" i="7" s="1"/>
  <c r="U41" i="7"/>
  <c r="V86" i="7"/>
  <c r="W86" i="7"/>
  <c r="X86" i="7" s="1"/>
  <c r="U86" i="7"/>
  <c r="V11" i="7"/>
  <c r="W11" i="7" s="1"/>
  <c r="X11" i="7" s="1"/>
  <c r="U11" i="7"/>
  <c r="V203" i="7"/>
  <c r="W203" i="7"/>
  <c r="X203" i="7" s="1"/>
  <c r="U203" i="7"/>
  <c r="V268" i="7"/>
  <c r="W268" i="7" s="1"/>
  <c r="X268" i="7" s="1"/>
  <c r="U268" i="7"/>
  <c r="V229" i="7"/>
  <c r="W229" i="7"/>
  <c r="X229" i="7" s="1"/>
  <c r="U229" i="7"/>
  <c r="V131" i="7"/>
  <c r="W131" i="7" s="1"/>
  <c r="X131" i="7" s="1"/>
  <c r="U131" i="7"/>
  <c r="V178" i="7"/>
  <c r="W178" i="7"/>
  <c r="X178" i="7" s="1"/>
  <c r="U178" i="7"/>
  <c r="V68" i="7"/>
  <c r="W68" i="7" s="1"/>
  <c r="X68" i="7" s="1"/>
  <c r="U68" i="7"/>
  <c r="V78" i="7"/>
  <c r="W78" i="7"/>
  <c r="X78" i="7" s="1"/>
  <c r="U78" i="7"/>
  <c r="V159" i="7"/>
  <c r="W159" i="7" s="1"/>
  <c r="X159" i="7" s="1"/>
  <c r="U159" i="7"/>
  <c r="V69" i="7"/>
  <c r="W69" i="7"/>
  <c r="X69" i="7" s="1"/>
  <c r="U69" i="7"/>
  <c r="V304" i="7"/>
  <c r="W304" i="7" s="1"/>
  <c r="X304" i="7" s="1"/>
  <c r="U304" i="7"/>
  <c r="V315" i="7"/>
  <c r="W315" i="7"/>
  <c r="X315" i="7" s="1"/>
  <c r="U315" i="7"/>
  <c r="V366" i="7"/>
  <c r="W366" i="7" s="1"/>
  <c r="X366" i="7" s="1"/>
  <c r="U366" i="7"/>
  <c r="V306" i="7"/>
  <c r="W306" i="7"/>
  <c r="X306" i="7" s="1"/>
  <c r="U306" i="7"/>
  <c r="V204" i="7"/>
  <c r="W204" i="7" s="1"/>
  <c r="X204" i="7" s="1"/>
  <c r="U204" i="7"/>
  <c r="V42" i="7"/>
  <c r="W42" i="7"/>
  <c r="X42" i="7" s="1"/>
  <c r="U42" i="7"/>
  <c r="V120" i="7"/>
  <c r="W120" i="7" s="1"/>
  <c r="X120" i="7" s="1"/>
  <c r="U120" i="7"/>
  <c r="V233" i="7"/>
  <c r="W233" i="7"/>
  <c r="X233" i="7" s="1"/>
  <c r="U233" i="7"/>
  <c r="V305" i="7"/>
  <c r="W305" i="7" s="1"/>
  <c r="X305" i="7" s="1"/>
  <c r="U305" i="7"/>
  <c r="V158" i="7"/>
  <c r="W158" i="7"/>
  <c r="X158" i="7" s="1"/>
  <c r="U158" i="7"/>
  <c r="V104" i="7"/>
  <c r="W104" i="7" s="1"/>
  <c r="X104" i="7" s="1"/>
  <c r="U104" i="7"/>
  <c r="V193" i="7"/>
  <c r="W193" i="7"/>
  <c r="X193" i="7" s="1"/>
  <c r="U193" i="7"/>
  <c r="V49" i="7"/>
  <c r="W49" i="7" s="1"/>
  <c r="X49" i="7" s="1"/>
  <c r="U49" i="7"/>
  <c r="V187" i="7"/>
  <c r="W187" i="7"/>
  <c r="X187" i="7" s="1"/>
  <c r="U187" i="7"/>
  <c r="V294" i="7"/>
  <c r="W294" i="7" s="1"/>
  <c r="X294" i="7" s="1"/>
  <c r="U294" i="7"/>
  <c r="V138" i="7"/>
  <c r="W138" i="7"/>
  <c r="X138" i="7" s="1"/>
  <c r="U138" i="7"/>
  <c r="V127" i="7"/>
  <c r="W127" i="7" s="1"/>
  <c r="X127" i="7" s="1"/>
  <c r="U127" i="7"/>
  <c r="V274" i="7"/>
  <c r="W274" i="7"/>
  <c r="X274" i="7" s="1"/>
  <c r="U274" i="7"/>
  <c r="V263" i="7"/>
  <c r="W263" i="7" s="1"/>
  <c r="X263" i="7" s="1"/>
  <c r="U263" i="7"/>
  <c r="V142" i="7"/>
  <c r="W142" i="7"/>
  <c r="X142" i="7" s="1"/>
  <c r="U142" i="7"/>
  <c r="V309" i="7"/>
  <c r="W309" i="7" s="1"/>
  <c r="X309" i="7" s="1"/>
  <c r="U309" i="7"/>
  <c r="V122" i="7"/>
  <c r="W122" i="7"/>
  <c r="X122" i="7" s="1"/>
  <c r="U122" i="7"/>
  <c r="V66" i="7"/>
  <c r="W66" i="7" s="1"/>
  <c r="X66" i="7" s="1"/>
  <c r="U66" i="7"/>
  <c r="V55" i="7"/>
  <c r="W55" i="7"/>
  <c r="X55" i="7" s="1"/>
  <c r="U55" i="7"/>
  <c r="V300" i="7"/>
  <c r="W300" i="7" s="1"/>
  <c r="X300" i="7" s="1"/>
  <c r="U300" i="7"/>
  <c r="V332" i="7"/>
  <c r="W332" i="7"/>
  <c r="X332" i="7" s="1"/>
  <c r="U332" i="7"/>
  <c r="V106" i="7"/>
  <c r="W106" i="7" s="1"/>
  <c r="X106" i="7" s="1"/>
  <c r="U106" i="7"/>
  <c r="V95" i="7"/>
  <c r="W95" i="7"/>
  <c r="X95" i="7" s="1"/>
  <c r="U95" i="7"/>
  <c r="V325" i="7"/>
  <c r="W325" i="7" s="1"/>
  <c r="X325" i="7" s="1"/>
  <c r="U325" i="7"/>
  <c r="V53" i="7"/>
  <c r="W53" i="7"/>
  <c r="X53" i="7" s="1"/>
  <c r="U53" i="7"/>
  <c r="V286" i="7"/>
  <c r="W286" i="7" s="1"/>
  <c r="X286" i="7" s="1"/>
  <c r="U286" i="7"/>
  <c r="V141" i="7"/>
  <c r="W141" i="7"/>
  <c r="X141" i="7" s="1"/>
  <c r="U141" i="7"/>
  <c r="V196" i="7"/>
  <c r="W196" i="7" s="1"/>
  <c r="X196" i="7" s="1"/>
  <c r="U196" i="7"/>
  <c r="V65" i="7"/>
  <c r="W65" i="7"/>
  <c r="X65" i="7" s="1"/>
  <c r="U65" i="7"/>
  <c r="V9" i="7"/>
  <c r="W9" i="7" s="1"/>
  <c r="X9" i="7" s="1"/>
  <c r="U9" i="7"/>
  <c r="V273" i="7"/>
  <c r="W273" i="7"/>
  <c r="X273" i="7" s="1"/>
  <c r="U273" i="7"/>
  <c r="V299" i="7"/>
  <c r="W299" i="7" s="1"/>
  <c r="X299" i="7" s="1"/>
  <c r="U299" i="7"/>
  <c r="V280" i="7"/>
  <c r="W280" i="7"/>
  <c r="X280" i="7" s="1"/>
  <c r="U280" i="7"/>
  <c r="V10" i="7"/>
  <c r="W10" i="7" s="1"/>
  <c r="X10" i="7" s="1"/>
  <c r="U10" i="7"/>
  <c r="V154" i="7"/>
  <c r="W154" i="7"/>
  <c r="X154" i="7" s="1"/>
  <c r="U154" i="7"/>
  <c r="V143" i="7"/>
  <c r="W143" i="7" s="1"/>
  <c r="X143" i="7" s="1"/>
  <c r="U143" i="7"/>
  <c r="V205" i="7"/>
  <c r="W205" i="7"/>
  <c r="X205" i="7" s="1"/>
  <c r="U205" i="7"/>
  <c r="V220" i="7"/>
  <c r="W220" i="7" s="1"/>
  <c r="X220" i="7" s="1"/>
  <c r="U220" i="7"/>
  <c r="V134" i="7"/>
  <c r="W134" i="7"/>
  <c r="X134" i="7" s="1"/>
  <c r="U134" i="7"/>
  <c r="V265" i="7"/>
  <c r="W265" i="7" s="1"/>
  <c r="X265" i="7" s="1"/>
  <c r="U265" i="7"/>
  <c r="V30" i="7"/>
  <c r="W30" i="7"/>
  <c r="X30" i="7" s="1"/>
  <c r="U30" i="7"/>
  <c r="V164" i="7"/>
  <c r="W164" i="7" s="1"/>
  <c r="X164" i="7" s="1"/>
  <c r="U164" i="7"/>
  <c r="V276" i="7"/>
  <c r="W276" i="7"/>
  <c r="X276" i="7" s="1"/>
  <c r="U276" i="7"/>
  <c r="V362" i="7"/>
  <c r="W362" i="7" s="1"/>
  <c r="X362" i="7" s="1"/>
  <c r="U362" i="7"/>
  <c r="V351" i="7"/>
  <c r="W351" i="7"/>
  <c r="X351" i="7" s="1"/>
  <c r="U351" i="7"/>
  <c r="V201" i="7"/>
  <c r="W201" i="7" s="1"/>
  <c r="X201" i="7" s="1"/>
  <c r="U201" i="7"/>
  <c r="V262" i="7"/>
  <c r="W262" i="7"/>
  <c r="X262" i="7" s="1"/>
  <c r="U262" i="7"/>
  <c r="V44" i="7"/>
  <c r="W44" i="7" s="1"/>
  <c r="X44" i="7" s="1"/>
  <c r="U44" i="7"/>
  <c r="V25" i="7"/>
  <c r="W25" i="7"/>
  <c r="X25" i="7" s="1"/>
  <c r="U25" i="7"/>
  <c r="V180" i="7"/>
  <c r="W180" i="7" s="1"/>
  <c r="X180" i="7" s="1"/>
  <c r="U180" i="7"/>
  <c r="V92" i="7"/>
  <c r="W92" i="7"/>
  <c r="X92" i="7" s="1"/>
  <c r="U92" i="7"/>
  <c r="V343" i="7"/>
  <c r="W343" i="7" s="1"/>
  <c r="X343" i="7" s="1"/>
  <c r="U343" i="7"/>
  <c r="V167" i="7"/>
  <c r="W167" i="7"/>
  <c r="X167" i="7" s="1"/>
  <c r="U167" i="7"/>
  <c r="V200" i="7"/>
  <c r="W200" i="7" s="1"/>
  <c r="X200" i="7" s="1"/>
  <c r="U200" i="7"/>
  <c r="V170" i="7"/>
  <c r="W170" i="7"/>
  <c r="X170" i="7" s="1"/>
  <c r="U170" i="7"/>
  <c r="V356" i="7"/>
  <c r="W356" i="7" s="1"/>
  <c r="X356" i="7" s="1"/>
  <c r="U356" i="7"/>
  <c r="V337" i="7"/>
  <c r="W337" i="7"/>
  <c r="X337" i="7" s="1"/>
  <c r="U337" i="7"/>
  <c r="V296" i="7"/>
  <c r="W296" i="7" s="1"/>
  <c r="X296" i="7" s="1"/>
  <c r="U296" i="7"/>
  <c r="V358" i="7"/>
  <c r="W358" i="7"/>
  <c r="X358" i="7" s="1"/>
  <c r="U358" i="7"/>
  <c r="V132" i="7"/>
  <c r="W132" i="7" s="1"/>
  <c r="X132" i="7" s="1"/>
  <c r="U132" i="7"/>
  <c r="V226" i="7"/>
  <c r="W226" i="7"/>
  <c r="X226" i="7" s="1"/>
  <c r="U226" i="7"/>
  <c r="V97" i="7"/>
  <c r="W97" i="7" s="1"/>
  <c r="X97" i="7" s="1"/>
  <c r="U97" i="7"/>
  <c r="V214" i="7"/>
  <c r="W214" i="7"/>
  <c r="X214" i="7" s="1"/>
  <c r="U214" i="7"/>
  <c r="V324" i="7"/>
  <c r="W324" i="7" s="1"/>
  <c r="X324" i="7" s="1"/>
  <c r="U324" i="7"/>
  <c r="V318" i="7"/>
  <c r="W318" i="7"/>
  <c r="X318" i="7" s="1"/>
  <c r="U318" i="7"/>
  <c r="V15" i="7"/>
  <c r="W15" i="7" s="1"/>
  <c r="X15" i="7" s="1"/>
  <c r="U15" i="7"/>
  <c r="V368" i="7"/>
  <c r="W368" i="7"/>
  <c r="X368" i="7" s="1"/>
  <c r="U368" i="7"/>
  <c r="V34" i="7"/>
  <c r="W34" i="7" s="1"/>
  <c r="X34" i="7" s="1"/>
  <c r="U34" i="7"/>
  <c r="V45" i="7"/>
  <c r="W45" i="7"/>
  <c r="X45" i="7" s="1"/>
  <c r="U45" i="7"/>
  <c r="V194" i="7"/>
  <c r="W194" i="7" s="1"/>
  <c r="X194" i="7" s="1"/>
  <c r="U194" i="7"/>
  <c r="V260" i="7"/>
  <c r="W260" i="7"/>
  <c r="X260" i="7" s="1"/>
  <c r="U260" i="7"/>
  <c r="V6" i="7"/>
  <c r="W6" i="7" s="1"/>
  <c r="X6" i="7" s="1"/>
  <c r="U6" i="7"/>
  <c r="V338" i="7"/>
  <c r="W338" i="7"/>
  <c r="X338" i="7" s="1"/>
  <c r="U338" i="7"/>
  <c r="V50" i="7"/>
  <c r="W50" i="7" s="1"/>
  <c r="X50" i="7" s="1"/>
  <c r="U50" i="7"/>
  <c r="V32" i="7"/>
  <c r="W32" i="7"/>
  <c r="X32" i="7" s="1"/>
  <c r="U32" i="7"/>
  <c r="V249" i="7"/>
  <c r="W249" i="7" s="1"/>
  <c r="X249" i="7" s="1"/>
  <c r="U249" i="7"/>
  <c r="V121" i="7"/>
  <c r="W121" i="7"/>
  <c r="X121" i="7" s="1"/>
  <c r="U121" i="7"/>
  <c r="V71" i="7"/>
  <c r="W71" i="7" s="1"/>
  <c r="X71" i="7" s="1"/>
  <c r="U71" i="7"/>
  <c r="V147" i="7"/>
  <c r="W147" i="7"/>
  <c r="X147" i="7" s="1"/>
  <c r="U147" i="7"/>
  <c r="V128" i="7"/>
  <c r="W128" i="7" s="1"/>
  <c r="X128" i="7" s="1"/>
  <c r="U128" i="7"/>
  <c r="V102" i="7"/>
  <c r="W102" i="7"/>
  <c r="X102" i="7" s="1"/>
  <c r="U102" i="7"/>
  <c r="V21" i="7"/>
  <c r="W21" i="7" s="1"/>
  <c r="X21" i="7" s="1"/>
  <c r="U21" i="7"/>
  <c r="V146" i="7"/>
  <c r="W146" i="7"/>
  <c r="X146" i="7" s="1"/>
  <c r="U146" i="7"/>
  <c r="V73" i="7"/>
  <c r="W73" i="7" s="1"/>
  <c r="X73" i="7" s="1"/>
  <c r="U73" i="7"/>
  <c r="V291" i="7"/>
  <c r="W291" i="7"/>
  <c r="X291" i="7" s="1"/>
  <c r="U291" i="7"/>
  <c r="V272" i="7"/>
  <c r="W272" i="7" s="1"/>
  <c r="X272" i="7" s="1"/>
  <c r="U272" i="7"/>
  <c r="V156" i="7"/>
  <c r="W156" i="7"/>
  <c r="X156" i="7" s="1"/>
  <c r="U156" i="7"/>
  <c r="V270" i="7"/>
  <c r="W270" i="7" s="1"/>
  <c r="X270" i="7" s="1"/>
  <c r="U270" i="7"/>
  <c r="V336" i="7"/>
  <c r="W336" i="7"/>
  <c r="X336" i="7" s="1"/>
  <c r="U336" i="7"/>
  <c r="V346" i="7"/>
  <c r="W346" i="7" s="1"/>
  <c r="X346" i="7" s="1"/>
  <c r="U346" i="7"/>
  <c r="V335" i="7"/>
  <c r="W335" i="7"/>
  <c r="X335" i="7" s="1"/>
  <c r="U335" i="7"/>
  <c r="V51" i="7"/>
  <c r="W51" i="7" s="1"/>
  <c r="X51" i="7" s="1"/>
  <c r="U51" i="7"/>
  <c r="V33" i="7"/>
  <c r="W33" i="7"/>
  <c r="X33" i="7" s="1"/>
  <c r="U33" i="7"/>
  <c r="V111" i="7"/>
  <c r="W111" i="7" s="1"/>
  <c r="X111" i="7" s="1"/>
  <c r="U111" i="7"/>
  <c r="V364" i="7"/>
  <c r="W364" i="7"/>
  <c r="X364" i="7" s="1"/>
  <c r="U364" i="7"/>
  <c r="V14" i="7"/>
  <c r="W14" i="7" s="1"/>
  <c r="X14" i="7" s="1"/>
  <c r="U14" i="7"/>
  <c r="V174" i="7"/>
  <c r="W174" i="7"/>
  <c r="X174" i="7" s="1"/>
  <c r="U174" i="7"/>
  <c r="V225" i="7"/>
  <c r="W225" i="7" s="1"/>
  <c r="X225" i="7" s="1"/>
  <c r="U225" i="7"/>
  <c r="V113" i="7"/>
  <c r="W113" i="7"/>
  <c r="X113" i="7" s="1"/>
  <c r="U113" i="7"/>
  <c r="V198" i="7"/>
  <c r="W198" i="7" s="1"/>
  <c r="X198" i="7" s="1"/>
  <c r="U198" i="7"/>
  <c r="V172" i="7"/>
  <c r="W172" i="7"/>
  <c r="X172" i="7" s="1"/>
  <c r="U172" i="7"/>
  <c r="V93" i="7"/>
  <c r="W93" i="7" s="1"/>
  <c r="X93" i="7" s="1"/>
  <c r="U93" i="7"/>
  <c r="V361" i="7"/>
  <c r="W361" i="7"/>
  <c r="X361" i="7" s="1"/>
  <c r="U361" i="7"/>
  <c r="V217" i="7"/>
  <c r="W217" i="7" s="1"/>
  <c r="X217" i="7" s="1"/>
  <c r="U217" i="7"/>
  <c r="V206" i="7"/>
  <c r="W206" i="7"/>
  <c r="X206" i="7" s="1"/>
  <c r="U206" i="7"/>
  <c r="V59" i="7"/>
  <c r="W59" i="7" s="1"/>
  <c r="X59" i="7" s="1"/>
  <c r="U59" i="7"/>
  <c r="V298" i="7"/>
  <c r="W298" i="7"/>
  <c r="X298" i="7" s="1"/>
  <c r="U298" i="7"/>
  <c r="V287" i="7"/>
  <c r="W287" i="7" s="1"/>
  <c r="X287" i="7" s="1"/>
  <c r="U287" i="7"/>
  <c r="V157" i="7"/>
  <c r="W157" i="7"/>
  <c r="X157" i="7" s="1"/>
  <c r="U157" i="7"/>
  <c r="V116" i="7"/>
  <c r="W116" i="7" s="1"/>
  <c r="X116" i="7" s="1"/>
  <c r="U116" i="7"/>
  <c r="V137" i="7"/>
  <c r="W137" i="7"/>
  <c r="X137" i="7" s="1"/>
  <c r="U137" i="7"/>
  <c r="V202" i="7"/>
  <c r="W202" i="7" s="1"/>
  <c r="X202" i="7" s="1"/>
  <c r="U202" i="7"/>
  <c r="V191" i="7"/>
  <c r="W191" i="7"/>
  <c r="X191" i="7" s="1"/>
  <c r="U191" i="7"/>
  <c r="V235" i="7"/>
  <c r="W235" i="7" s="1"/>
  <c r="X235" i="7" s="1"/>
  <c r="U235" i="7"/>
  <c r="V139" i="7"/>
  <c r="W139" i="7"/>
  <c r="X139" i="7" s="1"/>
  <c r="U139" i="7"/>
  <c r="V61" i="7"/>
  <c r="W61" i="7" s="1"/>
  <c r="X61" i="7" s="1"/>
  <c r="U61" i="7"/>
  <c r="V344" i="7"/>
  <c r="W344" i="7"/>
  <c r="X344" i="7" s="1"/>
  <c r="U344" i="7"/>
  <c r="V112" i="7"/>
  <c r="W112" i="7" s="1"/>
  <c r="X112" i="7" s="1"/>
  <c r="U112" i="7"/>
  <c r="V19" i="7"/>
  <c r="W19" i="7"/>
  <c r="X19" i="7" s="1"/>
  <c r="U19" i="7"/>
  <c r="V242" i="7"/>
  <c r="W242" i="7" s="1"/>
  <c r="X242" i="7" s="1"/>
  <c r="U242" i="7"/>
  <c r="V74" i="7"/>
  <c r="W74" i="7"/>
  <c r="X74" i="7" s="1"/>
  <c r="U74" i="7"/>
  <c r="V267" i="7"/>
  <c r="W267" i="7" s="1"/>
  <c r="X267" i="7" s="1"/>
  <c r="U267" i="7"/>
  <c r="V119" i="7"/>
  <c r="W119" i="7"/>
  <c r="X119" i="7" s="1"/>
  <c r="U119" i="7"/>
  <c r="V223" i="7"/>
  <c r="W223" i="7" s="1"/>
  <c r="X223" i="7" s="1"/>
  <c r="U223" i="7"/>
  <c r="V5" i="7"/>
  <c r="W5" i="7"/>
  <c r="X5" i="7" s="1"/>
  <c r="U5" i="7"/>
  <c r="V355" i="7"/>
  <c r="W355" i="7" s="1"/>
  <c r="X355" i="7" s="1"/>
  <c r="U355" i="7"/>
  <c r="V295" i="7"/>
  <c r="W295" i="7"/>
  <c r="X295" i="7" s="1"/>
  <c r="U295" i="7"/>
  <c r="V13" i="7"/>
  <c r="W13" i="7" s="1"/>
  <c r="X13" i="7" s="1"/>
  <c r="U13" i="7"/>
  <c r="V85" i="7"/>
  <c r="W85" i="7"/>
  <c r="X85" i="7" s="1"/>
  <c r="U85" i="7"/>
  <c r="V359" i="7"/>
  <c r="W359" i="7" s="1"/>
  <c r="X359" i="7" s="1"/>
  <c r="U359" i="7"/>
  <c r="V195" i="7"/>
  <c r="W195" i="7"/>
  <c r="X195" i="7" s="1"/>
  <c r="U195" i="7"/>
  <c r="V277" i="7"/>
  <c r="W277" i="7" s="1"/>
  <c r="X277" i="7" s="1"/>
  <c r="U277" i="7"/>
  <c r="V46" i="7"/>
  <c r="W46" i="7"/>
  <c r="X46" i="7" s="1"/>
  <c r="U46" i="7"/>
  <c r="V365" i="7"/>
  <c r="W365" i="7" s="1"/>
  <c r="X365" i="7" s="1"/>
  <c r="U365" i="7"/>
  <c r="V241" i="7"/>
  <c r="W241" i="7"/>
  <c r="X241" i="7" s="1"/>
  <c r="U241" i="7"/>
  <c r="V352" i="7"/>
  <c r="W352" i="7" s="1"/>
  <c r="X352" i="7" s="1"/>
  <c r="U352" i="7"/>
  <c r="V283" i="7"/>
  <c r="W283" i="7"/>
  <c r="X283" i="7" s="1"/>
  <c r="U283" i="7"/>
  <c r="V183" i="7"/>
  <c r="W183" i="7" s="1"/>
  <c r="X183" i="7" s="1"/>
  <c r="U183" i="7"/>
  <c r="V275" i="7"/>
  <c r="W275" i="7"/>
  <c r="X275" i="7" s="1"/>
  <c r="U275" i="7"/>
  <c r="V256" i="7"/>
  <c r="W256" i="7" s="1"/>
  <c r="X256" i="7" s="1"/>
  <c r="U256" i="7"/>
  <c r="V83" i="7"/>
  <c r="W83" i="7"/>
  <c r="X83" i="7" s="1"/>
  <c r="U83" i="7"/>
  <c r="V64" i="7"/>
  <c r="W64" i="7" s="1"/>
  <c r="X64" i="7" s="1"/>
  <c r="U64" i="7"/>
  <c r="V321" i="7"/>
  <c r="W321" i="7"/>
  <c r="X321" i="7" s="1"/>
  <c r="U321" i="7"/>
  <c r="V345" i="7"/>
  <c r="W345" i="7" s="1"/>
  <c r="X345" i="7" s="1"/>
  <c r="U345" i="7"/>
  <c r="V209" i="7"/>
  <c r="W209" i="7"/>
  <c r="X209" i="7" s="1"/>
  <c r="U209" i="7"/>
  <c r="V243" i="7"/>
  <c r="W243" i="7" s="1"/>
  <c r="X243" i="7" s="1"/>
  <c r="U243" i="7"/>
  <c r="V224" i="7"/>
  <c r="W224" i="7"/>
  <c r="X224" i="7" s="1"/>
  <c r="U224" i="7"/>
  <c r="V250" i="7"/>
  <c r="W250" i="7" s="1"/>
  <c r="X250" i="7" s="1"/>
  <c r="U250" i="7"/>
  <c r="V89" i="7"/>
  <c r="W89" i="7"/>
  <c r="X89" i="7" s="1"/>
  <c r="U89" i="7"/>
  <c r="V360" i="7"/>
  <c r="W360" i="7" s="1"/>
  <c r="X360" i="7" s="1"/>
  <c r="U360" i="7"/>
  <c r="V258" i="7"/>
  <c r="W258" i="7"/>
  <c r="X258" i="7" s="1"/>
  <c r="U258" i="7"/>
  <c r="V247" i="7"/>
  <c r="W247" i="7" s="1"/>
  <c r="X247" i="7" s="1"/>
  <c r="U247" i="7"/>
  <c r="V208" i="7"/>
  <c r="W208" i="7"/>
  <c r="X208" i="7" s="1"/>
  <c r="U208" i="7"/>
  <c r="V171" i="7"/>
  <c r="W171" i="7" s="1"/>
  <c r="X171" i="7" s="1"/>
  <c r="U171" i="7"/>
  <c r="V152" i="7"/>
  <c r="W152" i="7"/>
  <c r="X152" i="7" s="1"/>
  <c r="U152" i="7"/>
  <c r="V293" i="7"/>
  <c r="W293" i="7" s="1"/>
  <c r="X293" i="7" s="1"/>
  <c r="U293" i="7"/>
  <c r="V211" i="7"/>
  <c r="W211" i="7"/>
  <c r="X211" i="7" s="1"/>
  <c r="U211" i="7"/>
  <c r="V192" i="7"/>
  <c r="W192" i="7" s="1"/>
  <c r="X192" i="7" s="1"/>
  <c r="U192" i="7"/>
  <c r="V27" i="7"/>
  <c r="W27" i="7"/>
  <c r="X27" i="7" s="1"/>
  <c r="U27" i="7"/>
  <c r="V8" i="7"/>
  <c r="W8" i="7" s="1"/>
  <c r="X8" i="7" s="1"/>
  <c r="U8" i="7"/>
  <c r="V227" i="7"/>
  <c r="W227" i="7"/>
  <c r="X227" i="7" s="1"/>
  <c r="U227" i="7"/>
  <c r="V150" i="7"/>
  <c r="W150" i="7" s="1"/>
  <c r="X150" i="7" s="1"/>
  <c r="U150" i="7"/>
  <c r="V289" i="7"/>
  <c r="W289" i="7"/>
  <c r="X289" i="7" s="1"/>
  <c r="U289" i="7"/>
  <c r="V161" i="7"/>
  <c r="W161" i="7" s="1"/>
  <c r="X161" i="7" s="1"/>
  <c r="U161" i="7"/>
  <c r="V238" i="7"/>
  <c r="W238" i="7"/>
  <c r="X238" i="7" s="1"/>
  <c r="U238" i="7"/>
  <c r="V279" i="7"/>
  <c r="W279" i="7" s="1"/>
  <c r="X279" i="7" s="1"/>
  <c r="U279" i="7"/>
  <c r="V62" i="7"/>
  <c r="W62" i="7"/>
  <c r="X62" i="7" s="1"/>
  <c r="U62" i="7"/>
  <c r="V94" i="7"/>
  <c r="W94" i="7" s="1"/>
  <c r="X94" i="7" s="1"/>
  <c r="U94" i="7"/>
  <c r="V114" i="7"/>
  <c r="W114" i="7"/>
  <c r="X114" i="7" s="1"/>
  <c r="U114" i="7"/>
  <c r="V103" i="7"/>
  <c r="W103" i="7" s="1"/>
  <c r="X103" i="7" s="1"/>
  <c r="U103" i="7"/>
  <c r="V153" i="7"/>
  <c r="W153" i="7"/>
  <c r="X153" i="7" s="1"/>
  <c r="U153" i="7"/>
  <c r="V210" i="7"/>
  <c r="W210" i="7" s="1"/>
  <c r="X210" i="7" s="1"/>
  <c r="U210" i="7"/>
  <c r="V77" i="7"/>
  <c r="W77" i="7"/>
  <c r="X77" i="7" s="1"/>
  <c r="U77" i="7"/>
  <c r="V54" i="7"/>
  <c r="W54" i="7" s="1"/>
  <c r="X54" i="7" s="1"/>
  <c r="U54" i="7"/>
  <c r="V35" i="7"/>
  <c r="W35" i="7"/>
  <c r="X35" i="7" s="1"/>
  <c r="U35" i="7"/>
  <c r="V259" i="7"/>
  <c r="W259" i="7" s="1"/>
  <c r="X259" i="7" s="1"/>
  <c r="U259" i="7"/>
  <c r="V240" i="7"/>
  <c r="W240" i="7"/>
  <c r="X240" i="7" s="1"/>
  <c r="U240" i="7"/>
  <c r="V317" i="7"/>
  <c r="W317" i="7" s="1"/>
  <c r="X317" i="7" s="1"/>
  <c r="U317" i="7"/>
  <c r="V290" i="7"/>
  <c r="W290" i="7"/>
  <c r="X290" i="7" s="1"/>
  <c r="U290" i="7"/>
  <c r="V23" i="7"/>
  <c r="W23" i="7" s="1"/>
  <c r="X23" i="7" s="1"/>
  <c r="U23" i="7"/>
  <c r="V7" i="7"/>
  <c r="W7" i="7"/>
  <c r="X7" i="7" s="1"/>
  <c r="U7" i="7"/>
  <c r="V126" i="7"/>
  <c r="W126" i="7" s="1"/>
  <c r="X126" i="7" s="1"/>
  <c r="U126" i="7"/>
  <c r="V261" i="7"/>
  <c r="W261" i="7"/>
  <c r="X261" i="7" s="1"/>
  <c r="U261" i="7"/>
  <c r="V253" i="7"/>
  <c r="W253" i="7" s="1"/>
  <c r="X253" i="7" s="1"/>
  <c r="U253" i="7"/>
  <c r="V18" i="7"/>
  <c r="W18" i="7"/>
  <c r="X18" i="7" s="1"/>
  <c r="U18" i="7"/>
  <c r="V52" i="7"/>
  <c r="W52" i="7" s="1"/>
  <c r="X52" i="7" s="1"/>
  <c r="U52" i="7"/>
  <c r="V99" i="7"/>
  <c r="W99" i="7"/>
  <c r="X99" i="7" s="1"/>
  <c r="U99" i="7"/>
  <c r="V168" i="7"/>
  <c r="W168" i="7" s="1"/>
  <c r="X168" i="7" s="1"/>
  <c r="U168" i="7"/>
  <c r="V130" i="7"/>
  <c r="W130" i="7"/>
  <c r="X130" i="7" s="1"/>
  <c r="U130" i="7"/>
  <c r="V140" i="7"/>
  <c r="W140" i="7" s="1"/>
  <c r="X140" i="7" s="1"/>
  <c r="U140" i="7"/>
  <c r="V327" i="7"/>
  <c r="W327" i="7"/>
  <c r="X327" i="7" s="1"/>
  <c r="U327" i="7"/>
  <c r="V308" i="7"/>
  <c r="W308" i="7" s="1"/>
  <c r="X308" i="7" s="1"/>
  <c r="U308" i="7"/>
  <c r="V354" i="7"/>
  <c r="W354" i="7"/>
  <c r="X354" i="7" s="1"/>
  <c r="U354" i="7"/>
  <c r="V232" i="7"/>
  <c r="W232" i="7" s="1"/>
  <c r="X232" i="7" s="1"/>
  <c r="U232" i="7"/>
  <c r="V188" i="7"/>
  <c r="W188" i="7"/>
  <c r="X188" i="7" s="1"/>
  <c r="U188" i="7"/>
  <c r="V341" i="7"/>
  <c r="W341" i="7" s="1"/>
  <c r="X341" i="7" s="1"/>
  <c r="U341" i="7"/>
  <c r="V323" i="7"/>
  <c r="W323" i="7"/>
  <c r="X323" i="7" s="1"/>
  <c r="U323" i="7"/>
  <c r="V333" i="7"/>
  <c r="W333" i="7" s="1"/>
  <c r="X333" i="7" s="1"/>
  <c r="U333" i="7"/>
  <c r="V282" i="7"/>
  <c r="W282" i="7"/>
  <c r="X282" i="7" s="1"/>
  <c r="U282" i="7"/>
  <c r="V245" i="7"/>
  <c r="W245" i="7" s="1"/>
  <c r="X245" i="7" s="1"/>
  <c r="U245" i="7"/>
  <c r="V16" i="7"/>
  <c r="W16" i="7"/>
  <c r="X16" i="7" s="1"/>
  <c r="U16" i="7"/>
  <c r="V181" i="7"/>
  <c r="W181" i="7" s="1"/>
  <c r="X181" i="7" s="1"/>
  <c r="U181" i="7"/>
  <c r="V239" i="7"/>
  <c r="W239" i="7"/>
  <c r="X239" i="7" s="1"/>
  <c r="U239" i="7"/>
  <c r="V135" i="7"/>
  <c r="W135" i="7" s="1"/>
  <c r="X135" i="7" s="1"/>
  <c r="U135" i="7"/>
  <c r="V17" i="7"/>
  <c r="W17" i="7"/>
  <c r="X17" i="7" s="1"/>
  <c r="U17" i="7"/>
  <c r="V228" i="7"/>
  <c r="W228" i="7" s="1"/>
  <c r="X228" i="7" s="1"/>
  <c r="U228" i="7"/>
  <c r="V98" i="7"/>
  <c r="W98" i="7"/>
  <c r="X98" i="7" s="1"/>
  <c r="U98" i="7"/>
  <c r="V357" i="7"/>
  <c r="W357" i="7" s="1"/>
  <c r="X357" i="7" s="1"/>
  <c r="U357" i="7"/>
  <c r="V110" i="7"/>
  <c r="W110" i="7"/>
  <c r="X110" i="7" s="1"/>
  <c r="U110" i="7"/>
  <c r="V80" i="7"/>
  <c r="W80" i="7" s="1"/>
  <c r="X80" i="7" s="1"/>
  <c r="U80" i="7"/>
  <c r="V284" i="7"/>
  <c r="W284" i="7"/>
  <c r="X284" i="7" s="1"/>
  <c r="U284" i="7"/>
  <c r="V155" i="7"/>
  <c r="W155" i="7" s="1"/>
  <c r="X155" i="7" s="1"/>
  <c r="U155" i="7"/>
  <c r="V136" i="7"/>
  <c r="W136" i="7"/>
  <c r="X136" i="7" s="1"/>
  <c r="U136" i="7"/>
  <c r="V216" i="7"/>
  <c r="W216" i="7" s="1"/>
  <c r="X216" i="7" s="1"/>
  <c r="U216" i="7"/>
  <c r="V91" i="7"/>
  <c r="W91" i="7"/>
  <c r="X91" i="7" s="1"/>
  <c r="U91" i="7"/>
  <c r="V72" i="7"/>
  <c r="W72" i="7" s="1"/>
  <c r="X72" i="7" s="1"/>
  <c r="U72" i="7"/>
  <c r="V244" i="7"/>
  <c r="W244" i="7"/>
  <c r="X244" i="7" s="1"/>
  <c r="U244" i="7"/>
  <c r="V218" i="7"/>
  <c r="W218" i="7" s="1"/>
  <c r="X218" i="7" s="1"/>
  <c r="U218" i="7"/>
  <c r="V207" i="7"/>
  <c r="W207" i="7"/>
  <c r="X207" i="7" s="1"/>
  <c r="U207" i="7"/>
  <c r="V117" i="7"/>
  <c r="W117" i="7" s="1"/>
  <c r="X117" i="7" s="1"/>
  <c r="U117" i="7"/>
  <c r="V367" i="7"/>
  <c r="W367" i="7"/>
  <c r="X367" i="7" s="1"/>
  <c r="U367" i="7"/>
  <c r="V105" i="7"/>
  <c r="W105" i="7" s="1"/>
  <c r="X105" i="7" s="1"/>
  <c r="U105" i="7"/>
  <c r="V177" i="7"/>
  <c r="W177" i="7"/>
  <c r="X177" i="7" s="1"/>
  <c r="U177" i="7"/>
  <c r="V57" i="7"/>
  <c r="W57" i="7" s="1"/>
  <c r="X57" i="7" s="1"/>
  <c r="U57" i="7"/>
  <c r="V37" i="7"/>
  <c r="W37" i="7"/>
  <c r="X37" i="7" s="1"/>
  <c r="U37" i="7"/>
  <c r="V148" i="7"/>
  <c r="W148" i="7" s="1"/>
  <c r="X148" i="7" s="1"/>
  <c r="U148" i="7"/>
  <c r="V22" i="7"/>
  <c r="W22" i="7" s="1"/>
  <c r="X22" i="7" s="1"/>
  <c r="U22" i="7"/>
  <c r="V96" i="7"/>
  <c r="W96" i="7"/>
  <c r="X96" i="7" s="1"/>
  <c r="U96" i="7"/>
  <c r="V221" i="7"/>
  <c r="W221" i="7" s="1"/>
  <c r="X221" i="7" s="1"/>
  <c r="U221" i="7"/>
  <c r="V151" i="7"/>
  <c r="W151" i="7"/>
  <c r="X151" i="7" s="1"/>
  <c r="U151" i="7"/>
  <c r="V118" i="7"/>
  <c r="W118" i="7" s="1"/>
  <c r="X118" i="7" s="1"/>
  <c r="U118" i="7"/>
  <c r="V84" i="7"/>
  <c r="W84" i="7"/>
  <c r="X84" i="7" s="1"/>
  <c r="U84" i="7"/>
  <c r="V314" i="7"/>
  <c r="W314" i="7" s="1"/>
  <c r="X314" i="7" s="1"/>
  <c r="U314" i="7"/>
  <c r="V303" i="7"/>
  <c r="W303" i="7"/>
  <c r="X303" i="7" s="1"/>
  <c r="U303" i="7"/>
  <c r="V269" i="7"/>
  <c r="W269" i="7" s="1"/>
  <c r="X269" i="7" s="1"/>
  <c r="U269" i="7"/>
  <c r="V222" i="7"/>
  <c r="W222" i="7"/>
  <c r="X222" i="7" s="1"/>
  <c r="U222" i="7"/>
  <c r="V190" i="7"/>
  <c r="W190" i="7" s="1"/>
  <c r="X190" i="7" s="1"/>
  <c r="U190" i="7"/>
  <c r="V107" i="7"/>
  <c r="W107" i="7"/>
  <c r="X107" i="7" s="1"/>
  <c r="U107" i="7"/>
  <c r="V88" i="7"/>
  <c r="W88" i="7" s="1"/>
  <c r="X88" i="7" s="1"/>
  <c r="U88" i="7"/>
  <c r="V322" i="7"/>
  <c r="W322" i="7"/>
  <c r="X322" i="7" s="1"/>
  <c r="U322" i="7"/>
  <c r="V311" i="7"/>
  <c r="W311" i="7" s="1"/>
  <c r="X311" i="7" s="1"/>
  <c r="U311" i="7"/>
  <c r="V257" i="7"/>
  <c r="W257" i="7"/>
  <c r="X257" i="7" s="1"/>
  <c r="U257" i="7"/>
  <c r="V254" i="7"/>
  <c r="W254" i="7" s="1"/>
  <c r="X254" i="7" s="1"/>
  <c r="U254" i="7"/>
  <c r="V162" i="7"/>
  <c r="W162" i="7"/>
  <c r="X162" i="7" s="1"/>
  <c r="U162" i="7"/>
  <c r="V213" i="7"/>
  <c r="W213" i="7" s="1"/>
  <c r="X213" i="7" s="1"/>
  <c r="U213" i="7"/>
  <c r="V90" i="7"/>
  <c r="W90" i="7"/>
  <c r="X90" i="7" s="1"/>
  <c r="U90" i="7"/>
  <c r="V79" i="7"/>
  <c r="W79" i="7" s="1"/>
  <c r="X79" i="7" s="1"/>
  <c r="U79" i="7"/>
  <c r="V307" i="7"/>
  <c r="W307" i="7"/>
  <c r="X307" i="7" s="1"/>
  <c r="U307" i="7"/>
  <c r="V288" i="7"/>
  <c r="W288" i="7" s="1"/>
  <c r="X288" i="7" s="1"/>
  <c r="U288" i="7"/>
  <c r="V251" i="7"/>
  <c r="W251" i="7"/>
  <c r="X251" i="7" s="1"/>
  <c r="U251" i="7"/>
  <c r="V82" i="7"/>
  <c r="W82" i="7" s="1"/>
  <c r="X82" i="7" s="1"/>
  <c r="U82" i="7"/>
  <c r="AI308" i="4"/>
  <c r="I309" i="11"/>
  <c r="AI299" i="4"/>
  <c r="I300" i="11"/>
  <c r="AI357" i="4"/>
  <c r="I358" i="11"/>
  <c r="AI238" i="4"/>
  <c r="I239" i="11"/>
  <c r="AI319" i="4"/>
  <c r="I320" i="11"/>
  <c r="AI337" i="4"/>
  <c r="I338" i="11"/>
  <c r="AI351" i="4"/>
  <c r="I352" i="11"/>
  <c r="AI303" i="4"/>
  <c r="I304" i="11"/>
  <c r="AI310" i="4"/>
  <c r="I311" i="11"/>
  <c r="AI355" i="4"/>
  <c r="I356" i="11"/>
  <c r="AI250" i="4"/>
  <c r="I251" i="11"/>
  <c r="AI249" i="4"/>
  <c r="I250" i="11"/>
  <c r="AI331" i="4"/>
  <c r="I332" i="11"/>
  <c r="AI295" i="4"/>
  <c r="I296" i="11"/>
  <c r="AI343" i="4"/>
  <c r="I344" i="11"/>
  <c r="AI296" i="4"/>
  <c r="I297" i="11"/>
  <c r="AI341" i="4"/>
  <c r="I342" i="11"/>
  <c r="AI327" i="4"/>
  <c r="I328" i="11"/>
  <c r="AI281" i="4"/>
  <c r="I282" i="11"/>
  <c r="AI312" i="4"/>
  <c r="I313" i="11"/>
  <c r="AI353" i="4"/>
  <c r="I354" i="11"/>
  <c r="AI242" i="4"/>
  <c r="I243" i="11"/>
  <c r="AI246" i="4"/>
  <c r="I247" i="11"/>
  <c r="AI288" i="4"/>
  <c r="I289" i="11"/>
  <c r="AI258" i="4"/>
  <c r="I259" i="11"/>
  <c r="AI333" i="4"/>
  <c r="I334" i="11"/>
  <c r="AI286" i="4"/>
  <c r="I287" i="11"/>
  <c r="AI339" i="4"/>
  <c r="I340" i="11"/>
  <c r="AI329" i="4"/>
  <c r="I330" i="11"/>
  <c r="AI340" i="4"/>
  <c r="I341" i="11"/>
  <c r="AI335" i="4"/>
  <c r="I336" i="11"/>
  <c r="AI332" i="4"/>
  <c r="I333" i="11"/>
  <c r="AI342" i="4"/>
  <c r="I343" i="11"/>
  <c r="AI317" i="4"/>
  <c r="I318" i="11"/>
  <c r="AI356" i="4"/>
  <c r="I357" i="11"/>
  <c r="AI244" i="4"/>
  <c r="I245" i="11"/>
  <c r="AI247" i="4"/>
  <c r="I248" i="11"/>
  <c r="AI280" i="4"/>
  <c r="I281" i="11"/>
  <c r="AI326" i="4"/>
  <c r="I327" i="11"/>
  <c r="AI338" i="4"/>
  <c r="I339" i="11"/>
  <c r="AI336" i="4"/>
  <c r="I337" i="11"/>
  <c r="AI349" i="4"/>
  <c r="I350" i="11"/>
  <c r="AI279" i="4"/>
  <c r="I280" i="11"/>
  <c r="AI307" i="4"/>
  <c r="I308" i="11"/>
  <c r="AI325" i="4"/>
  <c r="I326" i="11"/>
  <c r="AI289" i="4"/>
  <c r="I290" i="11"/>
  <c r="AI306" i="4"/>
  <c r="I307" i="11"/>
  <c r="AI313" i="4"/>
  <c r="I314" i="11"/>
  <c r="AI311" i="4"/>
  <c r="I312" i="11"/>
  <c r="AI283" i="4"/>
  <c r="I284" i="11"/>
  <c r="AI344" i="4"/>
  <c r="I345" i="11"/>
  <c r="AI350" i="4"/>
  <c r="I351" i="11"/>
  <c r="AI243" i="4"/>
  <c r="I244" i="11"/>
  <c r="AI248" i="4"/>
  <c r="I249" i="11"/>
  <c r="AI301" i="4"/>
  <c r="I302" i="11"/>
  <c r="AI282" i="4"/>
  <c r="I283" i="11"/>
  <c r="AI315" i="4"/>
  <c r="I316" i="11"/>
  <c r="AI278" i="4"/>
  <c r="I279" i="11"/>
  <c r="AI251" i="4"/>
  <c r="I252" i="11"/>
  <c r="AI277" i="4"/>
  <c r="I278" i="11"/>
  <c r="AI302" i="4"/>
  <c r="I303" i="11"/>
  <c r="AI314" i="4"/>
  <c r="I315" i="11"/>
  <c r="AI290" i="4"/>
  <c r="I291" i="11"/>
  <c r="AI324" i="4"/>
  <c r="I325" i="11"/>
  <c r="AI291" i="4"/>
  <c r="I292" i="11"/>
  <c r="AI328" i="4"/>
  <c r="I329" i="11"/>
  <c r="AI322" i="4"/>
  <c r="I323" i="11"/>
  <c r="AI285" i="4"/>
  <c r="I286" i="11"/>
  <c r="AI358" i="4"/>
  <c r="I359" i="11"/>
  <c r="AI346" i="4"/>
  <c r="I347" i="11"/>
  <c r="AI254" i="4"/>
  <c r="I255" i="11"/>
  <c r="AI287" i="4"/>
  <c r="I288" i="11"/>
  <c r="AI334" i="4"/>
  <c r="I335" i="11"/>
  <c r="AI257" i="4"/>
  <c r="I258" i="11"/>
  <c r="AI259" i="4"/>
  <c r="I260" i="11"/>
  <c r="AI293" i="4"/>
  <c r="I294" i="11"/>
  <c r="AI318" i="4"/>
  <c r="I319" i="11"/>
  <c r="AI345" i="4"/>
  <c r="I346" i="11"/>
  <c r="AI305" i="4"/>
  <c r="I306" i="11"/>
  <c r="AI323" i="4"/>
  <c r="I324" i="11"/>
  <c r="AI321" i="4"/>
  <c r="I322" i="11"/>
  <c r="AI297" i="4"/>
  <c r="I298" i="11"/>
  <c r="AI348" i="4"/>
  <c r="I349" i="11"/>
  <c r="AI359" i="4"/>
  <c r="I360" i="11"/>
  <c r="AI292" i="4"/>
  <c r="I293" i="11"/>
  <c r="AI330" i="4"/>
  <c r="I331" i="11"/>
  <c r="AI255" i="4"/>
  <c r="I256" i="11"/>
  <c r="AI253" i="4"/>
  <c r="I254" i="11"/>
  <c r="AI300" i="4"/>
  <c r="I301" i="11"/>
  <c r="AI284" i="4"/>
  <c r="I285" i="11"/>
  <c r="AI304" i="4"/>
  <c r="I305" i="11"/>
  <c r="AI294" i="4"/>
  <c r="I295" i="11"/>
  <c r="AI298" i="4"/>
  <c r="I299" i="11"/>
  <c r="AI320" i="4"/>
  <c r="I321" i="11"/>
  <c r="AI316" i="4"/>
  <c r="I317" i="11"/>
  <c r="AI352" i="4"/>
  <c r="I353" i="11"/>
  <c r="AI347" i="4"/>
  <c r="I348" i="11"/>
  <c r="AI245" i="4"/>
  <c r="I246" i="11"/>
  <c r="AI309" i="4"/>
  <c r="I310" i="11"/>
  <c r="AI260" i="4"/>
  <c r="AI262" i="4"/>
  <c r="AI272" i="4"/>
  <c r="AI265" i="4"/>
  <c r="AI261" i="4"/>
  <c r="AI271" i="4"/>
  <c r="AI270" i="4"/>
  <c r="AI268" i="4"/>
  <c r="AI264" i="4"/>
  <c r="AI263" i="4"/>
  <c r="AI266" i="4"/>
  <c r="AI267" i="4"/>
  <c r="AI269" i="4"/>
  <c r="G24" i="10" l="1"/>
  <c r="Z369" i="7"/>
  <c r="AA369" i="7" s="1"/>
  <c r="AB369" i="7" s="1"/>
  <c r="Y369" i="7"/>
  <c r="Z269" i="7"/>
  <c r="AA269" i="7"/>
  <c r="AB269" i="7"/>
  <c r="Y269" i="7"/>
  <c r="Z207" i="7"/>
  <c r="AA207" i="7" s="1"/>
  <c r="AB207" i="7" s="1"/>
  <c r="Y207" i="7"/>
  <c r="Z239" i="7"/>
  <c r="AA239" i="7"/>
  <c r="AB239" i="7"/>
  <c r="Y239" i="7"/>
  <c r="Z99" i="7"/>
  <c r="AA99" i="7" s="1"/>
  <c r="AB99" i="7" s="1"/>
  <c r="Y99" i="7"/>
  <c r="Z62" i="7"/>
  <c r="AA62" i="7"/>
  <c r="AB62" i="7"/>
  <c r="Y62" i="7"/>
  <c r="Z224" i="7"/>
  <c r="AA224" i="7" s="1"/>
  <c r="AB224" i="7" s="1"/>
  <c r="Y224" i="7"/>
  <c r="Z295" i="7"/>
  <c r="AA295" i="7"/>
  <c r="AB295" i="7"/>
  <c r="Y295" i="7"/>
  <c r="Z361" i="7"/>
  <c r="AA361" i="7" s="1"/>
  <c r="AB361" i="7" s="1"/>
  <c r="Y361" i="7"/>
  <c r="Z146" i="7"/>
  <c r="AA146" i="7"/>
  <c r="AB146" i="7"/>
  <c r="Y146" i="7"/>
  <c r="Z260" i="7"/>
  <c r="AA260" i="7" s="1"/>
  <c r="AB260" i="7" s="1"/>
  <c r="Y260" i="7"/>
  <c r="Z92" i="7"/>
  <c r="AA92" i="7"/>
  <c r="AB92" i="7"/>
  <c r="Y92" i="7"/>
  <c r="Z134" i="7"/>
  <c r="AA134" i="7" s="1"/>
  <c r="AB134" i="7" s="1"/>
  <c r="Y134" i="7"/>
  <c r="Z273" i="7"/>
  <c r="AA273" i="7"/>
  <c r="AB273" i="7"/>
  <c r="Y273" i="7"/>
  <c r="Z141" i="7"/>
  <c r="AA141" i="7" s="1"/>
  <c r="AB141" i="7" s="1"/>
  <c r="Y141" i="7"/>
  <c r="Z95" i="7"/>
  <c r="AA95" i="7"/>
  <c r="AB95" i="7"/>
  <c r="Y95" i="7"/>
  <c r="Z142" i="7"/>
  <c r="AA142" i="7" s="1"/>
  <c r="AB142" i="7" s="1"/>
  <c r="Y142" i="7"/>
  <c r="Z306" i="7"/>
  <c r="AA306" i="7"/>
  <c r="AB306" i="7"/>
  <c r="Y306" i="7"/>
  <c r="Z69" i="7"/>
  <c r="AA69" i="7" s="1"/>
  <c r="AB69" i="7" s="1"/>
  <c r="Y69" i="7"/>
  <c r="Z178" i="7"/>
  <c r="AA178" i="7"/>
  <c r="AB178" i="7"/>
  <c r="Y178" i="7"/>
  <c r="Z203" i="7"/>
  <c r="AA203" i="7" s="1"/>
  <c r="AB203" i="7" s="1"/>
  <c r="Y203" i="7"/>
  <c r="Z292" i="7"/>
  <c r="AA292" i="7"/>
  <c r="AB292" i="7"/>
  <c r="Y292" i="7"/>
  <c r="Z60" i="7"/>
  <c r="AA60" i="7" s="1"/>
  <c r="AB60" i="7" s="1"/>
  <c r="Y60" i="7"/>
  <c r="Z39" i="7"/>
  <c r="AA39" i="7"/>
  <c r="AB39" i="7"/>
  <c r="Y39" i="7"/>
  <c r="Z56" i="7"/>
  <c r="AA56" i="7" s="1"/>
  <c r="AB56" i="7" s="1"/>
  <c r="Y56" i="7"/>
  <c r="Z165" i="7"/>
  <c r="AA165" i="7"/>
  <c r="AB165" i="7"/>
  <c r="Y165" i="7"/>
  <c r="Z271" i="7"/>
  <c r="AA271" i="7" s="1"/>
  <c r="AB271" i="7" s="1"/>
  <c r="Y271" i="7"/>
  <c r="Z115" i="7"/>
  <c r="AA115" i="7"/>
  <c r="AB115" i="7"/>
  <c r="Y115" i="7"/>
  <c r="Z108" i="7"/>
  <c r="AA108" i="7" s="1"/>
  <c r="AB108" i="7" s="1"/>
  <c r="Y108" i="7"/>
  <c r="Z353" i="7"/>
  <c r="AA353" i="7"/>
  <c r="AB353" i="7"/>
  <c r="Y353" i="7"/>
  <c r="Z349" i="7"/>
  <c r="AA349" i="7" s="1"/>
  <c r="AB349" i="7" s="1"/>
  <c r="Y349" i="7"/>
  <c r="Z144" i="7"/>
  <c r="AA144" i="7"/>
  <c r="AB144" i="7"/>
  <c r="Y144" i="7"/>
  <c r="Z350" i="7"/>
  <c r="AA350" i="7" s="1"/>
  <c r="AB350" i="7" s="1"/>
  <c r="Y350" i="7"/>
  <c r="Z133" i="7"/>
  <c r="AA133" i="7"/>
  <c r="AB133" i="7"/>
  <c r="Y133" i="7"/>
  <c r="Z145" i="7"/>
  <c r="AA145" i="7" s="1"/>
  <c r="AB145" i="7" s="1"/>
  <c r="Y145" i="7"/>
  <c r="Z81" i="7"/>
  <c r="AA81" i="7"/>
  <c r="AB81" i="7"/>
  <c r="Y81" i="7"/>
  <c r="Z363" i="7"/>
  <c r="AA363" i="7" s="1"/>
  <c r="AB363" i="7" s="1"/>
  <c r="Y363" i="7"/>
  <c r="Z326" i="7"/>
  <c r="AA326" i="7"/>
  <c r="AB326" i="7"/>
  <c r="Y326" i="7"/>
  <c r="Z48" i="7"/>
  <c r="AA48" i="7" s="1"/>
  <c r="AB48" i="7" s="1"/>
  <c r="Y48" i="7"/>
  <c r="Z347" i="7"/>
  <c r="AA347" i="7"/>
  <c r="AB347" i="7"/>
  <c r="Y347" i="7"/>
  <c r="Z169" i="7"/>
  <c r="AA169" i="7" s="1"/>
  <c r="AB169" i="7" s="1"/>
  <c r="Y169" i="7"/>
  <c r="Z124" i="7"/>
  <c r="AA124" i="7"/>
  <c r="AB124" i="7"/>
  <c r="Y124" i="7"/>
  <c r="Z176" i="7"/>
  <c r="AA176" i="7" s="1"/>
  <c r="AB176" i="7" s="1"/>
  <c r="Y176" i="7"/>
  <c r="Z215" i="7"/>
  <c r="AA215" i="7"/>
  <c r="AB215" i="7" s="1"/>
  <c r="Y215" i="7"/>
  <c r="Z255" i="7"/>
  <c r="AA255" i="7" s="1"/>
  <c r="AB255" i="7" s="1"/>
  <c r="Y255" i="7"/>
  <c r="Z79" i="7"/>
  <c r="AA79" i="7"/>
  <c r="AB79" i="7"/>
  <c r="Y79" i="7"/>
  <c r="Z284" i="7"/>
  <c r="AA284" i="7" s="1"/>
  <c r="AB284" i="7" s="1"/>
  <c r="Y284" i="7"/>
  <c r="Z188" i="7"/>
  <c r="AA188" i="7"/>
  <c r="AB188" i="7"/>
  <c r="Y188" i="7"/>
  <c r="Z35" i="7"/>
  <c r="AA35" i="7" s="1"/>
  <c r="AB35" i="7" s="1"/>
  <c r="Y35" i="7"/>
  <c r="Z152" i="7"/>
  <c r="AA152" i="7"/>
  <c r="AB152" i="7"/>
  <c r="Y152" i="7"/>
  <c r="Z241" i="7"/>
  <c r="AA241" i="7" s="1"/>
  <c r="AB241" i="7" s="1"/>
  <c r="Y241" i="7"/>
  <c r="Z139" i="7"/>
  <c r="AA139" i="7"/>
  <c r="AB139" i="7"/>
  <c r="Y139" i="7"/>
  <c r="Z335" i="7"/>
  <c r="AA335" i="7" s="1"/>
  <c r="AB335" i="7" s="1"/>
  <c r="Y335" i="7"/>
  <c r="Z358" i="7"/>
  <c r="AA358" i="7"/>
  <c r="AB358" i="7"/>
  <c r="Y358" i="7"/>
  <c r="Z55" i="7"/>
  <c r="AA55" i="7" s="1"/>
  <c r="AB55" i="7" s="1"/>
  <c r="Y55" i="7"/>
  <c r="Z251" i="7"/>
  <c r="AA251" i="7"/>
  <c r="AB251" i="7"/>
  <c r="Y251" i="7"/>
  <c r="Z257" i="7"/>
  <c r="AA257" i="7" s="1"/>
  <c r="AB257" i="7" s="1"/>
  <c r="Y257" i="7"/>
  <c r="Z303" i="7"/>
  <c r="AA303" i="7"/>
  <c r="AB303" i="7"/>
  <c r="Y303" i="7"/>
  <c r="Z148" i="7"/>
  <c r="AA148" i="7" s="1"/>
  <c r="AB148" i="7" s="1"/>
  <c r="Y148" i="7"/>
  <c r="Z216" i="7"/>
  <c r="AA216" i="7"/>
  <c r="AB216" i="7"/>
  <c r="Y216" i="7"/>
  <c r="Z228" i="7"/>
  <c r="AA228" i="7" s="1"/>
  <c r="AB228" i="7" s="1"/>
  <c r="Y228" i="7"/>
  <c r="Z181" i="7"/>
  <c r="AA181" i="7"/>
  <c r="AB181" i="7"/>
  <c r="Y181" i="7"/>
  <c r="Z232" i="7"/>
  <c r="AA232" i="7" s="1"/>
  <c r="AB232" i="7" s="1"/>
  <c r="Y232" i="7"/>
  <c r="Z52" i="7"/>
  <c r="AA52" i="7"/>
  <c r="AB52" i="7"/>
  <c r="Y52" i="7"/>
  <c r="Z317" i="7"/>
  <c r="AA317" i="7" s="1"/>
  <c r="AB317" i="7" s="1"/>
  <c r="Y317" i="7"/>
  <c r="Z103" i="7"/>
  <c r="AA103" i="7"/>
  <c r="AB103" i="7"/>
  <c r="Y103" i="7"/>
  <c r="Z150" i="7"/>
  <c r="AA150" i="7" s="1"/>
  <c r="AB150" i="7" s="1"/>
  <c r="Y150" i="7"/>
  <c r="Z360" i="7"/>
  <c r="AA360" i="7"/>
  <c r="AB360" i="7" s="1"/>
  <c r="Y360" i="7"/>
  <c r="Z64" i="7"/>
  <c r="AA64" i="7" s="1"/>
  <c r="AB64" i="7" s="1"/>
  <c r="Y64" i="7"/>
  <c r="Z365" i="7"/>
  <c r="AA365" i="7"/>
  <c r="AB365" i="7"/>
  <c r="Y365" i="7"/>
  <c r="Z355" i="7"/>
  <c r="AA355" i="7" s="1"/>
  <c r="AB355" i="7" s="1"/>
  <c r="Y355" i="7"/>
  <c r="Z112" i="7"/>
  <c r="AA112" i="7"/>
  <c r="AB112" i="7"/>
  <c r="Y112" i="7"/>
  <c r="Z116" i="7"/>
  <c r="AA116" i="7" s="1"/>
  <c r="AB116" i="7" s="1"/>
  <c r="Y116" i="7"/>
  <c r="Z93" i="7"/>
  <c r="AA93" i="7"/>
  <c r="AB93" i="7"/>
  <c r="Y93" i="7"/>
  <c r="Z111" i="7"/>
  <c r="AA111" i="7" s="1"/>
  <c r="AB111" i="7" s="1"/>
  <c r="Y111" i="7"/>
  <c r="Z272" i="7"/>
  <c r="AA272" i="7"/>
  <c r="AB272" i="7"/>
  <c r="Y272" i="7"/>
  <c r="Z71" i="7"/>
  <c r="AA71" i="7" s="1"/>
  <c r="AB71" i="7" s="1"/>
  <c r="Y71" i="7"/>
  <c r="Z50" i="7"/>
  <c r="AA50" i="7"/>
  <c r="AB50" i="7"/>
  <c r="Y50" i="7"/>
  <c r="Z194" i="7"/>
  <c r="AA194" i="7" s="1"/>
  <c r="AB194" i="7" s="1"/>
  <c r="Y194" i="7"/>
  <c r="Z15" i="7"/>
  <c r="AA15" i="7"/>
  <c r="AB15" i="7" s="1"/>
  <c r="Y15" i="7"/>
  <c r="Z296" i="7"/>
  <c r="AA296" i="7" s="1"/>
  <c r="AB296" i="7" s="1"/>
  <c r="Y296" i="7"/>
  <c r="Z200" i="7"/>
  <c r="AA200" i="7"/>
  <c r="AB200" i="7" s="1"/>
  <c r="Y200" i="7"/>
  <c r="Z180" i="7"/>
  <c r="AA180" i="7" s="1"/>
  <c r="AB180" i="7" s="1"/>
  <c r="Y180" i="7"/>
  <c r="Z201" i="7"/>
  <c r="AA201" i="7"/>
  <c r="AB201" i="7" s="1"/>
  <c r="Y201" i="7"/>
  <c r="Z164" i="7"/>
  <c r="AA164" i="7" s="1"/>
  <c r="AB164" i="7" s="1"/>
  <c r="Y164" i="7"/>
  <c r="Z220" i="7"/>
  <c r="AA220" i="7"/>
  <c r="AB220" i="7" s="1"/>
  <c r="Y220" i="7"/>
  <c r="Z10" i="7"/>
  <c r="AA10" i="7" s="1"/>
  <c r="AB10" i="7" s="1"/>
  <c r="Y10" i="7"/>
  <c r="Z9" i="7"/>
  <c r="AA9" i="7"/>
  <c r="AB9" i="7" s="1"/>
  <c r="Y9" i="7"/>
  <c r="Z286" i="7"/>
  <c r="AA286" i="7" s="1"/>
  <c r="AB286" i="7" s="1"/>
  <c r="Y286" i="7"/>
  <c r="Z106" i="7"/>
  <c r="AA106" i="7"/>
  <c r="AB106" i="7" s="1"/>
  <c r="Y106" i="7"/>
  <c r="Z66" i="7"/>
  <c r="AA66" i="7" s="1"/>
  <c r="AB66" i="7" s="1"/>
  <c r="Y66" i="7"/>
  <c r="Z263" i="7"/>
  <c r="AA263" i="7"/>
  <c r="AB263" i="7" s="1"/>
  <c r="Y263" i="7"/>
  <c r="Z294" i="7"/>
  <c r="AA294" i="7" s="1"/>
  <c r="AB294" i="7" s="1"/>
  <c r="Y294" i="7"/>
  <c r="Z104" i="7"/>
  <c r="AA104" i="7"/>
  <c r="AB104" i="7" s="1"/>
  <c r="Y104" i="7"/>
  <c r="Z120" i="7"/>
  <c r="AA120" i="7" s="1"/>
  <c r="AB120" i="7" s="1"/>
  <c r="Y120" i="7"/>
  <c r="Z366" i="7"/>
  <c r="AA366" i="7"/>
  <c r="AB366" i="7" s="1"/>
  <c r="Y366" i="7"/>
  <c r="Z159" i="7"/>
  <c r="AA159" i="7" s="1"/>
  <c r="AB159" i="7" s="1"/>
  <c r="Y159" i="7"/>
  <c r="Z131" i="7"/>
  <c r="AA131" i="7"/>
  <c r="AB131" i="7" s="1"/>
  <c r="Y131" i="7"/>
  <c r="Z11" i="7"/>
  <c r="AA11" i="7" s="1"/>
  <c r="AB11" i="7" s="1"/>
  <c r="Y11" i="7"/>
  <c r="Z329" i="7"/>
  <c r="AA329" i="7"/>
  <c r="AB329" i="7" s="1"/>
  <c r="Y329" i="7"/>
  <c r="Z28" i="7"/>
  <c r="AA28" i="7" s="1"/>
  <c r="AB28" i="7" s="1"/>
  <c r="Y28" i="7"/>
  <c r="Z109" i="7"/>
  <c r="AA109" i="7"/>
  <c r="AB109" i="7" s="1"/>
  <c r="Y109" i="7"/>
  <c r="Z75" i="7"/>
  <c r="AA75" i="7" s="1"/>
  <c r="AB75" i="7" s="1"/>
  <c r="Y75" i="7"/>
  <c r="Z320" i="7"/>
  <c r="AA320" i="7"/>
  <c r="AB320" i="7" s="1"/>
  <c r="Y320" i="7"/>
  <c r="Z342" i="7"/>
  <c r="AA342" i="7" s="1"/>
  <c r="AB342" i="7" s="1"/>
  <c r="Y342" i="7"/>
  <c r="Z173" i="7"/>
  <c r="AA173" i="7"/>
  <c r="AB173" i="7" s="1"/>
  <c r="Y173" i="7"/>
  <c r="Z212" i="7"/>
  <c r="AA212" i="7" s="1"/>
  <c r="AB212" i="7" s="1"/>
  <c r="Y212" i="7"/>
  <c r="Z24" i="7"/>
  <c r="AA24" i="7"/>
  <c r="AB24" i="7" s="1"/>
  <c r="Y24" i="7"/>
  <c r="Z302" i="7"/>
  <c r="AA302" i="7" s="1"/>
  <c r="AB302" i="7" s="1"/>
  <c r="Y302" i="7"/>
  <c r="Z163" i="7"/>
  <c r="AA163" i="7"/>
  <c r="AB163" i="7" s="1"/>
  <c r="Y163" i="7"/>
  <c r="Z29" i="7"/>
  <c r="AA29" i="7" s="1"/>
  <c r="AB29" i="7" s="1"/>
  <c r="Y29" i="7"/>
  <c r="Z76" i="7"/>
  <c r="AA76" i="7"/>
  <c r="AB76" i="7" s="1"/>
  <c r="Y76" i="7"/>
  <c r="Z40" i="7"/>
  <c r="AA40" i="7" s="1"/>
  <c r="AB40" i="7" s="1"/>
  <c r="Y40" i="7"/>
  <c r="Z231" i="7"/>
  <c r="AA231" i="7"/>
  <c r="AB231" i="7" s="1"/>
  <c r="Y231" i="7"/>
  <c r="Z340" i="7"/>
  <c r="AA340" i="7" s="1"/>
  <c r="AB340" i="7" s="1"/>
  <c r="Y340" i="7"/>
  <c r="Z246" i="7"/>
  <c r="AA246" i="7"/>
  <c r="AB246" i="7" s="1"/>
  <c r="Y246" i="7"/>
  <c r="Z67" i="7"/>
  <c r="AA67" i="7" s="1"/>
  <c r="AB67" i="7" s="1"/>
  <c r="Y67" i="7"/>
  <c r="Z38" i="7"/>
  <c r="AA38" i="7"/>
  <c r="AB38" i="7" s="1"/>
  <c r="Y38" i="7"/>
  <c r="Z31" i="7"/>
  <c r="AA31" i="7" s="1"/>
  <c r="AB31" i="7" s="1"/>
  <c r="Y31" i="7"/>
  <c r="Z248" i="7"/>
  <c r="AA248" i="7"/>
  <c r="AB248" i="7" s="1"/>
  <c r="Y248" i="7"/>
  <c r="Z310" i="7"/>
  <c r="AA310" i="7" s="1"/>
  <c r="AB310" i="7" s="1"/>
  <c r="Y310" i="7"/>
  <c r="Z58" i="7"/>
  <c r="AA58" i="7"/>
  <c r="AB58" i="7" s="1"/>
  <c r="Y58" i="7"/>
  <c r="Z87" i="7"/>
  <c r="AA87" i="7" s="1"/>
  <c r="AB87" i="7" s="1"/>
  <c r="Y87" i="7"/>
  <c r="Z118" i="7"/>
  <c r="AA118" i="7"/>
  <c r="AB118" i="7" s="1"/>
  <c r="Y118" i="7"/>
  <c r="Z91" i="7"/>
  <c r="AA91" i="7" s="1"/>
  <c r="AB91" i="7" s="1"/>
  <c r="Y91" i="7"/>
  <c r="Z327" i="7"/>
  <c r="AA327" i="7"/>
  <c r="AB327" i="7" s="1"/>
  <c r="Y327" i="7"/>
  <c r="Z153" i="7"/>
  <c r="AA153" i="7" s="1"/>
  <c r="AB153" i="7" s="1"/>
  <c r="Y153" i="7"/>
  <c r="Z258" i="7"/>
  <c r="AA258" i="7"/>
  <c r="AB258" i="7" s="1"/>
  <c r="Y258" i="7"/>
  <c r="Z195" i="7"/>
  <c r="AA195" i="7" s="1"/>
  <c r="AB195" i="7" s="1"/>
  <c r="Y195" i="7"/>
  <c r="Z137" i="7"/>
  <c r="AA137" i="7"/>
  <c r="AB137" i="7" s="1"/>
  <c r="Y137" i="7"/>
  <c r="Z113" i="7"/>
  <c r="AA113" i="7" s="1"/>
  <c r="AB113" i="7" s="1"/>
  <c r="Y113" i="7"/>
  <c r="Z147" i="7"/>
  <c r="AA147" i="7"/>
  <c r="AB147" i="7" s="1"/>
  <c r="Y147" i="7"/>
  <c r="Z214" i="7"/>
  <c r="AA214" i="7" s="1"/>
  <c r="AB214" i="7" s="1"/>
  <c r="Y214" i="7"/>
  <c r="Z262" i="7"/>
  <c r="AA262" i="7"/>
  <c r="AB262" i="7" s="1"/>
  <c r="Y262" i="7"/>
  <c r="Z154" i="7"/>
  <c r="AA154" i="7" s="1"/>
  <c r="AB154" i="7" s="1"/>
  <c r="Y154" i="7"/>
  <c r="Z138" i="7"/>
  <c r="AA138" i="7"/>
  <c r="AB138" i="7" s="1"/>
  <c r="Y138" i="7"/>
  <c r="Z90" i="7"/>
  <c r="AA90" i="7" s="1"/>
  <c r="AB90" i="7" s="1"/>
  <c r="Y90" i="7"/>
  <c r="Z107" i="7"/>
  <c r="AA107" i="7"/>
  <c r="AB107" i="7" s="1"/>
  <c r="Y107" i="7"/>
  <c r="Z151" i="7"/>
  <c r="AA151" i="7" s="1"/>
  <c r="AB151" i="7" s="1"/>
  <c r="Y151" i="7"/>
  <c r="Z105" i="7"/>
  <c r="AA105" i="7"/>
  <c r="AB105" i="7" s="1"/>
  <c r="Y105" i="7"/>
  <c r="Z218" i="7"/>
  <c r="AA218" i="7" s="1"/>
  <c r="AB218" i="7" s="1"/>
  <c r="Y218" i="7"/>
  <c r="Z80" i="7"/>
  <c r="AA80" i="7"/>
  <c r="AB80" i="7" s="1"/>
  <c r="Y80" i="7"/>
  <c r="Z333" i="7"/>
  <c r="AA333" i="7" s="1"/>
  <c r="AB333" i="7" s="1"/>
  <c r="Y333" i="7"/>
  <c r="Z140" i="7"/>
  <c r="AA140" i="7"/>
  <c r="AB140" i="7" s="1"/>
  <c r="Y140" i="7"/>
  <c r="Z126" i="7"/>
  <c r="AA126" i="7" s="1"/>
  <c r="AB126" i="7" s="1"/>
  <c r="Y126" i="7"/>
  <c r="Z54" i="7"/>
  <c r="AA54" i="7"/>
  <c r="AB54" i="7" s="1"/>
  <c r="Y54" i="7"/>
  <c r="Z279" i="7"/>
  <c r="AA279" i="7" s="1"/>
  <c r="AB279" i="7" s="1"/>
  <c r="Y279" i="7"/>
  <c r="Z192" i="7"/>
  <c r="AA192" i="7"/>
  <c r="AB192" i="7" s="1"/>
  <c r="Y192" i="7"/>
  <c r="Z171" i="7"/>
  <c r="AA171" i="7" s="1"/>
  <c r="AB171" i="7" s="1"/>
  <c r="Y171" i="7"/>
  <c r="Z243" i="7"/>
  <c r="AA243" i="7"/>
  <c r="AB243" i="7" s="1"/>
  <c r="Y243" i="7"/>
  <c r="Z183" i="7"/>
  <c r="AA183" i="7" s="1"/>
  <c r="AB183" i="7" s="1"/>
  <c r="Y183" i="7"/>
  <c r="Z359" i="7"/>
  <c r="AA359" i="7"/>
  <c r="AB359" i="7" s="1"/>
  <c r="Y359" i="7"/>
  <c r="Z267" i="7"/>
  <c r="AA267" i="7" s="1"/>
  <c r="AB267" i="7" s="1"/>
  <c r="Y267" i="7"/>
  <c r="Z235" i="7"/>
  <c r="AA235" i="7"/>
  <c r="AB235" i="7" s="1"/>
  <c r="Y235" i="7"/>
  <c r="Z59" i="7"/>
  <c r="AA59" i="7" s="1"/>
  <c r="AB59" i="7" s="1"/>
  <c r="Y59" i="7"/>
  <c r="Z225" i="7"/>
  <c r="AA225" i="7"/>
  <c r="AB225" i="7" s="1"/>
  <c r="Y225" i="7"/>
  <c r="Z346" i="7"/>
  <c r="AA346" i="7" s="1"/>
  <c r="AB346" i="7" s="1"/>
  <c r="Y346" i="7"/>
  <c r="Z21" i="7"/>
  <c r="AA21" i="7"/>
  <c r="AB21" i="7" s="1"/>
  <c r="Y21" i="7"/>
  <c r="Z97" i="7"/>
  <c r="AA97" i="7" s="1"/>
  <c r="AB97" i="7" s="1"/>
  <c r="Y97" i="7"/>
  <c r="Z82" i="7"/>
  <c r="AA82" i="7"/>
  <c r="AB82" i="7" s="1"/>
  <c r="Y82" i="7"/>
  <c r="Z88" i="7"/>
  <c r="AA88" i="7" s="1"/>
  <c r="AB88" i="7" s="1"/>
  <c r="Y88" i="7"/>
  <c r="Z177" i="7"/>
  <c r="AA177" i="7"/>
  <c r="AB177" i="7" s="1"/>
  <c r="Y177" i="7"/>
  <c r="Z282" i="7"/>
  <c r="AA282" i="7" s="1"/>
  <c r="AB282" i="7" s="1"/>
  <c r="Y282" i="7"/>
  <c r="Z290" i="7"/>
  <c r="AA290" i="7"/>
  <c r="AB290" i="7" s="1"/>
  <c r="Y290" i="7"/>
  <c r="Z27" i="7"/>
  <c r="AA27" i="7" s="1"/>
  <c r="AB27" i="7" s="1"/>
  <c r="Y27" i="7"/>
  <c r="Z321" i="7"/>
  <c r="AA321" i="7"/>
  <c r="AB321" i="7" s="1"/>
  <c r="Y321" i="7"/>
  <c r="Z119" i="7"/>
  <c r="AA119" i="7" s="1"/>
  <c r="AB119" i="7" s="1"/>
  <c r="Y119" i="7"/>
  <c r="Z298" i="7"/>
  <c r="AA298" i="7"/>
  <c r="AB298" i="7" s="1"/>
  <c r="Y298" i="7"/>
  <c r="Z156" i="7"/>
  <c r="AA156" i="7" s="1"/>
  <c r="AB156" i="7" s="1"/>
  <c r="Y156" i="7"/>
  <c r="Z32" i="7"/>
  <c r="AA32" i="7"/>
  <c r="AB32" i="7" s="1"/>
  <c r="Y32" i="7"/>
  <c r="Z170" i="7"/>
  <c r="AA170" i="7" s="1"/>
  <c r="AB170" i="7" s="1"/>
  <c r="Y170" i="7"/>
  <c r="Z233" i="7"/>
  <c r="AA233" i="7"/>
  <c r="AB233" i="7" s="1"/>
  <c r="Y233" i="7"/>
  <c r="Z213" i="7"/>
  <c r="AA213" i="7" s="1"/>
  <c r="AB213" i="7" s="1"/>
  <c r="Y213" i="7"/>
  <c r="Z190" i="7"/>
  <c r="AA190" i="7"/>
  <c r="AB190" i="7" s="1"/>
  <c r="Y190" i="7"/>
  <c r="Z221" i="7"/>
  <c r="AA221" i="7" s="1"/>
  <c r="AB221" i="7" s="1"/>
  <c r="Y221" i="7"/>
  <c r="Z367" i="7"/>
  <c r="AA367" i="7"/>
  <c r="AB367" i="7" s="1"/>
  <c r="Y367" i="7"/>
  <c r="Z136" i="7"/>
  <c r="AA136" i="7" s="1"/>
  <c r="AB136" i="7" s="1"/>
  <c r="Y136" i="7"/>
  <c r="Z17" i="7"/>
  <c r="AA17" i="7"/>
  <c r="AB17" i="7" s="1"/>
  <c r="Y17" i="7"/>
  <c r="Z16" i="7"/>
  <c r="AA16" i="7" s="1"/>
  <c r="AB16" i="7" s="1"/>
  <c r="Y16" i="7"/>
  <c r="Z354" i="7"/>
  <c r="AA354" i="7"/>
  <c r="AB354" i="7" s="1"/>
  <c r="Y354" i="7"/>
  <c r="Z18" i="7"/>
  <c r="AA18" i="7" s="1"/>
  <c r="AB18" i="7" s="1"/>
  <c r="Y18" i="7"/>
  <c r="Z240" i="7"/>
  <c r="AA240" i="7"/>
  <c r="AB240" i="7" s="1"/>
  <c r="Y240" i="7"/>
  <c r="Z114" i="7"/>
  <c r="AA114" i="7" s="1"/>
  <c r="AB114" i="7" s="1"/>
  <c r="Y114" i="7"/>
  <c r="Z227" i="7"/>
  <c r="AA227" i="7"/>
  <c r="AB227" i="7" s="1"/>
  <c r="Y227" i="7"/>
  <c r="Z208" i="7"/>
  <c r="AA208" i="7" s="1"/>
  <c r="AB208" i="7" s="1"/>
  <c r="Y208" i="7"/>
  <c r="Z209" i="7"/>
  <c r="AA209" i="7"/>
  <c r="AB209" i="7" s="1"/>
  <c r="Y209" i="7"/>
  <c r="Z83" i="7"/>
  <c r="AA83" i="7" s="1"/>
  <c r="AB83" i="7" s="1"/>
  <c r="Y83" i="7"/>
  <c r="Z46" i="7"/>
  <c r="AA46" i="7"/>
  <c r="AB46" i="7" s="1"/>
  <c r="Y46" i="7"/>
  <c r="Z5" i="7"/>
  <c r="AA5" i="7" s="1"/>
  <c r="AB5" i="7" s="1"/>
  <c r="Y5" i="7"/>
  <c r="Z74" i="7"/>
  <c r="AA74" i="7"/>
  <c r="AB74" i="7" s="1"/>
  <c r="Y74" i="7"/>
  <c r="Z191" i="7"/>
  <c r="AA191" i="7" s="1"/>
  <c r="AB191" i="7" s="1"/>
  <c r="Y191" i="7"/>
  <c r="Z206" i="7"/>
  <c r="AA206" i="7"/>
  <c r="AB206" i="7" s="1"/>
  <c r="Y206" i="7"/>
  <c r="Z174" i="7"/>
  <c r="AA174" i="7" s="1"/>
  <c r="AB174" i="7" s="1"/>
  <c r="Y174" i="7"/>
  <c r="Z336" i="7"/>
  <c r="AA336" i="7"/>
  <c r="AB336" i="7" s="1"/>
  <c r="Y336" i="7"/>
  <c r="Z291" i="7"/>
  <c r="AA291" i="7" s="1"/>
  <c r="AB291" i="7" s="1"/>
  <c r="Y291" i="7"/>
  <c r="Z102" i="7"/>
  <c r="AA102" i="7"/>
  <c r="AB102" i="7" s="1"/>
  <c r="Y102" i="7"/>
  <c r="Z121" i="7"/>
  <c r="AA121" i="7" s="1"/>
  <c r="AB121" i="7" s="1"/>
  <c r="Y121" i="7"/>
  <c r="Z338" i="7"/>
  <c r="AA338" i="7"/>
  <c r="AB338" i="7" s="1"/>
  <c r="Y338" i="7"/>
  <c r="Z45" i="7"/>
  <c r="AA45" i="7" s="1"/>
  <c r="AB45" i="7" s="1"/>
  <c r="Y45" i="7"/>
  <c r="Z226" i="7"/>
  <c r="AA226" i="7"/>
  <c r="AB226" i="7" s="1"/>
  <c r="Y226" i="7"/>
  <c r="Z337" i="7"/>
  <c r="AA337" i="7" s="1"/>
  <c r="AB337" i="7" s="1"/>
  <c r="Y337" i="7"/>
  <c r="Z167" i="7"/>
  <c r="AA167" i="7"/>
  <c r="AB167" i="7" s="1"/>
  <c r="Y167" i="7"/>
  <c r="Z25" i="7"/>
  <c r="AA25" i="7" s="1"/>
  <c r="AB25" i="7" s="1"/>
  <c r="Y25" i="7"/>
  <c r="Z351" i="7"/>
  <c r="AA351" i="7"/>
  <c r="AB351" i="7" s="1"/>
  <c r="Y351" i="7"/>
  <c r="Z30" i="7"/>
  <c r="AA30" i="7" s="1"/>
  <c r="AB30" i="7" s="1"/>
  <c r="Y30" i="7"/>
  <c r="Z205" i="7"/>
  <c r="AA205" i="7"/>
  <c r="AB205" i="7" s="1"/>
  <c r="Y205" i="7"/>
  <c r="Z280" i="7"/>
  <c r="AA280" i="7" s="1"/>
  <c r="AB280" i="7" s="1"/>
  <c r="Y280" i="7"/>
  <c r="Z65" i="7"/>
  <c r="AA65" i="7"/>
  <c r="AB65" i="7" s="1"/>
  <c r="Y65" i="7"/>
  <c r="Z53" i="7"/>
  <c r="AA53" i="7" s="1"/>
  <c r="AB53" i="7" s="1"/>
  <c r="Y53" i="7"/>
  <c r="Z332" i="7"/>
  <c r="AA332" i="7"/>
  <c r="AB332" i="7" s="1"/>
  <c r="Y332" i="7"/>
  <c r="Z122" i="7"/>
  <c r="AA122" i="7" s="1"/>
  <c r="AB122" i="7" s="1"/>
  <c r="Y122" i="7"/>
  <c r="Z274" i="7"/>
  <c r="AA274" i="7"/>
  <c r="AB274" i="7" s="1"/>
  <c r="Y274" i="7"/>
  <c r="Z187" i="7"/>
  <c r="AA187" i="7" s="1"/>
  <c r="AB187" i="7" s="1"/>
  <c r="Y187" i="7"/>
  <c r="Z158" i="7"/>
  <c r="AA158" i="7"/>
  <c r="AB158" i="7" s="1"/>
  <c r="Y158" i="7"/>
  <c r="Z42" i="7"/>
  <c r="AA42" i="7" s="1"/>
  <c r="AB42" i="7" s="1"/>
  <c r="Y42" i="7"/>
  <c r="Z315" i="7"/>
  <c r="AA315" i="7"/>
  <c r="AB315" i="7" s="1"/>
  <c r="Y315" i="7"/>
  <c r="Z78" i="7"/>
  <c r="AA78" i="7" s="1"/>
  <c r="AB78" i="7" s="1"/>
  <c r="Y78" i="7"/>
  <c r="Z229" i="7"/>
  <c r="AA229" i="7"/>
  <c r="AB229" i="7" s="1"/>
  <c r="Y229" i="7"/>
  <c r="Z86" i="7"/>
  <c r="AA86" i="7" s="1"/>
  <c r="AB86" i="7" s="1"/>
  <c r="Y86" i="7"/>
  <c r="Z20" i="7"/>
  <c r="AA20" i="7"/>
  <c r="AB20" i="7" s="1"/>
  <c r="Y20" i="7"/>
  <c r="Z281" i="7"/>
  <c r="AA281" i="7" s="1"/>
  <c r="AB281" i="7" s="1"/>
  <c r="Y281" i="7"/>
  <c r="Z301" i="7"/>
  <c r="AA301" i="7"/>
  <c r="AB301" i="7" s="1"/>
  <c r="Y301" i="7"/>
  <c r="Z101" i="7"/>
  <c r="AA101" i="7" s="1"/>
  <c r="AB101" i="7" s="1"/>
  <c r="Y101" i="7"/>
  <c r="Z339" i="7"/>
  <c r="AA339" i="7"/>
  <c r="AB339" i="7" s="1"/>
  <c r="Y339" i="7"/>
  <c r="Z47" i="7"/>
  <c r="AA47" i="7" s="1"/>
  <c r="AB47" i="7" s="1"/>
  <c r="Y47" i="7"/>
  <c r="Z175" i="7"/>
  <c r="AA175" i="7"/>
  <c r="AB175" i="7" s="1"/>
  <c r="Y175" i="7"/>
  <c r="Z319" i="7"/>
  <c r="AA319" i="7" s="1"/>
  <c r="AB319" i="7" s="1"/>
  <c r="Y319" i="7"/>
  <c r="Z43" i="7"/>
  <c r="AA43" i="7"/>
  <c r="AB43" i="7" s="1"/>
  <c r="Y43" i="7"/>
  <c r="Z312" i="7"/>
  <c r="AA312" i="7" s="1"/>
  <c r="AB312" i="7" s="1"/>
  <c r="Y312" i="7"/>
  <c r="Z316" i="7"/>
  <c r="AA316" i="7"/>
  <c r="AB316" i="7" s="1"/>
  <c r="Y316" i="7"/>
  <c r="Z166" i="7"/>
  <c r="AA166" i="7" s="1"/>
  <c r="AB166" i="7" s="1"/>
  <c r="Y166" i="7"/>
  <c r="Z70" i="7"/>
  <c r="AA70" i="7"/>
  <c r="AB70" i="7" s="1"/>
  <c r="Y70" i="7"/>
  <c r="Z237" i="7"/>
  <c r="AA237" i="7" s="1"/>
  <c r="AB237" i="7" s="1"/>
  <c r="Y237" i="7"/>
  <c r="Z219" i="7"/>
  <c r="AA219" i="7"/>
  <c r="AB219" i="7" s="1"/>
  <c r="Y219" i="7"/>
  <c r="Z334" i="7"/>
  <c r="AA334" i="7" s="1"/>
  <c r="AB334" i="7" s="1"/>
  <c r="Y334" i="7"/>
  <c r="Z160" i="7"/>
  <c r="AA160" i="7"/>
  <c r="AB160" i="7" s="1"/>
  <c r="Y160" i="7"/>
  <c r="Z297" i="7"/>
  <c r="AA297" i="7" s="1"/>
  <c r="AB297" i="7" s="1"/>
  <c r="Y297" i="7"/>
  <c r="Z184" i="7"/>
  <c r="AA184" i="7"/>
  <c r="AB184" i="7" s="1"/>
  <c r="Y184" i="7"/>
  <c r="Z199" i="7"/>
  <c r="AA199" i="7" s="1"/>
  <c r="AB199" i="7" s="1"/>
  <c r="Y199" i="7"/>
  <c r="Z197" i="7"/>
  <c r="AA197" i="7"/>
  <c r="AB197" i="7" s="1"/>
  <c r="Y197" i="7"/>
  <c r="Z129" i="7"/>
  <c r="AA129" i="7" s="1"/>
  <c r="AB129" i="7" s="1"/>
  <c r="Y129" i="7"/>
  <c r="Z63" i="7"/>
  <c r="AA63" i="7"/>
  <c r="AB63" i="7" s="1"/>
  <c r="Y63" i="7"/>
  <c r="Z12" i="7"/>
  <c r="AA12" i="7" s="1"/>
  <c r="AB12" i="7" s="1"/>
  <c r="Y12" i="7"/>
  <c r="Z254" i="7"/>
  <c r="AA254" i="7"/>
  <c r="AB254" i="7" s="1"/>
  <c r="Y254" i="7"/>
  <c r="Z22" i="7"/>
  <c r="AA22" i="7" s="1"/>
  <c r="AB22" i="7" s="1"/>
  <c r="Y22" i="7"/>
  <c r="Z98" i="7"/>
  <c r="AA98" i="7"/>
  <c r="AB98" i="7" s="1"/>
  <c r="Y98" i="7"/>
  <c r="Z261" i="7"/>
  <c r="AA261" i="7" s="1"/>
  <c r="AB261" i="7" s="1"/>
  <c r="Y261" i="7"/>
  <c r="Z289" i="7"/>
  <c r="AA289" i="7"/>
  <c r="AB289" i="7" s="1"/>
  <c r="Y289" i="7"/>
  <c r="Z275" i="7"/>
  <c r="AA275" i="7" s="1"/>
  <c r="AB275" i="7" s="1"/>
  <c r="Y275" i="7"/>
  <c r="Z19" i="7"/>
  <c r="AA19" i="7"/>
  <c r="AB19" i="7" s="1"/>
  <c r="Y19" i="7"/>
  <c r="Z364" i="7"/>
  <c r="AA364" i="7" s="1"/>
  <c r="AB364" i="7" s="1"/>
  <c r="Y364" i="7"/>
  <c r="Z368" i="7"/>
  <c r="AA368" i="7"/>
  <c r="AB368" i="7" s="1"/>
  <c r="Y368" i="7"/>
  <c r="Z276" i="7"/>
  <c r="AA276" i="7" s="1"/>
  <c r="AB276" i="7" s="1"/>
  <c r="Y276" i="7"/>
  <c r="Z193" i="7"/>
  <c r="AA193" i="7"/>
  <c r="AB193" i="7" s="1"/>
  <c r="Y193" i="7"/>
  <c r="Z288" i="7"/>
  <c r="AA288" i="7" s="1"/>
  <c r="AB288" i="7" s="1"/>
  <c r="Y288" i="7"/>
  <c r="Z311" i="7"/>
  <c r="AA311" i="7"/>
  <c r="AB311" i="7" s="1"/>
  <c r="Y311" i="7"/>
  <c r="Z314" i="7"/>
  <c r="AA314" i="7" s="1"/>
  <c r="AB314" i="7" s="1"/>
  <c r="Y314" i="7"/>
  <c r="Z37" i="7"/>
  <c r="AA37" i="7"/>
  <c r="AB37" i="7" s="1"/>
  <c r="Y37" i="7"/>
  <c r="Z244" i="7"/>
  <c r="AA244" i="7" s="1"/>
  <c r="AB244" i="7" s="1"/>
  <c r="Y244" i="7"/>
  <c r="Z110" i="7"/>
  <c r="AA110" i="7"/>
  <c r="AB110" i="7" s="1"/>
  <c r="Y110" i="7"/>
  <c r="Z323" i="7"/>
  <c r="AA323" i="7" s="1"/>
  <c r="AB323" i="7" s="1"/>
  <c r="Y323" i="7"/>
  <c r="Z130" i="7"/>
  <c r="AA130" i="7"/>
  <c r="AB130" i="7" s="1"/>
  <c r="Y130" i="7"/>
  <c r="Z7" i="7"/>
  <c r="AA7" i="7" s="1"/>
  <c r="AB7" i="7" s="1"/>
  <c r="Y7" i="7"/>
  <c r="Z77" i="7"/>
  <c r="AA77" i="7"/>
  <c r="AB77" i="7" s="1"/>
  <c r="Y77" i="7"/>
  <c r="Z238" i="7"/>
  <c r="AA238" i="7" s="1"/>
  <c r="AB238" i="7" s="1"/>
  <c r="Y238" i="7"/>
  <c r="Z211" i="7"/>
  <c r="AA211" i="7"/>
  <c r="AB211" i="7" s="1"/>
  <c r="Y211" i="7"/>
  <c r="Z89" i="7"/>
  <c r="AA89" i="7" s="1"/>
  <c r="AB89" i="7" s="1"/>
  <c r="Y89" i="7"/>
  <c r="Z283" i="7"/>
  <c r="AA283" i="7"/>
  <c r="AB283" i="7" s="1"/>
  <c r="Y283" i="7"/>
  <c r="Z85" i="7"/>
  <c r="AA85" i="7" s="1"/>
  <c r="AB85" i="7" s="1"/>
  <c r="Y85" i="7"/>
  <c r="Z344" i="7"/>
  <c r="AA344" i="7"/>
  <c r="AB344" i="7" s="1"/>
  <c r="Y344" i="7"/>
  <c r="Z157" i="7"/>
  <c r="AA157" i="7" s="1"/>
  <c r="AB157" i="7" s="1"/>
  <c r="Y157" i="7"/>
  <c r="Z172" i="7"/>
  <c r="AA172" i="7"/>
  <c r="AB172" i="7" s="1"/>
  <c r="Y172" i="7"/>
  <c r="Z33" i="7"/>
  <c r="AA33" i="7" s="1"/>
  <c r="AB33" i="7" s="1"/>
  <c r="Y33" i="7"/>
  <c r="Z318" i="7"/>
  <c r="AA318" i="7"/>
  <c r="AB318" i="7" s="1"/>
  <c r="Y318" i="7"/>
  <c r="Z307" i="7"/>
  <c r="AA307" i="7" s="1"/>
  <c r="AB307" i="7" s="1"/>
  <c r="Y307" i="7"/>
  <c r="Z162" i="7"/>
  <c r="AA162" i="7"/>
  <c r="AB162" i="7" s="1"/>
  <c r="Y162" i="7"/>
  <c r="Z322" i="7"/>
  <c r="AA322" i="7" s="1"/>
  <c r="AB322" i="7" s="1"/>
  <c r="Y322" i="7"/>
  <c r="Z222" i="7"/>
  <c r="AA222" i="7"/>
  <c r="AB222" i="7" s="1"/>
  <c r="Y222" i="7"/>
  <c r="Z84" i="7"/>
  <c r="AA84" i="7" s="1"/>
  <c r="AB84" i="7" s="1"/>
  <c r="Y84" i="7"/>
  <c r="Z96" i="7"/>
  <c r="AA96" i="7"/>
  <c r="AB96" i="7" s="1"/>
  <c r="Y96" i="7"/>
  <c r="Z57" i="7"/>
  <c r="AA57" i="7" s="1"/>
  <c r="AB57" i="7" s="1"/>
  <c r="Y57" i="7"/>
  <c r="Z117" i="7"/>
  <c r="AA117" i="7"/>
  <c r="AB117" i="7" s="1"/>
  <c r="Y117" i="7"/>
  <c r="Z72" i="7"/>
  <c r="AA72" i="7" s="1"/>
  <c r="AB72" i="7" s="1"/>
  <c r="Y72" i="7"/>
  <c r="Z155" i="7"/>
  <c r="AA155" i="7"/>
  <c r="AB155" i="7" s="1"/>
  <c r="Y155" i="7"/>
  <c r="Z357" i="7"/>
  <c r="AA357" i="7" s="1"/>
  <c r="AB357" i="7" s="1"/>
  <c r="Y357" i="7"/>
  <c r="Z135" i="7"/>
  <c r="AA135" i="7"/>
  <c r="AB135" i="7" s="1"/>
  <c r="Y135" i="7"/>
  <c r="Z245" i="7"/>
  <c r="AA245" i="7" s="1"/>
  <c r="AB245" i="7" s="1"/>
  <c r="Y245" i="7"/>
  <c r="Z341" i="7"/>
  <c r="AA341" i="7"/>
  <c r="AB341" i="7" s="1"/>
  <c r="Y341" i="7"/>
  <c r="Z308" i="7"/>
  <c r="AA308" i="7" s="1"/>
  <c r="AB308" i="7" s="1"/>
  <c r="Y308" i="7"/>
  <c r="Z168" i="7"/>
  <c r="AA168" i="7"/>
  <c r="AB168" i="7" s="1"/>
  <c r="Y168" i="7"/>
  <c r="Z253" i="7"/>
  <c r="AA253" i="7" s="1"/>
  <c r="AB253" i="7" s="1"/>
  <c r="Y253" i="7"/>
  <c r="Z23" i="7"/>
  <c r="AA23" i="7"/>
  <c r="AB23" i="7" s="1"/>
  <c r="Y23" i="7"/>
  <c r="Z259" i="7"/>
  <c r="AA259" i="7" s="1"/>
  <c r="AB259" i="7" s="1"/>
  <c r="Y259" i="7"/>
  <c r="Z210" i="7"/>
  <c r="AA210" i="7"/>
  <c r="AB210" i="7" s="1"/>
  <c r="Y210" i="7"/>
  <c r="Z94" i="7"/>
  <c r="AA94" i="7" s="1"/>
  <c r="AB94" i="7" s="1"/>
  <c r="Y94" i="7"/>
  <c r="Z161" i="7"/>
  <c r="AA161" i="7"/>
  <c r="AB161" i="7" s="1"/>
  <c r="Y161" i="7"/>
  <c r="Z8" i="7"/>
  <c r="AA8" i="7" s="1"/>
  <c r="AB8" i="7" s="1"/>
  <c r="Y8" i="7"/>
  <c r="Z293" i="7"/>
  <c r="AA293" i="7"/>
  <c r="AB293" i="7" s="1"/>
  <c r="Y293" i="7"/>
  <c r="Z247" i="7"/>
  <c r="AA247" i="7" s="1"/>
  <c r="AB247" i="7" s="1"/>
  <c r="Y247" i="7"/>
  <c r="Z250" i="7"/>
  <c r="AA250" i="7"/>
  <c r="AB250" i="7" s="1"/>
  <c r="Y250" i="7"/>
  <c r="Z345" i="7"/>
  <c r="AA345" i="7" s="1"/>
  <c r="AB345" i="7" s="1"/>
  <c r="Y345" i="7"/>
  <c r="Z256" i="7"/>
  <c r="AA256" i="7"/>
  <c r="AB256" i="7" s="1"/>
  <c r="Y256" i="7"/>
  <c r="Z352" i="7"/>
  <c r="AA352" i="7" s="1"/>
  <c r="AB352" i="7" s="1"/>
  <c r="Y352" i="7"/>
  <c r="Z277" i="7"/>
  <c r="AA277" i="7"/>
  <c r="AB277" i="7" s="1"/>
  <c r="Y277" i="7"/>
  <c r="Z13" i="7"/>
  <c r="AA13" i="7" s="1"/>
  <c r="AB13" i="7" s="1"/>
  <c r="Y13" i="7"/>
  <c r="Z223" i="7"/>
  <c r="AA223" i="7"/>
  <c r="AB223" i="7" s="1"/>
  <c r="Y223" i="7"/>
  <c r="Z242" i="7"/>
  <c r="AA242" i="7" s="1"/>
  <c r="AB242" i="7" s="1"/>
  <c r="Y242" i="7"/>
  <c r="Z61" i="7"/>
  <c r="AA61" i="7"/>
  <c r="AB61" i="7" s="1"/>
  <c r="Y61" i="7"/>
  <c r="Z202" i="7"/>
  <c r="AA202" i="7" s="1"/>
  <c r="AB202" i="7" s="1"/>
  <c r="Y202" i="7"/>
  <c r="Z287" i="7"/>
  <c r="AA287" i="7" s="1"/>
  <c r="AB287" i="7" s="1"/>
  <c r="Y287" i="7"/>
  <c r="Z217" i="7"/>
  <c r="AA217" i="7" s="1"/>
  <c r="AB217" i="7" s="1"/>
  <c r="Y217" i="7"/>
  <c r="Z198" i="7"/>
  <c r="AA198" i="7" s="1"/>
  <c r="AB198" i="7" s="1"/>
  <c r="Y198" i="7"/>
  <c r="Z14" i="7"/>
  <c r="AA14" i="7" s="1"/>
  <c r="AB14" i="7" s="1"/>
  <c r="Y14" i="7"/>
  <c r="Z51" i="7"/>
  <c r="AA51" i="7" s="1"/>
  <c r="AB51" i="7" s="1"/>
  <c r="Y51" i="7"/>
  <c r="Z270" i="7"/>
  <c r="AA270" i="7" s="1"/>
  <c r="AB270" i="7" s="1"/>
  <c r="Y270" i="7"/>
  <c r="Z73" i="7"/>
  <c r="AA73" i="7"/>
  <c r="AB73" i="7" s="1"/>
  <c r="Y73" i="7"/>
  <c r="Z128" i="7"/>
  <c r="AA128" i="7" s="1"/>
  <c r="AB128" i="7" s="1"/>
  <c r="Y128" i="7"/>
  <c r="Z249" i="7"/>
  <c r="AA249" i="7"/>
  <c r="AB249" i="7" s="1"/>
  <c r="Y249" i="7"/>
  <c r="Z6" i="7"/>
  <c r="AA6" i="7" s="1"/>
  <c r="AB6" i="7" s="1"/>
  <c r="Y6" i="7"/>
  <c r="Z34" i="7"/>
  <c r="AA34" i="7"/>
  <c r="AB34" i="7" s="1"/>
  <c r="Y34" i="7"/>
  <c r="Z324" i="7"/>
  <c r="AA324" i="7" s="1"/>
  <c r="AB324" i="7" s="1"/>
  <c r="Y324" i="7"/>
  <c r="Z132" i="7"/>
  <c r="AA132" i="7"/>
  <c r="AB132" i="7" s="1"/>
  <c r="Y132" i="7"/>
  <c r="Z356" i="7"/>
  <c r="AA356" i="7" s="1"/>
  <c r="AB356" i="7" s="1"/>
  <c r="Y356" i="7"/>
  <c r="Z343" i="7"/>
  <c r="AA343" i="7"/>
  <c r="AB343" i="7" s="1"/>
  <c r="Y343" i="7"/>
  <c r="Z44" i="7"/>
  <c r="AA44" i="7" s="1"/>
  <c r="AB44" i="7" s="1"/>
  <c r="Y44" i="7"/>
  <c r="Z362" i="7"/>
  <c r="AA362" i="7" s="1"/>
  <c r="AB362" i="7" s="1"/>
  <c r="Y362" i="7"/>
  <c r="Z265" i="7"/>
  <c r="AA265" i="7" s="1"/>
  <c r="AB265" i="7" s="1"/>
  <c r="Y265" i="7"/>
  <c r="Z143" i="7"/>
  <c r="AA143" i="7" s="1"/>
  <c r="AB143" i="7" s="1"/>
  <c r="Y143" i="7"/>
  <c r="Z299" i="7"/>
  <c r="AA299" i="7" s="1"/>
  <c r="AB299" i="7" s="1"/>
  <c r="Y299" i="7"/>
  <c r="Z196" i="7"/>
  <c r="AA196" i="7" s="1"/>
  <c r="AB196" i="7" s="1"/>
  <c r="Y196" i="7"/>
  <c r="Z325" i="7"/>
  <c r="AA325" i="7" s="1"/>
  <c r="AB325" i="7" s="1"/>
  <c r="Y325" i="7"/>
  <c r="Z300" i="7"/>
  <c r="AA300" i="7"/>
  <c r="AB300" i="7" s="1"/>
  <c r="Y300" i="7"/>
  <c r="Z309" i="7"/>
  <c r="AA309" i="7" s="1"/>
  <c r="AB309" i="7" s="1"/>
  <c r="Y309" i="7"/>
  <c r="Z127" i="7"/>
  <c r="AA127" i="7"/>
  <c r="AB127" i="7" s="1"/>
  <c r="Y127" i="7"/>
  <c r="Z49" i="7"/>
  <c r="AA49" i="7" s="1"/>
  <c r="AB49" i="7" s="1"/>
  <c r="Y49" i="7"/>
  <c r="Z305" i="7"/>
  <c r="AA305" i="7"/>
  <c r="AB305" i="7" s="1"/>
  <c r="Y305" i="7"/>
  <c r="Z204" i="7"/>
  <c r="AA204" i="7" s="1"/>
  <c r="AB204" i="7" s="1"/>
  <c r="Y204" i="7"/>
  <c r="Z304" i="7"/>
  <c r="AA304" i="7"/>
  <c r="AB304" i="7" s="1"/>
  <c r="Y304" i="7"/>
  <c r="Z68" i="7"/>
  <c r="AA68" i="7" s="1"/>
  <c r="AB68" i="7" s="1"/>
  <c r="Y68" i="7"/>
  <c r="Z268" i="7"/>
  <c r="AA268" i="7"/>
  <c r="AB268" i="7" s="1"/>
  <c r="Y268" i="7"/>
  <c r="Z41" i="7"/>
  <c r="AA41" i="7"/>
  <c r="AB41" i="7" s="1"/>
  <c r="Y41" i="7"/>
  <c r="Z125" i="7"/>
  <c r="AA125" i="7" s="1"/>
  <c r="AB125" i="7" s="1"/>
  <c r="Y125" i="7"/>
  <c r="Z182" i="7"/>
  <c r="AA182" i="7"/>
  <c r="AB182" i="7" s="1"/>
  <c r="Y182" i="7"/>
  <c r="Z313" i="7"/>
  <c r="AA313" i="7" s="1"/>
  <c r="AB313" i="7" s="1"/>
  <c r="Y313" i="7"/>
  <c r="Z278" i="7"/>
  <c r="AA278" i="7"/>
  <c r="AB278" i="7" s="1"/>
  <c r="Y278" i="7"/>
  <c r="Z348" i="7"/>
  <c r="AA348" i="7" s="1"/>
  <c r="AB348" i="7" s="1"/>
  <c r="Y348" i="7"/>
  <c r="Z230" i="7"/>
  <c r="AA230" i="7"/>
  <c r="AB230" i="7" s="1"/>
  <c r="Y230" i="7"/>
  <c r="Z186" i="7"/>
  <c r="AA186" i="7" s="1"/>
  <c r="AB186" i="7" s="1"/>
  <c r="Y186" i="7"/>
  <c r="Z330" i="7"/>
  <c r="AA330" i="7"/>
  <c r="AB330" i="7" s="1"/>
  <c r="Y330" i="7"/>
  <c r="Z285" i="7"/>
  <c r="AA285" i="7" s="1"/>
  <c r="AB285" i="7" s="1"/>
  <c r="Y285" i="7"/>
  <c r="Z331" i="7"/>
  <c r="AA331" i="7"/>
  <c r="AB331" i="7" s="1"/>
  <c r="Y331" i="7"/>
  <c r="Z264" i="7"/>
  <c r="AA264" i="7" s="1"/>
  <c r="AB264" i="7" s="1"/>
  <c r="Y264" i="7"/>
  <c r="Z234" i="7"/>
  <c r="AA234" i="7"/>
  <c r="AB234" i="7" s="1"/>
  <c r="Y234" i="7"/>
  <c r="Z236" i="7"/>
  <c r="AA236" i="7" s="1"/>
  <c r="AB236" i="7" s="1"/>
  <c r="Y236" i="7"/>
  <c r="Z149" i="7"/>
  <c r="AA149" i="7"/>
  <c r="AB149" i="7" s="1"/>
  <c r="Y149" i="7"/>
  <c r="Z266" i="7"/>
  <c r="AA266" i="7" s="1"/>
  <c r="AB266" i="7" s="1"/>
  <c r="Y266" i="7"/>
  <c r="Z26" i="7"/>
  <c r="AA26" i="7"/>
  <c r="AB26" i="7" s="1"/>
  <c r="Y26" i="7"/>
  <c r="Z179" i="7"/>
  <c r="AA179" i="7" s="1"/>
  <c r="AB179" i="7" s="1"/>
  <c r="Y179" i="7"/>
  <c r="Z328" i="7"/>
  <c r="AA328" i="7"/>
  <c r="AB328" i="7" s="1"/>
  <c r="Y328" i="7"/>
  <c r="Z123" i="7"/>
  <c r="AA123" i="7" s="1"/>
  <c r="AB123" i="7" s="1"/>
  <c r="Y123" i="7"/>
  <c r="Z189" i="7"/>
  <c r="AA189" i="7"/>
  <c r="AB189" i="7" s="1"/>
  <c r="Y189" i="7"/>
  <c r="Z185" i="7"/>
  <c r="AA185" i="7" s="1"/>
  <c r="AB185" i="7" s="1"/>
  <c r="Y185" i="7"/>
  <c r="Z252" i="7"/>
  <c r="AA252" i="7"/>
  <c r="AB252" i="7" s="1"/>
  <c r="Y252" i="7"/>
  <c r="Z36" i="7"/>
  <c r="AA36" i="7" s="1"/>
  <c r="AB36" i="7" s="1"/>
  <c r="Y36" i="7"/>
  <c r="Z100" i="7"/>
  <c r="AA100" i="7"/>
  <c r="AB100" i="7" s="1"/>
  <c r="Y100" i="7"/>
  <c r="AI11" i="4"/>
  <c r="AI10" i="4"/>
  <c r="AI7" i="4"/>
  <c r="AI15" i="4"/>
  <c r="AI20" i="4"/>
  <c r="AI17" i="4"/>
  <c r="AI9" i="4"/>
  <c r="AI14" i="4"/>
  <c r="AI12" i="4"/>
  <c r="AI16" i="4"/>
  <c r="AI8" i="4"/>
  <c r="AI21" i="4"/>
  <c r="AI13" i="4"/>
  <c r="I24" i="10" l="1"/>
  <c r="H24" i="10"/>
  <c r="AD369" i="7"/>
  <c r="AE369" i="7" s="1"/>
  <c r="AF369" i="7" s="1"/>
  <c r="AC369" i="7"/>
  <c r="AD234" i="7"/>
  <c r="AE234" i="7" s="1"/>
  <c r="AF234" i="7" s="1"/>
  <c r="AC234" i="7"/>
  <c r="AD309" i="7"/>
  <c r="AE309" i="7" s="1"/>
  <c r="AF309" i="7" s="1"/>
  <c r="AC309" i="7"/>
  <c r="AD128" i="7"/>
  <c r="AE128" i="7" s="1"/>
  <c r="AF128" i="7" s="1"/>
  <c r="AC128" i="7"/>
  <c r="AD8" i="7"/>
  <c r="AE8" i="7" s="1"/>
  <c r="AF8" i="7" s="1"/>
  <c r="AC8" i="7"/>
  <c r="AD322" i="7"/>
  <c r="AE322" i="7" s="1"/>
  <c r="AF322" i="7" s="1"/>
  <c r="AC322" i="7"/>
  <c r="AD314" i="7"/>
  <c r="AE314" i="7" s="1"/>
  <c r="AF314" i="7" s="1"/>
  <c r="AC314" i="7"/>
  <c r="AD129" i="7"/>
  <c r="AE129" i="7" s="1"/>
  <c r="AF129" i="7" s="1"/>
  <c r="AC129" i="7"/>
  <c r="AD47" i="7"/>
  <c r="AE47" i="7" s="1"/>
  <c r="AF47" i="7" s="1"/>
  <c r="AC47" i="7"/>
  <c r="AD30" i="7"/>
  <c r="AE30" i="7" s="1"/>
  <c r="AF30" i="7" s="1"/>
  <c r="AC30" i="7"/>
  <c r="AD5" i="7"/>
  <c r="AE5" i="7" s="1"/>
  <c r="AF5" i="7" s="1"/>
  <c r="AC5" i="7"/>
  <c r="AD213" i="7"/>
  <c r="AE213" i="7" s="1"/>
  <c r="AF213" i="7" s="1"/>
  <c r="AC213" i="7"/>
  <c r="AD27" i="7"/>
  <c r="AE27" i="7" s="1"/>
  <c r="AF27" i="7" s="1"/>
  <c r="AC27" i="7"/>
  <c r="AD88" i="7"/>
  <c r="AE88" i="7" s="1"/>
  <c r="AF88" i="7" s="1"/>
  <c r="AC88" i="7"/>
  <c r="AD267" i="7"/>
  <c r="AE267" i="7" s="1"/>
  <c r="AF267" i="7" s="1"/>
  <c r="AC267" i="7"/>
  <c r="AD90" i="7"/>
  <c r="AE90" i="7" s="1"/>
  <c r="AF90" i="7" s="1"/>
  <c r="AC90" i="7"/>
  <c r="AD214" i="7"/>
  <c r="AE214" i="7" s="1"/>
  <c r="AF214" i="7" s="1"/>
  <c r="AC214" i="7"/>
  <c r="AD195" i="7"/>
  <c r="AE195" i="7" s="1"/>
  <c r="AF195" i="7" s="1"/>
  <c r="AC195" i="7"/>
  <c r="AD91" i="7"/>
  <c r="AE91" i="7" s="1"/>
  <c r="AF91" i="7" s="1"/>
  <c r="AC91" i="7"/>
  <c r="AD310" i="7"/>
  <c r="AE310" i="7" s="1"/>
  <c r="AF310" i="7" s="1"/>
  <c r="AC310" i="7"/>
  <c r="AD67" i="7"/>
  <c r="AE67" i="7" s="1"/>
  <c r="AF67" i="7" s="1"/>
  <c r="AC67" i="7"/>
  <c r="AD40" i="7"/>
  <c r="AE40" i="7" s="1"/>
  <c r="AF40" i="7" s="1"/>
  <c r="AC40" i="7"/>
  <c r="AD302" i="7"/>
  <c r="AE302" i="7" s="1"/>
  <c r="AF302" i="7" s="1"/>
  <c r="AC302" i="7"/>
  <c r="AD342" i="7"/>
  <c r="AE342" i="7" s="1"/>
  <c r="AF342" i="7" s="1"/>
  <c r="AC342" i="7"/>
  <c r="AD28" i="7"/>
  <c r="AE28" i="7" s="1"/>
  <c r="AF28" i="7" s="1"/>
  <c r="AC28" i="7"/>
  <c r="AD159" i="7"/>
  <c r="AE159" i="7" s="1"/>
  <c r="AF159" i="7" s="1"/>
  <c r="AC159" i="7"/>
  <c r="AD294" i="7"/>
  <c r="AE294" i="7" s="1"/>
  <c r="AF294" i="7" s="1"/>
  <c r="AC294" i="7"/>
  <c r="AD286" i="7"/>
  <c r="AE286" i="7" s="1"/>
  <c r="AF286" i="7" s="1"/>
  <c r="AC286" i="7"/>
  <c r="AD164" i="7"/>
  <c r="AE164" i="7" s="1"/>
  <c r="AF164" i="7" s="1"/>
  <c r="AC164" i="7"/>
  <c r="AD296" i="7"/>
  <c r="AE296" i="7" s="1"/>
  <c r="AF296" i="7" s="1"/>
  <c r="AC296" i="7"/>
  <c r="AD71" i="7"/>
  <c r="AE71" i="7" s="1"/>
  <c r="AF71" i="7" s="1"/>
  <c r="AC71" i="7"/>
  <c r="AD116" i="7"/>
  <c r="AE116" i="7" s="1"/>
  <c r="AF116" i="7" s="1"/>
  <c r="AC116" i="7"/>
  <c r="AD64" i="7"/>
  <c r="AE64" i="7" s="1"/>
  <c r="AF64" i="7" s="1"/>
  <c r="AC64" i="7"/>
  <c r="AD317" i="7"/>
  <c r="AE317" i="7" s="1"/>
  <c r="AF317" i="7" s="1"/>
  <c r="AC317" i="7"/>
  <c r="AD228" i="7"/>
  <c r="AE228" i="7" s="1"/>
  <c r="AF228" i="7" s="1"/>
  <c r="AC228" i="7"/>
  <c r="AD257" i="7"/>
  <c r="AE257" i="7" s="1"/>
  <c r="AF257" i="7" s="1"/>
  <c r="AC257" i="7"/>
  <c r="AD335" i="7"/>
  <c r="AE335" i="7" s="1"/>
  <c r="AF335" i="7" s="1"/>
  <c r="AC335" i="7"/>
  <c r="AD35" i="7"/>
  <c r="AE35" i="7" s="1"/>
  <c r="AF35" i="7" s="1"/>
  <c r="AC35" i="7"/>
  <c r="AD255" i="7"/>
  <c r="AE255" i="7" s="1"/>
  <c r="AF255" i="7" s="1"/>
  <c r="AC255" i="7"/>
  <c r="AD169" i="7"/>
  <c r="AE169" i="7" s="1"/>
  <c r="AF169" i="7" s="1"/>
  <c r="AC169" i="7"/>
  <c r="AD363" i="7"/>
  <c r="AE363" i="7" s="1"/>
  <c r="AF363" i="7" s="1"/>
  <c r="AC363" i="7"/>
  <c r="AD350" i="7"/>
  <c r="AE350" i="7" s="1"/>
  <c r="AF350" i="7" s="1"/>
  <c r="AC350" i="7"/>
  <c r="AD108" i="7"/>
  <c r="AE108" i="7" s="1"/>
  <c r="AF108" i="7" s="1"/>
  <c r="AC108" i="7"/>
  <c r="AD56" i="7"/>
  <c r="AE56" i="7" s="1"/>
  <c r="AF56" i="7" s="1"/>
  <c r="AC56" i="7"/>
  <c r="AD203" i="7"/>
  <c r="AE203" i="7" s="1"/>
  <c r="AF203" i="7" s="1"/>
  <c r="AC203" i="7"/>
  <c r="AD142" i="7"/>
  <c r="AE142" i="7" s="1"/>
  <c r="AF142" i="7" s="1"/>
  <c r="AC142" i="7"/>
  <c r="AD134" i="7"/>
  <c r="AE134" i="7" s="1"/>
  <c r="AF134" i="7" s="1"/>
  <c r="AC134" i="7"/>
  <c r="AD361" i="7"/>
  <c r="AE361" i="7" s="1"/>
  <c r="AF361" i="7" s="1"/>
  <c r="AC361" i="7"/>
  <c r="AD99" i="7"/>
  <c r="AE99" i="7" s="1"/>
  <c r="AF99" i="7" s="1"/>
  <c r="AC99" i="7"/>
  <c r="AD26" i="7"/>
  <c r="AE26" i="7" s="1"/>
  <c r="AF26" i="7" s="1"/>
  <c r="AC26" i="7"/>
  <c r="AD204" i="7"/>
  <c r="AE204" i="7" s="1"/>
  <c r="AF204" i="7" s="1"/>
  <c r="AC204" i="7"/>
  <c r="AD14" i="7"/>
  <c r="AE14" i="7" s="1"/>
  <c r="AF14" i="7" s="1"/>
  <c r="AC14" i="7"/>
  <c r="AD308" i="7"/>
  <c r="AE308" i="7" s="1"/>
  <c r="AF308" i="7" s="1"/>
  <c r="AC308" i="7"/>
  <c r="AD323" i="7"/>
  <c r="AE323" i="7" s="1"/>
  <c r="AF323" i="7" s="1"/>
  <c r="AC323" i="7"/>
  <c r="AD297" i="7"/>
  <c r="AE297" i="7" s="1"/>
  <c r="AF297" i="7" s="1"/>
  <c r="AC297" i="7"/>
  <c r="AD53" i="7"/>
  <c r="AE53" i="7" s="1"/>
  <c r="AF53" i="7" s="1"/>
  <c r="AC53" i="7"/>
  <c r="AD346" i="7"/>
  <c r="AE346" i="7" s="1"/>
  <c r="AF346" i="7" s="1"/>
  <c r="AC346" i="7"/>
  <c r="AD266" i="7"/>
  <c r="AE266" i="7" s="1"/>
  <c r="AF266" i="7" s="1"/>
  <c r="AC266" i="7"/>
  <c r="AD268" i="7"/>
  <c r="AE268" i="7" s="1"/>
  <c r="AF268" i="7" s="1"/>
  <c r="AC268" i="7"/>
  <c r="AD343" i="7"/>
  <c r="AE343" i="7" s="1"/>
  <c r="AF343" i="7" s="1"/>
  <c r="AC343" i="7"/>
  <c r="AD73" i="7"/>
  <c r="AE73" i="7" s="1"/>
  <c r="AF73" i="7" s="1"/>
  <c r="AC73" i="7"/>
  <c r="AD61" i="7"/>
  <c r="AE61" i="7" s="1"/>
  <c r="AF61" i="7" s="1"/>
  <c r="AC61" i="7"/>
  <c r="AD161" i="7"/>
  <c r="AE161" i="7" s="1"/>
  <c r="AF161" i="7" s="1"/>
  <c r="AC161" i="7"/>
  <c r="AD341" i="7"/>
  <c r="AE341" i="7" s="1"/>
  <c r="AF341" i="7" s="1"/>
  <c r="AC341" i="7"/>
  <c r="AD96" i="7"/>
  <c r="AE96" i="7" s="1"/>
  <c r="AF96" i="7" s="1"/>
  <c r="AC96" i="7"/>
  <c r="AD283" i="7"/>
  <c r="AE283" i="7" s="1"/>
  <c r="AF283" i="7" s="1"/>
  <c r="AC283" i="7"/>
  <c r="AD311" i="7"/>
  <c r="AE311" i="7" s="1"/>
  <c r="AF311" i="7" s="1"/>
  <c r="AC311" i="7"/>
  <c r="AD289" i="7"/>
  <c r="AE289" i="7" s="1"/>
  <c r="AF289" i="7" s="1"/>
  <c r="AC289" i="7"/>
  <c r="AD197" i="7"/>
  <c r="AE197" i="7" s="1"/>
  <c r="AF197" i="7" s="1"/>
  <c r="AC197" i="7"/>
  <c r="AD160" i="7"/>
  <c r="AE160" i="7" s="1"/>
  <c r="AF160" i="7" s="1"/>
  <c r="AC160" i="7"/>
  <c r="AD43" i="7"/>
  <c r="AE43" i="7" s="1"/>
  <c r="AF43" i="7" s="1"/>
  <c r="AC43" i="7"/>
  <c r="AD20" i="7"/>
  <c r="AE20" i="7" s="1"/>
  <c r="AF20" i="7" s="1"/>
  <c r="AC20" i="7"/>
  <c r="AD274" i="7"/>
  <c r="AE274" i="7" s="1"/>
  <c r="AF274" i="7" s="1"/>
  <c r="AC274" i="7"/>
  <c r="AD65" i="7"/>
  <c r="AE65" i="7" s="1"/>
  <c r="AF65" i="7" s="1"/>
  <c r="AC65" i="7"/>
  <c r="AD102" i="7"/>
  <c r="AE102" i="7" s="1"/>
  <c r="AF102" i="7" s="1"/>
  <c r="AC102" i="7"/>
  <c r="AD46" i="7"/>
  <c r="AE46" i="7" s="1"/>
  <c r="AF46" i="7" s="1"/>
  <c r="AC46" i="7"/>
  <c r="AD354" i="7"/>
  <c r="AE354" i="7" s="1"/>
  <c r="AF354" i="7" s="1"/>
  <c r="AC354" i="7"/>
  <c r="AD233" i="7"/>
  <c r="AE233" i="7" s="1"/>
  <c r="AF233" i="7" s="1"/>
  <c r="AC233" i="7"/>
  <c r="AD298" i="7"/>
  <c r="AE298" i="7" s="1"/>
  <c r="AF298" i="7" s="1"/>
  <c r="AC298" i="7"/>
  <c r="AD82" i="7"/>
  <c r="AE82" i="7" s="1"/>
  <c r="AF82" i="7" s="1"/>
  <c r="AC82" i="7"/>
  <c r="AD225" i="7"/>
  <c r="AE225" i="7" s="1"/>
  <c r="AF225" i="7" s="1"/>
  <c r="AC225" i="7"/>
  <c r="AD192" i="7"/>
  <c r="AE192" i="7" s="1"/>
  <c r="AF192" i="7" s="1"/>
  <c r="AC192" i="7"/>
  <c r="AD140" i="7"/>
  <c r="AE140" i="7" s="1"/>
  <c r="AF140" i="7" s="1"/>
  <c r="AC140" i="7"/>
  <c r="AD105" i="7"/>
  <c r="AE105" i="7" s="1"/>
  <c r="AF105" i="7" s="1"/>
  <c r="AC105" i="7"/>
  <c r="AD147" i="7"/>
  <c r="AE147" i="7" s="1"/>
  <c r="AF147" i="7" s="1"/>
  <c r="AC147" i="7"/>
  <c r="AD258" i="7"/>
  <c r="AE258" i="7" s="1"/>
  <c r="AF258" i="7" s="1"/>
  <c r="AC258" i="7"/>
  <c r="AD118" i="7"/>
  <c r="AE118" i="7" s="1"/>
  <c r="AF118" i="7" s="1"/>
  <c r="AC118" i="7"/>
  <c r="AD248" i="7"/>
  <c r="AE248" i="7" s="1"/>
  <c r="AF248" i="7" s="1"/>
  <c r="AC248" i="7"/>
  <c r="AD246" i="7"/>
  <c r="AE246" i="7" s="1"/>
  <c r="AF246" i="7" s="1"/>
  <c r="AC246" i="7"/>
  <c r="AD76" i="7"/>
  <c r="AE76" i="7" s="1"/>
  <c r="AF76" i="7" s="1"/>
  <c r="AC76" i="7"/>
  <c r="AD24" i="7"/>
  <c r="AE24" i="7" s="1"/>
  <c r="AF24" i="7" s="1"/>
  <c r="AC24" i="7"/>
  <c r="AD320" i="7"/>
  <c r="AE320" i="7" s="1"/>
  <c r="AF320" i="7" s="1"/>
  <c r="AC320" i="7"/>
  <c r="AD329" i="7"/>
  <c r="AE329" i="7" s="1"/>
  <c r="AF329" i="7" s="1"/>
  <c r="AC329" i="7"/>
  <c r="AD366" i="7"/>
  <c r="AE366" i="7" s="1"/>
  <c r="AF366" i="7" s="1"/>
  <c r="AC366" i="7"/>
  <c r="AD263" i="7"/>
  <c r="AE263" i="7" s="1"/>
  <c r="AF263" i="7" s="1"/>
  <c r="AC263" i="7"/>
  <c r="AD9" i="7"/>
  <c r="AE9" i="7" s="1"/>
  <c r="AF9" i="7" s="1"/>
  <c r="AC9" i="7"/>
  <c r="AD201" i="7"/>
  <c r="AE201" i="7" s="1"/>
  <c r="AF201" i="7" s="1"/>
  <c r="AC201" i="7"/>
  <c r="AD15" i="7"/>
  <c r="AE15" i="7" s="1"/>
  <c r="AF15" i="7" s="1"/>
  <c r="AC15" i="7"/>
  <c r="AD272" i="7"/>
  <c r="AE272" i="7" s="1"/>
  <c r="AF272" i="7" s="1"/>
  <c r="AC272" i="7"/>
  <c r="AD112" i="7"/>
  <c r="AE112" i="7" s="1"/>
  <c r="AF112" i="7" s="1"/>
  <c r="AC112" i="7"/>
  <c r="AD360" i="7"/>
  <c r="AE360" i="7" s="1"/>
  <c r="AF360" i="7" s="1"/>
  <c r="AC360" i="7"/>
  <c r="AD52" i="7"/>
  <c r="AE52" i="7" s="1"/>
  <c r="AF52" i="7" s="1"/>
  <c r="AC52" i="7"/>
  <c r="AD216" i="7"/>
  <c r="AE216" i="7" s="1"/>
  <c r="AF216" i="7" s="1"/>
  <c r="AC216" i="7"/>
  <c r="AD251" i="7"/>
  <c r="AE251" i="7" s="1"/>
  <c r="AF251" i="7" s="1"/>
  <c r="AC251" i="7"/>
  <c r="AD139" i="7"/>
  <c r="AE139" i="7" s="1"/>
  <c r="AF139" i="7" s="1"/>
  <c r="AC139" i="7"/>
  <c r="AD188" i="7"/>
  <c r="AE188" i="7" s="1"/>
  <c r="AF188" i="7" s="1"/>
  <c r="AC188" i="7"/>
  <c r="AD215" i="7"/>
  <c r="AE215" i="7" s="1"/>
  <c r="AF215" i="7" s="1"/>
  <c r="AC215" i="7"/>
  <c r="AD347" i="7"/>
  <c r="AE347" i="7" s="1"/>
  <c r="AF347" i="7" s="1"/>
  <c r="AC347" i="7"/>
  <c r="AD81" i="7"/>
  <c r="AE81" i="7" s="1"/>
  <c r="AF81" i="7" s="1"/>
  <c r="AC81" i="7"/>
  <c r="AD144" i="7"/>
  <c r="AE144" i="7" s="1"/>
  <c r="AF144" i="7" s="1"/>
  <c r="AC144" i="7"/>
  <c r="AD115" i="7"/>
  <c r="AE115" i="7" s="1"/>
  <c r="AF115" i="7" s="1"/>
  <c r="AC115" i="7"/>
  <c r="AD39" i="7"/>
  <c r="AE39" i="7" s="1"/>
  <c r="AF39" i="7" s="1"/>
  <c r="AC39" i="7"/>
  <c r="AD178" i="7"/>
  <c r="AE178" i="7" s="1"/>
  <c r="AF178" i="7" s="1"/>
  <c r="AC178" i="7"/>
  <c r="AD95" i="7"/>
  <c r="AE95" i="7" s="1"/>
  <c r="AF95" i="7" s="1"/>
  <c r="AC95" i="7"/>
  <c r="AD92" i="7"/>
  <c r="AE92" i="7" s="1"/>
  <c r="AF92" i="7" s="1"/>
  <c r="AC92" i="7"/>
  <c r="AD295" i="7"/>
  <c r="AE295" i="7" s="1"/>
  <c r="AF295" i="7" s="1"/>
  <c r="AC295" i="7"/>
  <c r="AD239" i="7"/>
  <c r="AE239" i="7" s="1"/>
  <c r="AF239" i="7" s="1"/>
  <c r="AC239" i="7"/>
  <c r="AD330" i="7"/>
  <c r="AE330" i="7" s="1"/>
  <c r="AF330" i="7" s="1"/>
  <c r="AC330" i="7"/>
  <c r="AD299" i="7"/>
  <c r="AE299" i="7" s="1"/>
  <c r="AF299" i="7" s="1"/>
  <c r="AC299" i="7"/>
  <c r="AD202" i="7"/>
  <c r="AE202" i="7" s="1"/>
  <c r="AF202" i="7" s="1"/>
  <c r="AC202" i="7"/>
  <c r="AD357" i="7"/>
  <c r="AE357" i="7" s="1"/>
  <c r="AF357" i="7" s="1"/>
  <c r="AC357" i="7"/>
  <c r="AD85" i="7"/>
  <c r="AE85" i="7" s="1"/>
  <c r="AF85" i="7" s="1"/>
  <c r="AC85" i="7"/>
  <c r="AD275" i="7"/>
  <c r="AE275" i="7" s="1"/>
  <c r="AF275" i="7" s="1"/>
  <c r="AC275" i="7"/>
  <c r="AD312" i="7"/>
  <c r="AE312" i="7" s="1"/>
  <c r="AF312" i="7" s="1"/>
  <c r="AC312" i="7"/>
  <c r="AD187" i="7"/>
  <c r="AE187" i="7" s="1"/>
  <c r="AF187" i="7" s="1"/>
  <c r="AC187" i="7"/>
  <c r="AD174" i="7"/>
  <c r="AE174" i="7" s="1"/>
  <c r="AF174" i="7" s="1"/>
  <c r="AC174" i="7"/>
  <c r="AD18" i="7"/>
  <c r="AE18" i="7" s="1"/>
  <c r="AF18" i="7" s="1"/>
  <c r="AC18" i="7"/>
  <c r="AD156" i="7"/>
  <c r="AE156" i="7" s="1"/>
  <c r="AF156" i="7" s="1"/>
  <c r="AC156" i="7"/>
  <c r="AD171" i="7"/>
  <c r="AE171" i="7" s="1"/>
  <c r="AF171" i="7" s="1"/>
  <c r="AC171" i="7"/>
  <c r="AD123" i="7"/>
  <c r="AE123" i="7" s="1"/>
  <c r="AF123" i="7" s="1"/>
  <c r="AC123" i="7"/>
  <c r="AD313" i="7"/>
  <c r="AE313" i="7" s="1"/>
  <c r="AF313" i="7" s="1"/>
  <c r="AC313" i="7"/>
  <c r="AD143" i="7"/>
  <c r="AE143" i="7" s="1"/>
  <c r="AF143" i="7" s="1"/>
  <c r="AC143" i="7"/>
  <c r="AD34" i="7"/>
  <c r="AE34" i="7" s="1"/>
  <c r="AF34" i="7" s="1"/>
  <c r="AC34" i="7"/>
  <c r="AD198" i="7"/>
  <c r="AE198" i="7" s="1"/>
  <c r="AF198" i="7" s="1"/>
  <c r="AC198" i="7"/>
  <c r="AD277" i="7"/>
  <c r="AE277" i="7" s="1"/>
  <c r="AF277" i="7" s="1"/>
  <c r="AC277" i="7"/>
  <c r="AD250" i="7"/>
  <c r="AE250" i="7" s="1"/>
  <c r="AF250" i="7" s="1"/>
  <c r="AC250" i="7"/>
  <c r="AD23" i="7"/>
  <c r="AE23" i="7" s="1"/>
  <c r="AF23" i="7" s="1"/>
  <c r="AC23" i="7"/>
  <c r="AD155" i="7"/>
  <c r="AE155" i="7" s="1"/>
  <c r="AF155" i="7" s="1"/>
  <c r="AC155" i="7"/>
  <c r="AD162" i="7"/>
  <c r="AE162" i="7" s="1"/>
  <c r="AF162" i="7" s="1"/>
  <c r="AC162" i="7"/>
  <c r="AD172" i="7"/>
  <c r="AE172" i="7" s="1"/>
  <c r="AF172" i="7" s="1"/>
  <c r="AC172" i="7"/>
  <c r="AD77" i="7"/>
  <c r="AE77" i="7" s="1"/>
  <c r="AF77" i="7" s="1"/>
  <c r="AC77" i="7"/>
  <c r="AD110" i="7"/>
  <c r="AE110" i="7" s="1"/>
  <c r="AF110" i="7" s="1"/>
  <c r="AC110" i="7"/>
  <c r="AD368" i="7"/>
  <c r="AE368" i="7" s="1"/>
  <c r="AF368" i="7" s="1"/>
  <c r="AC368" i="7"/>
  <c r="AD254" i="7"/>
  <c r="AE254" i="7" s="1"/>
  <c r="AF254" i="7" s="1"/>
  <c r="AC254" i="7"/>
  <c r="AD70" i="7"/>
  <c r="AE70" i="7" s="1"/>
  <c r="AF70" i="7" s="1"/>
  <c r="AC70" i="7"/>
  <c r="AD339" i="7"/>
  <c r="AE339" i="7" s="1"/>
  <c r="AF339" i="7" s="1"/>
  <c r="AC339" i="7"/>
  <c r="AD315" i="7"/>
  <c r="AE315" i="7" s="1"/>
  <c r="AF315" i="7" s="1"/>
  <c r="AC315" i="7"/>
  <c r="AD351" i="7"/>
  <c r="AE351" i="7" s="1"/>
  <c r="AF351" i="7" s="1"/>
  <c r="AC351" i="7"/>
  <c r="AD226" i="7"/>
  <c r="AE226" i="7" s="1"/>
  <c r="AF226" i="7" s="1"/>
  <c r="AC226" i="7"/>
  <c r="AD206" i="7"/>
  <c r="AE206" i="7" s="1"/>
  <c r="AF206" i="7" s="1"/>
  <c r="AC206" i="7"/>
  <c r="AD227" i="7"/>
  <c r="AE227" i="7" s="1"/>
  <c r="AF227" i="7" s="1"/>
  <c r="AC227" i="7"/>
  <c r="AD367" i="7"/>
  <c r="AE367" i="7" s="1"/>
  <c r="AF367" i="7" s="1"/>
  <c r="AC367" i="7"/>
  <c r="AD290" i="7"/>
  <c r="AE290" i="7" s="1"/>
  <c r="AF290" i="7" s="1"/>
  <c r="AC290" i="7"/>
  <c r="AD359" i="7"/>
  <c r="AE359" i="7" s="1"/>
  <c r="AF359" i="7" s="1"/>
  <c r="AC359" i="7"/>
  <c r="AD138" i="7"/>
  <c r="AE138" i="7" s="1"/>
  <c r="AF138" i="7" s="1"/>
  <c r="AC138" i="7"/>
  <c r="AD100" i="7"/>
  <c r="AE100" i="7" s="1"/>
  <c r="AF100" i="7" s="1"/>
  <c r="AC100" i="7"/>
  <c r="AD278" i="7"/>
  <c r="AE278" i="7" s="1"/>
  <c r="AF278" i="7" s="1"/>
  <c r="AC278" i="7"/>
  <c r="AD44" i="7"/>
  <c r="AE44" i="7" s="1"/>
  <c r="AF44" i="7" s="1"/>
  <c r="AC44" i="7"/>
  <c r="AD345" i="7"/>
  <c r="AE345" i="7" s="1"/>
  <c r="AF345" i="7" s="1"/>
  <c r="AC345" i="7"/>
  <c r="AD57" i="7"/>
  <c r="AE57" i="7" s="1"/>
  <c r="AF57" i="7" s="1"/>
  <c r="AC57" i="7"/>
  <c r="AD238" i="7"/>
  <c r="AE238" i="7" s="1"/>
  <c r="AF238" i="7" s="1"/>
  <c r="AC238" i="7"/>
  <c r="AD22" i="7"/>
  <c r="AE22" i="7" s="1"/>
  <c r="AF22" i="7" s="1"/>
  <c r="AC22" i="7"/>
  <c r="AD281" i="7"/>
  <c r="AE281" i="7" s="1"/>
  <c r="AF281" i="7" s="1"/>
  <c r="AC281" i="7"/>
  <c r="AD337" i="7"/>
  <c r="AE337" i="7" s="1"/>
  <c r="AF337" i="7" s="1"/>
  <c r="AC337" i="7"/>
  <c r="AD208" i="7"/>
  <c r="AE208" i="7" s="1"/>
  <c r="AF208" i="7" s="1"/>
  <c r="AC208" i="7"/>
  <c r="AD126" i="7"/>
  <c r="AE126" i="7" s="1"/>
  <c r="AF126" i="7" s="1"/>
  <c r="AC126" i="7"/>
  <c r="AD36" i="7"/>
  <c r="AE36" i="7" s="1"/>
  <c r="AF36" i="7" s="1"/>
  <c r="AC36" i="7"/>
  <c r="AD186" i="7"/>
  <c r="AE186" i="7" s="1"/>
  <c r="AF186" i="7" s="1"/>
  <c r="AC186" i="7"/>
  <c r="AD300" i="7"/>
  <c r="AE300" i="7" s="1"/>
  <c r="AF300" i="7" s="1"/>
  <c r="AC300" i="7"/>
  <c r="AD328" i="7"/>
  <c r="AE328" i="7" s="1"/>
  <c r="AF328" i="7" s="1"/>
  <c r="AC328" i="7"/>
  <c r="AD331" i="7"/>
  <c r="AE331" i="7" s="1"/>
  <c r="AF331" i="7" s="1"/>
  <c r="AC331" i="7"/>
  <c r="AD182" i="7"/>
  <c r="AE182" i="7" s="1"/>
  <c r="AF182" i="7" s="1"/>
  <c r="AC182" i="7"/>
  <c r="AD49" i="7"/>
  <c r="AE49" i="7" s="1"/>
  <c r="AF49" i="7" s="1"/>
  <c r="AC49" i="7"/>
  <c r="AD265" i="7"/>
  <c r="AE265" i="7" s="1"/>
  <c r="AF265" i="7" s="1"/>
  <c r="AC265" i="7"/>
  <c r="AD6" i="7"/>
  <c r="AE6" i="7" s="1"/>
  <c r="AF6" i="7" s="1"/>
  <c r="AC6" i="7"/>
  <c r="AD217" i="7"/>
  <c r="AE217" i="7" s="1"/>
  <c r="AF217" i="7" s="1"/>
  <c r="AC217" i="7"/>
  <c r="AD352" i="7"/>
  <c r="AE352" i="7" s="1"/>
  <c r="AF352" i="7" s="1"/>
  <c r="AC352" i="7"/>
  <c r="AD94" i="7"/>
  <c r="AE94" i="7" s="1"/>
  <c r="AF94" i="7" s="1"/>
  <c r="AC94" i="7"/>
  <c r="AD245" i="7"/>
  <c r="AE245" i="7" s="1"/>
  <c r="AF245" i="7" s="1"/>
  <c r="AC245" i="7"/>
  <c r="AD307" i="7"/>
  <c r="AE307" i="7" s="1"/>
  <c r="AF307" i="7" s="1"/>
  <c r="AC307" i="7"/>
  <c r="AD89" i="7"/>
  <c r="AE89" i="7" s="1"/>
  <c r="AF89" i="7" s="1"/>
  <c r="AC89" i="7"/>
  <c r="AD244" i="7"/>
  <c r="AE244" i="7" s="1"/>
  <c r="AF244" i="7" s="1"/>
  <c r="AC244" i="7"/>
  <c r="AD364" i="7"/>
  <c r="AE364" i="7" s="1"/>
  <c r="AF364" i="7" s="1"/>
  <c r="AC364" i="7"/>
  <c r="AD261" i="7"/>
  <c r="AE261" i="7" s="1"/>
  <c r="AF261" i="7" s="1"/>
  <c r="AC261" i="7"/>
  <c r="AD199" i="7"/>
  <c r="AE199" i="7" s="1"/>
  <c r="AF199" i="7" s="1"/>
  <c r="AC199" i="7"/>
  <c r="AD166" i="7"/>
  <c r="AE166" i="7" s="1"/>
  <c r="AF166" i="7" s="1"/>
  <c r="AC166" i="7"/>
  <c r="AD101" i="7"/>
  <c r="AE101" i="7" s="1"/>
  <c r="AF101" i="7" s="1"/>
  <c r="AC101" i="7"/>
  <c r="AD86" i="7"/>
  <c r="AE86" i="7" s="1"/>
  <c r="AF86" i="7" s="1"/>
  <c r="AC86" i="7"/>
  <c r="AD122" i="7"/>
  <c r="AE122" i="7" s="1"/>
  <c r="AF122" i="7" s="1"/>
  <c r="AC122" i="7"/>
  <c r="AD25" i="7"/>
  <c r="AE25" i="7" s="1"/>
  <c r="AF25" i="7" s="1"/>
  <c r="AC25" i="7"/>
  <c r="AD291" i="7"/>
  <c r="AE291" i="7" s="1"/>
  <c r="AF291" i="7" s="1"/>
  <c r="AC291" i="7"/>
  <c r="AD83" i="7"/>
  <c r="AE83" i="7" s="1"/>
  <c r="AF83" i="7" s="1"/>
  <c r="AC83" i="7"/>
  <c r="AD114" i="7"/>
  <c r="AE114" i="7" s="1"/>
  <c r="AF114" i="7" s="1"/>
  <c r="AC114" i="7"/>
  <c r="AD221" i="7"/>
  <c r="AE221" i="7" s="1"/>
  <c r="AF221" i="7" s="1"/>
  <c r="AC221" i="7"/>
  <c r="AD119" i="7"/>
  <c r="AE119" i="7" s="1"/>
  <c r="AF119" i="7" s="1"/>
  <c r="AC119" i="7"/>
  <c r="AD97" i="7"/>
  <c r="AE97" i="7" s="1"/>
  <c r="AF97" i="7" s="1"/>
  <c r="AC97" i="7"/>
  <c r="AD183" i="7"/>
  <c r="AE183" i="7" s="1"/>
  <c r="AF183" i="7" s="1"/>
  <c r="AC183" i="7"/>
  <c r="AD279" i="7"/>
  <c r="AE279" i="7" s="1"/>
  <c r="AF279" i="7" s="1"/>
  <c r="AC279" i="7"/>
  <c r="AD151" i="7"/>
  <c r="AE151" i="7" s="1"/>
  <c r="AF151" i="7" s="1"/>
  <c r="AC151" i="7"/>
  <c r="AD113" i="7"/>
  <c r="AE113" i="7" s="1"/>
  <c r="AF113" i="7" s="1"/>
  <c r="AC113" i="7"/>
  <c r="AD87" i="7"/>
  <c r="AE87" i="7" s="1"/>
  <c r="AF87" i="7" s="1"/>
  <c r="AC87" i="7"/>
  <c r="AD31" i="7"/>
  <c r="AE31" i="7" s="1"/>
  <c r="AF31" i="7" s="1"/>
  <c r="AC31" i="7"/>
  <c r="AD340" i="7"/>
  <c r="AE340" i="7" s="1"/>
  <c r="AF340" i="7" s="1"/>
  <c r="AC340" i="7"/>
  <c r="AD212" i="7"/>
  <c r="AE212" i="7" s="1"/>
  <c r="AF212" i="7" s="1"/>
  <c r="AC212" i="7"/>
  <c r="AD75" i="7"/>
  <c r="AE75" i="7" s="1"/>
  <c r="AF75" i="7" s="1"/>
  <c r="AC75" i="7"/>
  <c r="AD11" i="7"/>
  <c r="AE11" i="7" s="1"/>
  <c r="AF11" i="7" s="1"/>
  <c r="AC11" i="7"/>
  <c r="AD120" i="7"/>
  <c r="AE120" i="7" s="1"/>
  <c r="AF120" i="7" s="1"/>
  <c r="AC120" i="7"/>
  <c r="AD66" i="7"/>
  <c r="AE66" i="7" s="1"/>
  <c r="AF66" i="7" s="1"/>
  <c r="AC66" i="7"/>
  <c r="AD10" i="7"/>
  <c r="AE10" i="7" s="1"/>
  <c r="AF10" i="7" s="1"/>
  <c r="AC10" i="7"/>
  <c r="AD180" i="7"/>
  <c r="AE180" i="7" s="1"/>
  <c r="AF180" i="7" s="1"/>
  <c r="AC180" i="7"/>
  <c r="AD194" i="7"/>
  <c r="AE194" i="7" s="1"/>
  <c r="AF194" i="7" s="1"/>
  <c r="AC194" i="7"/>
  <c r="AD111" i="7"/>
  <c r="AE111" i="7" s="1"/>
  <c r="AF111" i="7" s="1"/>
  <c r="AC111" i="7"/>
  <c r="AD355" i="7"/>
  <c r="AE355" i="7" s="1"/>
  <c r="AF355" i="7" s="1"/>
  <c r="AC355" i="7"/>
  <c r="AD150" i="7"/>
  <c r="AE150" i="7" s="1"/>
  <c r="AF150" i="7" s="1"/>
  <c r="AC150" i="7"/>
  <c r="AD232" i="7"/>
  <c r="AE232" i="7" s="1"/>
  <c r="AF232" i="7" s="1"/>
  <c r="AC232" i="7"/>
  <c r="AD148" i="7"/>
  <c r="AE148" i="7" s="1"/>
  <c r="AF148" i="7" s="1"/>
  <c r="AC148" i="7"/>
  <c r="AD55" i="7"/>
  <c r="AE55" i="7" s="1"/>
  <c r="AF55" i="7" s="1"/>
  <c r="AC55" i="7"/>
  <c r="AD241" i="7"/>
  <c r="AE241" i="7" s="1"/>
  <c r="AF241" i="7" s="1"/>
  <c r="AC241" i="7"/>
  <c r="AD284" i="7"/>
  <c r="AE284" i="7" s="1"/>
  <c r="AF284" i="7" s="1"/>
  <c r="AC284" i="7"/>
  <c r="AD176" i="7"/>
  <c r="AE176" i="7" s="1"/>
  <c r="AF176" i="7" s="1"/>
  <c r="AC176" i="7"/>
  <c r="AD48" i="7"/>
  <c r="AE48" i="7" s="1"/>
  <c r="AF48" i="7" s="1"/>
  <c r="AC48" i="7"/>
  <c r="AD145" i="7"/>
  <c r="AE145" i="7" s="1"/>
  <c r="AF145" i="7" s="1"/>
  <c r="AC145" i="7"/>
  <c r="AD349" i="7"/>
  <c r="AE349" i="7" s="1"/>
  <c r="AF349" i="7" s="1"/>
  <c r="AC349" i="7"/>
  <c r="AD271" i="7"/>
  <c r="AE271" i="7" s="1"/>
  <c r="AF271" i="7" s="1"/>
  <c r="AC271" i="7"/>
  <c r="AD60" i="7"/>
  <c r="AE60" i="7" s="1"/>
  <c r="AF60" i="7" s="1"/>
  <c r="AC60" i="7"/>
  <c r="AD69" i="7"/>
  <c r="AE69" i="7" s="1"/>
  <c r="AF69" i="7" s="1"/>
  <c r="AC69" i="7"/>
  <c r="AD141" i="7"/>
  <c r="AE141" i="7" s="1"/>
  <c r="AF141" i="7" s="1"/>
  <c r="AC141" i="7"/>
  <c r="AD260" i="7"/>
  <c r="AE260" i="7" s="1"/>
  <c r="AF260" i="7" s="1"/>
  <c r="AC260" i="7"/>
  <c r="AD224" i="7"/>
  <c r="AE224" i="7" s="1"/>
  <c r="AF224" i="7" s="1"/>
  <c r="AC224" i="7"/>
  <c r="AD207" i="7"/>
  <c r="AE207" i="7" s="1"/>
  <c r="AF207" i="7" s="1"/>
  <c r="AC207" i="7"/>
  <c r="AD189" i="7"/>
  <c r="AE189" i="7" s="1"/>
  <c r="AF189" i="7" s="1"/>
  <c r="AC189" i="7"/>
  <c r="AD41" i="7"/>
  <c r="AE41" i="7" s="1"/>
  <c r="AF41" i="7" s="1"/>
  <c r="AC41" i="7"/>
  <c r="AD324" i="7"/>
  <c r="AE324" i="7" s="1"/>
  <c r="AF324" i="7" s="1"/>
  <c r="AC324" i="7"/>
  <c r="AD13" i="7"/>
  <c r="AE13" i="7" s="1"/>
  <c r="AF13" i="7" s="1"/>
  <c r="AC13" i="7"/>
  <c r="AD259" i="7"/>
  <c r="AE259" i="7" s="1"/>
  <c r="AF259" i="7" s="1"/>
  <c r="AC259" i="7"/>
  <c r="AD33" i="7"/>
  <c r="AE33" i="7" s="1"/>
  <c r="AF33" i="7" s="1"/>
  <c r="AC33" i="7"/>
  <c r="AD276" i="7"/>
  <c r="AE276" i="7" s="1"/>
  <c r="AF276" i="7" s="1"/>
  <c r="AC276" i="7"/>
  <c r="AD237" i="7"/>
  <c r="AE237" i="7" s="1"/>
  <c r="AF237" i="7" s="1"/>
  <c r="AC237" i="7"/>
  <c r="AD78" i="7"/>
  <c r="AE78" i="7" s="1"/>
  <c r="AF78" i="7" s="1"/>
  <c r="AC78" i="7"/>
  <c r="AD121" i="7"/>
  <c r="AE121" i="7" s="1"/>
  <c r="AF121" i="7" s="1"/>
  <c r="AC121" i="7"/>
  <c r="AD136" i="7"/>
  <c r="AE136" i="7" s="1"/>
  <c r="AF136" i="7" s="1"/>
  <c r="AC136" i="7"/>
  <c r="AD218" i="7"/>
  <c r="AE218" i="7" s="1"/>
  <c r="AF218" i="7" s="1"/>
  <c r="AC218" i="7"/>
  <c r="AD264" i="7"/>
  <c r="AE264" i="7" s="1"/>
  <c r="AF264" i="7" s="1"/>
  <c r="AC264" i="7"/>
  <c r="AD305" i="7"/>
  <c r="AE305" i="7" s="1"/>
  <c r="AF305" i="7" s="1"/>
  <c r="AC305" i="7"/>
  <c r="AD252" i="7"/>
  <c r="AE252" i="7" s="1"/>
  <c r="AF252" i="7" s="1"/>
  <c r="AC252" i="7"/>
  <c r="AD149" i="7"/>
  <c r="AE149" i="7" s="1"/>
  <c r="AF149" i="7" s="1"/>
  <c r="AC149" i="7"/>
  <c r="AD230" i="7"/>
  <c r="AE230" i="7" s="1"/>
  <c r="AF230" i="7" s="1"/>
  <c r="AC230" i="7"/>
  <c r="AD68" i="7"/>
  <c r="AE68" i="7" s="1"/>
  <c r="AF68" i="7" s="1"/>
  <c r="AC68" i="7"/>
  <c r="AD325" i="7"/>
  <c r="AE325" i="7" s="1"/>
  <c r="AF325" i="7" s="1"/>
  <c r="AC325" i="7"/>
  <c r="AD356" i="7"/>
  <c r="AE356" i="7" s="1"/>
  <c r="AF356" i="7" s="1"/>
  <c r="AC356" i="7"/>
  <c r="AD270" i="7"/>
  <c r="AE270" i="7" s="1"/>
  <c r="AF270" i="7" s="1"/>
  <c r="AC270" i="7"/>
  <c r="AD242" i="7"/>
  <c r="AE242" i="7" s="1"/>
  <c r="AF242" i="7" s="1"/>
  <c r="AC242" i="7"/>
  <c r="AD247" i="7"/>
  <c r="AE247" i="7" s="1"/>
  <c r="AF247" i="7" s="1"/>
  <c r="AC247" i="7"/>
  <c r="AD253" i="7"/>
  <c r="AE253" i="7" s="1"/>
  <c r="AF253" i="7" s="1"/>
  <c r="AC253" i="7"/>
  <c r="AD72" i="7"/>
  <c r="AE72" i="7" s="1"/>
  <c r="AF72" i="7" s="1"/>
  <c r="AC72" i="7"/>
  <c r="AD84" i="7"/>
  <c r="AE84" i="7" s="1"/>
  <c r="AF84" i="7" s="1"/>
  <c r="AC84" i="7"/>
  <c r="AD157" i="7"/>
  <c r="AE157" i="7" s="1"/>
  <c r="AF157" i="7" s="1"/>
  <c r="AC157" i="7"/>
  <c r="AD7" i="7"/>
  <c r="AE7" i="7" s="1"/>
  <c r="AF7" i="7" s="1"/>
  <c r="AC7" i="7"/>
  <c r="AD288" i="7"/>
  <c r="AE288" i="7" s="1"/>
  <c r="AF288" i="7" s="1"/>
  <c r="AC288" i="7"/>
  <c r="AD12" i="7"/>
  <c r="AE12" i="7" s="1"/>
  <c r="AF12" i="7" s="1"/>
  <c r="AC12" i="7"/>
  <c r="AD334" i="7"/>
  <c r="AE334" i="7" s="1"/>
  <c r="AF334" i="7" s="1"/>
  <c r="AC334" i="7"/>
  <c r="AD319" i="7"/>
  <c r="AE319" i="7" s="1"/>
  <c r="AF319" i="7" s="1"/>
  <c r="AC319" i="7"/>
  <c r="AD42" i="7"/>
  <c r="AE42" i="7" s="1"/>
  <c r="AF42" i="7" s="1"/>
  <c r="AC42" i="7"/>
  <c r="AD280" i="7"/>
  <c r="AE280" i="7" s="1"/>
  <c r="AF280" i="7" s="1"/>
  <c r="AC280" i="7"/>
  <c r="AD45" i="7"/>
  <c r="AE45" i="7" s="1"/>
  <c r="AF45" i="7" s="1"/>
  <c r="AC45" i="7"/>
  <c r="AD191" i="7"/>
  <c r="AE191" i="7" s="1"/>
  <c r="AF191" i="7" s="1"/>
  <c r="AC191" i="7"/>
  <c r="AD16" i="7"/>
  <c r="AE16" i="7" s="1"/>
  <c r="AF16" i="7" s="1"/>
  <c r="AC16" i="7"/>
  <c r="AD170" i="7"/>
  <c r="AE170" i="7" s="1"/>
  <c r="AF170" i="7" s="1"/>
  <c r="AC170" i="7"/>
  <c r="AD282" i="7"/>
  <c r="AE282" i="7" s="1"/>
  <c r="AF282" i="7" s="1"/>
  <c r="AC282" i="7"/>
  <c r="AD59" i="7"/>
  <c r="AE59" i="7" s="1"/>
  <c r="AF59" i="7" s="1"/>
  <c r="AC59" i="7"/>
  <c r="AD333" i="7"/>
  <c r="AE333" i="7" s="1"/>
  <c r="AF333" i="7" s="1"/>
  <c r="AC333" i="7"/>
  <c r="AD154" i="7"/>
  <c r="AE154" i="7" s="1"/>
  <c r="AF154" i="7" s="1"/>
  <c r="AC154" i="7"/>
  <c r="AD153" i="7"/>
  <c r="AE153" i="7" s="1"/>
  <c r="AF153" i="7" s="1"/>
  <c r="AC153" i="7"/>
  <c r="AD29" i="7"/>
  <c r="AE29" i="7" s="1"/>
  <c r="AF29" i="7" s="1"/>
  <c r="AC29" i="7"/>
  <c r="AD185" i="7"/>
  <c r="AE185" i="7" s="1"/>
  <c r="AF185" i="7" s="1"/>
  <c r="AC185" i="7"/>
  <c r="AD179" i="7"/>
  <c r="AE179" i="7" s="1"/>
  <c r="AF179" i="7" s="1"/>
  <c r="AC179" i="7"/>
  <c r="AD236" i="7"/>
  <c r="AE236" i="7" s="1"/>
  <c r="AF236" i="7" s="1"/>
  <c r="AC236" i="7"/>
  <c r="AD285" i="7"/>
  <c r="AE285" i="7" s="1"/>
  <c r="AF285" i="7" s="1"/>
  <c r="AC285" i="7"/>
  <c r="AD348" i="7"/>
  <c r="AE348" i="7" s="1"/>
  <c r="AF348" i="7" s="1"/>
  <c r="AC348" i="7"/>
  <c r="AD125" i="7"/>
  <c r="AE125" i="7" s="1"/>
  <c r="AF125" i="7" s="1"/>
  <c r="AC125" i="7"/>
  <c r="AD304" i="7"/>
  <c r="AE304" i="7" s="1"/>
  <c r="AF304" i="7" s="1"/>
  <c r="AC304" i="7"/>
  <c r="AD127" i="7"/>
  <c r="AE127" i="7" s="1"/>
  <c r="AF127" i="7" s="1"/>
  <c r="AC127" i="7"/>
  <c r="AD196" i="7"/>
  <c r="AE196" i="7" s="1"/>
  <c r="AF196" i="7" s="1"/>
  <c r="AC196" i="7"/>
  <c r="AD362" i="7"/>
  <c r="AE362" i="7" s="1"/>
  <c r="AF362" i="7" s="1"/>
  <c r="AC362" i="7"/>
  <c r="AD132" i="7"/>
  <c r="AE132" i="7" s="1"/>
  <c r="AF132" i="7" s="1"/>
  <c r="AC132" i="7"/>
  <c r="AD249" i="7"/>
  <c r="AE249" i="7" s="1"/>
  <c r="AF249" i="7" s="1"/>
  <c r="AC249" i="7"/>
  <c r="AD51" i="7"/>
  <c r="AE51" i="7" s="1"/>
  <c r="AF51" i="7" s="1"/>
  <c r="AC51" i="7"/>
  <c r="AD287" i="7"/>
  <c r="AE287" i="7" s="1"/>
  <c r="AF287" i="7" s="1"/>
  <c r="AC287" i="7"/>
  <c r="AD223" i="7"/>
  <c r="AE223" i="7" s="1"/>
  <c r="AF223" i="7" s="1"/>
  <c r="AC223" i="7"/>
  <c r="AD256" i="7"/>
  <c r="AE256" i="7" s="1"/>
  <c r="AF256" i="7" s="1"/>
  <c r="AC256" i="7"/>
  <c r="AD293" i="7"/>
  <c r="AE293" i="7" s="1"/>
  <c r="AF293" i="7" s="1"/>
  <c r="AC293" i="7"/>
  <c r="AD210" i="7"/>
  <c r="AE210" i="7" s="1"/>
  <c r="AF210" i="7" s="1"/>
  <c r="AC210" i="7"/>
  <c r="AD168" i="7"/>
  <c r="AE168" i="7" s="1"/>
  <c r="AF168" i="7" s="1"/>
  <c r="AC168" i="7"/>
  <c r="AD135" i="7"/>
  <c r="AE135" i="7" s="1"/>
  <c r="AF135" i="7" s="1"/>
  <c r="AC135" i="7"/>
  <c r="AD117" i="7"/>
  <c r="AE117" i="7" s="1"/>
  <c r="AF117" i="7" s="1"/>
  <c r="AC117" i="7"/>
  <c r="AD222" i="7"/>
  <c r="AE222" i="7" s="1"/>
  <c r="AF222" i="7" s="1"/>
  <c r="AC222" i="7"/>
  <c r="AD318" i="7"/>
  <c r="AE318" i="7" s="1"/>
  <c r="AF318" i="7" s="1"/>
  <c r="AC318" i="7"/>
  <c r="AD344" i="7"/>
  <c r="AE344" i="7" s="1"/>
  <c r="AF344" i="7" s="1"/>
  <c r="AC344" i="7"/>
  <c r="AD211" i="7"/>
  <c r="AE211" i="7" s="1"/>
  <c r="AF211" i="7" s="1"/>
  <c r="AC211" i="7"/>
  <c r="AD130" i="7"/>
  <c r="AE130" i="7" s="1"/>
  <c r="AF130" i="7" s="1"/>
  <c r="AC130" i="7"/>
  <c r="AD37" i="7"/>
  <c r="AE37" i="7" s="1"/>
  <c r="AF37" i="7" s="1"/>
  <c r="AC37" i="7"/>
  <c r="AD193" i="7"/>
  <c r="AE193" i="7" s="1"/>
  <c r="AF193" i="7" s="1"/>
  <c r="AC193" i="7"/>
  <c r="AD19" i="7"/>
  <c r="AE19" i="7" s="1"/>
  <c r="AF19" i="7" s="1"/>
  <c r="AC19" i="7"/>
  <c r="AD98" i="7"/>
  <c r="AE98" i="7" s="1"/>
  <c r="AF98" i="7" s="1"/>
  <c r="AC98" i="7"/>
  <c r="AD63" i="7"/>
  <c r="AE63" i="7" s="1"/>
  <c r="AF63" i="7" s="1"/>
  <c r="AC63" i="7"/>
  <c r="AD184" i="7"/>
  <c r="AE184" i="7" s="1"/>
  <c r="AF184" i="7" s="1"/>
  <c r="AC184" i="7"/>
  <c r="AD219" i="7"/>
  <c r="AE219" i="7" s="1"/>
  <c r="AF219" i="7" s="1"/>
  <c r="AC219" i="7"/>
  <c r="AD316" i="7"/>
  <c r="AE316" i="7" s="1"/>
  <c r="AF316" i="7" s="1"/>
  <c r="AC316" i="7"/>
  <c r="AD175" i="7"/>
  <c r="AE175" i="7" s="1"/>
  <c r="AF175" i="7" s="1"/>
  <c r="AC175" i="7"/>
  <c r="AD301" i="7"/>
  <c r="AE301" i="7" s="1"/>
  <c r="AF301" i="7" s="1"/>
  <c r="AC301" i="7"/>
  <c r="AD229" i="7"/>
  <c r="AE229" i="7" s="1"/>
  <c r="AF229" i="7" s="1"/>
  <c r="AC229" i="7"/>
  <c r="AD158" i="7"/>
  <c r="AE158" i="7" s="1"/>
  <c r="AF158" i="7" s="1"/>
  <c r="AC158" i="7"/>
  <c r="AD332" i="7"/>
  <c r="AE332" i="7" s="1"/>
  <c r="AF332" i="7" s="1"/>
  <c r="AC332" i="7"/>
  <c r="AD205" i="7"/>
  <c r="AE205" i="7" s="1"/>
  <c r="AF205" i="7" s="1"/>
  <c r="AC205" i="7"/>
  <c r="AD167" i="7"/>
  <c r="AE167" i="7" s="1"/>
  <c r="AF167" i="7" s="1"/>
  <c r="AC167" i="7"/>
  <c r="AD338" i="7"/>
  <c r="AE338" i="7" s="1"/>
  <c r="AF338" i="7" s="1"/>
  <c r="AC338" i="7"/>
  <c r="AD336" i="7"/>
  <c r="AE336" i="7" s="1"/>
  <c r="AF336" i="7" s="1"/>
  <c r="AC336" i="7"/>
  <c r="AD74" i="7"/>
  <c r="AE74" i="7" s="1"/>
  <c r="AF74" i="7" s="1"/>
  <c r="AC74" i="7"/>
  <c r="AD209" i="7"/>
  <c r="AE209" i="7" s="1"/>
  <c r="AF209" i="7" s="1"/>
  <c r="AC209" i="7"/>
  <c r="AD240" i="7"/>
  <c r="AE240" i="7" s="1"/>
  <c r="AF240" i="7" s="1"/>
  <c r="AC240" i="7"/>
  <c r="AD17" i="7"/>
  <c r="AE17" i="7" s="1"/>
  <c r="AF17" i="7" s="1"/>
  <c r="AC17" i="7"/>
  <c r="AD190" i="7"/>
  <c r="AE190" i="7" s="1"/>
  <c r="AF190" i="7" s="1"/>
  <c r="AC190" i="7"/>
  <c r="AD32" i="7"/>
  <c r="AE32" i="7" s="1"/>
  <c r="AF32" i="7" s="1"/>
  <c r="AC32" i="7"/>
  <c r="AD321" i="7"/>
  <c r="AE321" i="7" s="1"/>
  <c r="AF321" i="7" s="1"/>
  <c r="AC321" i="7"/>
  <c r="AD177" i="7"/>
  <c r="AE177" i="7" s="1"/>
  <c r="AF177" i="7" s="1"/>
  <c r="AC177" i="7"/>
  <c r="AD21" i="7"/>
  <c r="AE21" i="7" s="1"/>
  <c r="AF21" i="7" s="1"/>
  <c r="AC21" i="7"/>
  <c r="AD235" i="7"/>
  <c r="AE235" i="7" s="1"/>
  <c r="AF235" i="7" s="1"/>
  <c r="AC235" i="7"/>
  <c r="AD243" i="7"/>
  <c r="AE243" i="7" s="1"/>
  <c r="AF243" i="7" s="1"/>
  <c r="AC243" i="7"/>
  <c r="AD54" i="7"/>
  <c r="AE54" i="7" s="1"/>
  <c r="AF54" i="7" s="1"/>
  <c r="AC54" i="7"/>
  <c r="AD80" i="7"/>
  <c r="AE80" i="7" s="1"/>
  <c r="AF80" i="7" s="1"/>
  <c r="AC80" i="7"/>
  <c r="AD107" i="7"/>
  <c r="AE107" i="7" s="1"/>
  <c r="AF107" i="7" s="1"/>
  <c r="AC107" i="7"/>
  <c r="AD262" i="7"/>
  <c r="AE262" i="7" s="1"/>
  <c r="AF262" i="7" s="1"/>
  <c r="AC262" i="7"/>
  <c r="AD137" i="7"/>
  <c r="AE137" i="7" s="1"/>
  <c r="AF137" i="7" s="1"/>
  <c r="AC137" i="7"/>
  <c r="AD327" i="7"/>
  <c r="AE327" i="7" s="1"/>
  <c r="AF327" i="7" s="1"/>
  <c r="AC327" i="7"/>
  <c r="AD58" i="7"/>
  <c r="AE58" i="7" s="1"/>
  <c r="AF58" i="7" s="1"/>
  <c r="AC58" i="7"/>
  <c r="AD38" i="7"/>
  <c r="AE38" i="7" s="1"/>
  <c r="AF38" i="7" s="1"/>
  <c r="AC38" i="7"/>
  <c r="AD231" i="7"/>
  <c r="AE231" i="7" s="1"/>
  <c r="AF231" i="7" s="1"/>
  <c r="AC231" i="7"/>
  <c r="AD163" i="7"/>
  <c r="AE163" i="7" s="1"/>
  <c r="AF163" i="7" s="1"/>
  <c r="AC163" i="7"/>
  <c r="AD173" i="7"/>
  <c r="AE173" i="7" s="1"/>
  <c r="AF173" i="7" s="1"/>
  <c r="AC173" i="7"/>
  <c r="AD109" i="7"/>
  <c r="AE109" i="7" s="1"/>
  <c r="AF109" i="7" s="1"/>
  <c r="AC109" i="7"/>
  <c r="AD131" i="7"/>
  <c r="AE131" i="7" s="1"/>
  <c r="AF131" i="7" s="1"/>
  <c r="AC131" i="7"/>
  <c r="AD104" i="7"/>
  <c r="AE104" i="7"/>
  <c r="AF104" i="7" s="1"/>
  <c r="AC104" i="7"/>
  <c r="AD106" i="7"/>
  <c r="AE106" i="7" s="1"/>
  <c r="AF106" i="7" s="1"/>
  <c r="AC106" i="7"/>
  <c r="AD220" i="7"/>
  <c r="AE220" i="7" s="1"/>
  <c r="AF220" i="7" s="1"/>
  <c r="AC220" i="7"/>
  <c r="AD200" i="7"/>
  <c r="AE200" i="7" s="1"/>
  <c r="AF200" i="7" s="1"/>
  <c r="AC200" i="7"/>
  <c r="AD50" i="7"/>
  <c r="AE50" i="7" s="1"/>
  <c r="AF50" i="7" s="1"/>
  <c r="AC50" i="7"/>
  <c r="AD93" i="7"/>
  <c r="AE93" i="7" s="1"/>
  <c r="AF93" i="7" s="1"/>
  <c r="AC93" i="7"/>
  <c r="AD365" i="7"/>
  <c r="AE365" i="7" s="1"/>
  <c r="AF365" i="7" s="1"/>
  <c r="AC365" i="7"/>
  <c r="AD103" i="7"/>
  <c r="AE103" i="7" s="1"/>
  <c r="AF103" i="7" s="1"/>
  <c r="AC103" i="7"/>
  <c r="AD181" i="7"/>
  <c r="AE181" i="7" s="1"/>
  <c r="AF181" i="7" s="1"/>
  <c r="AC181" i="7"/>
  <c r="AD303" i="7"/>
  <c r="AE303" i="7" s="1"/>
  <c r="AF303" i="7" s="1"/>
  <c r="AC303" i="7"/>
  <c r="AD358" i="7"/>
  <c r="AE358" i="7" s="1"/>
  <c r="AF358" i="7" s="1"/>
  <c r="AC358" i="7"/>
  <c r="AD152" i="7"/>
  <c r="AE152" i="7" s="1"/>
  <c r="AF152" i="7" s="1"/>
  <c r="AC152" i="7"/>
  <c r="AD79" i="7"/>
  <c r="AE79" i="7" s="1"/>
  <c r="AF79" i="7" s="1"/>
  <c r="AC79" i="7"/>
  <c r="AD124" i="7"/>
  <c r="AE124" i="7" s="1"/>
  <c r="AF124" i="7" s="1"/>
  <c r="AC124" i="7"/>
  <c r="AD326" i="7"/>
  <c r="AE326" i="7" s="1"/>
  <c r="AF326" i="7" s="1"/>
  <c r="AC326" i="7"/>
  <c r="AD133" i="7"/>
  <c r="AE133" i="7" s="1"/>
  <c r="AF133" i="7" s="1"/>
  <c r="AC133" i="7"/>
  <c r="AD353" i="7"/>
  <c r="AE353" i="7" s="1"/>
  <c r="AF353" i="7" s="1"/>
  <c r="AC353" i="7"/>
  <c r="AD165" i="7"/>
  <c r="AE165" i="7" s="1"/>
  <c r="AF165" i="7" s="1"/>
  <c r="AC165" i="7"/>
  <c r="AD292" i="7"/>
  <c r="AE292" i="7" s="1"/>
  <c r="AF292" i="7" s="1"/>
  <c r="AC292" i="7"/>
  <c r="AD306" i="7"/>
  <c r="AE306" i="7" s="1"/>
  <c r="AF306" i="7" s="1"/>
  <c r="AC306" i="7"/>
  <c r="AD273" i="7"/>
  <c r="AE273" i="7" s="1"/>
  <c r="AF273" i="7" s="1"/>
  <c r="AC273" i="7"/>
  <c r="AD146" i="7"/>
  <c r="AE146" i="7" s="1"/>
  <c r="AF146" i="7" s="1"/>
  <c r="AC146" i="7"/>
  <c r="AD62" i="7"/>
  <c r="AE62" i="7" s="1"/>
  <c r="AF62" i="7" s="1"/>
  <c r="AC62" i="7"/>
  <c r="AD269" i="7"/>
  <c r="AE269" i="7" s="1"/>
  <c r="AF269" i="7" s="1"/>
  <c r="AC269" i="7"/>
  <c r="AI22" i="4"/>
  <c r="AI18" i="4"/>
  <c r="AI19" i="4"/>
  <c r="AI5" i="4"/>
  <c r="AI6" i="4"/>
  <c r="AI23" i="4"/>
  <c r="AH369" i="7" l="1"/>
  <c r="AI369" i="7" s="1"/>
  <c r="AJ369" i="7" s="1"/>
  <c r="AK369" i="7" s="1"/>
  <c r="AG369" i="7"/>
  <c r="AH152" i="7"/>
  <c r="AI152" i="7"/>
  <c r="AJ152" i="7"/>
  <c r="AK152" i="7" s="1"/>
  <c r="AG152" i="7"/>
  <c r="AH177" i="7"/>
  <c r="AI177" i="7" s="1"/>
  <c r="AJ177" i="7" s="1"/>
  <c r="AK177" i="7" s="1"/>
  <c r="AG177" i="7"/>
  <c r="AH37" i="7"/>
  <c r="AI37" i="7" s="1"/>
  <c r="AJ37" i="7" s="1"/>
  <c r="AK37" i="7" s="1"/>
  <c r="AG37" i="7"/>
  <c r="AH304" i="7"/>
  <c r="AI304" i="7"/>
  <c r="AJ304" i="7"/>
  <c r="AK304" i="7"/>
  <c r="AG304" i="7"/>
  <c r="AH325" i="7"/>
  <c r="AI325" i="7"/>
  <c r="AJ325" i="7"/>
  <c r="AK325" i="7" s="1"/>
  <c r="AG325" i="7"/>
  <c r="AH324" i="7"/>
  <c r="AI324" i="7"/>
  <c r="AJ324" i="7" s="1"/>
  <c r="AK324" i="7" s="1"/>
  <c r="AG324" i="7"/>
  <c r="AH10" i="7"/>
  <c r="AI10" i="7" s="1"/>
  <c r="AJ10" i="7" s="1"/>
  <c r="AK10" i="7" s="1"/>
  <c r="AG10" i="7"/>
  <c r="AH352" i="7"/>
  <c r="AI352" i="7"/>
  <c r="AJ352" i="7"/>
  <c r="AK352" i="7"/>
  <c r="AG352" i="7"/>
  <c r="AH290" i="7"/>
  <c r="AI290" i="7"/>
  <c r="AJ290" i="7"/>
  <c r="AK290" i="7" s="1"/>
  <c r="AG290" i="7"/>
  <c r="AH34" i="7"/>
  <c r="AI34" i="7"/>
  <c r="AJ34" i="7" s="1"/>
  <c r="AK34" i="7" s="1"/>
  <c r="AG34" i="7"/>
  <c r="AH360" i="7"/>
  <c r="AI360" i="7" s="1"/>
  <c r="AJ360" i="7" s="1"/>
  <c r="AK360" i="7" s="1"/>
  <c r="AG360" i="7"/>
  <c r="AH147" i="7"/>
  <c r="AI147" i="7" s="1"/>
  <c r="AJ147" i="7" s="1"/>
  <c r="AK147" i="7" s="1"/>
  <c r="AG147" i="7"/>
  <c r="AH73" i="7"/>
  <c r="AI73" i="7"/>
  <c r="AJ73" i="7"/>
  <c r="AK73" i="7" s="1"/>
  <c r="AG73" i="7"/>
  <c r="AH203" i="7"/>
  <c r="AI203" i="7"/>
  <c r="AJ203" i="7" s="1"/>
  <c r="AK203" i="7" s="1"/>
  <c r="AG203" i="7"/>
  <c r="AH28" i="7"/>
  <c r="AI28" i="7" s="1"/>
  <c r="AJ28" i="7" s="1"/>
  <c r="AK28" i="7" s="1"/>
  <c r="AG28" i="7"/>
  <c r="AH67" i="7"/>
  <c r="AI67" i="7" s="1"/>
  <c r="AJ67" i="7" s="1"/>
  <c r="AK67" i="7" s="1"/>
  <c r="AG67" i="7"/>
  <c r="AH146" i="7"/>
  <c r="AI146" i="7"/>
  <c r="AJ146" i="7"/>
  <c r="AK146" i="7" s="1"/>
  <c r="AG146" i="7"/>
  <c r="AH124" i="7"/>
  <c r="AI124" i="7"/>
  <c r="AJ124" i="7" s="1"/>
  <c r="AK124" i="7" s="1"/>
  <c r="AG124" i="7"/>
  <c r="AH106" i="7"/>
  <c r="AI106" i="7" s="1"/>
  <c r="AJ106" i="7" s="1"/>
  <c r="AK106" i="7" s="1"/>
  <c r="AG106" i="7"/>
  <c r="AH273" i="7"/>
  <c r="AI273" i="7" s="1"/>
  <c r="AJ273" i="7" s="1"/>
  <c r="AK273" i="7" s="1"/>
  <c r="AG273" i="7"/>
  <c r="AH79" i="7"/>
  <c r="AI79" i="7"/>
  <c r="AJ79" i="7"/>
  <c r="AK79" i="7" s="1"/>
  <c r="AG79" i="7"/>
  <c r="AH50" i="7"/>
  <c r="AI50" i="7"/>
  <c r="AJ50" i="7" s="1"/>
  <c r="AK50" i="7" s="1"/>
  <c r="AG50" i="7"/>
  <c r="AH163" i="7"/>
  <c r="AI163" i="7" s="1"/>
  <c r="AJ163" i="7" s="1"/>
  <c r="AK163" i="7" s="1"/>
  <c r="AG163" i="7"/>
  <c r="AH80" i="7"/>
  <c r="AI80" i="7" s="1"/>
  <c r="AJ80" i="7" s="1"/>
  <c r="AK80" i="7" s="1"/>
  <c r="AG80" i="7"/>
  <c r="AH190" i="7"/>
  <c r="AI190" i="7"/>
  <c r="AJ190" i="7"/>
  <c r="AK190" i="7" s="1"/>
  <c r="AG190" i="7"/>
  <c r="AH205" i="7"/>
  <c r="AI205" i="7"/>
  <c r="AJ205" i="7" s="1"/>
  <c r="AK205" i="7" s="1"/>
  <c r="AG205" i="7"/>
  <c r="AH184" i="7"/>
  <c r="AI184" i="7" s="1"/>
  <c r="AJ184" i="7" s="1"/>
  <c r="AK184" i="7" s="1"/>
  <c r="AG184" i="7"/>
  <c r="AH344" i="7"/>
  <c r="AI344" i="7" s="1"/>
  <c r="AJ344" i="7" s="1"/>
  <c r="AK344" i="7" s="1"/>
  <c r="AG344" i="7"/>
  <c r="AH249" i="7"/>
  <c r="AI249" i="7"/>
  <c r="AJ249" i="7"/>
  <c r="AK249" i="7" s="1"/>
  <c r="AG249" i="7"/>
  <c r="AH285" i="7"/>
  <c r="AI285" i="7"/>
  <c r="AJ285" i="7" s="1"/>
  <c r="AK285" i="7" s="1"/>
  <c r="AG285" i="7"/>
  <c r="AH59" i="7"/>
  <c r="AI59" i="7" s="1"/>
  <c r="AJ59" i="7" s="1"/>
  <c r="AK59" i="7" s="1"/>
  <c r="AG59" i="7"/>
  <c r="AH319" i="7"/>
  <c r="AI319" i="7" s="1"/>
  <c r="AJ319" i="7" s="1"/>
  <c r="AK319" i="7" s="1"/>
  <c r="AG319" i="7"/>
  <c r="AH253" i="7"/>
  <c r="AI253" i="7"/>
  <c r="AJ253" i="7"/>
  <c r="AK253" i="7" s="1"/>
  <c r="AG253" i="7"/>
  <c r="AH149" i="7"/>
  <c r="AI149" i="7"/>
  <c r="AJ149" i="7" s="1"/>
  <c r="AK149" i="7" s="1"/>
  <c r="AG149" i="7"/>
  <c r="AH237" i="7"/>
  <c r="AI237" i="7" s="1"/>
  <c r="AJ237" i="7" s="1"/>
  <c r="AK237" i="7" s="1"/>
  <c r="AG237" i="7"/>
  <c r="AH207" i="7"/>
  <c r="AI207" i="7"/>
  <c r="AJ207" i="7"/>
  <c r="AK207" i="7"/>
  <c r="AG207" i="7"/>
  <c r="AH145" i="7"/>
  <c r="AI145" i="7"/>
  <c r="AJ145" i="7"/>
  <c r="AK145" i="7" s="1"/>
  <c r="AG145" i="7"/>
  <c r="AH150" i="7"/>
  <c r="AI150" i="7"/>
  <c r="AJ150" i="7" s="1"/>
  <c r="AK150" i="7" s="1"/>
  <c r="AG150" i="7"/>
  <c r="AH11" i="7"/>
  <c r="AI11" i="7" s="1"/>
  <c r="AJ11" i="7" s="1"/>
  <c r="AK11" i="7" s="1"/>
  <c r="AG11" i="7"/>
  <c r="AH279" i="7"/>
  <c r="AI279" i="7" s="1"/>
  <c r="AJ279" i="7" s="1"/>
  <c r="AK279" i="7" s="1"/>
  <c r="AG279" i="7"/>
  <c r="AH25" i="7"/>
  <c r="AI25" i="7" s="1"/>
  <c r="AJ25" i="7" s="1"/>
  <c r="AK25" i="7" s="1"/>
  <c r="AG25" i="7"/>
  <c r="AH244" i="7"/>
  <c r="AI244" i="7"/>
  <c r="AJ244" i="7" s="1"/>
  <c r="AK244" i="7" s="1"/>
  <c r="AG244" i="7"/>
  <c r="AH328" i="7"/>
  <c r="AI328" i="7" s="1"/>
  <c r="AJ328" i="7" s="1"/>
  <c r="AK328" i="7" s="1"/>
  <c r="AG328" i="7"/>
  <c r="AH22" i="7"/>
  <c r="AI22" i="7"/>
  <c r="AJ22" i="7" s="1"/>
  <c r="AK22" i="7" s="1"/>
  <c r="AG22" i="7"/>
  <c r="AH359" i="7"/>
  <c r="AI359" i="7"/>
  <c r="AJ359" i="7"/>
  <c r="AK359" i="7" s="1"/>
  <c r="AG359" i="7"/>
  <c r="AH206" i="7"/>
  <c r="AI206" i="7"/>
  <c r="AJ206" i="7" s="1"/>
  <c r="AK206" i="7" s="1"/>
  <c r="AG206" i="7"/>
  <c r="AH110" i="7"/>
  <c r="AI110" i="7" s="1"/>
  <c r="AJ110" i="7" s="1"/>
  <c r="AK110" i="7" s="1"/>
  <c r="AG110" i="7"/>
  <c r="AH123" i="7"/>
  <c r="AI123" i="7"/>
  <c r="AJ123" i="7"/>
  <c r="AK123" i="7"/>
  <c r="AG123" i="7"/>
  <c r="AH144" i="7"/>
  <c r="AI144" i="7" s="1"/>
  <c r="AJ144" i="7" s="1"/>
  <c r="AK144" i="7" s="1"/>
  <c r="AG144" i="7"/>
  <c r="AH306" i="7"/>
  <c r="AI306" i="7"/>
  <c r="AJ306" i="7" s="1"/>
  <c r="AK306" i="7" s="1"/>
  <c r="AG306" i="7"/>
  <c r="AH231" i="7"/>
  <c r="AI231" i="7" s="1"/>
  <c r="AJ231" i="7" s="1"/>
  <c r="AK231" i="7" s="1"/>
  <c r="AG231" i="7"/>
  <c r="AH63" i="7"/>
  <c r="AI63" i="7"/>
  <c r="AJ63" i="7" s="1"/>
  <c r="AK63" i="7" s="1"/>
  <c r="AG63" i="7"/>
  <c r="AH282" i="7"/>
  <c r="AI282" i="7"/>
  <c r="AJ282" i="7"/>
  <c r="AK282" i="7" s="1"/>
  <c r="AG282" i="7"/>
  <c r="AH252" i="7"/>
  <c r="AI252" i="7"/>
  <c r="AJ252" i="7" s="1"/>
  <c r="AK252" i="7" s="1"/>
  <c r="AG252" i="7"/>
  <c r="AH355" i="7"/>
  <c r="AI355" i="7" s="1"/>
  <c r="AJ355" i="7" s="1"/>
  <c r="AK355" i="7" s="1"/>
  <c r="AG355" i="7"/>
  <c r="AH122" i="7"/>
  <c r="AI122" i="7"/>
  <c r="AJ122" i="7"/>
  <c r="AK122" i="7"/>
  <c r="AG122" i="7"/>
  <c r="AH208" i="7"/>
  <c r="AI208" i="7" s="1"/>
  <c r="AJ208" i="7" s="1"/>
  <c r="AK208" i="7" s="1"/>
  <c r="AG208" i="7"/>
  <c r="AH77" i="7"/>
  <c r="AI77" i="7"/>
  <c r="AJ77" i="7" s="1"/>
  <c r="AK77" i="7" s="1"/>
  <c r="AG77" i="7"/>
  <c r="AH239" i="7"/>
  <c r="AI239" i="7" s="1"/>
  <c r="AJ239" i="7" s="1"/>
  <c r="AK239" i="7" s="1"/>
  <c r="AG239" i="7"/>
  <c r="AH329" i="7"/>
  <c r="AI329" i="7"/>
  <c r="AJ329" i="7" s="1"/>
  <c r="AK329" i="7" s="1"/>
  <c r="AG329" i="7"/>
  <c r="AH274" i="7"/>
  <c r="AI274" i="7"/>
  <c r="AJ274" i="7"/>
  <c r="AK274" i="7" s="1"/>
  <c r="AG274" i="7"/>
  <c r="AH363" i="7"/>
  <c r="AI363" i="7"/>
  <c r="AJ363" i="7" s="1"/>
  <c r="AK363" i="7" s="1"/>
  <c r="AG363" i="7"/>
  <c r="AH214" i="7"/>
  <c r="AI214" i="7" s="1"/>
  <c r="AJ214" i="7" s="1"/>
  <c r="AK214" i="7" s="1"/>
  <c r="AG214" i="7"/>
  <c r="AH326" i="7"/>
  <c r="AI326" i="7"/>
  <c r="AJ326" i="7"/>
  <c r="AK326" i="7"/>
  <c r="AG326" i="7"/>
  <c r="AH365" i="7"/>
  <c r="AI365" i="7" s="1"/>
  <c r="AJ365" i="7" s="1"/>
  <c r="AK365" i="7" s="1"/>
  <c r="AG365" i="7"/>
  <c r="AH109" i="7"/>
  <c r="AI109" i="7"/>
  <c r="AJ109" i="7" s="1"/>
  <c r="AK109" i="7" s="1"/>
  <c r="AG109" i="7"/>
  <c r="AH262" i="7"/>
  <c r="AI262" i="7" s="1"/>
  <c r="AJ262" i="7" s="1"/>
  <c r="AK262" i="7" s="1"/>
  <c r="AG262" i="7"/>
  <c r="AH243" i="7"/>
  <c r="AI243" i="7"/>
  <c r="AJ243" i="7" s="1"/>
  <c r="AK243" i="7" s="1"/>
  <c r="AG243" i="7"/>
  <c r="AH240" i="7"/>
  <c r="AI240" i="7" s="1"/>
  <c r="AJ240" i="7" s="1"/>
  <c r="AK240" i="7" s="1"/>
  <c r="AG240" i="7"/>
  <c r="AH158" i="7"/>
  <c r="AI158" i="7"/>
  <c r="AJ158" i="7" s="1"/>
  <c r="AK158" i="7" s="1"/>
  <c r="AG158" i="7"/>
  <c r="AH98" i="7"/>
  <c r="AI98" i="7" s="1"/>
  <c r="AJ98" i="7" s="1"/>
  <c r="AK98" i="7" s="1"/>
  <c r="AG98" i="7"/>
  <c r="AH222" i="7"/>
  <c r="AI222" i="7"/>
  <c r="AJ222" i="7" s="1"/>
  <c r="AK222" i="7" s="1"/>
  <c r="AG222" i="7"/>
  <c r="AH287" i="7"/>
  <c r="AI287" i="7" s="1"/>
  <c r="AJ287" i="7" s="1"/>
  <c r="AK287" i="7" s="1"/>
  <c r="AG287" i="7"/>
  <c r="AH125" i="7"/>
  <c r="AI125" i="7"/>
  <c r="AJ125" i="7" s="1"/>
  <c r="AK125" i="7" s="1"/>
  <c r="AG125" i="7"/>
  <c r="AH154" i="7"/>
  <c r="AI154" i="7" s="1"/>
  <c r="AJ154" i="7" s="1"/>
  <c r="AK154" i="7" s="1"/>
  <c r="AG154" i="7"/>
  <c r="AH12" i="7"/>
  <c r="AI12" i="7"/>
  <c r="AJ12" i="7" s="1"/>
  <c r="AK12" i="7" s="1"/>
  <c r="AG12" i="7"/>
  <c r="AH242" i="7"/>
  <c r="AI242" i="7" s="1"/>
  <c r="AJ242" i="7" s="1"/>
  <c r="AK242" i="7" s="1"/>
  <c r="AG242" i="7"/>
  <c r="AH305" i="7"/>
  <c r="AI305" i="7"/>
  <c r="AJ305" i="7" s="1"/>
  <c r="AK305" i="7" s="1"/>
  <c r="AG305" i="7"/>
  <c r="AH41" i="7"/>
  <c r="AI41" i="7" s="1"/>
  <c r="AJ41" i="7" s="1"/>
  <c r="AK41" i="7" s="1"/>
  <c r="AG41" i="7"/>
  <c r="AH271" i="7"/>
  <c r="AI271" i="7"/>
  <c r="AJ271" i="7" s="1"/>
  <c r="AK271" i="7" s="1"/>
  <c r="AG271" i="7"/>
  <c r="AH148" i="7"/>
  <c r="AI148" i="7" s="1"/>
  <c r="AJ148" i="7" s="1"/>
  <c r="AK148" i="7" s="1"/>
  <c r="AG148" i="7"/>
  <c r="AH66" i="7"/>
  <c r="AI66" i="7"/>
  <c r="AJ66" i="7" s="1"/>
  <c r="AK66" i="7" s="1"/>
  <c r="AG66" i="7"/>
  <c r="AH113" i="7"/>
  <c r="AI113" i="7" s="1"/>
  <c r="AJ113" i="7" s="1"/>
  <c r="AK113" i="7" s="1"/>
  <c r="AG113" i="7"/>
  <c r="AH83" i="7"/>
  <c r="AI83" i="7"/>
  <c r="AJ83" i="7" s="1"/>
  <c r="AK83" i="7" s="1"/>
  <c r="AG83" i="7"/>
  <c r="AH307" i="7"/>
  <c r="AI307" i="7" s="1"/>
  <c r="AJ307" i="7" s="1"/>
  <c r="AK307" i="7" s="1"/>
  <c r="AG307" i="7"/>
  <c r="AH217" i="7"/>
  <c r="AI217" i="7"/>
  <c r="AJ217" i="7" s="1"/>
  <c r="AK217" i="7" s="1"/>
  <c r="AG217" i="7"/>
  <c r="AH186" i="7"/>
  <c r="AI186" i="7" s="1"/>
  <c r="AJ186" i="7" s="1"/>
  <c r="AK186" i="7" s="1"/>
  <c r="AG186" i="7"/>
  <c r="AH57" i="7"/>
  <c r="AI57" i="7"/>
  <c r="AJ57" i="7" s="1"/>
  <c r="AK57" i="7" s="1"/>
  <c r="AG57" i="7"/>
  <c r="AH367" i="7"/>
  <c r="AI367" i="7" s="1"/>
  <c r="AJ367" i="7" s="1"/>
  <c r="AK367" i="7" s="1"/>
  <c r="AG367" i="7"/>
  <c r="AH254" i="7"/>
  <c r="AI254" i="7"/>
  <c r="AJ254" i="7" s="1"/>
  <c r="AK254" i="7" s="1"/>
  <c r="AG254" i="7"/>
  <c r="AH143" i="7"/>
  <c r="AI143" i="7" s="1"/>
  <c r="AJ143" i="7" s="1"/>
  <c r="AK143" i="7" s="1"/>
  <c r="AG143" i="7"/>
  <c r="AH312" i="7"/>
  <c r="AI312" i="7"/>
  <c r="AJ312" i="7" s="1"/>
  <c r="AK312" i="7" s="1"/>
  <c r="AG312" i="7"/>
  <c r="AH202" i="7"/>
  <c r="AI202" i="7" s="1"/>
  <c r="AJ202" i="7" s="1"/>
  <c r="AK202" i="7" s="1"/>
  <c r="AG202" i="7"/>
  <c r="AH39" i="7"/>
  <c r="AI39" i="7"/>
  <c r="AJ39" i="7" s="1"/>
  <c r="AK39" i="7" s="1"/>
  <c r="AG39" i="7"/>
  <c r="AH347" i="7"/>
  <c r="AI347" i="7" s="1"/>
  <c r="AJ347" i="7" s="1"/>
  <c r="AK347" i="7" s="1"/>
  <c r="AG347" i="7"/>
  <c r="AH251" i="7"/>
  <c r="AI251" i="7"/>
  <c r="AJ251" i="7" s="1"/>
  <c r="AK251" i="7" s="1"/>
  <c r="AG251" i="7"/>
  <c r="AH9" i="7"/>
  <c r="AI9" i="7" s="1"/>
  <c r="AJ9" i="7" s="1"/>
  <c r="AK9" i="7" s="1"/>
  <c r="AG9" i="7"/>
  <c r="AH320" i="7"/>
  <c r="AI320" i="7"/>
  <c r="AJ320" i="7" s="1"/>
  <c r="AK320" i="7" s="1"/>
  <c r="AG320" i="7"/>
  <c r="AH248" i="7"/>
  <c r="AI248" i="7" s="1"/>
  <c r="AJ248" i="7" s="1"/>
  <c r="AK248" i="7" s="1"/>
  <c r="AG248" i="7"/>
  <c r="AH105" i="7"/>
  <c r="AI105" i="7"/>
  <c r="AJ105" i="7" s="1"/>
  <c r="AK105" i="7" s="1"/>
  <c r="AG105" i="7"/>
  <c r="AH82" i="7"/>
  <c r="AI82" i="7" s="1"/>
  <c r="AJ82" i="7" s="1"/>
  <c r="AK82" i="7" s="1"/>
  <c r="AG82" i="7"/>
  <c r="AH46" i="7"/>
  <c r="AI46" i="7"/>
  <c r="AJ46" i="7" s="1"/>
  <c r="AK46" i="7" s="1"/>
  <c r="AG46" i="7"/>
  <c r="AH20" i="7"/>
  <c r="AI20" i="7" s="1"/>
  <c r="AJ20" i="7" s="1"/>
  <c r="AK20" i="7" s="1"/>
  <c r="AG20" i="7"/>
  <c r="AH289" i="7"/>
  <c r="AI289" i="7"/>
  <c r="AJ289" i="7" s="1"/>
  <c r="AK289" i="7" s="1"/>
  <c r="AG289" i="7"/>
  <c r="AH341" i="7"/>
  <c r="AI341" i="7" s="1"/>
  <c r="AJ341" i="7" s="1"/>
  <c r="AK341" i="7" s="1"/>
  <c r="AG341" i="7"/>
  <c r="AH343" i="7"/>
  <c r="AI343" i="7"/>
  <c r="AJ343" i="7" s="1"/>
  <c r="AK343" i="7" s="1"/>
  <c r="AG343" i="7"/>
  <c r="AH53" i="7"/>
  <c r="AI53" i="7" s="1"/>
  <c r="AJ53" i="7" s="1"/>
  <c r="AK53" i="7" s="1"/>
  <c r="AG53" i="7"/>
  <c r="AH14" i="7"/>
  <c r="AI14" i="7"/>
  <c r="AJ14" i="7" s="1"/>
  <c r="AK14" i="7" s="1"/>
  <c r="AG14" i="7"/>
  <c r="AH361" i="7"/>
  <c r="AI361" i="7" s="1"/>
  <c r="AJ361" i="7" s="1"/>
  <c r="AK361" i="7" s="1"/>
  <c r="AG361" i="7"/>
  <c r="AH56" i="7"/>
  <c r="AI56" i="7"/>
  <c r="AJ56" i="7" s="1"/>
  <c r="AK56" i="7" s="1"/>
  <c r="AG56" i="7"/>
  <c r="AH169" i="7"/>
  <c r="AI169" i="7" s="1"/>
  <c r="AJ169" i="7" s="1"/>
  <c r="AK169" i="7" s="1"/>
  <c r="AG169" i="7"/>
  <c r="AH257" i="7"/>
  <c r="AI257" i="7"/>
  <c r="AJ257" i="7" s="1"/>
  <c r="AK257" i="7" s="1"/>
  <c r="AG257" i="7"/>
  <c r="AH116" i="7"/>
  <c r="AI116" i="7" s="1"/>
  <c r="AJ116" i="7" s="1"/>
  <c r="AK116" i="7" s="1"/>
  <c r="AG116" i="7"/>
  <c r="AH286" i="7"/>
  <c r="AI286" i="7"/>
  <c r="AJ286" i="7" s="1"/>
  <c r="AK286" i="7" s="1"/>
  <c r="AG286" i="7"/>
  <c r="AH342" i="7"/>
  <c r="AI342" i="7" s="1"/>
  <c r="AJ342" i="7" s="1"/>
  <c r="AK342" i="7" s="1"/>
  <c r="AG342" i="7"/>
  <c r="AH310" i="7"/>
  <c r="AI310" i="7"/>
  <c r="AJ310" i="7" s="1"/>
  <c r="AK310" i="7" s="1"/>
  <c r="AG310" i="7"/>
  <c r="AH90" i="7"/>
  <c r="AI90" i="7" s="1"/>
  <c r="AJ90" i="7" s="1"/>
  <c r="AK90" i="7" s="1"/>
  <c r="AG90" i="7"/>
  <c r="AH213" i="7"/>
  <c r="AI213" i="7"/>
  <c r="AJ213" i="7" s="1"/>
  <c r="AK213" i="7" s="1"/>
  <c r="AG213" i="7"/>
  <c r="AH129" i="7"/>
  <c r="AI129" i="7" s="1"/>
  <c r="AJ129" i="7" s="1"/>
  <c r="AK129" i="7" s="1"/>
  <c r="AG129" i="7"/>
  <c r="AH128" i="7"/>
  <c r="AI128" i="7"/>
  <c r="AJ128" i="7" s="1"/>
  <c r="AK128" i="7" s="1"/>
  <c r="AG128" i="7"/>
  <c r="AH103" i="7"/>
  <c r="AI103" i="7" s="1"/>
  <c r="AJ103" i="7" s="1"/>
  <c r="AK103" i="7" s="1"/>
  <c r="AG103" i="7"/>
  <c r="AH54" i="7"/>
  <c r="AI54" i="7"/>
  <c r="AJ54" i="7" s="1"/>
  <c r="AK54" i="7" s="1"/>
  <c r="AG54" i="7"/>
  <c r="AH175" i="7"/>
  <c r="AI175" i="7" s="1"/>
  <c r="AJ175" i="7" s="1"/>
  <c r="AK175" i="7" s="1"/>
  <c r="AG175" i="7"/>
  <c r="AH132" i="7"/>
  <c r="AI132" i="7"/>
  <c r="AJ132" i="7" s="1"/>
  <c r="AK132" i="7" s="1"/>
  <c r="AG132" i="7"/>
  <c r="AH334" i="7"/>
  <c r="AI334" i="7" s="1"/>
  <c r="AJ334" i="7" s="1"/>
  <c r="AK334" i="7" s="1"/>
  <c r="AG334" i="7"/>
  <c r="AH276" i="7"/>
  <c r="AI276" i="7"/>
  <c r="AJ276" i="7" s="1"/>
  <c r="AK276" i="7" s="1"/>
  <c r="AG276" i="7"/>
  <c r="AH48" i="7"/>
  <c r="AI48" i="7" s="1"/>
  <c r="AJ48" i="7" s="1"/>
  <c r="AK48" i="7" s="1"/>
  <c r="AG48" i="7"/>
  <c r="AH114" i="7"/>
  <c r="AI114" i="7"/>
  <c r="AJ114" i="7" s="1"/>
  <c r="AK114" i="7" s="1"/>
  <c r="AG114" i="7"/>
  <c r="AH49" i="7"/>
  <c r="AI49" i="7" s="1"/>
  <c r="AJ49" i="7" s="1"/>
  <c r="AK49" i="7" s="1"/>
  <c r="AG49" i="7"/>
  <c r="AH70" i="7"/>
  <c r="AI70" i="7"/>
  <c r="AJ70" i="7" s="1"/>
  <c r="AK70" i="7" s="1"/>
  <c r="AG70" i="7"/>
  <c r="AH357" i="7"/>
  <c r="AI357" i="7" s="1"/>
  <c r="AJ357" i="7" s="1"/>
  <c r="AK357" i="7" s="1"/>
  <c r="AG357" i="7"/>
  <c r="AH139" i="7"/>
  <c r="AI139" i="7"/>
  <c r="AJ139" i="7" s="1"/>
  <c r="AK139" i="7" s="1"/>
  <c r="AG139" i="7"/>
  <c r="AH354" i="7"/>
  <c r="AI354" i="7" s="1"/>
  <c r="AJ354" i="7" s="1"/>
  <c r="AK354" i="7" s="1"/>
  <c r="AG354" i="7"/>
  <c r="AH308" i="7"/>
  <c r="AI308" i="7"/>
  <c r="AJ308" i="7" s="1"/>
  <c r="AK308" i="7" s="1"/>
  <c r="AG308" i="7"/>
  <c r="AH64" i="7"/>
  <c r="AI64" i="7" s="1"/>
  <c r="AJ64" i="7" s="1"/>
  <c r="AK64" i="7" s="1"/>
  <c r="AG64" i="7"/>
  <c r="AH8" i="7"/>
  <c r="AI8" i="7"/>
  <c r="AJ8" i="7" s="1"/>
  <c r="AK8" i="7" s="1"/>
  <c r="AG8" i="7"/>
  <c r="AH292" i="7"/>
  <c r="AI292" i="7" s="1"/>
  <c r="AJ292" i="7" s="1"/>
  <c r="AK292" i="7" s="1"/>
  <c r="AG292" i="7"/>
  <c r="AH358" i="7"/>
  <c r="AI358" i="7"/>
  <c r="AJ358" i="7" s="1"/>
  <c r="AK358" i="7" s="1"/>
  <c r="AG358" i="7"/>
  <c r="AH220" i="7"/>
  <c r="AI220" i="7" s="1"/>
  <c r="AJ220" i="7" s="1"/>
  <c r="AK220" i="7" s="1"/>
  <c r="AG220" i="7"/>
  <c r="AH38" i="7"/>
  <c r="AI38" i="7"/>
  <c r="AJ38" i="7" s="1"/>
  <c r="AK38" i="7" s="1"/>
  <c r="AG38" i="7"/>
  <c r="AH321" i="7"/>
  <c r="AI321" i="7" s="1"/>
  <c r="AJ321" i="7" s="1"/>
  <c r="AK321" i="7" s="1"/>
  <c r="AG321" i="7"/>
  <c r="AH338" i="7"/>
  <c r="AI338" i="7"/>
  <c r="AJ338" i="7" s="1"/>
  <c r="AK338" i="7" s="1"/>
  <c r="AG338" i="7"/>
  <c r="AH316" i="7"/>
  <c r="AI316" i="7" s="1"/>
  <c r="AJ316" i="7" s="1"/>
  <c r="AK316" i="7" s="1"/>
  <c r="AG316" i="7"/>
  <c r="AH130" i="7"/>
  <c r="AI130" i="7"/>
  <c r="AJ130" i="7" s="1"/>
  <c r="AK130" i="7" s="1"/>
  <c r="AG130" i="7"/>
  <c r="AH210" i="7"/>
  <c r="AI210" i="7" s="1"/>
  <c r="AJ210" i="7" s="1"/>
  <c r="AK210" i="7" s="1"/>
  <c r="AG210" i="7"/>
  <c r="AH362" i="7"/>
  <c r="AI362" i="7"/>
  <c r="AJ362" i="7" s="1"/>
  <c r="AK362" i="7" s="1"/>
  <c r="AG362" i="7"/>
  <c r="AH179" i="7"/>
  <c r="AI179" i="7" s="1"/>
  <c r="AJ179" i="7" s="1"/>
  <c r="AK179" i="7" s="1"/>
  <c r="AG179" i="7"/>
  <c r="AH170" i="7"/>
  <c r="AI170" i="7"/>
  <c r="AJ170" i="7" s="1"/>
  <c r="AK170" i="7" s="1"/>
  <c r="AG170" i="7"/>
  <c r="AH280" i="7"/>
  <c r="AI280" i="7" s="1"/>
  <c r="AJ280" i="7" s="1"/>
  <c r="AK280" i="7" s="1"/>
  <c r="AG280" i="7"/>
  <c r="AH84" i="7"/>
  <c r="AI84" i="7"/>
  <c r="AJ84" i="7" s="1"/>
  <c r="AK84" i="7" s="1"/>
  <c r="AG84" i="7"/>
  <c r="AH68" i="7"/>
  <c r="AI68" i="7" s="1"/>
  <c r="AJ68" i="7" s="1"/>
  <c r="AK68" i="7" s="1"/>
  <c r="AG68" i="7"/>
  <c r="AH121" i="7"/>
  <c r="AI121" i="7"/>
  <c r="AJ121" i="7" s="1"/>
  <c r="AK121" i="7" s="1"/>
  <c r="AG121" i="7"/>
  <c r="AH33" i="7"/>
  <c r="AI33" i="7" s="1"/>
  <c r="AJ33" i="7" s="1"/>
  <c r="AK33" i="7" s="1"/>
  <c r="AG33" i="7"/>
  <c r="AH260" i="7"/>
  <c r="AI260" i="7"/>
  <c r="AJ260" i="7" s="1"/>
  <c r="AK260" i="7" s="1"/>
  <c r="AG260" i="7"/>
  <c r="AH176" i="7"/>
  <c r="AI176" i="7" s="1"/>
  <c r="AJ176" i="7" s="1"/>
  <c r="AK176" i="7" s="1"/>
  <c r="AG176" i="7"/>
  <c r="AH111" i="7"/>
  <c r="AI111" i="7"/>
  <c r="AJ111" i="7" s="1"/>
  <c r="AK111" i="7" s="1"/>
  <c r="AG111" i="7"/>
  <c r="AH212" i="7"/>
  <c r="AI212" i="7" s="1"/>
  <c r="AJ212" i="7" s="1"/>
  <c r="AK212" i="7" s="1"/>
  <c r="AG212" i="7"/>
  <c r="AH97" i="7"/>
  <c r="AI97" i="7"/>
  <c r="AJ97" i="7" s="1"/>
  <c r="AK97" i="7" s="1"/>
  <c r="AG97" i="7"/>
  <c r="AH86" i="7"/>
  <c r="AI86" i="7" s="1"/>
  <c r="AJ86" i="7" s="1"/>
  <c r="AK86" i="7" s="1"/>
  <c r="AG86" i="7"/>
  <c r="AH261" i="7"/>
  <c r="AI261" i="7"/>
  <c r="AJ261" i="7" s="1"/>
  <c r="AK261" i="7" s="1"/>
  <c r="AG261" i="7"/>
  <c r="AH182" i="7"/>
  <c r="AI182" i="7" s="1"/>
  <c r="AJ182" i="7" s="1"/>
  <c r="AK182" i="7" s="1"/>
  <c r="AG182" i="7"/>
  <c r="AH337" i="7"/>
  <c r="AI337" i="7"/>
  <c r="AJ337" i="7" s="1"/>
  <c r="AK337" i="7" s="1"/>
  <c r="AG337" i="7"/>
  <c r="AH100" i="7"/>
  <c r="AI100" i="7" s="1"/>
  <c r="AJ100" i="7" s="1"/>
  <c r="AK100" i="7" s="1"/>
  <c r="AG100" i="7"/>
  <c r="AH351" i="7"/>
  <c r="AI351" i="7"/>
  <c r="AJ351" i="7" s="1"/>
  <c r="AK351" i="7" s="1"/>
  <c r="AG351" i="7"/>
  <c r="AH172" i="7"/>
  <c r="AI172" i="7" s="1"/>
  <c r="AJ172" i="7" s="1"/>
  <c r="AK172" i="7" s="1"/>
  <c r="AG172" i="7"/>
  <c r="AH250" i="7"/>
  <c r="AI250" i="7"/>
  <c r="AJ250" i="7" s="1"/>
  <c r="AK250" i="7" s="1"/>
  <c r="AG250" i="7"/>
  <c r="AH156" i="7"/>
  <c r="AI156" i="7" s="1"/>
  <c r="AJ156" i="7" s="1"/>
  <c r="AK156" i="7" s="1"/>
  <c r="AG156" i="7"/>
  <c r="AH295" i="7"/>
  <c r="AI295" i="7"/>
  <c r="AJ295" i="7" s="1"/>
  <c r="AK295" i="7" s="1"/>
  <c r="AG295" i="7"/>
  <c r="AH112" i="7"/>
  <c r="AI112" i="7" s="1"/>
  <c r="AJ112" i="7" s="1"/>
  <c r="AK112" i="7" s="1"/>
  <c r="AG112" i="7"/>
  <c r="AH133" i="7"/>
  <c r="AI133" i="7"/>
  <c r="AJ133" i="7" s="1"/>
  <c r="AK133" i="7" s="1"/>
  <c r="AG133" i="7"/>
  <c r="AH137" i="7"/>
  <c r="AI137" i="7" s="1"/>
  <c r="AJ137" i="7" s="1"/>
  <c r="AK137" i="7" s="1"/>
  <c r="AG137" i="7"/>
  <c r="AH332" i="7"/>
  <c r="AI332" i="7"/>
  <c r="AJ332" i="7" s="1"/>
  <c r="AK332" i="7" s="1"/>
  <c r="AG332" i="7"/>
  <c r="AH223" i="7"/>
  <c r="AI223" i="7" s="1"/>
  <c r="AJ223" i="7" s="1"/>
  <c r="AK223" i="7" s="1"/>
  <c r="AG223" i="7"/>
  <c r="AH45" i="7"/>
  <c r="AI45" i="7"/>
  <c r="AJ45" i="7" s="1"/>
  <c r="AK45" i="7" s="1"/>
  <c r="AG45" i="7"/>
  <c r="AH136" i="7"/>
  <c r="AI136" i="7" s="1"/>
  <c r="AJ136" i="7" s="1"/>
  <c r="AK136" i="7" s="1"/>
  <c r="AG136" i="7"/>
  <c r="AH55" i="7"/>
  <c r="AI55" i="7"/>
  <c r="AJ55" i="7" s="1"/>
  <c r="AK55" i="7" s="1"/>
  <c r="AG55" i="7"/>
  <c r="AH87" i="7"/>
  <c r="AI87" i="7" s="1"/>
  <c r="AJ87" i="7" s="1"/>
  <c r="AK87" i="7" s="1"/>
  <c r="AG87" i="7"/>
  <c r="AH199" i="7"/>
  <c r="AI199" i="7"/>
  <c r="AJ199" i="7" s="1"/>
  <c r="AK199" i="7" s="1"/>
  <c r="AG199" i="7"/>
  <c r="AH238" i="7"/>
  <c r="AI238" i="7" s="1"/>
  <c r="AJ238" i="7" s="1"/>
  <c r="AK238" i="7" s="1"/>
  <c r="AG238" i="7"/>
  <c r="AH23" i="7"/>
  <c r="AI23" i="7"/>
  <c r="AJ23" i="7" s="1"/>
  <c r="AK23" i="7" s="1"/>
  <c r="AG23" i="7"/>
  <c r="AH178" i="7"/>
  <c r="AI178" i="7" s="1"/>
  <c r="AJ178" i="7" s="1"/>
  <c r="AK178" i="7" s="1"/>
  <c r="AG178" i="7"/>
  <c r="AH201" i="7"/>
  <c r="AI201" i="7"/>
  <c r="AJ201" i="7" s="1"/>
  <c r="AK201" i="7" s="1"/>
  <c r="AG201" i="7"/>
  <c r="AH225" i="7"/>
  <c r="AI225" i="7" s="1"/>
  <c r="AJ225" i="7" s="1"/>
  <c r="AK225" i="7" s="1"/>
  <c r="AG225" i="7"/>
  <c r="AH96" i="7"/>
  <c r="AI96" i="7"/>
  <c r="AJ96" i="7" s="1"/>
  <c r="AK96" i="7" s="1"/>
  <c r="AG96" i="7"/>
  <c r="AH99" i="7"/>
  <c r="AI99" i="7" s="1"/>
  <c r="AJ99" i="7" s="1"/>
  <c r="AK99" i="7" s="1"/>
  <c r="AG99" i="7"/>
  <c r="AH164" i="7"/>
  <c r="AI164" i="7"/>
  <c r="AJ164" i="7" s="1"/>
  <c r="AK164" i="7" s="1"/>
  <c r="AG164" i="7"/>
  <c r="AH47" i="7"/>
  <c r="AI47" i="7" s="1"/>
  <c r="AJ47" i="7" s="1"/>
  <c r="AK47" i="7" s="1"/>
  <c r="AG47" i="7"/>
  <c r="AH62" i="7"/>
  <c r="AI62" i="7"/>
  <c r="AJ62" i="7" s="1"/>
  <c r="AK62" i="7" s="1"/>
  <c r="AG62" i="7"/>
  <c r="AH303" i="7"/>
  <c r="AI303" i="7" s="1"/>
  <c r="AJ303" i="7" s="1"/>
  <c r="AK303" i="7" s="1"/>
  <c r="AG303" i="7"/>
  <c r="AH173" i="7"/>
  <c r="AI173" i="7"/>
  <c r="AJ173" i="7" s="1"/>
  <c r="AK173" i="7" s="1"/>
  <c r="AG173" i="7"/>
  <c r="AH107" i="7"/>
  <c r="AI107" i="7" s="1"/>
  <c r="AJ107" i="7" s="1"/>
  <c r="AK107" i="7" s="1"/>
  <c r="AG107" i="7"/>
  <c r="AH32" i="7"/>
  <c r="AI32" i="7"/>
  <c r="AJ32" i="7" s="1"/>
  <c r="AK32" i="7" s="1"/>
  <c r="AG32" i="7"/>
  <c r="AH167" i="7"/>
  <c r="AI167" i="7" s="1"/>
  <c r="AJ167" i="7" s="1"/>
  <c r="AK167" i="7" s="1"/>
  <c r="AG167" i="7"/>
  <c r="AH219" i="7"/>
  <c r="AI219" i="7"/>
  <c r="AJ219" i="7" s="1"/>
  <c r="AK219" i="7" s="1"/>
  <c r="AG219" i="7"/>
  <c r="AH211" i="7"/>
  <c r="AI211" i="7" s="1"/>
  <c r="AJ211" i="7" s="1"/>
  <c r="AK211" i="7" s="1"/>
  <c r="AG211" i="7"/>
  <c r="AH293" i="7"/>
  <c r="AI293" i="7"/>
  <c r="AJ293" i="7" s="1"/>
  <c r="AK293" i="7" s="1"/>
  <c r="AG293" i="7"/>
  <c r="AH196" i="7"/>
  <c r="AI196" i="7" s="1"/>
  <c r="AJ196" i="7" s="1"/>
  <c r="AK196" i="7" s="1"/>
  <c r="AG196" i="7"/>
  <c r="AH185" i="7"/>
  <c r="AI185" i="7"/>
  <c r="AJ185" i="7" s="1"/>
  <c r="AK185" i="7" s="1"/>
  <c r="AG185" i="7"/>
  <c r="AH16" i="7"/>
  <c r="AI16" i="7" s="1"/>
  <c r="AJ16" i="7" s="1"/>
  <c r="AK16" i="7" s="1"/>
  <c r="AG16" i="7"/>
  <c r="AH42" i="7"/>
  <c r="AI42" i="7"/>
  <c r="AJ42" i="7" s="1"/>
  <c r="AK42" i="7" s="1"/>
  <c r="AG42" i="7"/>
  <c r="AH72" i="7"/>
  <c r="AI72" i="7" s="1"/>
  <c r="AJ72" i="7" s="1"/>
  <c r="AK72" i="7" s="1"/>
  <c r="AG72" i="7"/>
  <c r="AH230" i="7"/>
  <c r="AI230" i="7"/>
  <c r="AJ230" i="7" s="1"/>
  <c r="AK230" i="7" s="1"/>
  <c r="AG230" i="7"/>
  <c r="AH78" i="7"/>
  <c r="AI78" i="7" s="1"/>
  <c r="AJ78" i="7" s="1"/>
  <c r="AK78" i="7" s="1"/>
  <c r="AG78" i="7"/>
  <c r="AH189" i="7"/>
  <c r="AI189" i="7"/>
  <c r="AJ189" i="7" s="1"/>
  <c r="AK189" i="7" s="1"/>
  <c r="AG189" i="7"/>
  <c r="AH349" i="7"/>
  <c r="AI349" i="7" s="1"/>
  <c r="AJ349" i="7" s="1"/>
  <c r="AK349" i="7" s="1"/>
  <c r="AG349" i="7"/>
  <c r="AH232" i="7"/>
  <c r="AI232" i="7"/>
  <c r="AJ232" i="7" s="1"/>
  <c r="AK232" i="7" s="1"/>
  <c r="AG232" i="7"/>
  <c r="AH120" i="7"/>
  <c r="AI120" i="7" s="1"/>
  <c r="AJ120" i="7" s="1"/>
  <c r="AK120" i="7" s="1"/>
  <c r="AG120" i="7"/>
  <c r="AH151" i="7"/>
  <c r="AI151" i="7"/>
  <c r="AJ151" i="7" s="1"/>
  <c r="AK151" i="7" s="1"/>
  <c r="AG151" i="7"/>
  <c r="AH291" i="7"/>
  <c r="AI291" i="7" s="1"/>
  <c r="AJ291" i="7" s="1"/>
  <c r="AK291" i="7" s="1"/>
  <c r="AG291" i="7"/>
  <c r="AH364" i="7"/>
  <c r="AI364" i="7"/>
  <c r="AJ364" i="7" s="1"/>
  <c r="AK364" i="7" s="1"/>
  <c r="AG364" i="7"/>
  <c r="AH6" i="7"/>
  <c r="AI6" i="7" s="1"/>
  <c r="AJ6" i="7" s="1"/>
  <c r="AK6" i="7" s="1"/>
  <c r="AG6" i="7"/>
  <c r="AH36" i="7"/>
  <c r="AI36" i="7"/>
  <c r="AJ36" i="7" s="1"/>
  <c r="AK36" i="7" s="1"/>
  <c r="AG36" i="7"/>
  <c r="AH345" i="7"/>
  <c r="AI345" i="7" s="1"/>
  <c r="AJ345" i="7" s="1"/>
  <c r="AK345" i="7" s="1"/>
  <c r="AG345" i="7"/>
  <c r="AH227" i="7"/>
  <c r="AI227" i="7"/>
  <c r="AJ227" i="7" s="1"/>
  <c r="AK227" i="7" s="1"/>
  <c r="AG227" i="7"/>
  <c r="AH315" i="7"/>
  <c r="AI315" i="7" s="1"/>
  <c r="AJ315" i="7" s="1"/>
  <c r="AK315" i="7" s="1"/>
  <c r="AG315" i="7"/>
  <c r="AH368" i="7"/>
  <c r="AI368" i="7"/>
  <c r="AJ368" i="7" s="1"/>
  <c r="AK368" i="7" s="1"/>
  <c r="AG368" i="7"/>
  <c r="AH277" i="7"/>
  <c r="AI277" i="7" s="1"/>
  <c r="AJ277" i="7" s="1"/>
  <c r="AK277" i="7" s="1"/>
  <c r="AG277" i="7"/>
  <c r="AH313" i="7"/>
  <c r="AI313" i="7"/>
  <c r="AJ313" i="7" s="1"/>
  <c r="AK313" i="7" s="1"/>
  <c r="AG313" i="7"/>
  <c r="AH18" i="7"/>
  <c r="AI18" i="7" s="1"/>
  <c r="AJ18" i="7" s="1"/>
  <c r="AK18" i="7" s="1"/>
  <c r="AG18" i="7"/>
  <c r="AH275" i="7"/>
  <c r="AI275" i="7"/>
  <c r="AJ275" i="7" s="1"/>
  <c r="AK275" i="7" s="1"/>
  <c r="AG275" i="7"/>
  <c r="AH299" i="7"/>
  <c r="AI299" i="7" s="1"/>
  <c r="AJ299" i="7" s="1"/>
  <c r="AK299" i="7" s="1"/>
  <c r="AG299" i="7"/>
  <c r="AH92" i="7"/>
  <c r="AI92" i="7"/>
  <c r="AJ92" i="7" s="1"/>
  <c r="AK92" i="7" s="1"/>
  <c r="AG92" i="7"/>
  <c r="AH115" i="7"/>
  <c r="AI115" i="7" s="1"/>
  <c r="AJ115" i="7" s="1"/>
  <c r="AK115" i="7" s="1"/>
  <c r="AG115" i="7"/>
  <c r="AH215" i="7"/>
  <c r="AI215" i="7"/>
  <c r="AJ215" i="7" s="1"/>
  <c r="AK215" i="7" s="1"/>
  <c r="AG215" i="7"/>
  <c r="AH216" i="7"/>
  <c r="AI216" i="7" s="1"/>
  <c r="AJ216" i="7" s="1"/>
  <c r="AK216" i="7" s="1"/>
  <c r="AG216" i="7"/>
  <c r="AH272" i="7"/>
  <c r="AI272" i="7"/>
  <c r="AJ272" i="7" s="1"/>
  <c r="AK272" i="7" s="1"/>
  <c r="AG272" i="7"/>
  <c r="AH263" i="7"/>
  <c r="AI263" i="7" s="1"/>
  <c r="AJ263" i="7" s="1"/>
  <c r="AK263" i="7" s="1"/>
  <c r="AG263" i="7"/>
  <c r="AH24" i="7"/>
  <c r="AI24" i="7"/>
  <c r="AJ24" i="7" s="1"/>
  <c r="AK24" i="7" s="1"/>
  <c r="AG24" i="7"/>
  <c r="AH118" i="7"/>
  <c r="AI118" i="7" s="1"/>
  <c r="AJ118" i="7" s="1"/>
  <c r="AK118" i="7" s="1"/>
  <c r="AG118" i="7"/>
  <c r="AH140" i="7"/>
  <c r="AI140" i="7"/>
  <c r="AJ140" i="7" s="1"/>
  <c r="AK140" i="7" s="1"/>
  <c r="AG140" i="7"/>
  <c r="AH298" i="7"/>
  <c r="AI298" i="7" s="1"/>
  <c r="AJ298" i="7" s="1"/>
  <c r="AK298" i="7" s="1"/>
  <c r="AG298" i="7"/>
  <c r="AH102" i="7"/>
  <c r="AI102" i="7"/>
  <c r="AJ102" i="7" s="1"/>
  <c r="AK102" i="7" s="1"/>
  <c r="AG102" i="7"/>
  <c r="AH43" i="7"/>
  <c r="AI43" i="7" s="1"/>
  <c r="AJ43" i="7" s="1"/>
  <c r="AK43" i="7" s="1"/>
  <c r="AG43" i="7"/>
  <c r="AH311" i="7"/>
  <c r="AI311" i="7"/>
  <c r="AJ311" i="7" s="1"/>
  <c r="AK311" i="7" s="1"/>
  <c r="AG311" i="7"/>
  <c r="AH161" i="7"/>
  <c r="AI161" i="7" s="1"/>
  <c r="AJ161" i="7" s="1"/>
  <c r="AK161" i="7" s="1"/>
  <c r="AG161" i="7"/>
  <c r="AH268" i="7"/>
  <c r="AI268" i="7"/>
  <c r="AJ268" i="7" s="1"/>
  <c r="AK268" i="7" s="1"/>
  <c r="AG268" i="7"/>
  <c r="AH297" i="7"/>
  <c r="AI297" i="7" s="1"/>
  <c r="AJ297" i="7" s="1"/>
  <c r="AK297" i="7" s="1"/>
  <c r="AG297" i="7"/>
  <c r="AH204" i="7"/>
  <c r="AI204" i="7"/>
  <c r="AJ204" i="7" s="1"/>
  <c r="AK204" i="7" s="1"/>
  <c r="AG204" i="7"/>
  <c r="AH134" i="7"/>
  <c r="AI134" i="7" s="1"/>
  <c r="AJ134" i="7" s="1"/>
  <c r="AK134" i="7" s="1"/>
  <c r="AG134" i="7"/>
  <c r="AH108" i="7"/>
  <c r="AI108" i="7"/>
  <c r="AJ108" i="7" s="1"/>
  <c r="AK108" i="7" s="1"/>
  <c r="AG108" i="7"/>
  <c r="AH255" i="7"/>
  <c r="AI255" i="7" s="1"/>
  <c r="AJ255" i="7" s="1"/>
  <c r="AK255" i="7" s="1"/>
  <c r="AG255" i="7"/>
  <c r="AH228" i="7"/>
  <c r="AI228" i="7"/>
  <c r="AJ228" i="7" s="1"/>
  <c r="AK228" i="7" s="1"/>
  <c r="AG228" i="7"/>
  <c r="AH71" i="7"/>
  <c r="AI71" i="7" s="1"/>
  <c r="AJ71" i="7" s="1"/>
  <c r="AK71" i="7" s="1"/>
  <c r="AG71" i="7"/>
  <c r="AH294" i="7"/>
  <c r="AI294" i="7"/>
  <c r="AJ294" i="7" s="1"/>
  <c r="AK294" i="7" s="1"/>
  <c r="AG294" i="7"/>
  <c r="AH302" i="7"/>
  <c r="AI302" i="7" s="1"/>
  <c r="AJ302" i="7" s="1"/>
  <c r="AK302" i="7" s="1"/>
  <c r="AG302" i="7"/>
  <c r="AH91" i="7"/>
  <c r="AI91" i="7"/>
  <c r="AJ91" i="7" s="1"/>
  <c r="AK91" i="7" s="1"/>
  <c r="AG91" i="7"/>
  <c r="AH267" i="7"/>
  <c r="AI267" i="7" s="1"/>
  <c r="AJ267" i="7" s="1"/>
  <c r="AK267" i="7" s="1"/>
  <c r="AG267" i="7"/>
  <c r="AH5" i="7"/>
  <c r="AI5" i="7"/>
  <c r="AJ5" i="7" s="1"/>
  <c r="AK5" i="7" s="1"/>
  <c r="AG5" i="7"/>
  <c r="AH314" i="7"/>
  <c r="AI314" i="7" s="1"/>
  <c r="AJ314" i="7" s="1"/>
  <c r="AK314" i="7" s="1"/>
  <c r="AG314" i="7"/>
  <c r="AH309" i="7"/>
  <c r="AI309" i="7"/>
  <c r="AJ309" i="7" s="1"/>
  <c r="AK309" i="7" s="1"/>
  <c r="AG309" i="7"/>
  <c r="AH200" i="7"/>
  <c r="AI200" i="7" s="1"/>
  <c r="AJ200" i="7" s="1"/>
  <c r="AK200" i="7" s="1"/>
  <c r="AG200" i="7"/>
  <c r="AH17" i="7"/>
  <c r="AI17" i="7"/>
  <c r="AJ17" i="7" s="1"/>
  <c r="AK17" i="7" s="1"/>
  <c r="AG17" i="7"/>
  <c r="AH318" i="7"/>
  <c r="AI318" i="7" s="1"/>
  <c r="AJ318" i="7" s="1"/>
  <c r="AK318" i="7" s="1"/>
  <c r="AG318" i="7"/>
  <c r="AH153" i="7"/>
  <c r="AI153" i="7"/>
  <c r="AJ153" i="7" s="1"/>
  <c r="AK153" i="7" s="1"/>
  <c r="AG153" i="7"/>
  <c r="AH247" i="7"/>
  <c r="AI247" i="7" s="1"/>
  <c r="AJ247" i="7" s="1"/>
  <c r="AK247" i="7" s="1"/>
  <c r="AG247" i="7"/>
  <c r="AH60" i="7"/>
  <c r="AI60" i="7"/>
  <c r="AJ60" i="7" s="1"/>
  <c r="AK60" i="7" s="1"/>
  <c r="AG60" i="7"/>
  <c r="AH183" i="7"/>
  <c r="AI183" i="7" s="1"/>
  <c r="AJ183" i="7" s="1"/>
  <c r="AK183" i="7" s="1"/>
  <c r="AG183" i="7"/>
  <c r="AH300" i="7"/>
  <c r="AI300" i="7"/>
  <c r="AJ300" i="7" s="1"/>
  <c r="AK300" i="7" s="1"/>
  <c r="AG300" i="7"/>
  <c r="AH226" i="7"/>
  <c r="AI226" i="7" s="1"/>
  <c r="AJ226" i="7" s="1"/>
  <c r="AK226" i="7" s="1"/>
  <c r="AG226" i="7"/>
  <c r="AH187" i="7"/>
  <c r="AI187" i="7"/>
  <c r="AJ187" i="7" s="1"/>
  <c r="AK187" i="7" s="1"/>
  <c r="AG187" i="7"/>
  <c r="AH81" i="7"/>
  <c r="AI81" i="7" s="1"/>
  <c r="AJ81" i="7" s="1"/>
  <c r="AK81" i="7" s="1"/>
  <c r="AG81" i="7"/>
  <c r="AH246" i="7"/>
  <c r="AI246" i="7"/>
  <c r="AJ246" i="7" s="1"/>
  <c r="AK246" i="7" s="1"/>
  <c r="AG246" i="7"/>
  <c r="AH197" i="7"/>
  <c r="AI197" i="7" s="1"/>
  <c r="AJ197" i="7" s="1"/>
  <c r="AK197" i="7" s="1"/>
  <c r="AG197" i="7"/>
  <c r="AH335" i="7"/>
  <c r="AI335" i="7"/>
  <c r="AJ335" i="7" s="1"/>
  <c r="AK335" i="7" s="1"/>
  <c r="AG335" i="7"/>
  <c r="AH27" i="7"/>
  <c r="AI27" i="7" s="1"/>
  <c r="AJ27" i="7" s="1"/>
  <c r="AK27" i="7" s="1"/>
  <c r="AG27" i="7"/>
  <c r="AH165" i="7"/>
  <c r="AI165" i="7"/>
  <c r="AJ165" i="7" s="1"/>
  <c r="AK165" i="7" s="1"/>
  <c r="AG165" i="7"/>
  <c r="AH93" i="7"/>
  <c r="AI93" i="7" s="1"/>
  <c r="AJ93" i="7" s="1"/>
  <c r="AK93" i="7" s="1"/>
  <c r="AG93" i="7"/>
  <c r="AH58" i="7"/>
  <c r="AI58" i="7"/>
  <c r="AJ58" i="7" s="1"/>
  <c r="AK58" i="7" s="1"/>
  <c r="AG58" i="7"/>
  <c r="AH235" i="7"/>
  <c r="AI235" i="7" s="1"/>
  <c r="AJ235" i="7" s="1"/>
  <c r="AK235" i="7" s="1"/>
  <c r="AG235" i="7"/>
  <c r="AH209" i="7"/>
  <c r="AI209" i="7"/>
  <c r="AJ209" i="7" s="1"/>
  <c r="AK209" i="7" s="1"/>
  <c r="AG209" i="7"/>
  <c r="AH229" i="7"/>
  <c r="AI229" i="7" s="1"/>
  <c r="AJ229" i="7" s="1"/>
  <c r="AK229" i="7" s="1"/>
  <c r="AG229" i="7"/>
  <c r="AH19" i="7"/>
  <c r="AI19" i="7"/>
  <c r="AJ19" i="7" s="1"/>
  <c r="AK19" i="7" s="1"/>
  <c r="AG19" i="7"/>
  <c r="AH117" i="7"/>
  <c r="AI117" i="7" s="1"/>
  <c r="AJ117" i="7" s="1"/>
  <c r="AK117" i="7" s="1"/>
  <c r="AG117" i="7"/>
  <c r="AH51" i="7"/>
  <c r="AI51" i="7"/>
  <c r="AJ51" i="7" s="1"/>
  <c r="AK51" i="7" s="1"/>
  <c r="AG51" i="7"/>
  <c r="AH348" i="7"/>
  <c r="AI348" i="7" s="1"/>
  <c r="AJ348" i="7" s="1"/>
  <c r="AK348" i="7" s="1"/>
  <c r="AG348" i="7"/>
  <c r="AH333" i="7"/>
  <c r="AI333" i="7"/>
  <c r="AJ333" i="7" s="1"/>
  <c r="AK333" i="7" s="1"/>
  <c r="AG333" i="7"/>
  <c r="AH288" i="7"/>
  <c r="AI288" i="7" s="1"/>
  <c r="AJ288" i="7" s="1"/>
  <c r="AK288" i="7" s="1"/>
  <c r="AG288" i="7"/>
  <c r="AH270" i="7"/>
  <c r="AI270" i="7"/>
  <c r="AJ270" i="7" s="1"/>
  <c r="AK270" i="7" s="1"/>
  <c r="AG270" i="7"/>
  <c r="AH264" i="7"/>
  <c r="AI264" i="7" s="1"/>
  <c r="AJ264" i="7" s="1"/>
  <c r="AK264" i="7" s="1"/>
  <c r="AG264" i="7"/>
  <c r="AH259" i="7"/>
  <c r="AI259" i="7"/>
  <c r="AJ259" i="7" s="1"/>
  <c r="AK259" i="7" s="1"/>
  <c r="AG259" i="7"/>
  <c r="AH141" i="7"/>
  <c r="AI141" i="7" s="1"/>
  <c r="AJ141" i="7" s="1"/>
  <c r="AK141" i="7" s="1"/>
  <c r="AG141" i="7"/>
  <c r="AH284" i="7"/>
  <c r="AI284" i="7"/>
  <c r="AJ284" i="7" s="1"/>
  <c r="AK284" i="7" s="1"/>
  <c r="AG284" i="7"/>
  <c r="AH194" i="7"/>
  <c r="AI194" i="7" s="1"/>
  <c r="AJ194" i="7" s="1"/>
  <c r="AK194" i="7" s="1"/>
  <c r="AG194" i="7"/>
  <c r="AH340" i="7"/>
  <c r="AI340" i="7"/>
  <c r="AJ340" i="7" s="1"/>
  <c r="AK340" i="7" s="1"/>
  <c r="AG340" i="7"/>
  <c r="AH119" i="7"/>
  <c r="AI119" i="7" s="1"/>
  <c r="AJ119" i="7" s="1"/>
  <c r="AK119" i="7" s="1"/>
  <c r="AG119" i="7"/>
  <c r="AH101" i="7"/>
  <c r="AI101" i="7"/>
  <c r="AJ101" i="7" s="1"/>
  <c r="AK101" i="7" s="1"/>
  <c r="AG101" i="7"/>
  <c r="AH245" i="7"/>
  <c r="AI245" i="7" s="1"/>
  <c r="AJ245" i="7" s="1"/>
  <c r="AK245" i="7" s="1"/>
  <c r="AG245" i="7"/>
  <c r="AH331" i="7"/>
  <c r="AI331" i="7"/>
  <c r="AJ331" i="7" s="1"/>
  <c r="AK331" i="7" s="1"/>
  <c r="AG331" i="7"/>
  <c r="AH281" i="7"/>
  <c r="AI281" i="7" s="1"/>
  <c r="AJ281" i="7" s="1"/>
  <c r="AK281" i="7" s="1"/>
  <c r="AG281" i="7"/>
  <c r="AH138" i="7"/>
  <c r="AI138" i="7"/>
  <c r="AJ138" i="7" s="1"/>
  <c r="AK138" i="7" s="1"/>
  <c r="AG138" i="7"/>
  <c r="AH162" i="7"/>
  <c r="AI162" i="7" s="1"/>
  <c r="AJ162" i="7" s="1"/>
  <c r="AK162" i="7" s="1"/>
  <c r="AG162" i="7"/>
  <c r="AH269" i="7"/>
  <c r="AI269" i="7"/>
  <c r="AJ269" i="7" s="1"/>
  <c r="AK269" i="7" s="1"/>
  <c r="AG269" i="7"/>
  <c r="AH131" i="7"/>
  <c r="AI131" i="7" s="1"/>
  <c r="AJ131" i="7" s="1"/>
  <c r="AK131" i="7" s="1"/>
  <c r="AG131" i="7"/>
  <c r="AH336" i="7"/>
  <c r="AI336" i="7"/>
  <c r="AJ336" i="7" s="1"/>
  <c r="AK336" i="7" s="1"/>
  <c r="AG336" i="7"/>
  <c r="AH168" i="7"/>
  <c r="AI168" i="7" s="1"/>
  <c r="AJ168" i="7" s="1"/>
  <c r="AK168" i="7" s="1"/>
  <c r="AG168" i="7"/>
  <c r="AH236" i="7"/>
  <c r="AI236" i="7"/>
  <c r="AJ236" i="7" s="1"/>
  <c r="AK236" i="7" s="1"/>
  <c r="AG236" i="7"/>
  <c r="AH157" i="7"/>
  <c r="AI157" i="7" s="1"/>
  <c r="AJ157" i="7" s="1"/>
  <c r="AK157" i="7" s="1"/>
  <c r="AG157" i="7"/>
  <c r="AH224" i="7"/>
  <c r="AI224" i="7"/>
  <c r="AJ224" i="7" s="1"/>
  <c r="AK224" i="7" s="1"/>
  <c r="AG224" i="7"/>
  <c r="AH75" i="7"/>
  <c r="AI75" i="7" s="1"/>
  <c r="AJ75" i="7" s="1"/>
  <c r="AK75" i="7" s="1"/>
  <c r="AG75" i="7"/>
  <c r="AH89" i="7"/>
  <c r="AI89" i="7"/>
  <c r="AJ89" i="7" s="1"/>
  <c r="AK89" i="7" s="1"/>
  <c r="AG89" i="7"/>
  <c r="AH278" i="7"/>
  <c r="AI278" i="7" s="1"/>
  <c r="AJ278" i="7" s="1"/>
  <c r="AK278" i="7" s="1"/>
  <c r="AG278" i="7"/>
  <c r="AH171" i="7"/>
  <c r="AI171" i="7"/>
  <c r="AJ171" i="7" s="1"/>
  <c r="AK171" i="7" s="1"/>
  <c r="AG171" i="7"/>
  <c r="AH346" i="7"/>
  <c r="AI346" i="7" s="1"/>
  <c r="AJ346" i="7" s="1"/>
  <c r="AK346" i="7" s="1"/>
  <c r="AG346" i="7"/>
  <c r="AH353" i="7"/>
  <c r="AI353" i="7"/>
  <c r="AJ353" i="7" s="1"/>
  <c r="AK353" i="7" s="1"/>
  <c r="AG353" i="7"/>
  <c r="AH181" i="7"/>
  <c r="AI181" i="7" s="1"/>
  <c r="AJ181" i="7" s="1"/>
  <c r="AK181" i="7" s="1"/>
  <c r="AG181" i="7"/>
  <c r="AH104" i="7"/>
  <c r="AI104" i="7"/>
  <c r="AJ104" i="7" s="1"/>
  <c r="AK104" i="7" s="1"/>
  <c r="AG104" i="7"/>
  <c r="AH327" i="7"/>
  <c r="AI327" i="7" s="1"/>
  <c r="AJ327" i="7" s="1"/>
  <c r="AK327" i="7" s="1"/>
  <c r="AG327" i="7"/>
  <c r="AH21" i="7"/>
  <c r="AI21" i="7"/>
  <c r="AJ21" i="7" s="1"/>
  <c r="AK21" i="7" s="1"/>
  <c r="AG21" i="7"/>
  <c r="AH74" i="7"/>
  <c r="AI74" i="7" s="1"/>
  <c r="AJ74" i="7" s="1"/>
  <c r="AK74" i="7" s="1"/>
  <c r="AG74" i="7"/>
  <c r="AH301" i="7"/>
  <c r="AI301" i="7"/>
  <c r="AJ301" i="7" s="1"/>
  <c r="AK301" i="7" s="1"/>
  <c r="AG301" i="7"/>
  <c r="AH193" i="7"/>
  <c r="AI193" i="7" s="1"/>
  <c r="AJ193" i="7" s="1"/>
  <c r="AK193" i="7" s="1"/>
  <c r="AG193" i="7"/>
  <c r="AH135" i="7"/>
  <c r="AI135" i="7"/>
  <c r="AJ135" i="7" s="1"/>
  <c r="AK135" i="7" s="1"/>
  <c r="AG135" i="7"/>
  <c r="AH256" i="7"/>
  <c r="AI256" i="7" s="1"/>
  <c r="AJ256" i="7" s="1"/>
  <c r="AK256" i="7" s="1"/>
  <c r="AG256" i="7"/>
  <c r="AH127" i="7"/>
  <c r="AI127" i="7"/>
  <c r="AJ127" i="7" s="1"/>
  <c r="AK127" i="7" s="1"/>
  <c r="AG127" i="7"/>
  <c r="AH29" i="7"/>
  <c r="AI29" i="7" s="1"/>
  <c r="AJ29" i="7" s="1"/>
  <c r="AK29" i="7" s="1"/>
  <c r="AG29" i="7"/>
  <c r="AH191" i="7"/>
  <c r="AI191" i="7"/>
  <c r="AJ191" i="7" s="1"/>
  <c r="AK191" i="7" s="1"/>
  <c r="AG191" i="7"/>
  <c r="AH7" i="7"/>
  <c r="AI7" i="7" s="1"/>
  <c r="AJ7" i="7" s="1"/>
  <c r="AK7" i="7" s="1"/>
  <c r="AG7" i="7"/>
  <c r="AH356" i="7"/>
  <c r="AI356" i="7"/>
  <c r="AJ356" i="7" s="1"/>
  <c r="AK356" i="7" s="1"/>
  <c r="AG356" i="7"/>
  <c r="AH218" i="7"/>
  <c r="AI218" i="7" s="1"/>
  <c r="AJ218" i="7" s="1"/>
  <c r="AK218" i="7" s="1"/>
  <c r="AG218" i="7"/>
  <c r="AH13" i="7"/>
  <c r="AI13" i="7"/>
  <c r="AJ13" i="7" s="1"/>
  <c r="AK13" i="7" s="1"/>
  <c r="AG13" i="7"/>
  <c r="AH69" i="7"/>
  <c r="AI69" i="7" s="1"/>
  <c r="AJ69" i="7" s="1"/>
  <c r="AK69" i="7" s="1"/>
  <c r="AG69" i="7"/>
  <c r="AH241" i="7"/>
  <c r="AI241" i="7"/>
  <c r="AJ241" i="7" s="1"/>
  <c r="AK241" i="7" s="1"/>
  <c r="AG241" i="7"/>
  <c r="AH180" i="7"/>
  <c r="AI180" i="7" s="1"/>
  <c r="AJ180" i="7" s="1"/>
  <c r="AK180" i="7" s="1"/>
  <c r="AG180" i="7"/>
  <c r="AH31" i="7"/>
  <c r="AI31" i="7"/>
  <c r="AJ31" i="7" s="1"/>
  <c r="AK31" i="7" s="1"/>
  <c r="AG31" i="7"/>
  <c r="AH221" i="7"/>
  <c r="AI221" i="7" s="1"/>
  <c r="AJ221" i="7" s="1"/>
  <c r="AK221" i="7" s="1"/>
  <c r="AG221" i="7"/>
  <c r="AH166" i="7"/>
  <c r="AI166" i="7"/>
  <c r="AJ166" i="7" s="1"/>
  <c r="AK166" i="7" s="1"/>
  <c r="AG166" i="7"/>
  <c r="AH94" i="7"/>
  <c r="AI94" i="7" s="1"/>
  <c r="AJ94" i="7" s="1"/>
  <c r="AK94" i="7" s="1"/>
  <c r="AG94" i="7"/>
  <c r="AH265" i="7"/>
  <c r="AI265" i="7"/>
  <c r="AJ265" i="7" s="1"/>
  <c r="AK265" i="7" s="1"/>
  <c r="AG265" i="7"/>
  <c r="AH126" i="7"/>
  <c r="AI126" i="7" s="1"/>
  <c r="AJ126" i="7" s="1"/>
  <c r="AK126" i="7" s="1"/>
  <c r="AG126" i="7"/>
  <c r="AH44" i="7"/>
  <c r="AI44" i="7"/>
  <c r="AJ44" i="7" s="1"/>
  <c r="AK44" i="7" s="1"/>
  <c r="AG44" i="7"/>
  <c r="AH339" i="7"/>
  <c r="AI339" i="7" s="1"/>
  <c r="AJ339" i="7" s="1"/>
  <c r="AK339" i="7" s="1"/>
  <c r="AG339" i="7"/>
  <c r="AH155" i="7"/>
  <c r="AI155" i="7"/>
  <c r="AJ155" i="7" s="1"/>
  <c r="AK155" i="7" s="1"/>
  <c r="AG155" i="7"/>
  <c r="AH198" i="7"/>
  <c r="AI198" i="7" s="1"/>
  <c r="AJ198" i="7" s="1"/>
  <c r="AK198" i="7" s="1"/>
  <c r="AG198" i="7"/>
  <c r="AH174" i="7"/>
  <c r="AI174" i="7"/>
  <c r="AJ174" i="7" s="1"/>
  <c r="AK174" i="7" s="1"/>
  <c r="AG174" i="7"/>
  <c r="AH85" i="7"/>
  <c r="AI85" i="7" s="1"/>
  <c r="AJ85" i="7" s="1"/>
  <c r="AK85" i="7" s="1"/>
  <c r="AG85" i="7"/>
  <c r="AH330" i="7"/>
  <c r="AI330" i="7"/>
  <c r="AJ330" i="7" s="1"/>
  <c r="AK330" i="7" s="1"/>
  <c r="AG330" i="7"/>
  <c r="AH95" i="7"/>
  <c r="AI95" i="7" s="1"/>
  <c r="AJ95" i="7" s="1"/>
  <c r="AK95" i="7" s="1"/>
  <c r="AG95" i="7"/>
  <c r="AH188" i="7"/>
  <c r="AI188" i="7"/>
  <c r="AJ188" i="7" s="1"/>
  <c r="AK188" i="7" s="1"/>
  <c r="AG188" i="7"/>
  <c r="AH52" i="7"/>
  <c r="AI52" i="7" s="1"/>
  <c r="AJ52" i="7" s="1"/>
  <c r="AK52" i="7" s="1"/>
  <c r="AG52" i="7"/>
  <c r="AH15" i="7"/>
  <c r="AI15" i="7"/>
  <c r="AJ15" i="7" s="1"/>
  <c r="AK15" i="7" s="1"/>
  <c r="AG15" i="7"/>
  <c r="AH366" i="7"/>
  <c r="AI366" i="7" s="1"/>
  <c r="AJ366" i="7" s="1"/>
  <c r="AK366" i="7" s="1"/>
  <c r="AG366" i="7"/>
  <c r="AH76" i="7"/>
  <c r="AI76" i="7"/>
  <c r="AJ76" i="7" s="1"/>
  <c r="AK76" i="7" s="1"/>
  <c r="AG76" i="7"/>
  <c r="AH258" i="7"/>
  <c r="AI258" i="7" s="1"/>
  <c r="AJ258" i="7" s="1"/>
  <c r="AK258" i="7" s="1"/>
  <c r="AG258" i="7"/>
  <c r="AH192" i="7"/>
  <c r="AI192" i="7"/>
  <c r="AJ192" i="7" s="1"/>
  <c r="AK192" i="7" s="1"/>
  <c r="AG192" i="7"/>
  <c r="AH233" i="7"/>
  <c r="AI233" i="7" s="1"/>
  <c r="AJ233" i="7" s="1"/>
  <c r="AK233" i="7" s="1"/>
  <c r="AG233" i="7"/>
  <c r="AH65" i="7"/>
  <c r="AI65" i="7"/>
  <c r="AJ65" i="7" s="1"/>
  <c r="AK65" i="7" s="1"/>
  <c r="AG65" i="7"/>
  <c r="AH160" i="7"/>
  <c r="AI160" i="7" s="1"/>
  <c r="AJ160" i="7" s="1"/>
  <c r="AK160" i="7" s="1"/>
  <c r="AG160" i="7"/>
  <c r="AH283" i="7"/>
  <c r="AI283" i="7"/>
  <c r="AJ283" i="7" s="1"/>
  <c r="AK283" i="7" s="1"/>
  <c r="AG283" i="7"/>
  <c r="AH61" i="7"/>
  <c r="AI61" i="7" s="1"/>
  <c r="AJ61" i="7" s="1"/>
  <c r="AK61" i="7" s="1"/>
  <c r="AG61" i="7"/>
  <c r="AH266" i="7"/>
  <c r="AI266" i="7"/>
  <c r="AJ266" i="7" s="1"/>
  <c r="AK266" i="7" s="1"/>
  <c r="AG266" i="7"/>
  <c r="AH323" i="7"/>
  <c r="AI323" i="7" s="1"/>
  <c r="AJ323" i="7" s="1"/>
  <c r="AK323" i="7" s="1"/>
  <c r="AG323" i="7"/>
  <c r="AH26" i="7"/>
  <c r="AI26" i="7"/>
  <c r="AJ26" i="7" s="1"/>
  <c r="AK26" i="7" s="1"/>
  <c r="AG26" i="7"/>
  <c r="AH142" i="7"/>
  <c r="AI142" i="7" s="1"/>
  <c r="AJ142" i="7" s="1"/>
  <c r="AK142" i="7" s="1"/>
  <c r="AG142" i="7"/>
  <c r="AH350" i="7"/>
  <c r="AI350" i="7"/>
  <c r="AJ350" i="7" s="1"/>
  <c r="AK350" i="7" s="1"/>
  <c r="AG350" i="7"/>
  <c r="AH35" i="7"/>
  <c r="AI35" i="7" s="1"/>
  <c r="AJ35" i="7" s="1"/>
  <c r="AK35" i="7" s="1"/>
  <c r="AG35" i="7"/>
  <c r="AH317" i="7"/>
  <c r="AI317" i="7"/>
  <c r="AJ317" i="7" s="1"/>
  <c r="AK317" i="7" s="1"/>
  <c r="AG317" i="7"/>
  <c r="AH296" i="7"/>
  <c r="AI296" i="7" s="1"/>
  <c r="AJ296" i="7" s="1"/>
  <c r="AK296" i="7" s="1"/>
  <c r="AG296" i="7"/>
  <c r="AH159" i="7"/>
  <c r="AI159" i="7"/>
  <c r="AJ159" i="7" s="1"/>
  <c r="AK159" i="7" s="1"/>
  <c r="AG159" i="7"/>
  <c r="AH40" i="7"/>
  <c r="AI40" i="7" s="1"/>
  <c r="AJ40" i="7" s="1"/>
  <c r="AK40" i="7" s="1"/>
  <c r="AG40" i="7"/>
  <c r="AH195" i="7"/>
  <c r="AI195" i="7"/>
  <c r="AJ195" i="7" s="1"/>
  <c r="AK195" i="7" s="1"/>
  <c r="AG195" i="7"/>
  <c r="AH88" i="7"/>
  <c r="AI88" i="7" s="1"/>
  <c r="AJ88" i="7" s="1"/>
  <c r="AK88" i="7" s="1"/>
  <c r="AG88" i="7"/>
  <c r="AH30" i="7"/>
  <c r="AI30" i="7"/>
  <c r="AJ30" i="7" s="1"/>
  <c r="AK30" i="7" s="1"/>
  <c r="AG30" i="7"/>
  <c r="AH322" i="7"/>
  <c r="AI322" i="7" s="1"/>
  <c r="AJ322" i="7" s="1"/>
  <c r="AK322" i="7" s="1"/>
  <c r="AG322" i="7"/>
  <c r="AH234" i="7"/>
  <c r="AI234" i="7"/>
  <c r="AJ234" i="7" s="1"/>
  <c r="AK234" i="7" s="1"/>
  <c r="AG234" i="7"/>
  <c r="J24" i="10"/>
  <c r="M24" i="10" l="1"/>
  <c r="L24" i="10"/>
  <c r="N24" i="10"/>
  <c r="K24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topkapiscada</author>
  </authors>
  <commentList>
    <comment ref="AS2" authorId="0" shapeId="0" xr:uid="{00000000-0006-0000-0000-0000A6030000}">
      <text>
        <r>
          <rPr>
            <sz val="9"/>
            <rFont val="Tahoma"/>
          </rPr>
          <t>Données Manquantes</t>
        </r>
      </text>
    </comment>
    <comment ref="AT2" authorId="0" shapeId="0" xr:uid="{00000000-0006-0000-0000-0000A7030000}">
      <text>
        <r>
          <rPr>
            <sz val="9"/>
            <rFont val="Tahoma"/>
          </rPr>
          <t>Données Manquantes</t>
        </r>
      </text>
    </comment>
    <comment ref="AU2" authorId="0" shapeId="0" xr:uid="{00000000-0006-0000-0000-0000A8030000}">
      <text>
        <r>
          <rPr>
            <sz val="9"/>
            <rFont val="Tahoma"/>
          </rPr>
          <t>Données Manquantes</t>
        </r>
      </text>
    </comment>
    <comment ref="BF2" authorId="0" shapeId="0" xr:uid="{00000000-0006-0000-0000-0000A9030000}">
      <text>
        <r>
          <rPr>
            <sz val="9"/>
            <rFont val="Tahoma"/>
          </rPr>
          <t>Données Manquantes</t>
        </r>
      </text>
    </comment>
    <comment ref="BG2" authorId="0" shapeId="0" xr:uid="{00000000-0006-0000-0000-0000AA030000}">
      <text>
        <r>
          <rPr>
            <sz val="9"/>
            <rFont val="Tahoma"/>
          </rPr>
          <t>Données Manquantes</t>
        </r>
      </text>
    </comment>
    <comment ref="BH2" authorId="0" shapeId="0" xr:uid="{00000000-0006-0000-0000-0000AB030000}">
      <text>
        <r>
          <rPr>
            <sz val="9"/>
            <rFont val="Tahoma"/>
          </rPr>
          <t>Données Manquantes</t>
        </r>
      </text>
    </comment>
    <comment ref="BI2" authorId="0" shapeId="0" xr:uid="{00000000-0006-0000-0000-0000AC030000}">
      <text>
        <r>
          <rPr>
            <sz val="9"/>
            <rFont val="Tahoma"/>
          </rPr>
          <t>Données Manquantes</t>
        </r>
      </text>
    </comment>
    <comment ref="BJ2" authorId="0" shapeId="0" xr:uid="{00000000-0006-0000-0000-0000AD030000}">
      <text>
        <r>
          <rPr>
            <sz val="9"/>
            <rFont val="Tahoma"/>
          </rPr>
          <t>Données Manquantes</t>
        </r>
      </text>
    </comment>
    <comment ref="BK2" authorId="0" shapeId="0" xr:uid="{00000000-0006-0000-0000-0000AE030000}">
      <text>
        <r>
          <rPr>
            <sz val="9"/>
            <rFont val="Tahoma"/>
          </rPr>
          <t>Données Manquantes</t>
        </r>
      </text>
    </comment>
    <comment ref="BL2" authorId="0" shapeId="0" xr:uid="{00000000-0006-0000-0000-0000AF030000}">
      <text>
        <r>
          <rPr>
            <sz val="9"/>
            <rFont val="Tahoma"/>
          </rPr>
          <t>Données Manquantes</t>
        </r>
      </text>
    </comment>
    <comment ref="BM2" authorId="0" shapeId="0" xr:uid="{00000000-0006-0000-0000-0000B0030000}">
      <text>
        <r>
          <rPr>
            <sz val="9"/>
            <rFont val="Tahoma"/>
          </rPr>
          <t>Données Manquantes</t>
        </r>
      </text>
    </comment>
    <comment ref="BN2" authorId="0" shapeId="0" xr:uid="{00000000-0006-0000-0000-0000B1030000}">
      <text>
        <r>
          <rPr>
            <sz val="9"/>
            <rFont val="Tahoma"/>
          </rPr>
          <t>Données Manquantes</t>
        </r>
      </text>
    </comment>
    <comment ref="BR2" authorId="0" shapeId="0" xr:uid="{00000000-0006-0000-0000-0000B2030000}">
      <text>
        <r>
          <rPr>
            <sz val="9"/>
            <rFont val="Tahoma"/>
          </rPr>
          <t>Données Manquantes</t>
        </r>
      </text>
    </comment>
    <comment ref="BS2" authorId="0" shapeId="0" xr:uid="{00000000-0006-0000-0000-0000B3030000}">
      <text>
        <r>
          <rPr>
            <sz val="9"/>
            <rFont val="Tahoma"/>
          </rPr>
          <t>Données Manquantes</t>
        </r>
      </text>
    </comment>
    <comment ref="BA10" authorId="0" shapeId="0" xr:uid="{00000000-0006-0000-0000-000001000000}">
      <text>
        <r>
          <rPr>
            <sz val="9"/>
            <rFont val="Tahoma"/>
          </rPr>
          <t>Données Manquantes</t>
        </r>
      </text>
    </comment>
    <comment ref="BB10" authorId="0" shapeId="0" xr:uid="{00000000-0006-0000-0000-000002000000}">
      <text>
        <r>
          <rPr>
            <sz val="9"/>
            <rFont val="Tahoma"/>
          </rPr>
          <t>Données Manquantes</t>
        </r>
      </text>
    </comment>
    <comment ref="BD10" authorId="0" shapeId="0" xr:uid="{00000000-0006-0000-0000-000003000000}">
      <text>
        <r>
          <rPr>
            <sz val="9"/>
            <rFont val="Tahoma"/>
          </rPr>
          <t>Données Manquantes</t>
        </r>
      </text>
    </comment>
    <comment ref="BF10" authorId="0" shapeId="0" xr:uid="{00000000-0006-0000-0000-000004000000}">
      <text>
        <r>
          <rPr>
            <sz val="9"/>
            <rFont val="Tahoma"/>
          </rPr>
          <t>Données Manquantes</t>
        </r>
      </text>
    </comment>
    <comment ref="BH10" authorId="0" shapeId="0" xr:uid="{00000000-0006-0000-0000-000005000000}">
      <text>
        <r>
          <rPr>
            <sz val="9"/>
            <rFont val="Tahoma"/>
          </rPr>
          <t>Données Manquantes</t>
        </r>
      </text>
    </comment>
    <comment ref="BL10" authorId="0" shapeId="0" xr:uid="{00000000-0006-0000-0000-000006000000}">
      <text>
        <r>
          <rPr>
            <sz val="9"/>
            <rFont val="Tahoma"/>
          </rPr>
          <t>Données Manquantes</t>
        </r>
      </text>
    </comment>
    <comment ref="BM10" authorId="0" shapeId="0" xr:uid="{00000000-0006-0000-0000-000007000000}">
      <text>
        <r>
          <rPr>
            <sz val="9"/>
            <rFont val="Tahoma"/>
          </rPr>
          <t>Données Manquantes</t>
        </r>
      </text>
    </comment>
    <comment ref="BA11" authorId="0" shapeId="0" xr:uid="{00000000-0006-0000-0000-000008000000}">
      <text>
        <r>
          <rPr>
            <sz val="9"/>
            <rFont val="Tahoma"/>
          </rPr>
          <t>Données Manquantes</t>
        </r>
      </text>
    </comment>
    <comment ref="BB11" authorId="0" shapeId="0" xr:uid="{00000000-0006-0000-0000-000009000000}">
      <text>
        <r>
          <rPr>
            <sz val="9"/>
            <rFont val="Tahoma"/>
          </rPr>
          <t>Données Manquantes</t>
        </r>
      </text>
    </comment>
    <comment ref="BD11" authorId="0" shapeId="0" xr:uid="{00000000-0006-0000-0000-00000A000000}">
      <text>
        <r>
          <rPr>
            <sz val="9"/>
            <rFont val="Tahoma"/>
          </rPr>
          <t>Données Manquantes</t>
        </r>
      </text>
    </comment>
    <comment ref="BF11" authorId="0" shapeId="0" xr:uid="{00000000-0006-0000-0000-00000B000000}">
      <text>
        <r>
          <rPr>
            <sz val="9"/>
            <rFont val="Tahoma"/>
          </rPr>
          <t>Données Manquantes</t>
        </r>
      </text>
    </comment>
    <comment ref="BH11" authorId="0" shapeId="0" xr:uid="{00000000-0006-0000-0000-00000C000000}">
      <text>
        <r>
          <rPr>
            <sz val="9"/>
            <rFont val="Tahoma"/>
          </rPr>
          <t>Données Manquantes</t>
        </r>
      </text>
    </comment>
    <comment ref="BL11" authorId="0" shapeId="0" xr:uid="{00000000-0006-0000-0000-00000D000000}">
      <text>
        <r>
          <rPr>
            <sz val="9"/>
            <rFont val="Tahoma"/>
          </rPr>
          <t>Données Manquantes</t>
        </r>
      </text>
    </comment>
    <comment ref="BM11" authorId="0" shapeId="0" xr:uid="{00000000-0006-0000-0000-00000E000000}">
      <text>
        <r>
          <rPr>
            <sz val="9"/>
            <rFont val="Tahoma"/>
          </rPr>
          <t>Données Manquantes</t>
        </r>
      </text>
    </comment>
    <comment ref="AZ12" authorId="0" shapeId="0" xr:uid="{00000000-0006-0000-0000-00000F000000}">
      <text>
        <r>
          <rPr>
            <sz val="9"/>
            <rFont val="Tahoma"/>
          </rPr>
          <t>Données Manquantes</t>
        </r>
      </text>
    </comment>
    <comment ref="BA12" authorId="0" shapeId="0" xr:uid="{00000000-0006-0000-0000-000010000000}">
      <text>
        <r>
          <rPr>
            <sz val="9"/>
            <rFont val="Tahoma"/>
          </rPr>
          <t>Données Manquantes</t>
        </r>
      </text>
    </comment>
    <comment ref="BB12" authorId="0" shapeId="0" xr:uid="{00000000-0006-0000-0000-000011000000}">
      <text>
        <r>
          <rPr>
            <sz val="9"/>
            <rFont val="Tahoma"/>
          </rPr>
          <t>Données Manquantes</t>
        </r>
      </text>
    </comment>
    <comment ref="BD12" authorId="0" shapeId="0" xr:uid="{00000000-0006-0000-0000-000012000000}">
      <text>
        <r>
          <rPr>
            <sz val="9"/>
            <rFont val="Tahoma"/>
          </rPr>
          <t>Données Manquantes</t>
        </r>
      </text>
    </comment>
    <comment ref="BF12" authorId="0" shapeId="0" xr:uid="{00000000-0006-0000-0000-000013000000}">
      <text>
        <r>
          <rPr>
            <sz val="9"/>
            <rFont val="Tahoma"/>
          </rPr>
          <t>Données Manquantes</t>
        </r>
      </text>
    </comment>
    <comment ref="BH12" authorId="0" shapeId="0" xr:uid="{00000000-0006-0000-0000-000014000000}">
      <text>
        <r>
          <rPr>
            <sz val="9"/>
            <rFont val="Tahoma"/>
          </rPr>
          <t>Données Manquantes</t>
        </r>
      </text>
    </comment>
    <comment ref="BL12" authorId="0" shapeId="0" xr:uid="{00000000-0006-0000-0000-000015000000}">
      <text>
        <r>
          <rPr>
            <sz val="9"/>
            <rFont val="Tahoma"/>
          </rPr>
          <t>Données Manquantes</t>
        </r>
      </text>
    </comment>
    <comment ref="BM12" authorId="0" shapeId="0" xr:uid="{00000000-0006-0000-0000-000016000000}">
      <text>
        <r>
          <rPr>
            <sz val="9"/>
            <rFont val="Tahoma"/>
          </rPr>
          <t>Données Manquantes</t>
        </r>
      </text>
    </comment>
    <comment ref="BA13" authorId="0" shapeId="0" xr:uid="{00000000-0006-0000-0000-000017000000}">
      <text>
        <r>
          <rPr>
            <sz val="9"/>
            <rFont val="Tahoma"/>
          </rPr>
          <t>Données Manquantes</t>
        </r>
      </text>
    </comment>
    <comment ref="BB13" authorId="0" shapeId="0" xr:uid="{00000000-0006-0000-0000-000018000000}">
      <text>
        <r>
          <rPr>
            <sz val="9"/>
            <rFont val="Tahoma"/>
          </rPr>
          <t>Données Manquantes</t>
        </r>
      </text>
    </comment>
    <comment ref="BD13" authorId="0" shapeId="0" xr:uid="{00000000-0006-0000-0000-000019000000}">
      <text>
        <r>
          <rPr>
            <sz val="9"/>
            <rFont val="Tahoma"/>
          </rPr>
          <t>Données Manquantes</t>
        </r>
      </text>
    </comment>
    <comment ref="BF13" authorId="0" shapeId="0" xr:uid="{00000000-0006-0000-0000-00001A000000}">
      <text>
        <r>
          <rPr>
            <sz val="9"/>
            <rFont val="Tahoma"/>
          </rPr>
          <t>Données Manquantes</t>
        </r>
      </text>
    </comment>
    <comment ref="BH13" authorId="0" shapeId="0" xr:uid="{00000000-0006-0000-0000-00001B000000}">
      <text>
        <r>
          <rPr>
            <sz val="9"/>
            <rFont val="Tahoma"/>
          </rPr>
          <t>Données Manquantes</t>
        </r>
      </text>
    </comment>
    <comment ref="BL13" authorId="0" shapeId="0" xr:uid="{00000000-0006-0000-0000-00001C000000}">
      <text>
        <r>
          <rPr>
            <sz val="9"/>
            <rFont val="Tahoma"/>
          </rPr>
          <t>Données Manquantes</t>
        </r>
      </text>
    </comment>
    <comment ref="BM13" authorId="0" shapeId="0" xr:uid="{00000000-0006-0000-0000-00001D000000}">
      <text>
        <r>
          <rPr>
            <sz val="9"/>
            <rFont val="Tahoma"/>
          </rPr>
          <t>Données Manquantes</t>
        </r>
      </text>
    </comment>
    <comment ref="BD14" authorId="0" shapeId="0" xr:uid="{00000000-0006-0000-0000-00001E000000}">
      <text>
        <r>
          <rPr>
            <sz val="9"/>
            <rFont val="Tahoma"/>
          </rPr>
          <t>Données Manquantes</t>
        </r>
      </text>
    </comment>
    <comment ref="BF14" authorId="0" shapeId="0" xr:uid="{00000000-0006-0000-0000-00001F000000}">
      <text>
        <r>
          <rPr>
            <sz val="9"/>
            <rFont val="Tahoma"/>
          </rPr>
          <t>Données Manquantes</t>
        </r>
      </text>
    </comment>
    <comment ref="BH14" authorId="0" shapeId="0" xr:uid="{00000000-0006-0000-0000-000020000000}">
      <text>
        <r>
          <rPr>
            <sz val="9"/>
            <rFont val="Tahoma"/>
          </rPr>
          <t>Données Manquantes</t>
        </r>
      </text>
    </comment>
    <comment ref="BL14" authorId="0" shapeId="0" xr:uid="{00000000-0006-0000-0000-000021000000}">
      <text>
        <r>
          <rPr>
            <sz val="9"/>
            <rFont val="Tahoma"/>
          </rPr>
          <t>Données Manquantes</t>
        </r>
      </text>
    </comment>
    <comment ref="BM14" authorId="0" shapeId="0" xr:uid="{00000000-0006-0000-0000-000022000000}">
      <text>
        <r>
          <rPr>
            <sz val="9"/>
            <rFont val="Tahoma"/>
          </rPr>
          <t>Données Manquantes</t>
        </r>
      </text>
    </comment>
    <comment ref="AZ15" authorId="0" shapeId="0" xr:uid="{00000000-0006-0000-0000-000023000000}">
      <text>
        <r>
          <rPr>
            <sz val="9"/>
            <rFont val="Tahoma"/>
          </rPr>
          <t>Données Manquantes</t>
        </r>
      </text>
    </comment>
    <comment ref="BA15" authorId="0" shapeId="0" xr:uid="{00000000-0006-0000-0000-000024000000}">
      <text>
        <r>
          <rPr>
            <sz val="9"/>
            <rFont val="Tahoma"/>
          </rPr>
          <t>Données Manquantes</t>
        </r>
      </text>
    </comment>
    <comment ref="BB15" authorId="0" shapeId="0" xr:uid="{00000000-0006-0000-0000-000025000000}">
      <text>
        <r>
          <rPr>
            <sz val="9"/>
            <rFont val="Tahoma"/>
          </rPr>
          <t>Données Manquantes</t>
        </r>
      </text>
    </comment>
    <comment ref="BD15" authorId="0" shapeId="0" xr:uid="{00000000-0006-0000-0000-000026000000}">
      <text>
        <r>
          <rPr>
            <sz val="9"/>
            <rFont val="Tahoma"/>
          </rPr>
          <t>Données Manquantes</t>
        </r>
      </text>
    </comment>
    <comment ref="BF15" authorId="0" shapeId="0" xr:uid="{00000000-0006-0000-0000-000027000000}">
      <text>
        <r>
          <rPr>
            <sz val="9"/>
            <rFont val="Tahoma"/>
          </rPr>
          <t>Données Manquantes</t>
        </r>
      </text>
    </comment>
    <comment ref="BH15" authorId="0" shapeId="0" xr:uid="{00000000-0006-0000-0000-000028000000}">
      <text>
        <r>
          <rPr>
            <sz val="9"/>
            <rFont val="Tahoma"/>
          </rPr>
          <t>Données Manquantes</t>
        </r>
      </text>
    </comment>
    <comment ref="BL15" authorId="0" shapeId="0" xr:uid="{00000000-0006-0000-0000-000029000000}">
      <text>
        <r>
          <rPr>
            <sz val="9"/>
            <rFont val="Tahoma"/>
          </rPr>
          <t>Données Manquantes</t>
        </r>
      </text>
    </comment>
    <comment ref="BM15" authorId="0" shapeId="0" xr:uid="{00000000-0006-0000-0000-00002A000000}">
      <text>
        <r>
          <rPr>
            <sz val="9"/>
            <rFont val="Tahoma"/>
          </rPr>
          <t>Données Manquantes</t>
        </r>
      </text>
    </comment>
    <comment ref="BA16" authorId="0" shapeId="0" xr:uid="{00000000-0006-0000-0000-00002B000000}">
      <text>
        <r>
          <rPr>
            <sz val="9"/>
            <rFont val="Tahoma"/>
          </rPr>
          <t>Données Manquantes</t>
        </r>
      </text>
    </comment>
    <comment ref="BB16" authorId="0" shapeId="0" xr:uid="{00000000-0006-0000-0000-00002C000000}">
      <text>
        <r>
          <rPr>
            <sz val="9"/>
            <rFont val="Tahoma"/>
          </rPr>
          <t>Données Manquantes</t>
        </r>
      </text>
    </comment>
    <comment ref="BD16" authorId="0" shapeId="0" xr:uid="{00000000-0006-0000-0000-00002D000000}">
      <text>
        <r>
          <rPr>
            <sz val="9"/>
            <rFont val="Tahoma"/>
          </rPr>
          <t>Données Manquantes</t>
        </r>
      </text>
    </comment>
    <comment ref="BF16" authorId="0" shapeId="0" xr:uid="{00000000-0006-0000-0000-00002E000000}">
      <text>
        <r>
          <rPr>
            <sz val="9"/>
            <rFont val="Tahoma"/>
          </rPr>
          <t>Données Manquantes</t>
        </r>
      </text>
    </comment>
    <comment ref="BH16" authorId="0" shapeId="0" xr:uid="{00000000-0006-0000-0000-00002F000000}">
      <text>
        <r>
          <rPr>
            <sz val="9"/>
            <rFont val="Tahoma"/>
          </rPr>
          <t>Données Manquantes</t>
        </r>
      </text>
    </comment>
    <comment ref="BL16" authorId="0" shapeId="0" xr:uid="{00000000-0006-0000-0000-000030000000}">
      <text>
        <r>
          <rPr>
            <sz val="9"/>
            <rFont val="Tahoma"/>
          </rPr>
          <t>Données Manquantes</t>
        </r>
      </text>
    </comment>
    <comment ref="BM16" authorId="0" shapeId="0" xr:uid="{00000000-0006-0000-0000-000031000000}">
      <text>
        <r>
          <rPr>
            <sz val="9"/>
            <rFont val="Tahoma"/>
          </rPr>
          <t>Données Manquantes</t>
        </r>
      </text>
    </comment>
    <comment ref="BA17" authorId="0" shapeId="0" xr:uid="{00000000-0006-0000-0000-000032000000}">
      <text>
        <r>
          <rPr>
            <sz val="9"/>
            <rFont val="Tahoma"/>
          </rPr>
          <t>Données Manquantes</t>
        </r>
      </text>
    </comment>
    <comment ref="BB17" authorId="0" shapeId="0" xr:uid="{00000000-0006-0000-0000-000033000000}">
      <text>
        <r>
          <rPr>
            <sz val="9"/>
            <rFont val="Tahoma"/>
          </rPr>
          <t>Données Manquantes</t>
        </r>
      </text>
    </comment>
    <comment ref="BD17" authorId="0" shapeId="0" xr:uid="{00000000-0006-0000-0000-000034000000}">
      <text>
        <r>
          <rPr>
            <sz val="9"/>
            <rFont val="Tahoma"/>
          </rPr>
          <t>Données Manquantes</t>
        </r>
      </text>
    </comment>
    <comment ref="BF17" authorId="0" shapeId="0" xr:uid="{00000000-0006-0000-0000-000035000000}">
      <text>
        <r>
          <rPr>
            <sz val="9"/>
            <rFont val="Tahoma"/>
          </rPr>
          <t>Données Manquantes</t>
        </r>
      </text>
    </comment>
    <comment ref="BH17" authorId="0" shapeId="0" xr:uid="{00000000-0006-0000-0000-000036000000}">
      <text>
        <r>
          <rPr>
            <sz val="9"/>
            <rFont val="Tahoma"/>
          </rPr>
          <t>Données Manquantes</t>
        </r>
      </text>
    </comment>
    <comment ref="BL17" authorId="0" shapeId="0" xr:uid="{00000000-0006-0000-0000-000037000000}">
      <text>
        <r>
          <rPr>
            <sz val="9"/>
            <rFont val="Tahoma"/>
          </rPr>
          <t>Données Manquantes</t>
        </r>
      </text>
    </comment>
    <comment ref="AZ18" authorId="0" shapeId="0" xr:uid="{00000000-0006-0000-0000-000038000000}">
      <text>
        <r>
          <rPr>
            <sz val="9"/>
            <rFont val="Tahoma"/>
          </rPr>
          <t>Données Manquantes</t>
        </r>
      </text>
    </comment>
    <comment ref="BA18" authorId="0" shapeId="0" xr:uid="{00000000-0006-0000-0000-000039000000}">
      <text>
        <r>
          <rPr>
            <sz val="9"/>
            <rFont val="Tahoma"/>
          </rPr>
          <t>Données Manquantes</t>
        </r>
      </text>
    </comment>
    <comment ref="BB18" authorId="0" shapeId="0" xr:uid="{00000000-0006-0000-0000-00003A000000}">
      <text>
        <r>
          <rPr>
            <sz val="9"/>
            <rFont val="Tahoma"/>
          </rPr>
          <t>Données Manquantes</t>
        </r>
      </text>
    </comment>
    <comment ref="BD18" authorId="0" shapeId="0" xr:uid="{00000000-0006-0000-0000-00003B000000}">
      <text>
        <r>
          <rPr>
            <sz val="9"/>
            <rFont val="Tahoma"/>
          </rPr>
          <t>Données Manquantes</t>
        </r>
      </text>
    </comment>
    <comment ref="BF18" authorId="0" shapeId="0" xr:uid="{00000000-0006-0000-0000-00003C000000}">
      <text>
        <r>
          <rPr>
            <sz val="9"/>
            <rFont val="Tahoma"/>
          </rPr>
          <t>Données Manquantes</t>
        </r>
      </text>
    </comment>
    <comment ref="BH18" authorId="0" shapeId="0" xr:uid="{00000000-0006-0000-0000-00003D000000}">
      <text>
        <r>
          <rPr>
            <sz val="9"/>
            <rFont val="Tahoma"/>
          </rPr>
          <t>Données Manquantes</t>
        </r>
      </text>
    </comment>
    <comment ref="BL18" authorId="0" shapeId="0" xr:uid="{00000000-0006-0000-0000-00003E000000}">
      <text>
        <r>
          <rPr>
            <sz val="9"/>
            <rFont val="Tahoma"/>
          </rPr>
          <t>Données Manquantes</t>
        </r>
      </text>
    </comment>
    <comment ref="AZ19" authorId="0" shapeId="0" xr:uid="{00000000-0006-0000-0000-00003F000000}">
      <text>
        <r>
          <rPr>
            <sz val="9"/>
            <rFont val="Tahoma"/>
          </rPr>
          <t>Données Manquantes</t>
        </r>
      </text>
    </comment>
    <comment ref="BA19" authorId="0" shapeId="0" xr:uid="{00000000-0006-0000-0000-000040000000}">
      <text>
        <r>
          <rPr>
            <sz val="9"/>
            <rFont val="Tahoma"/>
          </rPr>
          <t>Données Manquantes</t>
        </r>
      </text>
    </comment>
    <comment ref="BB19" authorId="0" shapeId="0" xr:uid="{00000000-0006-0000-0000-000041000000}">
      <text>
        <r>
          <rPr>
            <sz val="9"/>
            <rFont val="Tahoma"/>
          </rPr>
          <t>Données Manquantes</t>
        </r>
      </text>
    </comment>
    <comment ref="BD19" authorId="0" shapeId="0" xr:uid="{00000000-0006-0000-0000-000042000000}">
      <text>
        <r>
          <rPr>
            <sz val="9"/>
            <rFont val="Tahoma"/>
          </rPr>
          <t>Données Manquantes</t>
        </r>
      </text>
    </comment>
    <comment ref="BF19" authorId="0" shapeId="0" xr:uid="{00000000-0006-0000-0000-000043000000}">
      <text>
        <r>
          <rPr>
            <sz val="9"/>
            <rFont val="Tahoma"/>
          </rPr>
          <t>Données Manquantes</t>
        </r>
      </text>
    </comment>
    <comment ref="BH19" authorId="0" shapeId="0" xr:uid="{00000000-0006-0000-0000-000044000000}">
      <text>
        <r>
          <rPr>
            <sz val="9"/>
            <rFont val="Tahoma"/>
          </rPr>
          <t>Données Manquantes</t>
        </r>
      </text>
    </comment>
    <comment ref="BL19" authorId="0" shapeId="0" xr:uid="{00000000-0006-0000-0000-000045000000}">
      <text>
        <r>
          <rPr>
            <sz val="9"/>
            <rFont val="Tahoma"/>
          </rPr>
          <t>Données Manquantes</t>
        </r>
      </text>
    </comment>
    <comment ref="AZ20" authorId="0" shapeId="0" xr:uid="{00000000-0006-0000-0000-000046000000}">
      <text>
        <r>
          <rPr>
            <sz val="9"/>
            <rFont val="Tahoma"/>
          </rPr>
          <t>Données Manquantes</t>
        </r>
      </text>
    </comment>
    <comment ref="BA20" authorId="0" shapeId="0" xr:uid="{00000000-0006-0000-0000-000047000000}">
      <text>
        <r>
          <rPr>
            <sz val="9"/>
            <rFont val="Tahoma"/>
          </rPr>
          <t>Données Manquantes</t>
        </r>
      </text>
    </comment>
    <comment ref="BB20" authorId="0" shapeId="0" xr:uid="{00000000-0006-0000-0000-000048000000}">
      <text>
        <r>
          <rPr>
            <sz val="9"/>
            <rFont val="Tahoma"/>
          </rPr>
          <t>Données Manquantes</t>
        </r>
      </text>
    </comment>
    <comment ref="BD20" authorId="0" shapeId="0" xr:uid="{00000000-0006-0000-0000-000049000000}">
      <text>
        <r>
          <rPr>
            <sz val="9"/>
            <rFont val="Tahoma"/>
          </rPr>
          <t>Données Manquantes</t>
        </r>
      </text>
    </comment>
    <comment ref="BF20" authorId="0" shapeId="0" xr:uid="{00000000-0006-0000-0000-00004A000000}">
      <text>
        <r>
          <rPr>
            <sz val="9"/>
            <rFont val="Tahoma"/>
          </rPr>
          <t>Données Manquantes</t>
        </r>
      </text>
    </comment>
    <comment ref="BH20" authorId="0" shapeId="0" xr:uid="{00000000-0006-0000-0000-00004B000000}">
      <text>
        <r>
          <rPr>
            <sz val="9"/>
            <rFont val="Tahoma"/>
          </rPr>
          <t>Données Manquantes</t>
        </r>
      </text>
    </comment>
    <comment ref="BL20" authorId="0" shapeId="0" xr:uid="{00000000-0006-0000-0000-00004C000000}">
      <text>
        <r>
          <rPr>
            <sz val="9"/>
            <rFont val="Tahoma"/>
          </rPr>
          <t>Données Manquantes</t>
        </r>
      </text>
    </comment>
    <comment ref="AZ21" authorId="0" shapeId="0" xr:uid="{00000000-0006-0000-0000-00004D000000}">
      <text>
        <r>
          <rPr>
            <sz val="9"/>
            <rFont val="Tahoma"/>
          </rPr>
          <t>Données Manquantes</t>
        </r>
      </text>
    </comment>
    <comment ref="BA21" authorId="0" shapeId="0" xr:uid="{00000000-0006-0000-0000-00004E000000}">
      <text>
        <r>
          <rPr>
            <sz val="9"/>
            <rFont val="Tahoma"/>
          </rPr>
          <t>Données Manquantes</t>
        </r>
      </text>
    </comment>
    <comment ref="BB21" authorId="0" shapeId="0" xr:uid="{00000000-0006-0000-0000-00004F000000}">
      <text>
        <r>
          <rPr>
            <sz val="9"/>
            <rFont val="Tahoma"/>
          </rPr>
          <t>Données Manquantes</t>
        </r>
      </text>
    </comment>
    <comment ref="BD21" authorId="0" shapeId="0" xr:uid="{00000000-0006-0000-0000-000050000000}">
      <text>
        <r>
          <rPr>
            <sz val="9"/>
            <rFont val="Tahoma"/>
          </rPr>
          <t>Données Manquantes</t>
        </r>
      </text>
    </comment>
    <comment ref="BF21" authorId="0" shapeId="0" xr:uid="{00000000-0006-0000-0000-000051000000}">
      <text>
        <r>
          <rPr>
            <sz val="9"/>
            <rFont val="Tahoma"/>
          </rPr>
          <t>Données Manquantes</t>
        </r>
      </text>
    </comment>
    <comment ref="BH21" authorId="0" shapeId="0" xr:uid="{00000000-0006-0000-0000-000052000000}">
      <text>
        <r>
          <rPr>
            <sz val="9"/>
            <rFont val="Tahoma"/>
          </rPr>
          <t>Données Manquantes</t>
        </r>
      </text>
    </comment>
    <comment ref="BL21" authorId="0" shapeId="0" xr:uid="{00000000-0006-0000-0000-000053000000}">
      <text>
        <r>
          <rPr>
            <sz val="9"/>
            <rFont val="Tahoma"/>
          </rPr>
          <t>Données Manquantes</t>
        </r>
      </text>
    </comment>
    <comment ref="AM22" authorId="0" shapeId="0" xr:uid="{00000000-0006-0000-0000-000054000000}">
      <text>
        <r>
          <rPr>
            <sz val="9"/>
            <rFont val="Tahoma"/>
          </rPr>
          <t>Données Manquantes</t>
        </r>
      </text>
    </comment>
    <comment ref="AN22" authorId="0" shapeId="0" xr:uid="{00000000-0006-0000-0000-000055000000}">
      <text>
        <r>
          <rPr>
            <sz val="9"/>
            <rFont val="Tahoma"/>
          </rPr>
          <t>Données Manquantes</t>
        </r>
      </text>
    </comment>
    <comment ref="AO22" authorId="0" shapeId="0" xr:uid="{00000000-0006-0000-0000-000056000000}">
      <text>
        <r>
          <rPr>
            <sz val="9"/>
            <rFont val="Tahoma"/>
          </rPr>
          <t>Données Manquantes</t>
        </r>
      </text>
    </comment>
    <comment ref="AZ22" authorId="0" shapeId="0" xr:uid="{00000000-0006-0000-0000-000057000000}">
      <text>
        <r>
          <rPr>
            <sz val="9"/>
            <rFont val="Tahoma"/>
          </rPr>
          <t>Données Manquantes</t>
        </r>
      </text>
    </comment>
    <comment ref="BA22" authorId="0" shapeId="0" xr:uid="{00000000-0006-0000-0000-000058000000}">
      <text>
        <r>
          <rPr>
            <sz val="9"/>
            <rFont val="Tahoma"/>
          </rPr>
          <t>Données Manquantes</t>
        </r>
      </text>
    </comment>
    <comment ref="BB22" authorId="0" shapeId="0" xr:uid="{00000000-0006-0000-0000-000059000000}">
      <text>
        <r>
          <rPr>
            <sz val="9"/>
            <rFont val="Tahoma"/>
          </rPr>
          <t>Données Manquantes</t>
        </r>
      </text>
    </comment>
    <comment ref="BD22" authorId="0" shapeId="0" xr:uid="{00000000-0006-0000-0000-00005A000000}">
      <text>
        <r>
          <rPr>
            <sz val="9"/>
            <rFont val="Tahoma"/>
          </rPr>
          <t>Données Manquantes</t>
        </r>
      </text>
    </comment>
    <comment ref="BF22" authorId="0" shapeId="0" xr:uid="{00000000-0006-0000-0000-00005B000000}">
      <text>
        <r>
          <rPr>
            <sz val="9"/>
            <rFont val="Tahoma"/>
          </rPr>
          <t>Données Manquantes</t>
        </r>
      </text>
    </comment>
    <comment ref="BH22" authorId="0" shapeId="0" xr:uid="{00000000-0006-0000-0000-00005C000000}">
      <text>
        <r>
          <rPr>
            <sz val="9"/>
            <rFont val="Tahoma"/>
          </rPr>
          <t>Données Manquantes</t>
        </r>
      </text>
    </comment>
    <comment ref="BL22" authorId="0" shapeId="0" xr:uid="{00000000-0006-0000-0000-00005D000000}">
      <text>
        <r>
          <rPr>
            <sz val="9"/>
            <rFont val="Tahoma"/>
          </rPr>
          <t>Données Manquantes</t>
        </r>
      </text>
    </comment>
    <comment ref="AM23" authorId="0" shapeId="0" xr:uid="{00000000-0006-0000-0000-00005E000000}">
      <text>
        <r>
          <rPr>
            <sz val="9"/>
            <rFont val="Tahoma"/>
          </rPr>
          <t>Données Manquantes</t>
        </r>
      </text>
    </comment>
    <comment ref="AN23" authorId="0" shapeId="0" xr:uid="{00000000-0006-0000-0000-00005F000000}">
      <text>
        <r>
          <rPr>
            <sz val="9"/>
            <rFont val="Tahoma"/>
          </rPr>
          <t>Données Manquantes</t>
        </r>
      </text>
    </comment>
    <comment ref="AO23" authorId="0" shapeId="0" xr:uid="{00000000-0006-0000-0000-000060000000}">
      <text>
        <r>
          <rPr>
            <sz val="9"/>
            <rFont val="Tahoma"/>
          </rPr>
          <t>Données Manquantes</t>
        </r>
      </text>
    </comment>
    <comment ref="BA23" authorId="0" shapeId="0" xr:uid="{00000000-0006-0000-0000-000061000000}">
      <text>
        <r>
          <rPr>
            <sz val="9"/>
            <rFont val="Tahoma"/>
          </rPr>
          <t>Données Manquantes</t>
        </r>
      </text>
    </comment>
    <comment ref="BB23" authorId="0" shapeId="0" xr:uid="{00000000-0006-0000-0000-000062000000}">
      <text>
        <r>
          <rPr>
            <sz val="9"/>
            <rFont val="Tahoma"/>
          </rPr>
          <t>Données Manquantes</t>
        </r>
      </text>
    </comment>
    <comment ref="BD23" authorId="0" shapeId="0" xr:uid="{00000000-0006-0000-0000-000063000000}">
      <text>
        <r>
          <rPr>
            <sz val="9"/>
            <rFont val="Tahoma"/>
          </rPr>
          <t>Données Manquantes</t>
        </r>
      </text>
    </comment>
    <comment ref="BF23" authorId="0" shapeId="0" xr:uid="{00000000-0006-0000-0000-000064000000}">
      <text>
        <r>
          <rPr>
            <sz val="9"/>
            <rFont val="Tahoma"/>
          </rPr>
          <t>Données Manquantes</t>
        </r>
      </text>
    </comment>
    <comment ref="BH23" authorId="0" shapeId="0" xr:uid="{00000000-0006-0000-0000-000065000000}">
      <text>
        <r>
          <rPr>
            <sz val="9"/>
            <rFont val="Tahoma"/>
          </rPr>
          <t>Données Manquantes</t>
        </r>
      </text>
    </comment>
    <comment ref="BL23" authorId="0" shapeId="0" xr:uid="{00000000-0006-0000-0000-000066000000}">
      <text>
        <r>
          <rPr>
            <sz val="9"/>
            <rFont val="Tahoma"/>
          </rPr>
          <t>Données Manquantes</t>
        </r>
      </text>
    </comment>
    <comment ref="AM24" authorId="0" shapeId="0" xr:uid="{00000000-0006-0000-0000-000067000000}">
      <text>
        <r>
          <rPr>
            <sz val="9"/>
            <rFont val="Tahoma"/>
          </rPr>
          <t>Données Manquantes</t>
        </r>
      </text>
    </comment>
    <comment ref="AN24" authorId="0" shapeId="0" xr:uid="{00000000-0006-0000-0000-000068000000}">
      <text>
        <r>
          <rPr>
            <sz val="9"/>
            <rFont val="Tahoma"/>
          </rPr>
          <t>Données Manquantes</t>
        </r>
      </text>
    </comment>
    <comment ref="AO24" authorId="0" shapeId="0" xr:uid="{00000000-0006-0000-0000-000069000000}">
      <text>
        <r>
          <rPr>
            <sz val="9"/>
            <rFont val="Tahoma"/>
          </rPr>
          <t>Données Manquantes</t>
        </r>
      </text>
    </comment>
    <comment ref="BA24" authorId="0" shapeId="0" xr:uid="{00000000-0006-0000-0000-00006A000000}">
      <text>
        <r>
          <rPr>
            <sz val="9"/>
            <rFont val="Tahoma"/>
          </rPr>
          <t>Données Manquantes</t>
        </r>
      </text>
    </comment>
    <comment ref="BB24" authorId="0" shapeId="0" xr:uid="{00000000-0006-0000-0000-00006B000000}">
      <text>
        <r>
          <rPr>
            <sz val="9"/>
            <rFont val="Tahoma"/>
          </rPr>
          <t>Données Manquantes</t>
        </r>
      </text>
    </comment>
    <comment ref="BD24" authorId="0" shapeId="0" xr:uid="{00000000-0006-0000-0000-00006C000000}">
      <text>
        <r>
          <rPr>
            <sz val="9"/>
            <rFont val="Tahoma"/>
          </rPr>
          <t>Données Manquantes</t>
        </r>
      </text>
    </comment>
    <comment ref="BF24" authorId="0" shapeId="0" xr:uid="{00000000-0006-0000-0000-00006D000000}">
      <text>
        <r>
          <rPr>
            <sz val="9"/>
            <rFont val="Tahoma"/>
          </rPr>
          <t>Données Manquantes</t>
        </r>
      </text>
    </comment>
    <comment ref="BH24" authorId="0" shapeId="0" xr:uid="{00000000-0006-0000-0000-00006E000000}">
      <text>
        <r>
          <rPr>
            <sz val="9"/>
            <rFont val="Tahoma"/>
          </rPr>
          <t>Données Manquantes</t>
        </r>
      </text>
    </comment>
    <comment ref="BL24" authorId="0" shapeId="0" xr:uid="{00000000-0006-0000-0000-00006F000000}">
      <text>
        <r>
          <rPr>
            <sz val="9"/>
            <rFont val="Tahoma"/>
          </rPr>
          <t>Données Manquantes</t>
        </r>
      </text>
    </comment>
    <comment ref="AM25" authorId="0" shapeId="0" xr:uid="{00000000-0006-0000-0000-000070000000}">
      <text>
        <r>
          <rPr>
            <sz val="9"/>
            <rFont val="Tahoma"/>
          </rPr>
          <t>Données Manquantes</t>
        </r>
      </text>
    </comment>
    <comment ref="AN25" authorId="0" shapeId="0" xr:uid="{00000000-0006-0000-0000-000071000000}">
      <text>
        <r>
          <rPr>
            <sz val="9"/>
            <rFont val="Tahoma"/>
          </rPr>
          <t>Données Manquantes</t>
        </r>
      </text>
    </comment>
    <comment ref="AO25" authorId="0" shapeId="0" xr:uid="{00000000-0006-0000-0000-000072000000}">
      <text>
        <r>
          <rPr>
            <sz val="9"/>
            <rFont val="Tahoma"/>
          </rPr>
          <t>Données Manquantes</t>
        </r>
      </text>
    </comment>
    <comment ref="BA25" authorId="0" shapeId="0" xr:uid="{00000000-0006-0000-0000-000073000000}">
      <text>
        <r>
          <rPr>
            <sz val="9"/>
            <rFont val="Tahoma"/>
          </rPr>
          <t>Données Manquantes</t>
        </r>
      </text>
    </comment>
    <comment ref="BB25" authorId="0" shapeId="0" xr:uid="{00000000-0006-0000-0000-000074000000}">
      <text>
        <r>
          <rPr>
            <sz val="9"/>
            <rFont val="Tahoma"/>
          </rPr>
          <t>Données Manquantes</t>
        </r>
      </text>
    </comment>
    <comment ref="BD25" authorId="0" shapeId="0" xr:uid="{00000000-0006-0000-0000-000075000000}">
      <text>
        <r>
          <rPr>
            <sz val="9"/>
            <rFont val="Tahoma"/>
          </rPr>
          <t>Données Manquantes</t>
        </r>
      </text>
    </comment>
    <comment ref="BF25" authorId="0" shapeId="0" xr:uid="{00000000-0006-0000-0000-000076000000}">
      <text>
        <r>
          <rPr>
            <sz val="9"/>
            <rFont val="Tahoma"/>
          </rPr>
          <t>Données Manquantes</t>
        </r>
      </text>
    </comment>
    <comment ref="BH25" authorId="0" shapeId="0" xr:uid="{00000000-0006-0000-0000-000077000000}">
      <text>
        <r>
          <rPr>
            <sz val="9"/>
            <rFont val="Tahoma"/>
          </rPr>
          <t>Données Manquantes</t>
        </r>
      </text>
    </comment>
    <comment ref="BL25" authorId="0" shapeId="0" xr:uid="{00000000-0006-0000-0000-000078000000}">
      <text>
        <r>
          <rPr>
            <sz val="9"/>
            <rFont val="Tahoma"/>
          </rPr>
          <t>Données Manquantes</t>
        </r>
      </text>
    </comment>
    <comment ref="AM26" authorId="0" shapeId="0" xr:uid="{00000000-0006-0000-0000-000079000000}">
      <text>
        <r>
          <rPr>
            <sz val="9"/>
            <rFont val="Tahoma"/>
          </rPr>
          <t>Données Manquantes</t>
        </r>
      </text>
    </comment>
    <comment ref="AN26" authorId="0" shapeId="0" xr:uid="{00000000-0006-0000-0000-00007A000000}">
      <text>
        <r>
          <rPr>
            <sz val="9"/>
            <rFont val="Tahoma"/>
          </rPr>
          <t>Données Manquantes</t>
        </r>
      </text>
    </comment>
    <comment ref="AO26" authorId="0" shapeId="0" xr:uid="{00000000-0006-0000-0000-00007B000000}">
      <text>
        <r>
          <rPr>
            <sz val="9"/>
            <rFont val="Tahoma"/>
          </rPr>
          <t>Données Manquantes</t>
        </r>
      </text>
    </comment>
    <comment ref="AZ26" authorId="0" shapeId="0" xr:uid="{00000000-0006-0000-0000-00007C000000}">
      <text>
        <r>
          <rPr>
            <sz val="9"/>
            <rFont val="Tahoma"/>
          </rPr>
          <t>Données Manquantes</t>
        </r>
      </text>
    </comment>
    <comment ref="BD26" authorId="0" shapeId="0" xr:uid="{00000000-0006-0000-0000-00007D000000}">
      <text>
        <r>
          <rPr>
            <sz val="9"/>
            <rFont val="Tahoma"/>
          </rPr>
          <t>Données Manquantes</t>
        </r>
      </text>
    </comment>
    <comment ref="BF26" authorId="0" shapeId="0" xr:uid="{00000000-0006-0000-0000-00007E000000}">
      <text>
        <r>
          <rPr>
            <sz val="9"/>
            <rFont val="Tahoma"/>
          </rPr>
          <t>Données Manquantes</t>
        </r>
      </text>
    </comment>
    <comment ref="BH26" authorId="0" shapeId="0" xr:uid="{00000000-0006-0000-0000-00007F000000}">
      <text>
        <r>
          <rPr>
            <sz val="9"/>
            <rFont val="Tahoma"/>
          </rPr>
          <t>Données Manquantes</t>
        </r>
      </text>
    </comment>
    <comment ref="BL26" authorId="0" shapeId="0" xr:uid="{00000000-0006-0000-0000-000080000000}">
      <text>
        <r>
          <rPr>
            <sz val="9"/>
            <rFont val="Tahoma"/>
          </rPr>
          <t>Données Manquantes</t>
        </r>
      </text>
    </comment>
    <comment ref="AM27" authorId="0" shapeId="0" xr:uid="{00000000-0006-0000-0000-000081000000}">
      <text>
        <r>
          <rPr>
            <sz val="9"/>
            <rFont val="Tahoma"/>
          </rPr>
          <t>Données Manquantes</t>
        </r>
      </text>
    </comment>
    <comment ref="AN27" authorId="0" shapeId="0" xr:uid="{00000000-0006-0000-0000-000082000000}">
      <text>
        <r>
          <rPr>
            <sz val="9"/>
            <rFont val="Tahoma"/>
          </rPr>
          <t>Données Manquantes</t>
        </r>
      </text>
    </comment>
    <comment ref="AO27" authorId="0" shapeId="0" xr:uid="{00000000-0006-0000-0000-000083000000}">
      <text>
        <r>
          <rPr>
            <sz val="9"/>
            <rFont val="Tahoma"/>
          </rPr>
          <t>Données Manquantes</t>
        </r>
      </text>
    </comment>
    <comment ref="AZ27" authorId="0" shapeId="0" xr:uid="{00000000-0006-0000-0000-000084000000}">
      <text>
        <r>
          <rPr>
            <sz val="9"/>
            <rFont val="Tahoma"/>
          </rPr>
          <t>Données Manquantes</t>
        </r>
      </text>
    </comment>
    <comment ref="BB27" authorId="0" shapeId="0" xr:uid="{00000000-0006-0000-0000-000085000000}">
      <text>
        <r>
          <rPr>
            <sz val="9"/>
            <rFont val="Tahoma"/>
          </rPr>
          <t>Données Manquantes</t>
        </r>
      </text>
    </comment>
    <comment ref="BD27" authorId="0" shapeId="0" xr:uid="{00000000-0006-0000-0000-000086000000}">
      <text>
        <r>
          <rPr>
            <sz val="9"/>
            <rFont val="Tahoma"/>
          </rPr>
          <t>Données Manquantes</t>
        </r>
      </text>
    </comment>
    <comment ref="BF27" authorId="0" shapeId="0" xr:uid="{00000000-0006-0000-0000-000087000000}">
      <text>
        <r>
          <rPr>
            <sz val="9"/>
            <rFont val="Tahoma"/>
          </rPr>
          <t>Données Manquantes</t>
        </r>
      </text>
    </comment>
    <comment ref="BH27" authorId="0" shapeId="0" xr:uid="{00000000-0006-0000-0000-000088000000}">
      <text>
        <r>
          <rPr>
            <sz val="9"/>
            <rFont val="Tahoma"/>
          </rPr>
          <t>Données Manquantes</t>
        </r>
      </text>
    </comment>
    <comment ref="BL27" authorId="0" shapeId="0" xr:uid="{00000000-0006-0000-0000-000089000000}">
      <text>
        <r>
          <rPr>
            <sz val="9"/>
            <rFont val="Tahoma"/>
          </rPr>
          <t>Données Manquantes</t>
        </r>
      </text>
    </comment>
    <comment ref="AM28" authorId="0" shapeId="0" xr:uid="{00000000-0006-0000-0000-00008A000000}">
      <text>
        <r>
          <rPr>
            <sz val="9"/>
            <rFont val="Tahoma"/>
          </rPr>
          <t>Données Manquantes</t>
        </r>
      </text>
    </comment>
    <comment ref="AN28" authorId="0" shapeId="0" xr:uid="{00000000-0006-0000-0000-00008B000000}">
      <text>
        <r>
          <rPr>
            <sz val="9"/>
            <rFont val="Tahoma"/>
          </rPr>
          <t>Données Manquantes</t>
        </r>
      </text>
    </comment>
    <comment ref="AO28" authorId="0" shapeId="0" xr:uid="{00000000-0006-0000-0000-00008C000000}">
      <text>
        <r>
          <rPr>
            <sz val="9"/>
            <rFont val="Tahoma"/>
          </rPr>
          <t>Données Manquantes</t>
        </r>
      </text>
    </comment>
    <comment ref="AZ28" authorId="0" shapeId="0" xr:uid="{00000000-0006-0000-0000-00008D000000}">
      <text>
        <r>
          <rPr>
            <sz val="9"/>
            <rFont val="Tahoma"/>
          </rPr>
          <t>Données Manquantes</t>
        </r>
      </text>
    </comment>
    <comment ref="BA28" authorId="0" shapeId="0" xr:uid="{00000000-0006-0000-0000-00008E000000}">
      <text>
        <r>
          <rPr>
            <sz val="9"/>
            <rFont val="Tahoma"/>
          </rPr>
          <t>Données Manquantes</t>
        </r>
      </text>
    </comment>
    <comment ref="BB28" authorId="0" shapeId="0" xr:uid="{00000000-0006-0000-0000-00008F000000}">
      <text>
        <r>
          <rPr>
            <sz val="9"/>
            <rFont val="Tahoma"/>
          </rPr>
          <t>Données Manquantes</t>
        </r>
      </text>
    </comment>
    <comment ref="BD28" authorId="0" shapeId="0" xr:uid="{00000000-0006-0000-0000-000090000000}">
      <text>
        <r>
          <rPr>
            <sz val="9"/>
            <rFont val="Tahoma"/>
          </rPr>
          <t>Données Manquantes</t>
        </r>
      </text>
    </comment>
    <comment ref="BF28" authorId="0" shapeId="0" xr:uid="{00000000-0006-0000-0000-000091000000}">
      <text>
        <r>
          <rPr>
            <sz val="9"/>
            <rFont val="Tahoma"/>
          </rPr>
          <t>Données Manquantes</t>
        </r>
      </text>
    </comment>
    <comment ref="BH28" authorId="0" shapeId="0" xr:uid="{00000000-0006-0000-0000-000092000000}">
      <text>
        <r>
          <rPr>
            <sz val="9"/>
            <rFont val="Tahoma"/>
          </rPr>
          <t>Données Manquantes</t>
        </r>
      </text>
    </comment>
    <comment ref="BL28" authorId="0" shapeId="0" xr:uid="{00000000-0006-0000-0000-000093000000}">
      <text>
        <r>
          <rPr>
            <sz val="9"/>
            <rFont val="Tahoma"/>
          </rPr>
          <t>Données Manquantes</t>
        </r>
      </text>
    </comment>
    <comment ref="AM29" authorId="0" shapeId="0" xr:uid="{00000000-0006-0000-0000-000094000000}">
      <text>
        <r>
          <rPr>
            <sz val="9"/>
            <rFont val="Tahoma"/>
          </rPr>
          <t>Données Manquantes</t>
        </r>
      </text>
    </comment>
    <comment ref="AN29" authorId="0" shapeId="0" xr:uid="{00000000-0006-0000-0000-000095000000}">
      <text>
        <r>
          <rPr>
            <sz val="9"/>
            <rFont val="Tahoma"/>
          </rPr>
          <t>Données Manquantes</t>
        </r>
      </text>
    </comment>
    <comment ref="AO29" authorId="0" shapeId="0" xr:uid="{00000000-0006-0000-0000-000096000000}">
      <text>
        <r>
          <rPr>
            <sz val="9"/>
            <rFont val="Tahoma"/>
          </rPr>
          <t>Données Manquantes</t>
        </r>
      </text>
    </comment>
    <comment ref="AZ29" authorId="0" shapeId="0" xr:uid="{00000000-0006-0000-0000-000097000000}">
      <text>
        <r>
          <rPr>
            <sz val="9"/>
            <rFont val="Tahoma"/>
          </rPr>
          <t>Données Manquantes</t>
        </r>
      </text>
    </comment>
    <comment ref="BA29" authorId="0" shapeId="0" xr:uid="{00000000-0006-0000-0000-000098000000}">
      <text>
        <r>
          <rPr>
            <sz val="9"/>
            <rFont val="Tahoma"/>
          </rPr>
          <t>Données Manquantes</t>
        </r>
      </text>
    </comment>
    <comment ref="BB29" authorId="0" shapeId="0" xr:uid="{00000000-0006-0000-0000-000099000000}">
      <text>
        <r>
          <rPr>
            <sz val="9"/>
            <rFont val="Tahoma"/>
          </rPr>
          <t>Données Manquantes</t>
        </r>
      </text>
    </comment>
    <comment ref="BD29" authorId="0" shapeId="0" xr:uid="{00000000-0006-0000-0000-00009A000000}">
      <text>
        <r>
          <rPr>
            <sz val="9"/>
            <rFont val="Tahoma"/>
          </rPr>
          <t>Données Manquantes</t>
        </r>
      </text>
    </comment>
    <comment ref="BF29" authorId="0" shapeId="0" xr:uid="{00000000-0006-0000-0000-00009B000000}">
      <text>
        <r>
          <rPr>
            <sz val="9"/>
            <rFont val="Tahoma"/>
          </rPr>
          <t>Données Manquantes</t>
        </r>
      </text>
    </comment>
    <comment ref="BH29" authorId="0" shapeId="0" xr:uid="{00000000-0006-0000-0000-00009C000000}">
      <text>
        <r>
          <rPr>
            <sz val="9"/>
            <rFont val="Tahoma"/>
          </rPr>
          <t>Données Manquantes</t>
        </r>
      </text>
    </comment>
    <comment ref="BL29" authorId="0" shapeId="0" xr:uid="{00000000-0006-0000-0000-00009D000000}">
      <text>
        <r>
          <rPr>
            <sz val="9"/>
            <rFont val="Tahoma"/>
          </rPr>
          <t>Données Manquantes</t>
        </r>
      </text>
    </comment>
    <comment ref="AM30" authorId="0" shapeId="0" xr:uid="{00000000-0006-0000-0000-00009E000000}">
      <text>
        <r>
          <rPr>
            <sz val="9"/>
            <rFont val="Tahoma"/>
          </rPr>
          <t>Données Manquantes</t>
        </r>
      </text>
    </comment>
    <comment ref="AN30" authorId="0" shapeId="0" xr:uid="{00000000-0006-0000-0000-00009F000000}">
      <text>
        <r>
          <rPr>
            <sz val="9"/>
            <rFont val="Tahoma"/>
          </rPr>
          <t>Données Manquantes</t>
        </r>
      </text>
    </comment>
    <comment ref="AO30" authorId="0" shapeId="0" xr:uid="{00000000-0006-0000-0000-0000A0000000}">
      <text>
        <r>
          <rPr>
            <sz val="9"/>
            <rFont val="Tahoma"/>
          </rPr>
          <t>Données Manquantes</t>
        </r>
      </text>
    </comment>
    <comment ref="AZ30" authorId="0" shapeId="0" xr:uid="{00000000-0006-0000-0000-0000A1000000}">
      <text>
        <r>
          <rPr>
            <sz val="9"/>
            <rFont val="Tahoma"/>
          </rPr>
          <t>Données Manquantes</t>
        </r>
      </text>
    </comment>
    <comment ref="BA30" authorId="0" shapeId="0" xr:uid="{00000000-0006-0000-0000-0000A2000000}">
      <text>
        <r>
          <rPr>
            <sz val="9"/>
            <rFont val="Tahoma"/>
          </rPr>
          <t>Données Manquantes</t>
        </r>
      </text>
    </comment>
    <comment ref="BB30" authorId="0" shapeId="0" xr:uid="{00000000-0006-0000-0000-0000A3000000}">
      <text>
        <r>
          <rPr>
            <sz val="9"/>
            <rFont val="Tahoma"/>
          </rPr>
          <t>Données Manquantes</t>
        </r>
      </text>
    </comment>
    <comment ref="BD30" authorId="0" shapeId="0" xr:uid="{00000000-0006-0000-0000-0000A4000000}">
      <text>
        <r>
          <rPr>
            <sz val="9"/>
            <rFont val="Tahoma"/>
          </rPr>
          <t>Données Manquantes</t>
        </r>
      </text>
    </comment>
    <comment ref="BF30" authorId="0" shapeId="0" xr:uid="{00000000-0006-0000-0000-0000A5000000}">
      <text>
        <r>
          <rPr>
            <sz val="9"/>
            <rFont val="Tahoma"/>
          </rPr>
          <t>Données Manquantes</t>
        </r>
      </text>
    </comment>
    <comment ref="BH30" authorId="0" shapeId="0" xr:uid="{00000000-0006-0000-0000-0000A6000000}">
      <text>
        <r>
          <rPr>
            <sz val="9"/>
            <rFont val="Tahoma"/>
          </rPr>
          <t>Données Manquantes</t>
        </r>
      </text>
    </comment>
    <comment ref="BL30" authorId="0" shapeId="0" xr:uid="{00000000-0006-0000-0000-0000A7000000}">
      <text>
        <r>
          <rPr>
            <sz val="9"/>
            <rFont val="Tahoma"/>
          </rPr>
          <t>Données Manquantes</t>
        </r>
      </text>
    </comment>
    <comment ref="AM31" authorId="0" shapeId="0" xr:uid="{00000000-0006-0000-0000-0000A8000000}">
      <text>
        <r>
          <rPr>
            <sz val="9"/>
            <rFont val="Tahoma"/>
          </rPr>
          <t>Données Manquantes</t>
        </r>
      </text>
    </comment>
    <comment ref="AN31" authorId="0" shapeId="0" xr:uid="{00000000-0006-0000-0000-0000A9000000}">
      <text>
        <r>
          <rPr>
            <sz val="9"/>
            <rFont val="Tahoma"/>
          </rPr>
          <t>Données Manquantes</t>
        </r>
      </text>
    </comment>
    <comment ref="AO31" authorId="0" shapeId="0" xr:uid="{00000000-0006-0000-0000-0000AA000000}">
      <text>
        <r>
          <rPr>
            <sz val="9"/>
            <rFont val="Tahoma"/>
          </rPr>
          <t>Données Manquantes</t>
        </r>
      </text>
    </comment>
    <comment ref="BA31" authorId="0" shapeId="0" xr:uid="{00000000-0006-0000-0000-0000AB000000}">
      <text>
        <r>
          <rPr>
            <sz val="9"/>
            <rFont val="Tahoma"/>
          </rPr>
          <t>Données Manquantes</t>
        </r>
      </text>
    </comment>
    <comment ref="BB31" authorId="0" shapeId="0" xr:uid="{00000000-0006-0000-0000-0000AC000000}">
      <text>
        <r>
          <rPr>
            <sz val="9"/>
            <rFont val="Tahoma"/>
          </rPr>
          <t>Données Manquantes</t>
        </r>
      </text>
    </comment>
    <comment ref="BD31" authorId="0" shapeId="0" xr:uid="{00000000-0006-0000-0000-0000AD000000}">
      <text>
        <r>
          <rPr>
            <sz val="9"/>
            <rFont val="Tahoma"/>
          </rPr>
          <t>Données Manquantes</t>
        </r>
      </text>
    </comment>
    <comment ref="BF31" authorId="0" shapeId="0" xr:uid="{00000000-0006-0000-0000-0000AE000000}">
      <text>
        <r>
          <rPr>
            <sz val="9"/>
            <rFont val="Tahoma"/>
          </rPr>
          <t>Données Manquantes</t>
        </r>
      </text>
    </comment>
    <comment ref="BH31" authorId="0" shapeId="0" xr:uid="{00000000-0006-0000-0000-0000AF000000}">
      <text>
        <r>
          <rPr>
            <sz val="9"/>
            <rFont val="Tahoma"/>
          </rPr>
          <t>Données Manquantes</t>
        </r>
      </text>
    </comment>
    <comment ref="BL31" authorId="0" shapeId="0" xr:uid="{00000000-0006-0000-0000-0000B0000000}">
      <text>
        <r>
          <rPr>
            <sz val="9"/>
            <rFont val="Tahoma"/>
          </rPr>
          <t>Données Manquantes</t>
        </r>
      </text>
    </comment>
    <comment ref="AM32" authorId="0" shapeId="0" xr:uid="{00000000-0006-0000-0000-0000B1000000}">
      <text>
        <r>
          <rPr>
            <sz val="9"/>
            <rFont val="Tahoma"/>
          </rPr>
          <t>Données Manquantes</t>
        </r>
      </text>
    </comment>
    <comment ref="AN32" authorId="0" shapeId="0" xr:uid="{00000000-0006-0000-0000-0000B2000000}">
      <text>
        <r>
          <rPr>
            <sz val="9"/>
            <rFont val="Tahoma"/>
          </rPr>
          <t>Données Manquantes</t>
        </r>
      </text>
    </comment>
    <comment ref="AO32" authorId="0" shapeId="0" xr:uid="{00000000-0006-0000-0000-0000B3000000}">
      <text>
        <r>
          <rPr>
            <sz val="9"/>
            <rFont val="Tahoma"/>
          </rPr>
          <t>Données Manquantes</t>
        </r>
      </text>
    </comment>
    <comment ref="AZ32" authorId="0" shapeId="0" xr:uid="{00000000-0006-0000-0000-0000B4000000}">
      <text>
        <r>
          <rPr>
            <sz val="9"/>
            <rFont val="Tahoma"/>
          </rPr>
          <t>Données Manquantes</t>
        </r>
      </text>
    </comment>
    <comment ref="BA32" authorId="0" shapeId="0" xr:uid="{00000000-0006-0000-0000-0000B5000000}">
      <text>
        <r>
          <rPr>
            <sz val="9"/>
            <rFont val="Tahoma"/>
          </rPr>
          <t>Données Manquantes</t>
        </r>
      </text>
    </comment>
    <comment ref="BB32" authorId="0" shapeId="0" xr:uid="{00000000-0006-0000-0000-0000B6000000}">
      <text>
        <r>
          <rPr>
            <sz val="9"/>
            <rFont val="Tahoma"/>
          </rPr>
          <t>Données Manquantes</t>
        </r>
      </text>
    </comment>
    <comment ref="BD32" authorId="0" shapeId="0" xr:uid="{00000000-0006-0000-0000-0000B7000000}">
      <text>
        <r>
          <rPr>
            <sz val="9"/>
            <rFont val="Tahoma"/>
          </rPr>
          <t>Données Manquantes</t>
        </r>
      </text>
    </comment>
    <comment ref="BF32" authorId="0" shapeId="0" xr:uid="{00000000-0006-0000-0000-0000B8000000}">
      <text>
        <r>
          <rPr>
            <sz val="9"/>
            <rFont val="Tahoma"/>
          </rPr>
          <t>Données Manquantes</t>
        </r>
      </text>
    </comment>
    <comment ref="BH32" authorId="0" shapeId="0" xr:uid="{00000000-0006-0000-0000-0000B9000000}">
      <text>
        <r>
          <rPr>
            <sz val="9"/>
            <rFont val="Tahoma"/>
          </rPr>
          <t>Données Manquantes</t>
        </r>
      </text>
    </comment>
    <comment ref="BL32" authorId="0" shapeId="0" xr:uid="{00000000-0006-0000-0000-0000BA000000}">
      <text>
        <r>
          <rPr>
            <sz val="9"/>
            <rFont val="Tahoma"/>
          </rPr>
          <t>Données Manquantes</t>
        </r>
      </text>
    </comment>
    <comment ref="AM33" authorId="0" shapeId="0" xr:uid="{00000000-0006-0000-0000-0000BB000000}">
      <text>
        <r>
          <rPr>
            <sz val="9"/>
            <rFont val="Tahoma"/>
          </rPr>
          <t>Données Manquantes</t>
        </r>
      </text>
    </comment>
    <comment ref="AN33" authorId="0" shapeId="0" xr:uid="{00000000-0006-0000-0000-0000BC000000}">
      <text>
        <r>
          <rPr>
            <sz val="9"/>
            <rFont val="Tahoma"/>
          </rPr>
          <t>Données Manquantes</t>
        </r>
      </text>
    </comment>
    <comment ref="AO33" authorId="0" shapeId="0" xr:uid="{00000000-0006-0000-0000-0000BD000000}">
      <text>
        <r>
          <rPr>
            <sz val="9"/>
            <rFont val="Tahoma"/>
          </rPr>
          <t>Données Manquantes</t>
        </r>
      </text>
    </comment>
    <comment ref="AZ33" authorId="0" shapeId="0" xr:uid="{00000000-0006-0000-0000-0000BE000000}">
      <text>
        <r>
          <rPr>
            <sz val="9"/>
            <rFont val="Tahoma"/>
          </rPr>
          <t>Données Manquantes</t>
        </r>
      </text>
    </comment>
    <comment ref="BA33" authorId="0" shapeId="0" xr:uid="{00000000-0006-0000-0000-0000BF000000}">
      <text>
        <r>
          <rPr>
            <sz val="9"/>
            <rFont val="Tahoma"/>
          </rPr>
          <t>Données Manquantes</t>
        </r>
      </text>
    </comment>
    <comment ref="BB33" authorId="0" shapeId="0" xr:uid="{00000000-0006-0000-0000-0000C0000000}">
      <text>
        <r>
          <rPr>
            <sz val="9"/>
            <rFont val="Tahoma"/>
          </rPr>
          <t>Données Manquantes</t>
        </r>
      </text>
    </comment>
    <comment ref="BD33" authorId="0" shapeId="0" xr:uid="{00000000-0006-0000-0000-0000C1000000}">
      <text>
        <r>
          <rPr>
            <sz val="9"/>
            <rFont val="Tahoma"/>
          </rPr>
          <t>Données Manquantes</t>
        </r>
      </text>
    </comment>
    <comment ref="BF33" authorId="0" shapeId="0" xr:uid="{00000000-0006-0000-0000-0000C2000000}">
      <text>
        <r>
          <rPr>
            <sz val="9"/>
            <rFont val="Tahoma"/>
          </rPr>
          <t>Données Manquantes</t>
        </r>
      </text>
    </comment>
    <comment ref="BH33" authorId="0" shapeId="0" xr:uid="{00000000-0006-0000-0000-0000C3000000}">
      <text>
        <r>
          <rPr>
            <sz val="9"/>
            <rFont val="Tahoma"/>
          </rPr>
          <t>Données Manquantes</t>
        </r>
      </text>
    </comment>
    <comment ref="BL33" authorId="0" shapeId="0" xr:uid="{00000000-0006-0000-0000-0000C4000000}">
      <text>
        <r>
          <rPr>
            <sz val="9"/>
            <rFont val="Tahoma"/>
          </rPr>
          <t>Données Manquantes</t>
        </r>
      </text>
    </comment>
    <comment ref="AM34" authorId="0" shapeId="0" xr:uid="{00000000-0006-0000-0000-0000C5000000}">
      <text>
        <r>
          <rPr>
            <sz val="9"/>
            <rFont val="Tahoma"/>
          </rPr>
          <t>Données Manquantes</t>
        </r>
      </text>
    </comment>
    <comment ref="AN34" authorId="0" shapeId="0" xr:uid="{00000000-0006-0000-0000-0000C6000000}">
      <text>
        <r>
          <rPr>
            <sz val="9"/>
            <rFont val="Tahoma"/>
          </rPr>
          <t>Données Manquantes</t>
        </r>
      </text>
    </comment>
    <comment ref="AO34" authorId="0" shapeId="0" xr:uid="{00000000-0006-0000-0000-0000C7000000}">
      <text>
        <r>
          <rPr>
            <sz val="9"/>
            <rFont val="Tahoma"/>
          </rPr>
          <t>Données Manquantes</t>
        </r>
      </text>
    </comment>
    <comment ref="AZ34" authorId="0" shapeId="0" xr:uid="{00000000-0006-0000-0000-0000C8000000}">
      <text>
        <r>
          <rPr>
            <sz val="9"/>
            <rFont val="Tahoma"/>
          </rPr>
          <t>Données Manquantes</t>
        </r>
      </text>
    </comment>
    <comment ref="BB34" authorId="0" shapeId="0" xr:uid="{00000000-0006-0000-0000-0000C9000000}">
      <text>
        <r>
          <rPr>
            <sz val="9"/>
            <rFont val="Tahoma"/>
          </rPr>
          <t>Données Manquantes</t>
        </r>
      </text>
    </comment>
    <comment ref="BD34" authorId="0" shapeId="0" xr:uid="{00000000-0006-0000-0000-0000CA000000}">
      <text>
        <r>
          <rPr>
            <sz val="9"/>
            <rFont val="Tahoma"/>
          </rPr>
          <t>Données Manquantes</t>
        </r>
      </text>
    </comment>
    <comment ref="BF34" authorId="0" shapeId="0" xr:uid="{00000000-0006-0000-0000-0000CB000000}">
      <text>
        <r>
          <rPr>
            <sz val="9"/>
            <rFont val="Tahoma"/>
          </rPr>
          <t>Données Manquantes</t>
        </r>
      </text>
    </comment>
    <comment ref="BH34" authorId="0" shapeId="0" xr:uid="{00000000-0006-0000-0000-0000CC000000}">
      <text>
        <r>
          <rPr>
            <sz val="9"/>
            <rFont val="Tahoma"/>
          </rPr>
          <t>Données Manquantes</t>
        </r>
      </text>
    </comment>
    <comment ref="BL34" authorId="0" shapeId="0" xr:uid="{00000000-0006-0000-0000-0000CD000000}">
      <text>
        <r>
          <rPr>
            <sz val="9"/>
            <rFont val="Tahoma"/>
          </rPr>
          <t>Données Manquantes</t>
        </r>
      </text>
    </comment>
    <comment ref="AM35" authorId="0" shapeId="0" xr:uid="{00000000-0006-0000-0000-0000CE000000}">
      <text>
        <r>
          <rPr>
            <sz val="9"/>
            <rFont val="Tahoma"/>
          </rPr>
          <t>Données Manquantes</t>
        </r>
      </text>
    </comment>
    <comment ref="AN35" authorId="0" shapeId="0" xr:uid="{00000000-0006-0000-0000-0000CF000000}">
      <text>
        <r>
          <rPr>
            <sz val="9"/>
            <rFont val="Tahoma"/>
          </rPr>
          <t>Données Manquantes</t>
        </r>
      </text>
    </comment>
    <comment ref="AO35" authorId="0" shapeId="0" xr:uid="{00000000-0006-0000-0000-0000D0000000}">
      <text>
        <r>
          <rPr>
            <sz val="9"/>
            <rFont val="Tahoma"/>
          </rPr>
          <t>Données Manquantes</t>
        </r>
      </text>
    </comment>
    <comment ref="AZ35" authorId="0" shapeId="0" xr:uid="{00000000-0006-0000-0000-0000D1000000}">
      <text>
        <r>
          <rPr>
            <sz val="9"/>
            <rFont val="Tahoma"/>
          </rPr>
          <t>Données Manquantes</t>
        </r>
      </text>
    </comment>
    <comment ref="BA35" authorId="0" shapeId="0" xr:uid="{00000000-0006-0000-0000-0000D2000000}">
      <text>
        <r>
          <rPr>
            <sz val="9"/>
            <rFont val="Tahoma"/>
          </rPr>
          <t>Données Manquantes</t>
        </r>
      </text>
    </comment>
    <comment ref="BB35" authorId="0" shapeId="0" xr:uid="{00000000-0006-0000-0000-0000D3000000}">
      <text>
        <r>
          <rPr>
            <sz val="9"/>
            <rFont val="Tahoma"/>
          </rPr>
          <t>Données Manquantes</t>
        </r>
      </text>
    </comment>
    <comment ref="BD35" authorId="0" shapeId="0" xr:uid="{00000000-0006-0000-0000-0000D4000000}">
      <text>
        <r>
          <rPr>
            <sz val="9"/>
            <rFont val="Tahoma"/>
          </rPr>
          <t>Données Manquantes</t>
        </r>
      </text>
    </comment>
    <comment ref="BF35" authorId="0" shapeId="0" xr:uid="{00000000-0006-0000-0000-0000D5000000}">
      <text>
        <r>
          <rPr>
            <sz val="9"/>
            <rFont val="Tahoma"/>
          </rPr>
          <t>Données Manquantes</t>
        </r>
      </text>
    </comment>
    <comment ref="BH35" authorId="0" shapeId="0" xr:uid="{00000000-0006-0000-0000-0000D6000000}">
      <text>
        <r>
          <rPr>
            <sz val="9"/>
            <rFont val="Tahoma"/>
          </rPr>
          <t>Données Manquantes</t>
        </r>
      </text>
    </comment>
    <comment ref="BL35" authorId="0" shapeId="0" xr:uid="{00000000-0006-0000-0000-0000D7000000}">
      <text>
        <r>
          <rPr>
            <sz val="9"/>
            <rFont val="Tahoma"/>
          </rPr>
          <t>Données Manquantes</t>
        </r>
      </text>
    </comment>
    <comment ref="AM36" authorId="0" shapeId="0" xr:uid="{00000000-0006-0000-0000-0000D8000000}">
      <text>
        <r>
          <rPr>
            <sz val="9"/>
            <rFont val="Tahoma"/>
          </rPr>
          <t>Données Manquantes</t>
        </r>
      </text>
    </comment>
    <comment ref="AN36" authorId="0" shapeId="0" xr:uid="{00000000-0006-0000-0000-0000D9000000}">
      <text>
        <r>
          <rPr>
            <sz val="9"/>
            <rFont val="Tahoma"/>
          </rPr>
          <t>Données Manquantes</t>
        </r>
      </text>
    </comment>
    <comment ref="AO36" authorId="0" shapeId="0" xr:uid="{00000000-0006-0000-0000-0000DA000000}">
      <text>
        <r>
          <rPr>
            <sz val="9"/>
            <rFont val="Tahoma"/>
          </rPr>
          <t>Données Manquantes</t>
        </r>
      </text>
    </comment>
    <comment ref="BA36" authorId="0" shapeId="0" xr:uid="{00000000-0006-0000-0000-0000DB000000}">
      <text>
        <r>
          <rPr>
            <sz val="9"/>
            <rFont val="Tahoma"/>
          </rPr>
          <t>Données Manquantes</t>
        </r>
      </text>
    </comment>
    <comment ref="BB36" authorId="0" shapeId="0" xr:uid="{00000000-0006-0000-0000-0000DC000000}">
      <text>
        <r>
          <rPr>
            <sz val="9"/>
            <rFont val="Tahoma"/>
          </rPr>
          <t>Données Manquantes</t>
        </r>
      </text>
    </comment>
    <comment ref="BD36" authorId="0" shapeId="0" xr:uid="{00000000-0006-0000-0000-0000DD000000}">
      <text>
        <r>
          <rPr>
            <sz val="9"/>
            <rFont val="Tahoma"/>
          </rPr>
          <t>Données Manquantes</t>
        </r>
      </text>
    </comment>
    <comment ref="BF36" authorId="0" shapeId="0" xr:uid="{00000000-0006-0000-0000-0000DE000000}">
      <text>
        <r>
          <rPr>
            <sz val="9"/>
            <rFont val="Tahoma"/>
          </rPr>
          <t>Données Manquantes</t>
        </r>
      </text>
    </comment>
    <comment ref="BH36" authorId="0" shapeId="0" xr:uid="{00000000-0006-0000-0000-0000DF000000}">
      <text>
        <r>
          <rPr>
            <sz val="9"/>
            <rFont val="Tahoma"/>
          </rPr>
          <t>Données Manquantes</t>
        </r>
      </text>
    </comment>
    <comment ref="BL36" authorId="0" shapeId="0" xr:uid="{00000000-0006-0000-0000-0000E0000000}">
      <text>
        <r>
          <rPr>
            <sz val="9"/>
            <rFont val="Tahoma"/>
          </rPr>
          <t>Données Manquantes</t>
        </r>
      </text>
    </comment>
    <comment ref="AM37" authorId="0" shapeId="0" xr:uid="{00000000-0006-0000-0000-0000E1000000}">
      <text>
        <r>
          <rPr>
            <sz val="9"/>
            <rFont val="Tahoma"/>
          </rPr>
          <t>Données Manquantes</t>
        </r>
      </text>
    </comment>
    <comment ref="AN37" authorId="0" shapeId="0" xr:uid="{00000000-0006-0000-0000-0000E2000000}">
      <text>
        <r>
          <rPr>
            <sz val="9"/>
            <rFont val="Tahoma"/>
          </rPr>
          <t>Données Manquantes</t>
        </r>
      </text>
    </comment>
    <comment ref="AO37" authorId="0" shapeId="0" xr:uid="{00000000-0006-0000-0000-0000E3000000}">
      <text>
        <r>
          <rPr>
            <sz val="9"/>
            <rFont val="Tahoma"/>
          </rPr>
          <t>Données Manquantes</t>
        </r>
      </text>
    </comment>
    <comment ref="BA37" authorId="0" shapeId="0" xr:uid="{00000000-0006-0000-0000-0000E4000000}">
      <text>
        <r>
          <rPr>
            <sz val="9"/>
            <rFont val="Tahoma"/>
          </rPr>
          <t>Données Manquantes</t>
        </r>
      </text>
    </comment>
    <comment ref="BB37" authorId="0" shapeId="0" xr:uid="{00000000-0006-0000-0000-0000E5000000}">
      <text>
        <r>
          <rPr>
            <sz val="9"/>
            <rFont val="Tahoma"/>
          </rPr>
          <t>Données Manquantes</t>
        </r>
      </text>
    </comment>
    <comment ref="BD37" authorId="0" shapeId="0" xr:uid="{00000000-0006-0000-0000-0000E6000000}">
      <text>
        <r>
          <rPr>
            <sz val="9"/>
            <rFont val="Tahoma"/>
          </rPr>
          <t>Données Manquantes</t>
        </r>
      </text>
    </comment>
    <comment ref="BF37" authorId="0" shapeId="0" xr:uid="{00000000-0006-0000-0000-0000E7000000}">
      <text>
        <r>
          <rPr>
            <sz val="9"/>
            <rFont val="Tahoma"/>
          </rPr>
          <t>Données Manquantes</t>
        </r>
      </text>
    </comment>
    <comment ref="BH37" authorId="0" shapeId="0" xr:uid="{00000000-0006-0000-0000-0000E8000000}">
      <text>
        <r>
          <rPr>
            <sz val="9"/>
            <rFont val="Tahoma"/>
          </rPr>
          <t>Données Manquantes</t>
        </r>
      </text>
    </comment>
    <comment ref="BL37" authorId="0" shapeId="0" xr:uid="{00000000-0006-0000-0000-0000E9000000}">
      <text>
        <r>
          <rPr>
            <sz val="9"/>
            <rFont val="Tahoma"/>
          </rPr>
          <t>Données Manquantes</t>
        </r>
      </text>
    </comment>
    <comment ref="AM38" authorId="0" shapeId="0" xr:uid="{00000000-0006-0000-0000-0000EA000000}">
      <text>
        <r>
          <rPr>
            <sz val="9"/>
            <rFont val="Tahoma"/>
          </rPr>
          <t>Données Manquantes</t>
        </r>
      </text>
    </comment>
    <comment ref="AN38" authorId="0" shapeId="0" xr:uid="{00000000-0006-0000-0000-0000EB000000}">
      <text>
        <r>
          <rPr>
            <sz val="9"/>
            <rFont val="Tahoma"/>
          </rPr>
          <t>Données Manquantes</t>
        </r>
      </text>
    </comment>
    <comment ref="AO38" authorId="0" shapeId="0" xr:uid="{00000000-0006-0000-0000-0000EC000000}">
      <text>
        <r>
          <rPr>
            <sz val="9"/>
            <rFont val="Tahoma"/>
          </rPr>
          <t>Données Manquantes</t>
        </r>
      </text>
    </comment>
    <comment ref="AZ38" authorId="0" shapeId="0" xr:uid="{00000000-0006-0000-0000-0000ED000000}">
      <text>
        <r>
          <rPr>
            <sz val="9"/>
            <rFont val="Tahoma"/>
          </rPr>
          <t>Données Manquantes</t>
        </r>
      </text>
    </comment>
    <comment ref="BA38" authorId="0" shapeId="0" xr:uid="{00000000-0006-0000-0000-0000EE000000}">
      <text>
        <r>
          <rPr>
            <sz val="9"/>
            <rFont val="Tahoma"/>
          </rPr>
          <t>Données Manquantes</t>
        </r>
      </text>
    </comment>
    <comment ref="BB38" authorId="0" shapeId="0" xr:uid="{00000000-0006-0000-0000-0000EF000000}">
      <text>
        <r>
          <rPr>
            <sz val="9"/>
            <rFont val="Tahoma"/>
          </rPr>
          <t>Données Manquantes</t>
        </r>
      </text>
    </comment>
    <comment ref="BD38" authorId="0" shapeId="0" xr:uid="{00000000-0006-0000-0000-0000F0000000}">
      <text>
        <r>
          <rPr>
            <sz val="9"/>
            <rFont val="Tahoma"/>
          </rPr>
          <t>Données Manquantes</t>
        </r>
      </text>
    </comment>
    <comment ref="BF38" authorId="0" shapeId="0" xr:uid="{00000000-0006-0000-0000-0000F1000000}">
      <text>
        <r>
          <rPr>
            <sz val="9"/>
            <rFont val="Tahoma"/>
          </rPr>
          <t>Données Manquantes</t>
        </r>
      </text>
    </comment>
    <comment ref="BG38" authorId="0" shapeId="0" xr:uid="{00000000-0006-0000-0000-0000F2000000}">
      <text>
        <r>
          <rPr>
            <sz val="9"/>
            <rFont val="Tahoma"/>
          </rPr>
          <t>Données Manquantes</t>
        </r>
      </text>
    </comment>
    <comment ref="BH38" authorId="0" shapeId="0" xr:uid="{00000000-0006-0000-0000-0000F3000000}">
      <text>
        <r>
          <rPr>
            <sz val="9"/>
            <rFont val="Tahoma"/>
          </rPr>
          <t>Données Manquantes</t>
        </r>
      </text>
    </comment>
    <comment ref="BL38" authorId="0" shapeId="0" xr:uid="{00000000-0006-0000-0000-0000F4000000}">
      <text>
        <r>
          <rPr>
            <sz val="9"/>
            <rFont val="Tahoma"/>
          </rPr>
          <t>Données Manquantes</t>
        </r>
      </text>
    </comment>
    <comment ref="AM39" authorId="0" shapeId="0" xr:uid="{00000000-0006-0000-0000-0000F5000000}">
      <text>
        <r>
          <rPr>
            <sz val="9"/>
            <rFont val="Tahoma"/>
          </rPr>
          <t>Données Manquantes</t>
        </r>
      </text>
    </comment>
    <comment ref="AN39" authorId="0" shapeId="0" xr:uid="{00000000-0006-0000-0000-0000F6000000}">
      <text>
        <r>
          <rPr>
            <sz val="9"/>
            <rFont val="Tahoma"/>
          </rPr>
          <t>Données Manquantes</t>
        </r>
      </text>
    </comment>
    <comment ref="AO39" authorId="0" shapeId="0" xr:uid="{00000000-0006-0000-0000-0000F7000000}">
      <text>
        <r>
          <rPr>
            <sz val="9"/>
            <rFont val="Tahoma"/>
          </rPr>
          <t>Données Manquantes</t>
        </r>
      </text>
    </comment>
    <comment ref="AZ39" authorId="0" shapeId="0" xr:uid="{00000000-0006-0000-0000-0000F8000000}">
      <text>
        <r>
          <rPr>
            <sz val="9"/>
            <rFont val="Tahoma"/>
          </rPr>
          <t>Données Manquantes</t>
        </r>
      </text>
    </comment>
    <comment ref="BA39" authorId="0" shapeId="0" xr:uid="{00000000-0006-0000-0000-0000F9000000}">
      <text>
        <r>
          <rPr>
            <sz val="9"/>
            <rFont val="Tahoma"/>
          </rPr>
          <t>Données Manquantes</t>
        </r>
      </text>
    </comment>
    <comment ref="BB39" authorId="0" shapeId="0" xr:uid="{00000000-0006-0000-0000-0000FA000000}">
      <text>
        <r>
          <rPr>
            <sz val="9"/>
            <rFont val="Tahoma"/>
          </rPr>
          <t>Données Manquantes</t>
        </r>
      </text>
    </comment>
    <comment ref="BD39" authorId="0" shapeId="0" xr:uid="{00000000-0006-0000-0000-0000FB000000}">
      <text>
        <r>
          <rPr>
            <sz val="9"/>
            <rFont val="Tahoma"/>
          </rPr>
          <t>Données Manquantes</t>
        </r>
      </text>
    </comment>
    <comment ref="BF39" authorId="0" shapeId="0" xr:uid="{00000000-0006-0000-0000-0000FC000000}">
      <text>
        <r>
          <rPr>
            <sz val="9"/>
            <rFont val="Tahoma"/>
          </rPr>
          <t>Données Manquantes</t>
        </r>
      </text>
    </comment>
    <comment ref="BG39" authorId="0" shapeId="0" xr:uid="{00000000-0006-0000-0000-0000FD000000}">
      <text>
        <r>
          <rPr>
            <sz val="9"/>
            <rFont val="Tahoma"/>
          </rPr>
          <t>Données Manquantes</t>
        </r>
      </text>
    </comment>
    <comment ref="BH39" authorId="0" shapeId="0" xr:uid="{00000000-0006-0000-0000-0000FE000000}">
      <text>
        <r>
          <rPr>
            <sz val="9"/>
            <rFont val="Tahoma"/>
          </rPr>
          <t>Données Manquantes</t>
        </r>
      </text>
    </comment>
    <comment ref="BL39" authorId="0" shapeId="0" xr:uid="{00000000-0006-0000-0000-0000FF000000}">
      <text>
        <r>
          <rPr>
            <sz val="9"/>
            <rFont val="Tahoma"/>
          </rPr>
          <t>Données Manquantes</t>
        </r>
      </text>
    </comment>
    <comment ref="AM40" authorId="0" shapeId="0" xr:uid="{00000000-0006-0000-0000-000000010000}">
      <text>
        <r>
          <rPr>
            <sz val="9"/>
            <rFont val="Tahoma"/>
          </rPr>
          <t>Données Manquantes</t>
        </r>
      </text>
    </comment>
    <comment ref="AN40" authorId="0" shapeId="0" xr:uid="{00000000-0006-0000-0000-000001010000}">
      <text>
        <r>
          <rPr>
            <sz val="9"/>
            <rFont val="Tahoma"/>
          </rPr>
          <t>Données Manquantes</t>
        </r>
      </text>
    </comment>
    <comment ref="AO40" authorId="0" shapeId="0" xr:uid="{00000000-0006-0000-0000-000002010000}">
      <text>
        <r>
          <rPr>
            <sz val="9"/>
            <rFont val="Tahoma"/>
          </rPr>
          <t>Données Manquantes</t>
        </r>
      </text>
    </comment>
    <comment ref="AZ40" authorId="0" shapeId="0" xr:uid="{00000000-0006-0000-0000-000003010000}">
      <text>
        <r>
          <rPr>
            <sz val="9"/>
            <rFont val="Tahoma"/>
          </rPr>
          <t>Données Manquantes</t>
        </r>
      </text>
    </comment>
    <comment ref="BA40" authorId="0" shapeId="0" xr:uid="{00000000-0006-0000-0000-000004010000}">
      <text>
        <r>
          <rPr>
            <sz val="9"/>
            <rFont val="Tahoma"/>
          </rPr>
          <t>Données Manquantes</t>
        </r>
      </text>
    </comment>
    <comment ref="BB40" authorId="0" shapeId="0" xr:uid="{00000000-0006-0000-0000-000005010000}">
      <text>
        <r>
          <rPr>
            <sz val="9"/>
            <rFont val="Tahoma"/>
          </rPr>
          <t>Données Manquantes</t>
        </r>
      </text>
    </comment>
    <comment ref="BD40" authorId="0" shapeId="0" xr:uid="{00000000-0006-0000-0000-000006010000}">
      <text>
        <r>
          <rPr>
            <sz val="9"/>
            <rFont val="Tahoma"/>
          </rPr>
          <t>Données Manquantes</t>
        </r>
      </text>
    </comment>
    <comment ref="BF40" authorId="0" shapeId="0" xr:uid="{00000000-0006-0000-0000-000007010000}">
      <text>
        <r>
          <rPr>
            <sz val="9"/>
            <rFont val="Tahoma"/>
          </rPr>
          <t>Données Manquantes</t>
        </r>
      </text>
    </comment>
    <comment ref="BH40" authorId="0" shapeId="0" xr:uid="{00000000-0006-0000-0000-000008010000}">
      <text>
        <r>
          <rPr>
            <sz val="9"/>
            <rFont val="Tahoma"/>
          </rPr>
          <t>Données Manquantes</t>
        </r>
      </text>
    </comment>
    <comment ref="BL40" authorId="0" shapeId="0" xr:uid="{00000000-0006-0000-0000-000009010000}">
      <text>
        <r>
          <rPr>
            <sz val="9"/>
            <rFont val="Tahoma"/>
          </rPr>
          <t>Données Manquantes</t>
        </r>
      </text>
    </comment>
    <comment ref="AM41" authorId="0" shapeId="0" xr:uid="{00000000-0006-0000-0000-00000A010000}">
      <text>
        <r>
          <rPr>
            <sz val="9"/>
            <rFont val="Tahoma"/>
          </rPr>
          <t>Données Manquantes</t>
        </r>
      </text>
    </comment>
    <comment ref="AN41" authorId="0" shapeId="0" xr:uid="{00000000-0006-0000-0000-00000B010000}">
      <text>
        <r>
          <rPr>
            <sz val="9"/>
            <rFont val="Tahoma"/>
          </rPr>
          <t>Données Manquantes</t>
        </r>
      </text>
    </comment>
    <comment ref="AO41" authorId="0" shapeId="0" xr:uid="{00000000-0006-0000-0000-00000C010000}">
      <text>
        <r>
          <rPr>
            <sz val="9"/>
            <rFont val="Tahoma"/>
          </rPr>
          <t>Données Manquantes</t>
        </r>
      </text>
    </comment>
    <comment ref="BA41" authorId="0" shapeId="0" xr:uid="{00000000-0006-0000-0000-00000D010000}">
      <text>
        <r>
          <rPr>
            <sz val="9"/>
            <rFont val="Tahoma"/>
          </rPr>
          <t>Données Manquantes</t>
        </r>
      </text>
    </comment>
    <comment ref="BB41" authorId="0" shapeId="0" xr:uid="{00000000-0006-0000-0000-00000E010000}">
      <text>
        <r>
          <rPr>
            <sz val="9"/>
            <rFont val="Tahoma"/>
          </rPr>
          <t>Données Manquantes</t>
        </r>
      </text>
    </comment>
    <comment ref="BD41" authorId="0" shapeId="0" xr:uid="{00000000-0006-0000-0000-00000F010000}">
      <text>
        <r>
          <rPr>
            <sz val="9"/>
            <rFont val="Tahoma"/>
          </rPr>
          <t>Données Manquantes</t>
        </r>
      </text>
    </comment>
    <comment ref="BF41" authorId="0" shapeId="0" xr:uid="{00000000-0006-0000-0000-000010010000}">
      <text>
        <r>
          <rPr>
            <sz val="9"/>
            <rFont val="Tahoma"/>
          </rPr>
          <t>Données Manquantes</t>
        </r>
      </text>
    </comment>
    <comment ref="BG41" authorId="0" shapeId="0" xr:uid="{00000000-0006-0000-0000-000011010000}">
      <text>
        <r>
          <rPr>
            <sz val="9"/>
            <rFont val="Tahoma"/>
          </rPr>
          <t>Données Manquantes</t>
        </r>
      </text>
    </comment>
    <comment ref="BH41" authorId="0" shapeId="0" xr:uid="{00000000-0006-0000-0000-000012010000}">
      <text>
        <r>
          <rPr>
            <sz val="9"/>
            <rFont val="Tahoma"/>
          </rPr>
          <t>Données Manquantes</t>
        </r>
      </text>
    </comment>
    <comment ref="BL41" authorId="0" shapeId="0" xr:uid="{00000000-0006-0000-0000-000013010000}">
      <text>
        <r>
          <rPr>
            <sz val="9"/>
            <rFont val="Tahoma"/>
          </rPr>
          <t>Données Manquantes</t>
        </r>
      </text>
    </comment>
    <comment ref="AM42" authorId="0" shapeId="0" xr:uid="{00000000-0006-0000-0000-000014010000}">
      <text>
        <r>
          <rPr>
            <sz val="9"/>
            <rFont val="Tahoma"/>
          </rPr>
          <t>Données Manquantes</t>
        </r>
      </text>
    </comment>
    <comment ref="AN42" authorId="0" shapeId="0" xr:uid="{00000000-0006-0000-0000-000015010000}">
      <text>
        <r>
          <rPr>
            <sz val="9"/>
            <rFont val="Tahoma"/>
          </rPr>
          <t>Données Manquantes</t>
        </r>
      </text>
    </comment>
    <comment ref="AO42" authorId="0" shapeId="0" xr:uid="{00000000-0006-0000-0000-000016010000}">
      <text>
        <r>
          <rPr>
            <sz val="9"/>
            <rFont val="Tahoma"/>
          </rPr>
          <t>Données Manquantes</t>
        </r>
      </text>
    </comment>
    <comment ref="AZ42" authorId="0" shapeId="0" xr:uid="{00000000-0006-0000-0000-000017010000}">
      <text>
        <r>
          <rPr>
            <sz val="9"/>
            <rFont val="Tahoma"/>
          </rPr>
          <t>Données Manquantes</t>
        </r>
      </text>
    </comment>
    <comment ref="BA42" authorId="0" shapeId="0" xr:uid="{00000000-0006-0000-0000-000018010000}">
      <text>
        <r>
          <rPr>
            <sz val="9"/>
            <rFont val="Tahoma"/>
          </rPr>
          <t>Données Manquantes</t>
        </r>
      </text>
    </comment>
    <comment ref="BB42" authorId="0" shapeId="0" xr:uid="{00000000-0006-0000-0000-000019010000}">
      <text>
        <r>
          <rPr>
            <sz val="9"/>
            <rFont val="Tahoma"/>
          </rPr>
          <t>Données Manquantes</t>
        </r>
      </text>
    </comment>
    <comment ref="BD42" authorId="0" shapeId="0" xr:uid="{00000000-0006-0000-0000-00001A010000}">
      <text>
        <r>
          <rPr>
            <sz val="9"/>
            <rFont val="Tahoma"/>
          </rPr>
          <t>Données Manquantes</t>
        </r>
      </text>
    </comment>
    <comment ref="BF42" authorId="0" shapeId="0" xr:uid="{00000000-0006-0000-0000-00001B010000}">
      <text>
        <r>
          <rPr>
            <sz val="9"/>
            <rFont val="Tahoma"/>
          </rPr>
          <t>Données Manquantes</t>
        </r>
      </text>
    </comment>
    <comment ref="BG42" authorId="0" shapeId="0" xr:uid="{00000000-0006-0000-0000-00001C010000}">
      <text>
        <r>
          <rPr>
            <sz val="9"/>
            <rFont val="Tahoma"/>
          </rPr>
          <t>Données Manquantes</t>
        </r>
      </text>
    </comment>
    <comment ref="BH42" authorId="0" shapeId="0" xr:uid="{00000000-0006-0000-0000-00001D010000}">
      <text>
        <r>
          <rPr>
            <sz val="9"/>
            <rFont val="Tahoma"/>
          </rPr>
          <t>Données Manquantes</t>
        </r>
      </text>
    </comment>
    <comment ref="BL42" authorId="0" shapeId="0" xr:uid="{00000000-0006-0000-0000-00001E010000}">
      <text>
        <r>
          <rPr>
            <sz val="9"/>
            <rFont val="Tahoma"/>
          </rPr>
          <t>Données Manquantes</t>
        </r>
      </text>
    </comment>
    <comment ref="AM43" authorId="0" shapeId="0" xr:uid="{00000000-0006-0000-0000-00001F010000}">
      <text>
        <r>
          <rPr>
            <sz val="9"/>
            <rFont val="Tahoma"/>
          </rPr>
          <t>Données Manquantes</t>
        </r>
      </text>
    </comment>
    <comment ref="AN43" authorId="0" shapeId="0" xr:uid="{00000000-0006-0000-0000-000020010000}">
      <text>
        <r>
          <rPr>
            <sz val="9"/>
            <rFont val="Tahoma"/>
          </rPr>
          <t>Données Manquantes</t>
        </r>
      </text>
    </comment>
    <comment ref="AO43" authorId="0" shapeId="0" xr:uid="{00000000-0006-0000-0000-000021010000}">
      <text>
        <r>
          <rPr>
            <sz val="9"/>
            <rFont val="Tahoma"/>
          </rPr>
          <t>Données Manquantes</t>
        </r>
      </text>
    </comment>
    <comment ref="BA43" authorId="0" shapeId="0" xr:uid="{00000000-0006-0000-0000-000022010000}">
      <text>
        <r>
          <rPr>
            <sz val="9"/>
            <rFont val="Tahoma"/>
          </rPr>
          <t>Données Manquantes</t>
        </r>
      </text>
    </comment>
    <comment ref="BB43" authorId="0" shapeId="0" xr:uid="{00000000-0006-0000-0000-000023010000}">
      <text>
        <r>
          <rPr>
            <sz val="9"/>
            <rFont val="Tahoma"/>
          </rPr>
          <t>Données Manquantes</t>
        </r>
      </text>
    </comment>
    <comment ref="BD43" authorId="0" shapeId="0" xr:uid="{00000000-0006-0000-0000-000024010000}">
      <text>
        <r>
          <rPr>
            <sz val="9"/>
            <rFont val="Tahoma"/>
          </rPr>
          <t>Données Manquantes</t>
        </r>
      </text>
    </comment>
    <comment ref="BF43" authorId="0" shapeId="0" xr:uid="{00000000-0006-0000-0000-000025010000}">
      <text>
        <r>
          <rPr>
            <sz val="9"/>
            <rFont val="Tahoma"/>
          </rPr>
          <t>Données Manquantes</t>
        </r>
      </text>
    </comment>
    <comment ref="BG43" authorId="0" shapeId="0" xr:uid="{00000000-0006-0000-0000-000026010000}">
      <text>
        <r>
          <rPr>
            <sz val="9"/>
            <rFont val="Tahoma"/>
          </rPr>
          <t>Données Manquantes</t>
        </r>
      </text>
    </comment>
    <comment ref="BH43" authorId="0" shapeId="0" xr:uid="{00000000-0006-0000-0000-000027010000}">
      <text>
        <r>
          <rPr>
            <sz val="9"/>
            <rFont val="Tahoma"/>
          </rPr>
          <t>Données Manquantes</t>
        </r>
      </text>
    </comment>
    <comment ref="BL43" authorId="0" shapeId="0" xr:uid="{00000000-0006-0000-0000-000028010000}">
      <text>
        <r>
          <rPr>
            <sz val="9"/>
            <rFont val="Tahoma"/>
          </rPr>
          <t>Données Manquantes</t>
        </r>
      </text>
    </comment>
    <comment ref="AM44" authorId="0" shapeId="0" xr:uid="{00000000-0006-0000-0000-000029010000}">
      <text>
        <r>
          <rPr>
            <sz val="9"/>
            <rFont val="Tahoma"/>
          </rPr>
          <t>Données Manquantes</t>
        </r>
      </text>
    </comment>
    <comment ref="AN44" authorId="0" shapeId="0" xr:uid="{00000000-0006-0000-0000-00002A010000}">
      <text>
        <r>
          <rPr>
            <sz val="9"/>
            <rFont val="Tahoma"/>
          </rPr>
          <t>Données Manquantes</t>
        </r>
      </text>
    </comment>
    <comment ref="AO44" authorId="0" shapeId="0" xr:uid="{00000000-0006-0000-0000-00002B010000}">
      <text>
        <r>
          <rPr>
            <sz val="9"/>
            <rFont val="Tahoma"/>
          </rPr>
          <t>Données Manquantes</t>
        </r>
      </text>
    </comment>
    <comment ref="BA44" authorId="0" shapeId="0" xr:uid="{00000000-0006-0000-0000-00002C010000}">
      <text>
        <r>
          <rPr>
            <sz val="9"/>
            <rFont val="Tahoma"/>
          </rPr>
          <t>Données Manquantes</t>
        </r>
      </text>
    </comment>
    <comment ref="BB44" authorId="0" shapeId="0" xr:uid="{00000000-0006-0000-0000-00002D010000}">
      <text>
        <r>
          <rPr>
            <sz val="9"/>
            <rFont val="Tahoma"/>
          </rPr>
          <t>Données Manquantes</t>
        </r>
      </text>
    </comment>
    <comment ref="BD44" authorId="0" shapeId="0" xr:uid="{00000000-0006-0000-0000-00002E010000}">
      <text>
        <r>
          <rPr>
            <sz val="9"/>
            <rFont val="Tahoma"/>
          </rPr>
          <t>Données Manquantes</t>
        </r>
      </text>
    </comment>
    <comment ref="BF44" authorId="0" shapeId="0" xr:uid="{00000000-0006-0000-0000-00002F010000}">
      <text>
        <r>
          <rPr>
            <sz val="9"/>
            <rFont val="Tahoma"/>
          </rPr>
          <t>Données Manquantes</t>
        </r>
      </text>
    </comment>
    <comment ref="BG44" authorId="0" shapeId="0" xr:uid="{00000000-0006-0000-0000-000030010000}">
      <text>
        <r>
          <rPr>
            <sz val="9"/>
            <rFont val="Tahoma"/>
          </rPr>
          <t>Données Manquantes</t>
        </r>
      </text>
    </comment>
    <comment ref="BH44" authorId="0" shapeId="0" xr:uid="{00000000-0006-0000-0000-000031010000}">
      <text>
        <r>
          <rPr>
            <sz val="9"/>
            <rFont val="Tahoma"/>
          </rPr>
          <t>Données Manquantes</t>
        </r>
      </text>
    </comment>
    <comment ref="BL44" authorId="0" shapeId="0" xr:uid="{00000000-0006-0000-0000-000032010000}">
      <text>
        <r>
          <rPr>
            <sz val="9"/>
            <rFont val="Tahoma"/>
          </rPr>
          <t>Données Manquantes</t>
        </r>
      </text>
    </comment>
    <comment ref="AM45" authorId="0" shapeId="0" xr:uid="{00000000-0006-0000-0000-000033010000}">
      <text>
        <r>
          <rPr>
            <sz val="9"/>
            <rFont val="Tahoma"/>
          </rPr>
          <t>Données Manquantes</t>
        </r>
      </text>
    </comment>
    <comment ref="AN45" authorId="0" shapeId="0" xr:uid="{00000000-0006-0000-0000-000034010000}">
      <text>
        <r>
          <rPr>
            <sz val="9"/>
            <rFont val="Tahoma"/>
          </rPr>
          <t>Données Manquantes</t>
        </r>
      </text>
    </comment>
    <comment ref="AO45" authorId="0" shapeId="0" xr:uid="{00000000-0006-0000-0000-000035010000}">
      <text>
        <r>
          <rPr>
            <sz val="9"/>
            <rFont val="Tahoma"/>
          </rPr>
          <t>Données Manquantes</t>
        </r>
      </text>
    </comment>
    <comment ref="BA45" authorId="0" shapeId="0" xr:uid="{00000000-0006-0000-0000-000036010000}">
      <text>
        <r>
          <rPr>
            <sz val="9"/>
            <rFont val="Tahoma"/>
          </rPr>
          <t>Données Manquantes</t>
        </r>
      </text>
    </comment>
    <comment ref="BB45" authorId="0" shapeId="0" xr:uid="{00000000-0006-0000-0000-000037010000}">
      <text>
        <r>
          <rPr>
            <sz val="9"/>
            <rFont val="Tahoma"/>
          </rPr>
          <t>Données Manquantes</t>
        </r>
      </text>
    </comment>
    <comment ref="BD45" authorId="0" shapeId="0" xr:uid="{00000000-0006-0000-0000-000038010000}">
      <text>
        <r>
          <rPr>
            <sz val="9"/>
            <rFont val="Tahoma"/>
          </rPr>
          <t>Données Manquantes</t>
        </r>
      </text>
    </comment>
    <comment ref="BF45" authorId="0" shapeId="0" xr:uid="{00000000-0006-0000-0000-000039010000}">
      <text>
        <r>
          <rPr>
            <sz val="9"/>
            <rFont val="Tahoma"/>
          </rPr>
          <t>Données Manquantes</t>
        </r>
      </text>
    </comment>
    <comment ref="BG45" authorId="0" shapeId="0" xr:uid="{00000000-0006-0000-0000-00003A010000}">
      <text>
        <r>
          <rPr>
            <sz val="9"/>
            <rFont val="Tahoma"/>
          </rPr>
          <t>Données Manquantes</t>
        </r>
      </text>
    </comment>
    <comment ref="BH45" authorId="0" shapeId="0" xr:uid="{00000000-0006-0000-0000-00003B010000}">
      <text>
        <r>
          <rPr>
            <sz val="9"/>
            <rFont val="Tahoma"/>
          </rPr>
          <t>Données Manquantes</t>
        </r>
      </text>
    </comment>
    <comment ref="BL45" authorId="0" shapeId="0" xr:uid="{00000000-0006-0000-0000-00003C010000}">
      <text>
        <r>
          <rPr>
            <sz val="9"/>
            <rFont val="Tahoma"/>
          </rPr>
          <t>Données Manquantes</t>
        </r>
      </text>
    </comment>
    <comment ref="AM46" authorId="0" shapeId="0" xr:uid="{00000000-0006-0000-0000-00003D010000}">
      <text>
        <r>
          <rPr>
            <sz val="9"/>
            <rFont val="Tahoma"/>
          </rPr>
          <t>Données Manquantes</t>
        </r>
      </text>
    </comment>
    <comment ref="AN46" authorId="0" shapeId="0" xr:uid="{00000000-0006-0000-0000-00003E010000}">
      <text>
        <r>
          <rPr>
            <sz val="9"/>
            <rFont val="Tahoma"/>
          </rPr>
          <t>Données Manquantes</t>
        </r>
      </text>
    </comment>
    <comment ref="AO46" authorId="0" shapeId="0" xr:uid="{00000000-0006-0000-0000-00003F010000}">
      <text>
        <r>
          <rPr>
            <sz val="9"/>
            <rFont val="Tahoma"/>
          </rPr>
          <t>Données Manquantes</t>
        </r>
      </text>
    </comment>
    <comment ref="AZ46" authorId="0" shapeId="0" xr:uid="{00000000-0006-0000-0000-000040010000}">
      <text>
        <r>
          <rPr>
            <sz val="9"/>
            <rFont val="Tahoma"/>
          </rPr>
          <t>Données Manquantes</t>
        </r>
      </text>
    </comment>
    <comment ref="BA46" authorId="0" shapeId="0" xr:uid="{00000000-0006-0000-0000-000041010000}">
      <text>
        <r>
          <rPr>
            <sz val="9"/>
            <rFont val="Tahoma"/>
          </rPr>
          <t>Données Manquantes</t>
        </r>
      </text>
    </comment>
    <comment ref="BB46" authorId="0" shapeId="0" xr:uid="{00000000-0006-0000-0000-000042010000}">
      <text>
        <r>
          <rPr>
            <sz val="9"/>
            <rFont val="Tahoma"/>
          </rPr>
          <t>Données Manquantes</t>
        </r>
      </text>
    </comment>
    <comment ref="BD46" authorId="0" shapeId="0" xr:uid="{00000000-0006-0000-0000-000043010000}">
      <text>
        <r>
          <rPr>
            <sz val="9"/>
            <rFont val="Tahoma"/>
          </rPr>
          <t>Données Manquantes</t>
        </r>
      </text>
    </comment>
    <comment ref="BF46" authorId="0" shapeId="0" xr:uid="{00000000-0006-0000-0000-000044010000}">
      <text>
        <r>
          <rPr>
            <sz val="9"/>
            <rFont val="Tahoma"/>
          </rPr>
          <t>Données Manquantes</t>
        </r>
      </text>
    </comment>
    <comment ref="BH46" authorId="0" shapeId="0" xr:uid="{00000000-0006-0000-0000-000045010000}">
      <text>
        <r>
          <rPr>
            <sz val="9"/>
            <rFont val="Tahoma"/>
          </rPr>
          <t>Données Manquantes</t>
        </r>
      </text>
    </comment>
    <comment ref="BL46" authorId="0" shapeId="0" xr:uid="{00000000-0006-0000-0000-000046010000}">
      <text>
        <r>
          <rPr>
            <sz val="9"/>
            <rFont val="Tahoma"/>
          </rPr>
          <t>Données Manquantes</t>
        </r>
      </text>
    </comment>
    <comment ref="AM47" authorId="0" shapeId="0" xr:uid="{00000000-0006-0000-0000-000047010000}">
      <text>
        <r>
          <rPr>
            <sz val="9"/>
            <rFont val="Tahoma"/>
          </rPr>
          <t>Données Manquantes</t>
        </r>
      </text>
    </comment>
    <comment ref="AN47" authorId="0" shapeId="0" xr:uid="{00000000-0006-0000-0000-000048010000}">
      <text>
        <r>
          <rPr>
            <sz val="9"/>
            <rFont val="Tahoma"/>
          </rPr>
          <t>Données Manquantes</t>
        </r>
      </text>
    </comment>
    <comment ref="AO47" authorId="0" shapeId="0" xr:uid="{00000000-0006-0000-0000-000049010000}">
      <text>
        <r>
          <rPr>
            <sz val="9"/>
            <rFont val="Tahoma"/>
          </rPr>
          <t>Données Manquantes</t>
        </r>
      </text>
    </comment>
    <comment ref="AZ47" authorId="0" shapeId="0" xr:uid="{00000000-0006-0000-0000-00004A010000}">
      <text>
        <r>
          <rPr>
            <sz val="9"/>
            <rFont val="Tahoma"/>
          </rPr>
          <t>Données Manquantes</t>
        </r>
      </text>
    </comment>
    <comment ref="BA47" authorId="0" shapeId="0" xr:uid="{00000000-0006-0000-0000-00004B010000}">
      <text>
        <r>
          <rPr>
            <sz val="9"/>
            <rFont val="Tahoma"/>
          </rPr>
          <t>Données Manquantes</t>
        </r>
      </text>
    </comment>
    <comment ref="BB47" authorId="0" shapeId="0" xr:uid="{00000000-0006-0000-0000-00004C010000}">
      <text>
        <r>
          <rPr>
            <sz val="9"/>
            <rFont val="Tahoma"/>
          </rPr>
          <t>Données Manquantes</t>
        </r>
      </text>
    </comment>
    <comment ref="BD47" authorId="0" shapeId="0" xr:uid="{00000000-0006-0000-0000-00004D010000}">
      <text>
        <r>
          <rPr>
            <sz val="9"/>
            <rFont val="Tahoma"/>
          </rPr>
          <t>Données Manquantes</t>
        </r>
      </text>
    </comment>
    <comment ref="BF47" authorId="0" shapeId="0" xr:uid="{00000000-0006-0000-0000-00004E010000}">
      <text>
        <r>
          <rPr>
            <sz val="9"/>
            <rFont val="Tahoma"/>
          </rPr>
          <t>Données Manquantes</t>
        </r>
      </text>
    </comment>
    <comment ref="BG47" authorId="0" shapeId="0" xr:uid="{00000000-0006-0000-0000-00004F010000}">
      <text>
        <r>
          <rPr>
            <sz val="9"/>
            <rFont val="Tahoma"/>
          </rPr>
          <t>Données Manquantes</t>
        </r>
      </text>
    </comment>
    <comment ref="BH47" authorId="0" shapeId="0" xr:uid="{00000000-0006-0000-0000-000050010000}">
      <text>
        <r>
          <rPr>
            <sz val="9"/>
            <rFont val="Tahoma"/>
          </rPr>
          <t>Données Manquantes</t>
        </r>
      </text>
    </comment>
    <comment ref="BL47" authorId="0" shapeId="0" xr:uid="{00000000-0006-0000-0000-000051010000}">
      <text>
        <r>
          <rPr>
            <sz val="9"/>
            <rFont val="Tahoma"/>
          </rPr>
          <t>Données Manquantes</t>
        </r>
      </text>
    </comment>
    <comment ref="AM48" authorId="0" shapeId="0" xr:uid="{00000000-0006-0000-0000-000052010000}">
      <text>
        <r>
          <rPr>
            <sz val="9"/>
            <rFont val="Tahoma"/>
          </rPr>
          <t>Données Manquantes</t>
        </r>
      </text>
    </comment>
    <comment ref="AN48" authorId="0" shapeId="0" xr:uid="{00000000-0006-0000-0000-000053010000}">
      <text>
        <r>
          <rPr>
            <sz val="9"/>
            <rFont val="Tahoma"/>
          </rPr>
          <t>Données Manquantes</t>
        </r>
      </text>
    </comment>
    <comment ref="AO48" authorId="0" shapeId="0" xr:uid="{00000000-0006-0000-0000-000054010000}">
      <text>
        <r>
          <rPr>
            <sz val="9"/>
            <rFont val="Tahoma"/>
          </rPr>
          <t>Données Manquantes</t>
        </r>
      </text>
    </comment>
    <comment ref="AZ48" authorId="0" shapeId="0" xr:uid="{00000000-0006-0000-0000-000055010000}">
      <text>
        <r>
          <rPr>
            <sz val="9"/>
            <rFont val="Tahoma"/>
          </rPr>
          <t>Données Manquantes</t>
        </r>
      </text>
    </comment>
    <comment ref="BA48" authorId="0" shapeId="0" xr:uid="{00000000-0006-0000-0000-000056010000}">
      <text>
        <r>
          <rPr>
            <sz val="9"/>
            <rFont val="Tahoma"/>
          </rPr>
          <t>Données Manquantes</t>
        </r>
      </text>
    </comment>
    <comment ref="BB48" authorId="0" shapeId="0" xr:uid="{00000000-0006-0000-0000-000057010000}">
      <text>
        <r>
          <rPr>
            <sz val="9"/>
            <rFont val="Tahoma"/>
          </rPr>
          <t>Données Manquantes</t>
        </r>
      </text>
    </comment>
    <comment ref="BD48" authorId="0" shapeId="0" xr:uid="{00000000-0006-0000-0000-000058010000}">
      <text>
        <r>
          <rPr>
            <sz val="9"/>
            <rFont val="Tahoma"/>
          </rPr>
          <t>Données Manquantes</t>
        </r>
      </text>
    </comment>
    <comment ref="BF48" authorId="0" shapeId="0" xr:uid="{00000000-0006-0000-0000-000059010000}">
      <text>
        <r>
          <rPr>
            <sz val="9"/>
            <rFont val="Tahoma"/>
          </rPr>
          <t>Données Manquantes</t>
        </r>
      </text>
    </comment>
    <comment ref="BH48" authorId="0" shapeId="0" xr:uid="{00000000-0006-0000-0000-00005A010000}">
      <text>
        <r>
          <rPr>
            <sz val="9"/>
            <rFont val="Tahoma"/>
          </rPr>
          <t>Données Manquantes</t>
        </r>
      </text>
    </comment>
    <comment ref="BL48" authorId="0" shapeId="0" xr:uid="{00000000-0006-0000-0000-00005B010000}">
      <text>
        <r>
          <rPr>
            <sz val="9"/>
            <rFont val="Tahoma"/>
          </rPr>
          <t>Données Manquantes</t>
        </r>
      </text>
    </comment>
    <comment ref="AM49" authorId="0" shapeId="0" xr:uid="{00000000-0006-0000-0000-00005C010000}">
      <text>
        <r>
          <rPr>
            <sz val="9"/>
            <rFont val="Tahoma"/>
          </rPr>
          <t>Données Manquantes</t>
        </r>
      </text>
    </comment>
    <comment ref="AN49" authorId="0" shapeId="0" xr:uid="{00000000-0006-0000-0000-00005D010000}">
      <text>
        <r>
          <rPr>
            <sz val="9"/>
            <rFont val="Tahoma"/>
          </rPr>
          <t>Données Manquantes</t>
        </r>
      </text>
    </comment>
    <comment ref="AO49" authorId="0" shapeId="0" xr:uid="{00000000-0006-0000-0000-00005E010000}">
      <text>
        <r>
          <rPr>
            <sz val="9"/>
            <rFont val="Tahoma"/>
          </rPr>
          <t>Données Manquantes</t>
        </r>
      </text>
    </comment>
    <comment ref="BA49" authorId="0" shapeId="0" xr:uid="{00000000-0006-0000-0000-00005F010000}">
      <text>
        <r>
          <rPr>
            <sz val="9"/>
            <rFont val="Tahoma"/>
          </rPr>
          <t>Données Manquantes</t>
        </r>
      </text>
    </comment>
    <comment ref="BB49" authorId="0" shapeId="0" xr:uid="{00000000-0006-0000-0000-000060010000}">
      <text>
        <r>
          <rPr>
            <sz val="9"/>
            <rFont val="Tahoma"/>
          </rPr>
          <t>Données Manquantes</t>
        </r>
      </text>
    </comment>
    <comment ref="BD49" authorId="0" shapeId="0" xr:uid="{00000000-0006-0000-0000-000061010000}">
      <text>
        <r>
          <rPr>
            <sz val="9"/>
            <rFont val="Tahoma"/>
          </rPr>
          <t>Données Manquantes</t>
        </r>
      </text>
    </comment>
    <comment ref="BF49" authorId="0" shapeId="0" xr:uid="{00000000-0006-0000-0000-000062010000}">
      <text>
        <r>
          <rPr>
            <sz val="9"/>
            <rFont val="Tahoma"/>
          </rPr>
          <t>Données Manquantes</t>
        </r>
      </text>
    </comment>
    <comment ref="BG49" authorId="0" shapeId="0" xr:uid="{00000000-0006-0000-0000-000063010000}">
      <text>
        <r>
          <rPr>
            <sz val="9"/>
            <rFont val="Tahoma"/>
          </rPr>
          <t>Données Manquantes</t>
        </r>
      </text>
    </comment>
    <comment ref="BH49" authorId="0" shapeId="0" xr:uid="{00000000-0006-0000-0000-000064010000}">
      <text>
        <r>
          <rPr>
            <sz val="9"/>
            <rFont val="Tahoma"/>
          </rPr>
          <t>Données Manquantes</t>
        </r>
      </text>
    </comment>
    <comment ref="BL49" authorId="0" shapeId="0" xr:uid="{00000000-0006-0000-0000-000065010000}">
      <text>
        <r>
          <rPr>
            <sz val="9"/>
            <rFont val="Tahoma"/>
          </rPr>
          <t>Données Manquantes</t>
        </r>
      </text>
    </comment>
    <comment ref="AM50" authorId="0" shapeId="0" xr:uid="{00000000-0006-0000-0000-000066010000}">
      <text>
        <r>
          <rPr>
            <sz val="9"/>
            <rFont val="Tahoma"/>
          </rPr>
          <t>Données Manquantes</t>
        </r>
      </text>
    </comment>
    <comment ref="AN50" authorId="0" shapeId="0" xr:uid="{00000000-0006-0000-0000-000067010000}">
      <text>
        <r>
          <rPr>
            <sz val="9"/>
            <rFont val="Tahoma"/>
          </rPr>
          <t>Données Manquantes</t>
        </r>
      </text>
    </comment>
    <comment ref="AO50" authorId="0" shapeId="0" xr:uid="{00000000-0006-0000-0000-000068010000}">
      <text>
        <r>
          <rPr>
            <sz val="9"/>
            <rFont val="Tahoma"/>
          </rPr>
          <t>Données Manquantes</t>
        </r>
      </text>
    </comment>
    <comment ref="BA50" authorId="0" shapeId="0" xr:uid="{00000000-0006-0000-0000-000069010000}">
      <text>
        <r>
          <rPr>
            <sz val="9"/>
            <rFont val="Tahoma"/>
          </rPr>
          <t>Données Manquantes</t>
        </r>
      </text>
    </comment>
    <comment ref="BB50" authorId="0" shapeId="0" xr:uid="{00000000-0006-0000-0000-00006A010000}">
      <text>
        <r>
          <rPr>
            <sz val="9"/>
            <rFont val="Tahoma"/>
          </rPr>
          <t>Données Manquantes</t>
        </r>
      </text>
    </comment>
    <comment ref="BD50" authorId="0" shapeId="0" xr:uid="{00000000-0006-0000-0000-00006B010000}">
      <text>
        <r>
          <rPr>
            <sz val="9"/>
            <rFont val="Tahoma"/>
          </rPr>
          <t>Données Manquantes</t>
        </r>
      </text>
    </comment>
    <comment ref="BF50" authorId="0" shapeId="0" xr:uid="{00000000-0006-0000-0000-00006C010000}">
      <text>
        <r>
          <rPr>
            <sz val="9"/>
            <rFont val="Tahoma"/>
          </rPr>
          <t>Données Manquantes</t>
        </r>
      </text>
    </comment>
    <comment ref="BH50" authorId="0" shapeId="0" xr:uid="{00000000-0006-0000-0000-00006D010000}">
      <text>
        <r>
          <rPr>
            <sz val="9"/>
            <rFont val="Tahoma"/>
          </rPr>
          <t>Données Manquantes</t>
        </r>
      </text>
    </comment>
    <comment ref="BL50" authorId="0" shapeId="0" xr:uid="{00000000-0006-0000-0000-00006E010000}">
      <text>
        <r>
          <rPr>
            <sz val="9"/>
            <rFont val="Tahoma"/>
          </rPr>
          <t>Données Manquantes</t>
        </r>
      </text>
    </comment>
    <comment ref="AM51" authorId="0" shapeId="0" xr:uid="{00000000-0006-0000-0000-00006F010000}">
      <text>
        <r>
          <rPr>
            <sz val="9"/>
            <rFont val="Tahoma"/>
          </rPr>
          <t>Données Manquantes</t>
        </r>
      </text>
    </comment>
    <comment ref="AN51" authorId="0" shapeId="0" xr:uid="{00000000-0006-0000-0000-000070010000}">
      <text>
        <r>
          <rPr>
            <sz val="9"/>
            <rFont val="Tahoma"/>
          </rPr>
          <t>Données Manquantes</t>
        </r>
      </text>
    </comment>
    <comment ref="AO51" authorId="0" shapeId="0" xr:uid="{00000000-0006-0000-0000-000071010000}">
      <text>
        <r>
          <rPr>
            <sz val="9"/>
            <rFont val="Tahoma"/>
          </rPr>
          <t>Données Manquantes</t>
        </r>
      </text>
    </comment>
    <comment ref="BA51" authorId="0" shapeId="0" xr:uid="{00000000-0006-0000-0000-000072010000}">
      <text>
        <r>
          <rPr>
            <sz val="9"/>
            <rFont val="Tahoma"/>
          </rPr>
          <t>Données Manquantes</t>
        </r>
      </text>
    </comment>
    <comment ref="BB51" authorId="0" shapeId="0" xr:uid="{00000000-0006-0000-0000-000073010000}">
      <text>
        <r>
          <rPr>
            <sz val="9"/>
            <rFont val="Tahoma"/>
          </rPr>
          <t>Données Manquantes</t>
        </r>
      </text>
    </comment>
    <comment ref="BD51" authorId="0" shapeId="0" xr:uid="{00000000-0006-0000-0000-000074010000}">
      <text>
        <r>
          <rPr>
            <sz val="9"/>
            <rFont val="Tahoma"/>
          </rPr>
          <t>Données Manquantes</t>
        </r>
      </text>
    </comment>
    <comment ref="BF51" authorId="0" shapeId="0" xr:uid="{00000000-0006-0000-0000-000075010000}">
      <text>
        <r>
          <rPr>
            <sz val="9"/>
            <rFont val="Tahoma"/>
          </rPr>
          <t>Données Manquantes</t>
        </r>
      </text>
    </comment>
    <comment ref="BH51" authorId="0" shapeId="0" xr:uid="{00000000-0006-0000-0000-000076010000}">
      <text>
        <r>
          <rPr>
            <sz val="9"/>
            <rFont val="Tahoma"/>
          </rPr>
          <t>Données Manquantes</t>
        </r>
      </text>
    </comment>
    <comment ref="BL51" authorId="0" shapeId="0" xr:uid="{00000000-0006-0000-0000-000077010000}">
      <text>
        <r>
          <rPr>
            <sz val="9"/>
            <rFont val="Tahoma"/>
          </rPr>
          <t>Données Manquantes</t>
        </r>
      </text>
    </comment>
    <comment ref="AM52" authorId="0" shapeId="0" xr:uid="{00000000-0006-0000-0000-000078010000}">
      <text>
        <r>
          <rPr>
            <sz val="9"/>
            <rFont val="Tahoma"/>
          </rPr>
          <t>Données Manquantes</t>
        </r>
      </text>
    </comment>
    <comment ref="AN52" authorId="0" shapeId="0" xr:uid="{00000000-0006-0000-0000-000079010000}">
      <text>
        <r>
          <rPr>
            <sz val="9"/>
            <rFont val="Tahoma"/>
          </rPr>
          <t>Données Manquantes</t>
        </r>
      </text>
    </comment>
    <comment ref="AO52" authorId="0" shapeId="0" xr:uid="{00000000-0006-0000-0000-00007A010000}">
      <text>
        <r>
          <rPr>
            <sz val="9"/>
            <rFont val="Tahoma"/>
          </rPr>
          <t>Données Manquantes</t>
        </r>
      </text>
    </comment>
    <comment ref="BA52" authorId="0" shapeId="0" xr:uid="{00000000-0006-0000-0000-00007B010000}">
      <text>
        <r>
          <rPr>
            <sz val="9"/>
            <rFont val="Tahoma"/>
          </rPr>
          <t>Données Manquantes</t>
        </r>
      </text>
    </comment>
    <comment ref="BB52" authorId="0" shapeId="0" xr:uid="{00000000-0006-0000-0000-00007C010000}">
      <text>
        <r>
          <rPr>
            <sz val="9"/>
            <rFont val="Tahoma"/>
          </rPr>
          <t>Données Manquantes</t>
        </r>
      </text>
    </comment>
    <comment ref="BD52" authorId="0" shapeId="0" xr:uid="{00000000-0006-0000-0000-00007D010000}">
      <text>
        <r>
          <rPr>
            <sz val="9"/>
            <rFont val="Tahoma"/>
          </rPr>
          <t>Données Manquantes</t>
        </r>
      </text>
    </comment>
    <comment ref="BF52" authorId="0" shapeId="0" xr:uid="{00000000-0006-0000-0000-00007E010000}">
      <text>
        <r>
          <rPr>
            <sz val="9"/>
            <rFont val="Tahoma"/>
          </rPr>
          <t>Données Manquantes</t>
        </r>
      </text>
    </comment>
    <comment ref="BH52" authorId="0" shapeId="0" xr:uid="{00000000-0006-0000-0000-00007F010000}">
      <text>
        <r>
          <rPr>
            <sz val="9"/>
            <rFont val="Tahoma"/>
          </rPr>
          <t>Données Manquantes</t>
        </r>
      </text>
    </comment>
    <comment ref="BL52" authorId="0" shapeId="0" xr:uid="{00000000-0006-0000-0000-000080010000}">
      <text>
        <r>
          <rPr>
            <sz val="9"/>
            <rFont val="Tahoma"/>
          </rPr>
          <t>Données Manquantes</t>
        </r>
      </text>
    </comment>
    <comment ref="AM53" authorId="0" shapeId="0" xr:uid="{00000000-0006-0000-0000-000081010000}">
      <text>
        <r>
          <rPr>
            <sz val="9"/>
            <rFont val="Tahoma"/>
          </rPr>
          <t>Données Manquantes</t>
        </r>
      </text>
    </comment>
    <comment ref="AN53" authorId="0" shapeId="0" xr:uid="{00000000-0006-0000-0000-000082010000}">
      <text>
        <r>
          <rPr>
            <sz val="9"/>
            <rFont val="Tahoma"/>
          </rPr>
          <t>Données Manquantes</t>
        </r>
      </text>
    </comment>
    <comment ref="AO53" authorId="0" shapeId="0" xr:uid="{00000000-0006-0000-0000-000083010000}">
      <text>
        <r>
          <rPr>
            <sz val="9"/>
            <rFont val="Tahoma"/>
          </rPr>
          <t>Données Manquantes</t>
        </r>
      </text>
    </comment>
    <comment ref="AZ53" authorId="0" shapeId="0" xr:uid="{00000000-0006-0000-0000-000084010000}">
      <text>
        <r>
          <rPr>
            <sz val="9"/>
            <rFont val="Tahoma"/>
          </rPr>
          <t>Données Manquantes</t>
        </r>
      </text>
    </comment>
    <comment ref="BA53" authorId="0" shapeId="0" xr:uid="{00000000-0006-0000-0000-000085010000}">
      <text>
        <r>
          <rPr>
            <sz val="9"/>
            <rFont val="Tahoma"/>
          </rPr>
          <t>Données Manquantes</t>
        </r>
      </text>
    </comment>
    <comment ref="BB53" authorId="0" shapeId="0" xr:uid="{00000000-0006-0000-0000-000086010000}">
      <text>
        <r>
          <rPr>
            <sz val="9"/>
            <rFont val="Tahoma"/>
          </rPr>
          <t>Données Manquantes</t>
        </r>
      </text>
    </comment>
    <comment ref="BD53" authorId="0" shapeId="0" xr:uid="{00000000-0006-0000-0000-000087010000}">
      <text>
        <r>
          <rPr>
            <sz val="9"/>
            <rFont val="Tahoma"/>
          </rPr>
          <t>Données Manquantes</t>
        </r>
      </text>
    </comment>
    <comment ref="BF53" authorId="0" shapeId="0" xr:uid="{00000000-0006-0000-0000-000088010000}">
      <text>
        <r>
          <rPr>
            <sz val="9"/>
            <rFont val="Tahoma"/>
          </rPr>
          <t>Données Manquantes</t>
        </r>
      </text>
    </comment>
    <comment ref="BH53" authorId="0" shapeId="0" xr:uid="{00000000-0006-0000-0000-000089010000}">
      <text>
        <r>
          <rPr>
            <sz val="9"/>
            <rFont val="Tahoma"/>
          </rPr>
          <t>Données Manquantes</t>
        </r>
      </text>
    </comment>
    <comment ref="BL53" authorId="0" shapeId="0" xr:uid="{00000000-0006-0000-0000-00008A010000}">
      <text>
        <r>
          <rPr>
            <sz val="9"/>
            <rFont val="Tahoma"/>
          </rPr>
          <t>Données Manquantes</t>
        </r>
      </text>
    </comment>
    <comment ref="AM54" authorId="0" shapeId="0" xr:uid="{00000000-0006-0000-0000-00008B010000}">
      <text>
        <r>
          <rPr>
            <sz val="9"/>
            <rFont val="Tahoma"/>
          </rPr>
          <t>Données Manquantes</t>
        </r>
      </text>
    </comment>
    <comment ref="AN54" authorId="0" shapeId="0" xr:uid="{00000000-0006-0000-0000-00008C010000}">
      <text>
        <r>
          <rPr>
            <sz val="9"/>
            <rFont val="Tahoma"/>
          </rPr>
          <t>Données Manquantes</t>
        </r>
      </text>
    </comment>
    <comment ref="AO54" authorId="0" shapeId="0" xr:uid="{00000000-0006-0000-0000-00008D010000}">
      <text>
        <r>
          <rPr>
            <sz val="9"/>
            <rFont val="Tahoma"/>
          </rPr>
          <t>Données Manquantes</t>
        </r>
      </text>
    </comment>
    <comment ref="BA54" authorId="0" shapeId="0" xr:uid="{00000000-0006-0000-0000-00008E010000}">
      <text>
        <r>
          <rPr>
            <sz val="9"/>
            <rFont val="Tahoma"/>
          </rPr>
          <t>Données Manquantes</t>
        </r>
      </text>
    </comment>
    <comment ref="BB54" authorId="0" shapeId="0" xr:uid="{00000000-0006-0000-0000-00008F010000}">
      <text>
        <r>
          <rPr>
            <sz val="9"/>
            <rFont val="Tahoma"/>
          </rPr>
          <t>Données Manquantes</t>
        </r>
      </text>
    </comment>
    <comment ref="BD54" authorId="0" shapeId="0" xr:uid="{00000000-0006-0000-0000-000090010000}">
      <text>
        <r>
          <rPr>
            <sz val="9"/>
            <rFont val="Tahoma"/>
          </rPr>
          <t>Données Manquantes</t>
        </r>
      </text>
    </comment>
    <comment ref="BF54" authorId="0" shapeId="0" xr:uid="{00000000-0006-0000-0000-000091010000}">
      <text>
        <r>
          <rPr>
            <sz val="9"/>
            <rFont val="Tahoma"/>
          </rPr>
          <t>Données Manquantes</t>
        </r>
      </text>
    </comment>
    <comment ref="BG54" authorId="0" shapeId="0" xr:uid="{00000000-0006-0000-0000-000092010000}">
      <text>
        <r>
          <rPr>
            <sz val="9"/>
            <rFont val="Tahoma"/>
          </rPr>
          <t>Données Manquantes</t>
        </r>
      </text>
    </comment>
    <comment ref="BH54" authorId="0" shapeId="0" xr:uid="{00000000-0006-0000-0000-000093010000}">
      <text>
        <r>
          <rPr>
            <sz val="9"/>
            <rFont val="Tahoma"/>
          </rPr>
          <t>Données Manquantes</t>
        </r>
      </text>
    </comment>
    <comment ref="BL54" authorId="0" shapeId="0" xr:uid="{00000000-0006-0000-0000-000094010000}">
      <text>
        <r>
          <rPr>
            <sz val="9"/>
            <rFont val="Tahoma"/>
          </rPr>
          <t>Données Manquantes</t>
        </r>
      </text>
    </comment>
    <comment ref="AM55" authorId="0" shapeId="0" xr:uid="{00000000-0006-0000-0000-000095010000}">
      <text>
        <r>
          <rPr>
            <sz val="9"/>
            <rFont val="Tahoma"/>
          </rPr>
          <t>Données Manquantes</t>
        </r>
      </text>
    </comment>
    <comment ref="AN55" authorId="0" shapeId="0" xr:uid="{00000000-0006-0000-0000-000096010000}">
      <text>
        <r>
          <rPr>
            <sz val="9"/>
            <rFont val="Tahoma"/>
          </rPr>
          <t>Données Manquantes</t>
        </r>
      </text>
    </comment>
    <comment ref="AO55" authorId="0" shapeId="0" xr:uid="{00000000-0006-0000-0000-000097010000}">
      <text>
        <r>
          <rPr>
            <sz val="9"/>
            <rFont val="Tahoma"/>
          </rPr>
          <t>Données Manquantes</t>
        </r>
      </text>
    </comment>
    <comment ref="AZ55" authorId="0" shapeId="0" xr:uid="{00000000-0006-0000-0000-000098010000}">
      <text>
        <r>
          <rPr>
            <sz val="9"/>
            <rFont val="Tahoma"/>
          </rPr>
          <t>Données Manquantes</t>
        </r>
      </text>
    </comment>
    <comment ref="BA55" authorId="0" shapeId="0" xr:uid="{00000000-0006-0000-0000-000099010000}">
      <text>
        <r>
          <rPr>
            <sz val="9"/>
            <rFont val="Tahoma"/>
          </rPr>
          <t>Données Manquantes</t>
        </r>
      </text>
    </comment>
    <comment ref="BB55" authorId="0" shapeId="0" xr:uid="{00000000-0006-0000-0000-00009A010000}">
      <text>
        <r>
          <rPr>
            <sz val="9"/>
            <rFont val="Tahoma"/>
          </rPr>
          <t>Données Manquantes</t>
        </r>
      </text>
    </comment>
    <comment ref="BD55" authorId="0" shapeId="0" xr:uid="{00000000-0006-0000-0000-00009B010000}">
      <text>
        <r>
          <rPr>
            <sz val="9"/>
            <rFont val="Tahoma"/>
          </rPr>
          <t>Données Manquantes</t>
        </r>
      </text>
    </comment>
    <comment ref="BF55" authorId="0" shapeId="0" xr:uid="{00000000-0006-0000-0000-00009C010000}">
      <text>
        <r>
          <rPr>
            <sz val="9"/>
            <rFont val="Tahoma"/>
          </rPr>
          <t>Données Manquantes</t>
        </r>
      </text>
    </comment>
    <comment ref="BG55" authorId="0" shapeId="0" xr:uid="{00000000-0006-0000-0000-00009D010000}">
      <text>
        <r>
          <rPr>
            <sz val="9"/>
            <rFont val="Tahoma"/>
          </rPr>
          <t>Données Manquantes</t>
        </r>
      </text>
    </comment>
    <comment ref="BH55" authorId="0" shapeId="0" xr:uid="{00000000-0006-0000-0000-00009E010000}">
      <text>
        <r>
          <rPr>
            <sz val="9"/>
            <rFont val="Tahoma"/>
          </rPr>
          <t>Données Manquantes</t>
        </r>
      </text>
    </comment>
    <comment ref="BL55" authorId="0" shapeId="0" xr:uid="{00000000-0006-0000-0000-00009F010000}">
      <text>
        <r>
          <rPr>
            <sz val="9"/>
            <rFont val="Tahoma"/>
          </rPr>
          <t>Données Manquantes</t>
        </r>
      </text>
    </comment>
    <comment ref="AM56" authorId="0" shapeId="0" xr:uid="{00000000-0006-0000-0000-0000A0010000}">
      <text>
        <r>
          <rPr>
            <sz val="9"/>
            <rFont val="Tahoma"/>
          </rPr>
          <t>Données Manquantes</t>
        </r>
      </text>
    </comment>
    <comment ref="AN56" authorId="0" shapeId="0" xr:uid="{00000000-0006-0000-0000-0000A1010000}">
      <text>
        <r>
          <rPr>
            <sz val="9"/>
            <rFont val="Tahoma"/>
          </rPr>
          <t>Données Manquantes</t>
        </r>
      </text>
    </comment>
    <comment ref="AO56" authorId="0" shapeId="0" xr:uid="{00000000-0006-0000-0000-0000A2010000}">
      <text>
        <r>
          <rPr>
            <sz val="9"/>
            <rFont val="Tahoma"/>
          </rPr>
          <t>Données Manquantes</t>
        </r>
      </text>
    </comment>
    <comment ref="AZ56" authorId="0" shapeId="0" xr:uid="{00000000-0006-0000-0000-0000A3010000}">
      <text>
        <r>
          <rPr>
            <sz val="9"/>
            <rFont val="Tahoma"/>
          </rPr>
          <t>Données Manquantes</t>
        </r>
      </text>
    </comment>
    <comment ref="BB56" authorId="0" shapeId="0" xr:uid="{00000000-0006-0000-0000-0000A4010000}">
      <text>
        <r>
          <rPr>
            <sz val="9"/>
            <rFont val="Tahoma"/>
          </rPr>
          <t>Données Manquantes</t>
        </r>
      </text>
    </comment>
    <comment ref="BD56" authorId="0" shapeId="0" xr:uid="{00000000-0006-0000-0000-0000A5010000}">
      <text>
        <r>
          <rPr>
            <sz val="9"/>
            <rFont val="Tahoma"/>
          </rPr>
          <t>Données Manquantes</t>
        </r>
      </text>
    </comment>
    <comment ref="BF56" authorId="0" shapeId="0" xr:uid="{00000000-0006-0000-0000-0000A6010000}">
      <text>
        <r>
          <rPr>
            <sz val="9"/>
            <rFont val="Tahoma"/>
          </rPr>
          <t>Données Manquantes</t>
        </r>
      </text>
    </comment>
    <comment ref="BG56" authorId="0" shapeId="0" xr:uid="{00000000-0006-0000-0000-0000A7010000}">
      <text>
        <r>
          <rPr>
            <sz val="9"/>
            <rFont val="Tahoma"/>
          </rPr>
          <t>Données Manquantes</t>
        </r>
      </text>
    </comment>
    <comment ref="BH56" authorId="0" shapeId="0" xr:uid="{00000000-0006-0000-0000-0000A8010000}">
      <text>
        <r>
          <rPr>
            <sz val="9"/>
            <rFont val="Tahoma"/>
          </rPr>
          <t>Données Manquantes</t>
        </r>
      </text>
    </comment>
    <comment ref="BL56" authorId="0" shapeId="0" xr:uid="{00000000-0006-0000-0000-0000A9010000}">
      <text>
        <r>
          <rPr>
            <sz val="9"/>
            <rFont val="Tahoma"/>
          </rPr>
          <t>Données Manquantes</t>
        </r>
      </text>
    </comment>
    <comment ref="AM57" authorId="0" shapeId="0" xr:uid="{00000000-0006-0000-0000-0000AA010000}">
      <text>
        <r>
          <rPr>
            <sz val="9"/>
            <rFont val="Tahoma"/>
          </rPr>
          <t>Données Manquantes</t>
        </r>
      </text>
    </comment>
    <comment ref="AN57" authorId="0" shapeId="0" xr:uid="{00000000-0006-0000-0000-0000AB010000}">
      <text>
        <r>
          <rPr>
            <sz val="9"/>
            <rFont val="Tahoma"/>
          </rPr>
          <t>Données Manquantes</t>
        </r>
      </text>
    </comment>
    <comment ref="AO57" authorId="0" shapeId="0" xr:uid="{00000000-0006-0000-0000-0000AC010000}">
      <text>
        <r>
          <rPr>
            <sz val="9"/>
            <rFont val="Tahoma"/>
          </rPr>
          <t>Données Manquantes</t>
        </r>
      </text>
    </comment>
    <comment ref="BA57" authorId="0" shapeId="0" xr:uid="{00000000-0006-0000-0000-0000AD010000}">
      <text>
        <r>
          <rPr>
            <sz val="9"/>
            <rFont val="Tahoma"/>
          </rPr>
          <t>Données Manquantes</t>
        </r>
      </text>
    </comment>
    <comment ref="BB57" authorId="0" shapeId="0" xr:uid="{00000000-0006-0000-0000-0000AE010000}">
      <text>
        <r>
          <rPr>
            <sz val="9"/>
            <rFont val="Tahoma"/>
          </rPr>
          <t>Données Manquantes</t>
        </r>
      </text>
    </comment>
    <comment ref="BD57" authorId="0" shapeId="0" xr:uid="{00000000-0006-0000-0000-0000AF010000}">
      <text>
        <r>
          <rPr>
            <sz val="9"/>
            <rFont val="Tahoma"/>
          </rPr>
          <t>Données Manquantes</t>
        </r>
      </text>
    </comment>
    <comment ref="BF57" authorId="0" shapeId="0" xr:uid="{00000000-0006-0000-0000-0000B0010000}">
      <text>
        <r>
          <rPr>
            <sz val="9"/>
            <rFont val="Tahoma"/>
          </rPr>
          <t>Données Manquantes</t>
        </r>
      </text>
    </comment>
    <comment ref="BG57" authorId="0" shapeId="0" xr:uid="{00000000-0006-0000-0000-0000B1010000}">
      <text>
        <r>
          <rPr>
            <sz val="9"/>
            <rFont val="Tahoma"/>
          </rPr>
          <t>Données Manquantes</t>
        </r>
      </text>
    </comment>
    <comment ref="BH57" authorId="0" shapeId="0" xr:uid="{00000000-0006-0000-0000-0000B2010000}">
      <text>
        <r>
          <rPr>
            <sz val="9"/>
            <rFont val="Tahoma"/>
          </rPr>
          <t>Données Manquantes</t>
        </r>
      </text>
    </comment>
    <comment ref="BL57" authorId="0" shapeId="0" xr:uid="{00000000-0006-0000-0000-0000B3010000}">
      <text>
        <r>
          <rPr>
            <sz val="9"/>
            <rFont val="Tahoma"/>
          </rPr>
          <t>Données Manquantes</t>
        </r>
      </text>
    </comment>
    <comment ref="AM58" authorId="0" shapeId="0" xr:uid="{00000000-0006-0000-0000-0000B4010000}">
      <text>
        <r>
          <rPr>
            <sz val="9"/>
            <rFont val="Tahoma"/>
          </rPr>
          <t>Données Manquantes</t>
        </r>
      </text>
    </comment>
    <comment ref="AN58" authorId="0" shapeId="0" xr:uid="{00000000-0006-0000-0000-0000B5010000}">
      <text>
        <r>
          <rPr>
            <sz val="9"/>
            <rFont val="Tahoma"/>
          </rPr>
          <t>Données Manquantes</t>
        </r>
      </text>
    </comment>
    <comment ref="AO58" authorId="0" shapeId="0" xr:uid="{00000000-0006-0000-0000-0000B6010000}">
      <text>
        <r>
          <rPr>
            <sz val="9"/>
            <rFont val="Tahoma"/>
          </rPr>
          <t>Données Manquantes</t>
        </r>
      </text>
    </comment>
    <comment ref="BA58" authorId="0" shapeId="0" xr:uid="{00000000-0006-0000-0000-0000B7010000}">
      <text>
        <r>
          <rPr>
            <sz val="9"/>
            <rFont val="Tahoma"/>
          </rPr>
          <t>Données Manquantes</t>
        </r>
      </text>
    </comment>
    <comment ref="BB58" authorId="0" shapeId="0" xr:uid="{00000000-0006-0000-0000-0000B8010000}">
      <text>
        <r>
          <rPr>
            <sz val="9"/>
            <rFont val="Tahoma"/>
          </rPr>
          <t>Données Manquantes</t>
        </r>
      </text>
    </comment>
    <comment ref="BD58" authorId="0" shapeId="0" xr:uid="{00000000-0006-0000-0000-0000B9010000}">
      <text>
        <r>
          <rPr>
            <sz val="9"/>
            <rFont val="Tahoma"/>
          </rPr>
          <t>Données Manquantes</t>
        </r>
      </text>
    </comment>
    <comment ref="BF58" authorId="0" shapeId="0" xr:uid="{00000000-0006-0000-0000-0000BA010000}">
      <text>
        <r>
          <rPr>
            <sz val="9"/>
            <rFont val="Tahoma"/>
          </rPr>
          <t>Données Manquantes</t>
        </r>
      </text>
    </comment>
    <comment ref="BG58" authorId="0" shapeId="0" xr:uid="{00000000-0006-0000-0000-0000BB010000}">
      <text>
        <r>
          <rPr>
            <sz val="9"/>
            <rFont val="Tahoma"/>
          </rPr>
          <t>Données Manquantes</t>
        </r>
      </text>
    </comment>
    <comment ref="BH58" authorId="0" shapeId="0" xr:uid="{00000000-0006-0000-0000-0000BC010000}">
      <text>
        <r>
          <rPr>
            <sz val="9"/>
            <rFont val="Tahoma"/>
          </rPr>
          <t>Données Manquantes</t>
        </r>
      </text>
    </comment>
    <comment ref="BL58" authorId="0" shapeId="0" xr:uid="{00000000-0006-0000-0000-0000BD010000}">
      <text>
        <r>
          <rPr>
            <sz val="9"/>
            <rFont val="Tahoma"/>
          </rPr>
          <t>Données Manquantes</t>
        </r>
      </text>
    </comment>
    <comment ref="AM59" authorId="0" shapeId="0" xr:uid="{00000000-0006-0000-0000-0000BE010000}">
      <text>
        <r>
          <rPr>
            <sz val="9"/>
            <rFont val="Tahoma"/>
          </rPr>
          <t>Données Manquantes</t>
        </r>
      </text>
    </comment>
    <comment ref="AN59" authorId="0" shapeId="0" xr:uid="{00000000-0006-0000-0000-0000BF010000}">
      <text>
        <r>
          <rPr>
            <sz val="9"/>
            <rFont val="Tahoma"/>
          </rPr>
          <t>Données Manquantes</t>
        </r>
      </text>
    </comment>
    <comment ref="AO59" authorId="0" shapeId="0" xr:uid="{00000000-0006-0000-0000-0000C0010000}">
      <text>
        <r>
          <rPr>
            <sz val="9"/>
            <rFont val="Tahoma"/>
          </rPr>
          <t>Données Manquantes</t>
        </r>
      </text>
    </comment>
    <comment ref="BA59" authorId="0" shapeId="0" xr:uid="{00000000-0006-0000-0000-0000C1010000}">
      <text>
        <r>
          <rPr>
            <sz val="9"/>
            <rFont val="Tahoma"/>
          </rPr>
          <t>Données Manquantes</t>
        </r>
      </text>
    </comment>
    <comment ref="BB59" authorId="0" shapeId="0" xr:uid="{00000000-0006-0000-0000-0000C2010000}">
      <text>
        <r>
          <rPr>
            <sz val="9"/>
            <rFont val="Tahoma"/>
          </rPr>
          <t>Données Manquantes</t>
        </r>
      </text>
    </comment>
    <comment ref="BD59" authorId="0" shapeId="0" xr:uid="{00000000-0006-0000-0000-0000C3010000}">
      <text>
        <r>
          <rPr>
            <sz val="9"/>
            <rFont val="Tahoma"/>
          </rPr>
          <t>Données Manquantes</t>
        </r>
      </text>
    </comment>
    <comment ref="BF59" authorId="0" shapeId="0" xr:uid="{00000000-0006-0000-0000-0000C4010000}">
      <text>
        <r>
          <rPr>
            <sz val="9"/>
            <rFont val="Tahoma"/>
          </rPr>
          <t>Données Manquantes</t>
        </r>
      </text>
    </comment>
    <comment ref="BH59" authorId="0" shapeId="0" xr:uid="{00000000-0006-0000-0000-0000C5010000}">
      <text>
        <r>
          <rPr>
            <sz val="9"/>
            <rFont val="Tahoma"/>
          </rPr>
          <t>Données Manquantes</t>
        </r>
      </text>
    </comment>
    <comment ref="BL59" authorId="0" shapeId="0" xr:uid="{00000000-0006-0000-0000-0000C6010000}">
      <text>
        <r>
          <rPr>
            <sz val="9"/>
            <rFont val="Tahoma"/>
          </rPr>
          <t>Données Manquantes</t>
        </r>
      </text>
    </comment>
    <comment ref="BM59" authorId="0" shapeId="0" xr:uid="{00000000-0006-0000-0000-0000C7010000}">
      <text>
        <r>
          <rPr>
            <sz val="9"/>
            <rFont val="Tahoma"/>
          </rPr>
          <t>Données Manquantes</t>
        </r>
      </text>
    </comment>
    <comment ref="AM60" authorId="0" shapeId="0" xr:uid="{00000000-0006-0000-0000-0000C8010000}">
      <text>
        <r>
          <rPr>
            <sz val="9"/>
            <rFont val="Tahoma"/>
          </rPr>
          <t>Données Manquantes</t>
        </r>
      </text>
    </comment>
    <comment ref="AN60" authorId="0" shapeId="0" xr:uid="{00000000-0006-0000-0000-0000C9010000}">
      <text>
        <r>
          <rPr>
            <sz val="9"/>
            <rFont val="Tahoma"/>
          </rPr>
          <t>Données Manquantes</t>
        </r>
      </text>
    </comment>
    <comment ref="AO60" authorId="0" shapeId="0" xr:uid="{00000000-0006-0000-0000-0000CA010000}">
      <text>
        <r>
          <rPr>
            <sz val="9"/>
            <rFont val="Tahoma"/>
          </rPr>
          <t>Données Manquantes</t>
        </r>
      </text>
    </comment>
    <comment ref="BA60" authorId="0" shapeId="0" xr:uid="{00000000-0006-0000-0000-0000CB010000}">
      <text>
        <r>
          <rPr>
            <sz val="9"/>
            <rFont val="Tahoma"/>
          </rPr>
          <t>Données Manquantes</t>
        </r>
      </text>
    </comment>
    <comment ref="BB60" authorId="0" shapeId="0" xr:uid="{00000000-0006-0000-0000-0000CC010000}">
      <text>
        <r>
          <rPr>
            <sz val="9"/>
            <rFont val="Tahoma"/>
          </rPr>
          <t>Données Manquantes</t>
        </r>
      </text>
    </comment>
    <comment ref="BD60" authorId="0" shapeId="0" xr:uid="{00000000-0006-0000-0000-0000CD010000}">
      <text>
        <r>
          <rPr>
            <sz val="9"/>
            <rFont val="Tahoma"/>
          </rPr>
          <t>Données Manquantes</t>
        </r>
      </text>
    </comment>
    <comment ref="BF60" authorId="0" shapeId="0" xr:uid="{00000000-0006-0000-0000-0000CE010000}">
      <text>
        <r>
          <rPr>
            <sz val="9"/>
            <rFont val="Tahoma"/>
          </rPr>
          <t>Données Manquantes</t>
        </r>
      </text>
    </comment>
    <comment ref="BH60" authorId="0" shapeId="0" xr:uid="{00000000-0006-0000-0000-0000CF010000}">
      <text>
        <r>
          <rPr>
            <sz val="9"/>
            <rFont val="Tahoma"/>
          </rPr>
          <t>Données Manquantes</t>
        </r>
      </text>
    </comment>
    <comment ref="BL60" authorId="0" shapeId="0" xr:uid="{00000000-0006-0000-0000-0000D0010000}">
      <text>
        <r>
          <rPr>
            <sz val="9"/>
            <rFont val="Tahoma"/>
          </rPr>
          <t>Données Manquantes</t>
        </r>
      </text>
    </comment>
    <comment ref="BM60" authorId="0" shapeId="0" xr:uid="{00000000-0006-0000-0000-0000D1010000}">
      <text>
        <r>
          <rPr>
            <sz val="9"/>
            <rFont val="Tahoma"/>
          </rPr>
          <t>Données Manquantes</t>
        </r>
      </text>
    </comment>
    <comment ref="AM61" authorId="0" shapeId="0" xr:uid="{00000000-0006-0000-0000-0000D2010000}">
      <text>
        <r>
          <rPr>
            <sz val="9"/>
            <rFont val="Tahoma"/>
          </rPr>
          <t>Données Manquantes</t>
        </r>
      </text>
    </comment>
    <comment ref="AN61" authorId="0" shapeId="0" xr:uid="{00000000-0006-0000-0000-0000D3010000}">
      <text>
        <r>
          <rPr>
            <sz val="9"/>
            <rFont val="Tahoma"/>
          </rPr>
          <t>Données Manquantes</t>
        </r>
      </text>
    </comment>
    <comment ref="AO61" authorId="0" shapeId="0" xr:uid="{00000000-0006-0000-0000-0000D4010000}">
      <text>
        <r>
          <rPr>
            <sz val="9"/>
            <rFont val="Tahoma"/>
          </rPr>
          <t>Données Manquantes</t>
        </r>
      </text>
    </comment>
    <comment ref="BA61" authorId="0" shapeId="0" xr:uid="{00000000-0006-0000-0000-0000D5010000}">
      <text>
        <r>
          <rPr>
            <sz val="9"/>
            <rFont val="Tahoma"/>
          </rPr>
          <t>Données Manquantes</t>
        </r>
      </text>
    </comment>
    <comment ref="BB61" authorId="0" shapeId="0" xr:uid="{00000000-0006-0000-0000-0000D6010000}">
      <text>
        <r>
          <rPr>
            <sz val="9"/>
            <rFont val="Tahoma"/>
          </rPr>
          <t>Données Manquantes</t>
        </r>
      </text>
    </comment>
    <comment ref="BD61" authorId="0" shapeId="0" xr:uid="{00000000-0006-0000-0000-0000D7010000}">
      <text>
        <r>
          <rPr>
            <sz val="9"/>
            <rFont val="Tahoma"/>
          </rPr>
          <t>Données Manquantes</t>
        </r>
      </text>
    </comment>
    <comment ref="BF61" authorId="0" shapeId="0" xr:uid="{00000000-0006-0000-0000-0000D8010000}">
      <text>
        <r>
          <rPr>
            <sz val="9"/>
            <rFont val="Tahoma"/>
          </rPr>
          <t>Données Manquantes</t>
        </r>
      </text>
    </comment>
    <comment ref="BH61" authorId="0" shapeId="0" xr:uid="{00000000-0006-0000-0000-0000D9010000}">
      <text>
        <r>
          <rPr>
            <sz val="9"/>
            <rFont val="Tahoma"/>
          </rPr>
          <t>Données Manquantes</t>
        </r>
      </text>
    </comment>
    <comment ref="BL61" authorId="0" shapeId="0" xr:uid="{00000000-0006-0000-0000-0000DA010000}">
      <text>
        <r>
          <rPr>
            <sz val="9"/>
            <rFont val="Tahoma"/>
          </rPr>
          <t>Données Manquantes</t>
        </r>
      </text>
    </comment>
    <comment ref="BM61" authorId="0" shapeId="0" xr:uid="{00000000-0006-0000-0000-0000DB010000}">
      <text>
        <r>
          <rPr>
            <sz val="9"/>
            <rFont val="Tahoma"/>
          </rPr>
          <t>Données Manquantes</t>
        </r>
      </text>
    </comment>
    <comment ref="AM62" authorId="0" shapeId="0" xr:uid="{00000000-0006-0000-0000-0000DC010000}">
      <text>
        <r>
          <rPr>
            <sz val="9"/>
            <rFont val="Tahoma"/>
          </rPr>
          <t>Données Manquantes</t>
        </r>
      </text>
    </comment>
    <comment ref="AN62" authorId="0" shapeId="0" xr:uid="{00000000-0006-0000-0000-0000DD010000}">
      <text>
        <r>
          <rPr>
            <sz val="9"/>
            <rFont val="Tahoma"/>
          </rPr>
          <t>Données Manquantes</t>
        </r>
      </text>
    </comment>
    <comment ref="AO62" authorId="0" shapeId="0" xr:uid="{00000000-0006-0000-0000-0000DE010000}">
      <text>
        <r>
          <rPr>
            <sz val="9"/>
            <rFont val="Tahoma"/>
          </rPr>
          <t>Données Manquantes</t>
        </r>
      </text>
    </comment>
    <comment ref="BA62" authorId="0" shapeId="0" xr:uid="{00000000-0006-0000-0000-0000DF010000}">
      <text>
        <r>
          <rPr>
            <sz val="9"/>
            <rFont val="Tahoma"/>
          </rPr>
          <t>Données Manquantes</t>
        </r>
      </text>
    </comment>
    <comment ref="BB62" authorId="0" shapeId="0" xr:uid="{00000000-0006-0000-0000-0000E0010000}">
      <text>
        <r>
          <rPr>
            <sz val="9"/>
            <rFont val="Tahoma"/>
          </rPr>
          <t>Données Manquantes</t>
        </r>
      </text>
    </comment>
    <comment ref="BD62" authorId="0" shapeId="0" xr:uid="{00000000-0006-0000-0000-0000E1010000}">
      <text>
        <r>
          <rPr>
            <sz val="9"/>
            <rFont val="Tahoma"/>
          </rPr>
          <t>Données Manquantes</t>
        </r>
      </text>
    </comment>
    <comment ref="BF62" authorId="0" shapeId="0" xr:uid="{00000000-0006-0000-0000-0000E2010000}">
      <text>
        <r>
          <rPr>
            <sz val="9"/>
            <rFont val="Tahoma"/>
          </rPr>
          <t>Données Manquantes</t>
        </r>
      </text>
    </comment>
    <comment ref="BG62" authorId="0" shapeId="0" xr:uid="{00000000-0006-0000-0000-0000E3010000}">
      <text>
        <r>
          <rPr>
            <sz val="9"/>
            <rFont val="Tahoma"/>
          </rPr>
          <t>Données Manquantes</t>
        </r>
      </text>
    </comment>
    <comment ref="BH62" authorId="0" shapeId="0" xr:uid="{00000000-0006-0000-0000-0000E4010000}">
      <text>
        <r>
          <rPr>
            <sz val="9"/>
            <rFont val="Tahoma"/>
          </rPr>
          <t>Données Manquantes</t>
        </r>
      </text>
    </comment>
    <comment ref="BL62" authorId="0" shapeId="0" xr:uid="{00000000-0006-0000-0000-0000E5010000}">
      <text>
        <r>
          <rPr>
            <sz val="9"/>
            <rFont val="Tahoma"/>
          </rPr>
          <t>Données Manquantes</t>
        </r>
      </text>
    </comment>
    <comment ref="BM62" authorId="0" shapeId="0" xr:uid="{00000000-0006-0000-0000-0000E6010000}">
      <text>
        <r>
          <rPr>
            <sz val="9"/>
            <rFont val="Tahoma"/>
          </rPr>
          <t>Données Manquantes</t>
        </r>
      </text>
    </comment>
    <comment ref="AM63" authorId="0" shapeId="0" xr:uid="{00000000-0006-0000-0000-0000E7010000}">
      <text>
        <r>
          <rPr>
            <sz val="9"/>
            <rFont val="Tahoma"/>
          </rPr>
          <t>Données Manquantes</t>
        </r>
      </text>
    </comment>
    <comment ref="AN63" authorId="0" shapeId="0" xr:uid="{00000000-0006-0000-0000-0000E8010000}">
      <text>
        <r>
          <rPr>
            <sz val="9"/>
            <rFont val="Tahoma"/>
          </rPr>
          <t>Données Manquantes</t>
        </r>
      </text>
    </comment>
    <comment ref="AO63" authorId="0" shapeId="0" xr:uid="{00000000-0006-0000-0000-0000E9010000}">
      <text>
        <r>
          <rPr>
            <sz val="9"/>
            <rFont val="Tahoma"/>
          </rPr>
          <t>Données Manquantes</t>
        </r>
      </text>
    </comment>
    <comment ref="BA63" authorId="0" shapeId="0" xr:uid="{00000000-0006-0000-0000-0000EA010000}">
      <text>
        <r>
          <rPr>
            <sz val="9"/>
            <rFont val="Tahoma"/>
          </rPr>
          <t>Données Manquantes</t>
        </r>
      </text>
    </comment>
    <comment ref="BB63" authorId="0" shapeId="0" xr:uid="{00000000-0006-0000-0000-0000EB010000}">
      <text>
        <r>
          <rPr>
            <sz val="9"/>
            <rFont val="Tahoma"/>
          </rPr>
          <t>Données Manquantes</t>
        </r>
      </text>
    </comment>
    <comment ref="BD63" authorId="0" shapeId="0" xr:uid="{00000000-0006-0000-0000-0000EC010000}">
      <text>
        <r>
          <rPr>
            <sz val="9"/>
            <rFont val="Tahoma"/>
          </rPr>
          <t>Données Manquantes</t>
        </r>
      </text>
    </comment>
    <comment ref="BF63" authorId="0" shapeId="0" xr:uid="{00000000-0006-0000-0000-0000ED010000}">
      <text>
        <r>
          <rPr>
            <sz val="9"/>
            <rFont val="Tahoma"/>
          </rPr>
          <t>Données Manquantes</t>
        </r>
      </text>
    </comment>
    <comment ref="BH63" authorId="0" shapeId="0" xr:uid="{00000000-0006-0000-0000-0000EE010000}">
      <text>
        <r>
          <rPr>
            <sz val="9"/>
            <rFont val="Tahoma"/>
          </rPr>
          <t>Données Manquantes</t>
        </r>
      </text>
    </comment>
    <comment ref="BL63" authorId="0" shapeId="0" xr:uid="{00000000-0006-0000-0000-0000EF010000}">
      <text>
        <r>
          <rPr>
            <sz val="9"/>
            <rFont val="Tahoma"/>
          </rPr>
          <t>Données Manquantes</t>
        </r>
      </text>
    </comment>
    <comment ref="BM63" authorId="0" shapeId="0" xr:uid="{00000000-0006-0000-0000-0000F0010000}">
      <text>
        <r>
          <rPr>
            <sz val="9"/>
            <rFont val="Tahoma"/>
          </rPr>
          <t>Données Manquantes</t>
        </r>
      </text>
    </comment>
    <comment ref="AM64" authorId="0" shapeId="0" xr:uid="{00000000-0006-0000-0000-0000F1010000}">
      <text>
        <r>
          <rPr>
            <sz val="9"/>
            <rFont val="Tahoma"/>
          </rPr>
          <t>Données Manquantes</t>
        </r>
      </text>
    </comment>
    <comment ref="AN64" authorId="0" shapeId="0" xr:uid="{00000000-0006-0000-0000-0000F2010000}">
      <text>
        <r>
          <rPr>
            <sz val="9"/>
            <rFont val="Tahoma"/>
          </rPr>
          <t>Données Manquantes</t>
        </r>
      </text>
    </comment>
    <comment ref="AO64" authorId="0" shapeId="0" xr:uid="{00000000-0006-0000-0000-0000F3010000}">
      <text>
        <r>
          <rPr>
            <sz val="9"/>
            <rFont val="Tahoma"/>
          </rPr>
          <t>Données Manquantes</t>
        </r>
      </text>
    </comment>
    <comment ref="BA64" authorId="0" shapeId="0" xr:uid="{00000000-0006-0000-0000-0000F4010000}">
      <text>
        <r>
          <rPr>
            <sz val="9"/>
            <rFont val="Tahoma"/>
          </rPr>
          <t>Données Manquantes</t>
        </r>
      </text>
    </comment>
    <comment ref="BB64" authorId="0" shapeId="0" xr:uid="{00000000-0006-0000-0000-0000F5010000}">
      <text>
        <r>
          <rPr>
            <sz val="9"/>
            <rFont val="Tahoma"/>
          </rPr>
          <t>Données Manquantes</t>
        </r>
      </text>
    </comment>
    <comment ref="BD64" authorId="0" shapeId="0" xr:uid="{00000000-0006-0000-0000-0000F6010000}">
      <text>
        <r>
          <rPr>
            <sz val="9"/>
            <rFont val="Tahoma"/>
          </rPr>
          <t>Données Manquantes</t>
        </r>
      </text>
    </comment>
    <comment ref="BF64" authorId="0" shapeId="0" xr:uid="{00000000-0006-0000-0000-0000F7010000}">
      <text>
        <r>
          <rPr>
            <sz val="9"/>
            <rFont val="Tahoma"/>
          </rPr>
          <t>Données Manquantes</t>
        </r>
      </text>
    </comment>
    <comment ref="BH64" authorId="0" shapeId="0" xr:uid="{00000000-0006-0000-0000-0000F8010000}">
      <text>
        <r>
          <rPr>
            <sz val="9"/>
            <rFont val="Tahoma"/>
          </rPr>
          <t>Données Manquantes</t>
        </r>
      </text>
    </comment>
    <comment ref="BL64" authorId="0" shapeId="0" xr:uid="{00000000-0006-0000-0000-0000F9010000}">
      <text>
        <r>
          <rPr>
            <sz val="9"/>
            <rFont val="Tahoma"/>
          </rPr>
          <t>Données Manquantes</t>
        </r>
      </text>
    </comment>
    <comment ref="BM64" authorId="0" shapeId="0" xr:uid="{00000000-0006-0000-0000-0000FA010000}">
      <text>
        <r>
          <rPr>
            <sz val="9"/>
            <rFont val="Tahoma"/>
          </rPr>
          <t>Données Manquantes</t>
        </r>
      </text>
    </comment>
    <comment ref="AM65" authorId="0" shapeId="0" xr:uid="{00000000-0006-0000-0000-0000FB010000}">
      <text>
        <r>
          <rPr>
            <sz val="9"/>
            <rFont val="Tahoma"/>
          </rPr>
          <t>Données Manquantes</t>
        </r>
      </text>
    </comment>
    <comment ref="AN65" authorId="0" shapeId="0" xr:uid="{00000000-0006-0000-0000-0000FC010000}">
      <text>
        <r>
          <rPr>
            <sz val="9"/>
            <rFont val="Tahoma"/>
          </rPr>
          <t>Données Manquantes</t>
        </r>
      </text>
    </comment>
    <comment ref="AO65" authorId="0" shapeId="0" xr:uid="{00000000-0006-0000-0000-0000FD010000}">
      <text>
        <r>
          <rPr>
            <sz val="9"/>
            <rFont val="Tahoma"/>
          </rPr>
          <t>Données Manquantes</t>
        </r>
      </text>
    </comment>
    <comment ref="BA65" authorId="0" shapeId="0" xr:uid="{00000000-0006-0000-0000-0000FE010000}">
      <text>
        <r>
          <rPr>
            <sz val="9"/>
            <rFont val="Tahoma"/>
          </rPr>
          <t>Données Manquantes</t>
        </r>
      </text>
    </comment>
    <comment ref="BB65" authorId="0" shapeId="0" xr:uid="{00000000-0006-0000-0000-0000FF010000}">
      <text>
        <r>
          <rPr>
            <sz val="9"/>
            <rFont val="Tahoma"/>
          </rPr>
          <t>Données Manquantes</t>
        </r>
      </text>
    </comment>
    <comment ref="BD65" authorId="0" shapeId="0" xr:uid="{00000000-0006-0000-0000-000000020000}">
      <text>
        <r>
          <rPr>
            <sz val="9"/>
            <rFont val="Tahoma"/>
          </rPr>
          <t>Données Manquantes</t>
        </r>
      </text>
    </comment>
    <comment ref="BF65" authorId="0" shapeId="0" xr:uid="{00000000-0006-0000-0000-000001020000}">
      <text>
        <r>
          <rPr>
            <sz val="9"/>
            <rFont val="Tahoma"/>
          </rPr>
          <t>Données Manquantes</t>
        </r>
      </text>
    </comment>
    <comment ref="BH65" authorId="0" shapeId="0" xr:uid="{00000000-0006-0000-0000-000002020000}">
      <text>
        <r>
          <rPr>
            <sz val="9"/>
            <rFont val="Tahoma"/>
          </rPr>
          <t>Données Manquantes</t>
        </r>
      </text>
    </comment>
    <comment ref="BL65" authorId="0" shapeId="0" xr:uid="{00000000-0006-0000-0000-000003020000}">
      <text>
        <r>
          <rPr>
            <sz val="9"/>
            <rFont val="Tahoma"/>
          </rPr>
          <t>Données Manquantes</t>
        </r>
      </text>
    </comment>
    <comment ref="BM65" authorId="0" shapeId="0" xr:uid="{00000000-0006-0000-0000-000004020000}">
      <text>
        <r>
          <rPr>
            <sz val="9"/>
            <rFont val="Tahoma"/>
          </rPr>
          <t>Données Manquantes</t>
        </r>
      </text>
    </comment>
    <comment ref="AM66" authorId="0" shapeId="0" xr:uid="{00000000-0006-0000-0000-000005020000}">
      <text>
        <r>
          <rPr>
            <sz val="9"/>
            <rFont val="Tahoma"/>
          </rPr>
          <t>Données Manquantes</t>
        </r>
      </text>
    </comment>
    <comment ref="AN66" authorId="0" shapeId="0" xr:uid="{00000000-0006-0000-0000-000006020000}">
      <text>
        <r>
          <rPr>
            <sz val="9"/>
            <rFont val="Tahoma"/>
          </rPr>
          <t>Données Manquantes</t>
        </r>
      </text>
    </comment>
    <comment ref="AO66" authorId="0" shapeId="0" xr:uid="{00000000-0006-0000-0000-000007020000}">
      <text>
        <r>
          <rPr>
            <sz val="9"/>
            <rFont val="Tahoma"/>
          </rPr>
          <t>Données Manquantes</t>
        </r>
      </text>
    </comment>
    <comment ref="BB66" authorId="0" shapeId="0" xr:uid="{00000000-0006-0000-0000-000008020000}">
      <text>
        <r>
          <rPr>
            <sz val="9"/>
            <rFont val="Tahoma"/>
          </rPr>
          <t>Données Manquantes</t>
        </r>
      </text>
    </comment>
    <comment ref="BD66" authorId="0" shapeId="0" xr:uid="{00000000-0006-0000-0000-000009020000}">
      <text>
        <r>
          <rPr>
            <sz val="9"/>
            <rFont val="Tahoma"/>
          </rPr>
          <t>Données Manquantes</t>
        </r>
      </text>
    </comment>
    <comment ref="BF66" authorId="0" shapeId="0" xr:uid="{00000000-0006-0000-0000-00000A020000}">
      <text>
        <r>
          <rPr>
            <sz val="9"/>
            <rFont val="Tahoma"/>
          </rPr>
          <t>Données Manquantes</t>
        </r>
      </text>
    </comment>
    <comment ref="BH66" authorId="0" shapeId="0" xr:uid="{00000000-0006-0000-0000-00000B020000}">
      <text>
        <r>
          <rPr>
            <sz val="9"/>
            <rFont val="Tahoma"/>
          </rPr>
          <t>Données Manquantes</t>
        </r>
      </text>
    </comment>
    <comment ref="BL66" authorId="0" shapeId="0" xr:uid="{00000000-0006-0000-0000-00000C020000}">
      <text>
        <r>
          <rPr>
            <sz val="9"/>
            <rFont val="Tahoma"/>
          </rPr>
          <t>Données Manquantes</t>
        </r>
      </text>
    </comment>
    <comment ref="BM66" authorId="0" shapeId="0" xr:uid="{00000000-0006-0000-0000-00000D020000}">
      <text>
        <r>
          <rPr>
            <sz val="9"/>
            <rFont val="Tahoma"/>
          </rPr>
          <t>Données Manquantes</t>
        </r>
      </text>
    </comment>
    <comment ref="AM67" authorId="0" shapeId="0" xr:uid="{00000000-0006-0000-0000-00000E020000}">
      <text>
        <r>
          <rPr>
            <sz val="9"/>
            <rFont val="Tahoma"/>
          </rPr>
          <t>Données Manquantes</t>
        </r>
      </text>
    </comment>
    <comment ref="AN67" authorId="0" shapeId="0" xr:uid="{00000000-0006-0000-0000-00000F020000}">
      <text>
        <r>
          <rPr>
            <sz val="9"/>
            <rFont val="Tahoma"/>
          </rPr>
          <t>Données Manquantes</t>
        </r>
      </text>
    </comment>
    <comment ref="AO67" authorId="0" shapeId="0" xr:uid="{00000000-0006-0000-0000-000010020000}">
      <text>
        <r>
          <rPr>
            <sz val="9"/>
            <rFont val="Tahoma"/>
          </rPr>
          <t>Données Manquantes</t>
        </r>
      </text>
    </comment>
    <comment ref="AZ67" authorId="0" shapeId="0" xr:uid="{00000000-0006-0000-0000-000011020000}">
      <text>
        <r>
          <rPr>
            <sz val="9"/>
            <rFont val="Tahoma"/>
          </rPr>
          <t>Données Manquantes</t>
        </r>
      </text>
    </comment>
    <comment ref="BB67" authorId="0" shapeId="0" xr:uid="{00000000-0006-0000-0000-000012020000}">
      <text>
        <r>
          <rPr>
            <sz val="9"/>
            <rFont val="Tahoma"/>
          </rPr>
          <t>Données Manquantes</t>
        </r>
      </text>
    </comment>
    <comment ref="BD67" authorId="0" shapeId="0" xr:uid="{00000000-0006-0000-0000-000013020000}">
      <text>
        <r>
          <rPr>
            <sz val="9"/>
            <rFont val="Tahoma"/>
          </rPr>
          <t>Données Manquantes</t>
        </r>
      </text>
    </comment>
    <comment ref="BF67" authorId="0" shapeId="0" xr:uid="{00000000-0006-0000-0000-000014020000}">
      <text>
        <r>
          <rPr>
            <sz val="9"/>
            <rFont val="Tahoma"/>
          </rPr>
          <t>Données Manquantes</t>
        </r>
      </text>
    </comment>
    <comment ref="BG67" authorId="0" shapeId="0" xr:uid="{00000000-0006-0000-0000-000015020000}">
      <text>
        <r>
          <rPr>
            <sz val="9"/>
            <rFont val="Tahoma"/>
          </rPr>
          <t>Données Manquantes</t>
        </r>
      </text>
    </comment>
    <comment ref="BH67" authorId="0" shapeId="0" xr:uid="{00000000-0006-0000-0000-000016020000}">
      <text>
        <r>
          <rPr>
            <sz val="9"/>
            <rFont val="Tahoma"/>
          </rPr>
          <t>Données Manquantes</t>
        </r>
      </text>
    </comment>
    <comment ref="BL67" authorId="0" shapeId="0" xr:uid="{00000000-0006-0000-0000-000017020000}">
      <text>
        <r>
          <rPr>
            <sz val="9"/>
            <rFont val="Tahoma"/>
          </rPr>
          <t>Données Manquantes</t>
        </r>
      </text>
    </comment>
    <comment ref="AM68" authorId="0" shapeId="0" xr:uid="{00000000-0006-0000-0000-000018020000}">
      <text>
        <r>
          <rPr>
            <sz val="9"/>
            <rFont val="Tahoma"/>
          </rPr>
          <t>Données Manquantes</t>
        </r>
      </text>
    </comment>
    <comment ref="AN68" authorId="0" shapeId="0" xr:uid="{00000000-0006-0000-0000-000019020000}">
      <text>
        <r>
          <rPr>
            <sz val="9"/>
            <rFont val="Tahoma"/>
          </rPr>
          <t>Données Manquantes</t>
        </r>
      </text>
    </comment>
    <comment ref="AO68" authorId="0" shapeId="0" xr:uid="{00000000-0006-0000-0000-00001A020000}">
      <text>
        <r>
          <rPr>
            <sz val="9"/>
            <rFont val="Tahoma"/>
          </rPr>
          <t>Données Manquantes</t>
        </r>
      </text>
    </comment>
    <comment ref="BB68" authorId="0" shapeId="0" xr:uid="{00000000-0006-0000-0000-00001B020000}">
      <text>
        <r>
          <rPr>
            <sz val="9"/>
            <rFont val="Tahoma"/>
          </rPr>
          <t>Données Manquantes</t>
        </r>
      </text>
    </comment>
    <comment ref="BC68" authorId="0" shapeId="0" xr:uid="{00000000-0006-0000-0000-00001C020000}">
      <text>
        <r>
          <rPr>
            <sz val="9"/>
            <rFont val="Tahoma"/>
          </rPr>
          <t>Données Manquantes</t>
        </r>
      </text>
    </comment>
    <comment ref="BD68" authorId="0" shapeId="0" xr:uid="{00000000-0006-0000-0000-00001D020000}">
      <text>
        <r>
          <rPr>
            <sz val="9"/>
            <rFont val="Tahoma"/>
          </rPr>
          <t>Données Manquantes</t>
        </r>
      </text>
    </comment>
    <comment ref="BF68" authorId="0" shapeId="0" xr:uid="{00000000-0006-0000-0000-00001E020000}">
      <text>
        <r>
          <rPr>
            <sz val="9"/>
            <rFont val="Tahoma"/>
          </rPr>
          <t>Données Manquantes</t>
        </r>
      </text>
    </comment>
    <comment ref="BG68" authorId="0" shapeId="0" xr:uid="{00000000-0006-0000-0000-00001F020000}">
      <text>
        <r>
          <rPr>
            <sz val="9"/>
            <rFont val="Tahoma"/>
          </rPr>
          <t>Données Manquantes</t>
        </r>
      </text>
    </comment>
    <comment ref="BH68" authorId="0" shapeId="0" xr:uid="{00000000-0006-0000-0000-000020020000}">
      <text>
        <r>
          <rPr>
            <sz val="9"/>
            <rFont val="Tahoma"/>
          </rPr>
          <t>Données Manquantes</t>
        </r>
      </text>
    </comment>
    <comment ref="BL68" authorId="0" shapeId="0" xr:uid="{00000000-0006-0000-0000-000021020000}">
      <text>
        <r>
          <rPr>
            <sz val="9"/>
            <rFont val="Tahoma"/>
          </rPr>
          <t>Données Manquantes</t>
        </r>
      </text>
    </comment>
    <comment ref="AM69" authorId="0" shapeId="0" xr:uid="{00000000-0006-0000-0000-000022020000}">
      <text>
        <r>
          <rPr>
            <sz val="9"/>
            <rFont val="Tahoma"/>
          </rPr>
          <t>Données Manquantes</t>
        </r>
      </text>
    </comment>
    <comment ref="AN69" authorId="0" shapeId="0" xr:uid="{00000000-0006-0000-0000-000023020000}">
      <text>
        <r>
          <rPr>
            <sz val="9"/>
            <rFont val="Tahoma"/>
          </rPr>
          <t>Données Manquantes</t>
        </r>
      </text>
    </comment>
    <comment ref="AO69" authorId="0" shapeId="0" xr:uid="{00000000-0006-0000-0000-000024020000}">
      <text>
        <r>
          <rPr>
            <sz val="9"/>
            <rFont val="Tahoma"/>
          </rPr>
          <t>Données Manquantes</t>
        </r>
      </text>
    </comment>
    <comment ref="BB69" authorId="0" shapeId="0" xr:uid="{00000000-0006-0000-0000-000025020000}">
      <text>
        <r>
          <rPr>
            <sz val="9"/>
            <rFont val="Tahoma"/>
          </rPr>
          <t>Données Manquantes</t>
        </r>
      </text>
    </comment>
    <comment ref="BD69" authorId="0" shapeId="0" xr:uid="{00000000-0006-0000-0000-000026020000}">
      <text>
        <r>
          <rPr>
            <sz val="9"/>
            <rFont val="Tahoma"/>
          </rPr>
          <t>Données Manquantes</t>
        </r>
      </text>
    </comment>
    <comment ref="BF69" authorId="0" shapeId="0" xr:uid="{00000000-0006-0000-0000-000027020000}">
      <text>
        <r>
          <rPr>
            <sz val="9"/>
            <rFont val="Tahoma"/>
          </rPr>
          <t>Données Manquantes</t>
        </r>
      </text>
    </comment>
    <comment ref="BG69" authorId="0" shapeId="0" xr:uid="{00000000-0006-0000-0000-000028020000}">
      <text>
        <r>
          <rPr>
            <sz val="9"/>
            <rFont val="Tahoma"/>
          </rPr>
          <t>Données Manquantes</t>
        </r>
      </text>
    </comment>
    <comment ref="BH69" authorId="0" shapeId="0" xr:uid="{00000000-0006-0000-0000-000029020000}">
      <text>
        <r>
          <rPr>
            <sz val="9"/>
            <rFont val="Tahoma"/>
          </rPr>
          <t>Données Manquantes</t>
        </r>
      </text>
    </comment>
    <comment ref="BL69" authorId="0" shapeId="0" xr:uid="{00000000-0006-0000-0000-00002A020000}">
      <text>
        <r>
          <rPr>
            <sz val="9"/>
            <rFont val="Tahoma"/>
          </rPr>
          <t>Données Manquantes</t>
        </r>
      </text>
    </comment>
    <comment ref="AM70" authorId="0" shapeId="0" xr:uid="{00000000-0006-0000-0000-00002B020000}">
      <text>
        <r>
          <rPr>
            <sz val="9"/>
            <rFont val="Tahoma"/>
          </rPr>
          <t>Données Manquantes</t>
        </r>
      </text>
    </comment>
    <comment ref="AN70" authorId="0" shapeId="0" xr:uid="{00000000-0006-0000-0000-00002C020000}">
      <text>
        <r>
          <rPr>
            <sz val="9"/>
            <rFont val="Tahoma"/>
          </rPr>
          <t>Données Manquantes</t>
        </r>
      </text>
    </comment>
    <comment ref="AO70" authorId="0" shapeId="0" xr:uid="{00000000-0006-0000-0000-00002D020000}">
      <text>
        <r>
          <rPr>
            <sz val="9"/>
            <rFont val="Tahoma"/>
          </rPr>
          <t>Données Manquantes</t>
        </r>
      </text>
    </comment>
    <comment ref="BB70" authorId="0" shapeId="0" xr:uid="{00000000-0006-0000-0000-00002E020000}">
      <text>
        <r>
          <rPr>
            <sz val="9"/>
            <rFont val="Tahoma"/>
          </rPr>
          <t>Données Manquantes</t>
        </r>
      </text>
    </comment>
    <comment ref="BD70" authorId="0" shapeId="0" xr:uid="{00000000-0006-0000-0000-00002F020000}">
      <text>
        <r>
          <rPr>
            <sz val="9"/>
            <rFont val="Tahoma"/>
          </rPr>
          <t>Données Manquantes</t>
        </r>
      </text>
    </comment>
    <comment ref="BF70" authorId="0" shapeId="0" xr:uid="{00000000-0006-0000-0000-000030020000}">
      <text>
        <r>
          <rPr>
            <sz val="9"/>
            <rFont val="Tahoma"/>
          </rPr>
          <t>Données Manquantes</t>
        </r>
      </text>
    </comment>
    <comment ref="BG70" authorId="0" shapeId="0" xr:uid="{00000000-0006-0000-0000-000031020000}">
      <text>
        <r>
          <rPr>
            <sz val="9"/>
            <rFont val="Tahoma"/>
          </rPr>
          <t>Données Manquantes</t>
        </r>
      </text>
    </comment>
    <comment ref="BH70" authorId="0" shapeId="0" xr:uid="{00000000-0006-0000-0000-000032020000}">
      <text>
        <r>
          <rPr>
            <sz val="9"/>
            <rFont val="Tahoma"/>
          </rPr>
          <t>Données Manquantes</t>
        </r>
      </text>
    </comment>
    <comment ref="BL70" authorId="0" shapeId="0" xr:uid="{00000000-0006-0000-0000-000033020000}">
      <text>
        <r>
          <rPr>
            <sz val="9"/>
            <rFont val="Tahoma"/>
          </rPr>
          <t>Données Manquantes</t>
        </r>
      </text>
    </comment>
    <comment ref="AM71" authorId="0" shapeId="0" xr:uid="{00000000-0006-0000-0000-000034020000}">
      <text>
        <r>
          <rPr>
            <sz val="9"/>
            <rFont val="Tahoma"/>
          </rPr>
          <t>Données Manquantes</t>
        </r>
      </text>
    </comment>
    <comment ref="AN71" authorId="0" shapeId="0" xr:uid="{00000000-0006-0000-0000-000035020000}">
      <text>
        <r>
          <rPr>
            <sz val="9"/>
            <rFont val="Tahoma"/>
          </rPr>
          <t>Données Manquantes</t>
        </r>
      </text>
    </comment>
    <comment ref="AO71" authorId="0" shapeId="0" xr:uid="{00000000-0006-0000-0000-000036020000}">
      <text>
        <r>
          <rPr>
            <sz val="9"/>
            <rFont val="Tahoma"/>
          </rPr>
          <t>Données Manquantes</t>
        </r>
      </text>
    </comment>
    <comment ref="BB71" authorId="0" shapeId="0" xr:uid="{00000000-0006-0000-0000-000037020000}">
      <text>
        <r>
          <rPr>
            <sz val="9"/>
            <rFont val="Tahoma"/>
          </rPr>
          <t>Données Manquantes</t>
        </r>
      </text>
    </comment>
    <comment ref="BD71" authorId="0" shapeId="0" xr:uid="{00000000-0006-0000-0000-000038020000}">
      <text>
        <r>
          <rPr>
            <sz val="9"/>
            <rFont val="Tahoma"/>
          </rPr>
          <t>Données Manquantes</t>
        </r>
      </text>
    </comment>
    <comment ref="BF71" authorId="0" shapeId="0" xr:uid="{00000000-0006-0000-0000-000039020000}">
      <text>
        <r>
          <rPr>
            <sz val="9"/>
            <rFont val="Tahoma"/>
          </rPr>
          <t>Données Manquantes</t>
        </r>
      </text>
    </comment>
    <comment ref="BG71" authorId="0" shapeId="0" xr:uid="{00000000-0006-0000-0000-00003A020000}">
      <text>
        <r>
          <rPr>
            <sz val="9"/>
            <rFont val="Tahoma"/>
          </rPr>
          <t>Données Manquantes</t>
        </r>
      </text>
    </comment>
    <comment ref="BH71" authorId="0" shapeId="0" xr:uid="{00000000-0006-0000-0000-00003B020000}">
      <text>
        <r>
          <rPr>
            <sz val="9"/>
            <rFont val="Tahoma"/>
          </rPr>
          <t>Données Manquantes</t>
        </r>
      </text>
    </comment>
    <comment ref="BL71" authorId="0" shapeId="0" xr:uid="{00000000-0006-0000-0000-00003C020000}">
      <text>
        <r>
          <rPr>
            <sz val="9"/>
            <rFont val="Tahoma"/>
          </rPr>
          <t>Données Manquantes</t>
        </r>
      </text>
    </comment>
    <comment ref="AM72" authorId="0" shapeId="0" xr:uid="{00000000-0006-0000-0000-00003D020000}">
      <text>
        <r>
          <rPr>
            <sz val="9"/>
            <rFont val="Tahoma"/>
          </rPr>
          <t>Données Manquantes</t>
        </r>
      </text>
    </comment>
    <comment ref="AN72" authorId="0" shapeId="0" xr:uid="{00000000-0006-0000-0000-00003E020000}">
      <text>
        <r>
          <rPr>
            <sz val="9"/>
            <rFont val="Tahoma"/>
          </rPr>
          <t>Données Manquantes</t>
        </r>
      </text>
    </comment>
    <comment ref="AO72" authorId="0" shapeId="0" xr:uid="{00000000-0006-0000-0000-00003F020000}">
      <text>
        <r>
          <rPr>
            <sz val="9"/>
            <rFont val="Tahoma"/>
          </rPr>
          <t>Données Manquantes</t>
        </r>
      </text>
    </comment>
    <comment ref="BA72" authorId="0" shapeId="0" xr:uid="{00000000-0006-0000-0000-000040020000}">
      <text>
        <r>
          <rPr>
            <sz val="9"/>
            <rFont val="Tahoma"/>
          </rPr>
          <t>Données Manquantes</t>
        </r>
      </text>
    </comment>
    <comment ref="BB72" authorId="0" shapeId="0" xr:uid="{00000000-0006-0000-0000-000041020000}">
      <text>
        <r>
          <rPr>
            <sz val="9"/>
            <rFont val="Tahoma"/>
          </rPr>
          <t>Données Manquantes</t>
        </r>
      </text>
    </comment>
    <comment ref="BD72" authorId="0" shapeId="0" xr:uid="{00000000-0006-0000-0000-000042020000}">
      <text>
        <r>
          <rPr>
            <sz val="9"/>
            <rFont val="Tahoma"/>
          </rPr>
          <t>Données Manquantes</t>
        </r>
      </text>
    </comment>
    <comment ref="BF72" authorId="0" shapeId="0" xr:uid="{00000000-0006-0000-0000-000043020000}">
      <text>
        <r>
          <rPr>
            <sz val="9"/>
            <rFont val="Tahoma"/>
          </rPr>
          <t>Données Manquantes</t>
        </r>
      </text>
    </comment>
    <comment ref="BH72" authorId="0" shapeId="0" xr:uid="{00000000-0006-0000-0000-000044020000}">
      <text>
        <r>
          <rPr>
            <sz val="9"/>
            <rFont val="Tahoma"/>
          </rPr>
          <t>Données Manquantes</t>
        </r>
      </text>
    </comment>
    <comment ref="BL72" authorId="0" shapeId="0" xr:uid="{00000000-0006-0000-0000-000045020000}">
      <text>
        <r>
          <rPr>
            <sz val="9"/>
            <rFont val="Tahoma"/>
          </rPr>
          <t>Données Manquantes</t>
        </r>
      </text>
    </comment>
    <comment ref="AM73" authorId="0" shapeId="0" xr:uid="{00000000-0006-0000-0000-000046020000}">
      <text>
        <r>
          <rPr>
            <sz val="9"/>
            <rFont val="Tahoma"/>
          </rPr>
          <t>Données Manquantes</t>
        </r>
      </text>
    </comment>
    <comment ref="AN73" authorId="0" shapeId="0" xr:uid="{00000000-0006-0000-0000-000047020000}">
      <text>
        <r>
          <rPr>
            <sz val="9"/>
            <rFont val="Tahoma"/>
          </rPr>
          <t>Données Manquantes</t>
        </r>
      </text>
    </comment>
    <comment ref="AO73" authorId="0" shapeId="0" xr:uid="{00000000-0006-0000-0000-000048020000}">
      <text>
        <r>
          <rPr>
            <sz val="9"/>
            <rFont val="Tahoma"/>
          </rPr>
          <t>Données Manquantes</t>
        </r>
      </text>
    </comment>
    <comment ref="BA73" authorId="0" shapeId="0" xr:uid="{00000000-0006-0000-0000-000049020000}">
      <text>
        <r>
          <rPr>
            <sz val="9"/>
            <rFont val="Tahoma"/>
          </rPr>
          <t>Données Manquantes</t>
        </r>
      </text>
    </comment>
    <comment ref="BB73" authorId="0" shapeId="0" xr:uid="{00000000-0006-0000-0000-00004A020000}">
      <text>
        <r>
          <rPr>
            <sz val="9"/>
            <rFont val="Tahoma"/>
          </rPr>
          <t>Données Manquantes</t>
        </r>
      </text>
    </comment>
    <comment ref="BD73" authorId="0" shapeId="0" xr:uid="{00000000-0006-0000-0000-00004B020000}">
      <text>
        <r>
          <rPr>
            <sz val="9"/>
            <rFont val="Tahoma"/>
          </rPr>
          <t>Données Manquantes</t>
        </r>
      </text>
    </comment>
    <comment ref="BF73" authorId="0" shapeId="0" xr:uid="{00000000-0006-0000-0000-00004C020000}">
      <text>
        <r>
          <rPr>
            <sz val="9"/>
            <rFont val="Tahoma"/>
          </rPr>
          <t>Données Manquantes</t>
        </r>
      </text>
    </comment>
    <comment ref="BH73" authorId="0" shapeId="0" xr:uid="{00000000-0006-0000-0000-00004D020000}">
      <text>
        <r>
          <rPr>
            <sz val="9"/>
            <rFont val="Tahoma"/>
          </rPr>
          <t>Données Manquantes</t>
        </r>
      </text>
    </comment>
    <comment ref="BL73" authorId="0" shapeId="0" xr:uid="{00000000-0006-0000-0000-00004E020000}">
      <text>
        <r>
          <rPr>
            <sz val="9"/>
            <rFont val="Tahoma"/>
          </rPr>
          <t>Données Manquantes</t>
        </r>
      </text>
    </comment>
    <comment ref="AM74" authorId="0" shapeId="0" xr:uid="{00000000-0006-0000-0000-00004F020000}">
      <text>
        <r>
          <rPr>
            <sz val="9"/>
            <rFont val="Tahoma"/>
          </rPr>
          <t>Données Manquantes</t>
        </r>
      </text>
    </comment>
    <comment ref="AN74" authorId="0" shapeId="0" xr:uid="{00000000-0006-0000-0000-000050020000}">
      <text>
        <r>
          <rPr>
            <sz val="9"/>
            <rFont val="Tahoma"/>
          </rPr>
          <t>Données Manquantes</t>
        </r>
      </text>
    </comment>
    <comment ref="AO74" authorId="0" shapeId="0" xr:uid="{00000000-0006-0000-0000-000051020000}">
      <text>
        <r>
          <rPr>
            <sz val="9"/>
            <rFont val="Tahoma"/>
          </rPr>
          <t>Données Manquantes</t>
        </r>
      </text>
    </comment>
    <comment ref="BA74" authorId="0" shapeId="0" xr:uid="{00000000-0006-0000-0000-000052020000}">
      <text>
        <r>
          <rPr>
            <sz val="9"/>
            <rFont val="Tahoma"/>
          </rPr>
          <t>Données Manquantes</t>
        </r>
      </text>
    </comment>
    <comment ref="BB74" authorId="0" shapeId="0" xr:uid="{00000000-0006-0000-0000-000053020000}">
      <text>
        <r>
          <rPr>
            <sz val="9"/>
            <rFont val="Tahoma"/>
          </rPr>
          <t>Données Manquantes</t>
        </r>
      </text>
    </comment>
    <comment ref="BD74" authorId="0" shapeId="0" xr:uid="{00000000-0006-0000-0000-000054020000}">
      <text>
        <r>
          <rPr>
            <sz val="9"/>
            <rFont val="Tahoma"/>
          </rPr>
          <t>Données Manquantes</t>
        </r>
      </text>
    </comment>
    <comment ref="BF74" authorId="0" shapeId="0" xr:uid="{00000000-0006-0000-0000-000055020000}">
      <text>
        <r>
          <rPr>
            <sz val="9"/>
            <rFont val="Tahoma"/>
          </rPr>
          <t>Données Manquantes</t>
        </r>
      </text>
    </comment>
    <comment ref="BH74" authorId="0" shapeId="0" xr:uid="{00000000-0006-0000-0000-000056020000}">
      <text>
        <r>
          <rPr>
            <sz val="9"/>
            <rFont val="Tahoma"/>
          </rPr>
          <t>Données Manquantes</t>
        </r>
      </text>
    </comment>
    <comment ref="BL74" authorId="0" shapeId="0" xr:uid="{00000000-0006-0000-0000-000057020000}">
      <text>
        <r>
          <rPr>
            <sz val="9"/>
            <rFont val="Tahoma"/>
          </rPr>
          <t>Données Manquantes</t>
        </r>
      </text>
    </comment>
    <comment ref="AM75" authorId="0" shapeId="0" xr:uid="{00000000-0006-0000-0000-000058020000}">
      <text>
        <r>
          <rPr>
            <sz val="9"/>
            <rFont val="Tahoma"/>
          </rPr>
          <t>Données Manquantes</t>
        </r>
      </text>
    </comment>
    <comment ref="AN75" authorId="0" shapeId="0" xr:uid="{00000000-0006-0000-0000-000059020000}">
      <text>
        <r>
          <rPr>
            <sz val="9"/>
            <rFont val="Tahoma"/>
          </rPr>
          <t>Données Manquantes</t>
        </r>
      </text>
    </comment>
    <comment ref="AO75" authorId="0" shapeId="0" xr:uid="{00000000-0006-0000-0000-00005A020000}">
      <text>
        <r>
          <rPr>
            <sz val="9"/>
            <rFont val="Tahoma"/>
          </rPr>
          <t>Données Manquantes</t>
        </r>
      </text>
    </comment>
    <comment ref="BA75" authorId="0" shapeId="0" xr:uid="{00000000-0006-0000-0000-00005B020000}">
      <text>
        <r>
          <rPr>
            <sz val="9"/>
            <rFont val="Tahoma"/>
          </rPr>
          <t>Données Manquantes</t>
        </r>
      </text>
    </comment>
    <comment ref="BB75" authorId="0" shapeId="0" xr:uid="{00000000-0006-0000-0000-00005C020000}">
      <text>
        <r>
          <rPr>
            <sz val="9"/>
            <rFont val="Tahoma"/>
          </rPr>
          <t>Données Manquantes</t>
        </r>
      </text>
    </comment>
    <comment ref="BD75" authorId="0" shapeId="0" xr:uid="{00000000-0006-0000-0000-00005D020000}">
      <text>
        <r>
          <rPr>
            <sz val="9"/>
            <rFont val="Tahoma"/>
          </rPr>
          <t>Données Manquantes</t>
        </r>
      </text>
    </comment>
    <comment ref="BE75" authorId="0" shapeId="0" xr:uid="{00000000-0006-0000-0000-00005E020000}">
      <text>
        <r>
          <rPr>
            <sz val="9"/>
            <rFont val="Tahoma"/>
          </rPr>
          <t>Données Manquantes</t>
        </r>
      </text>
    </comment>
    <comment ref="BF75" authorId="0" shapeId="0" xr:uid="{00000000-0006-0000-0000-00005F020000}">
      <text>
        <r>
          <rPr>
            <sz val="9"/>
            <rFont val="Tahoma"/>
          </rPr>
          <t>Données Manquantes</t>
        </r>
      </text>
    </comment>
    <comment ref="BH75" authorId="0" shapeId="0" xr:uid="{00000000-0006-0000-0000-000060020000}">
      <text>
        <r>
          <rPr>
            <sz val="9"/>
            <rFont val="Tahoma"/>
          </rPr>
          <t>Données Manquantes</t>
        </r>
      </text>
    </comment>
    <comment ref="BL75" authorId="0" shapeId="0" xr:uid="{00000000-0006-0000-0000-000061020000}">
      <text>
        <r>
          <rPr>
            <sz val="9"/>
            <rFont val="Tahoma"/>
          </rPr>
          <t>Données Manquantes</t>
        </r>
      </text>
    </comment>
    <comment ref="AM76" authorId="0" shapeId="0" xr:uid="{00000000-0006-0000-0000-000062020000}">
      <text>
        <r>
          <rPr>
            <sz val="9"/>
            <rFont val="Tahoma"/>
          </rPr>
          <t>Données Manquantes</t>
        </r>
      </text>
    </comment>
    <comment ref="AN76" authorId="0" shapeId="0" xr:uid="{00000000-0006-0000-0000-000063020000}">
      <text>
        <r>
          <rPr>
            <sz val="9"/>
            <rFont val="Tahoma"/>
          </rPr>
          <t>Données Manquantes</t>
        </r>
      </text>
    </comment>
    <comment ref="AO76" authorId="0" shapeId="0" xr:uid="{00000000-0006-0000-0000-000064020000}">
      <text>
        <r>
          <rPr>
            <sz val="9"/>
            <rFont val="Tahoma"/>
          </rPr>
          <t>Données Manquantes</t>
        </r>
      </text>
    </comment>
    <comment ref="BA76" authorId="0" shapeId="0" xr:uid="{00000000-0006-0000-0000-000065020000}">
      <text>
        <r>
          <rPr>
            <sz val="9"/>
            <rFont val="Tahoma"/>
          </rPr>
          <t>Données Manquantes</t>
        </r>
      </text>
    </comment>
    <comment ref="BB76" authorId="0" shapeId="0" xr:uid="{00000000-0006-0000-0000-000066020000}">
      <text>
        <r>
          <rPr>
            <sz val="9"/>
            <rFont val="Tahoma"/>
          </rPr>
          <t>Données Manquantes</t>
        </r>
      </text>
    </comment>
    <comment ref="BD76" authorId="0" shapeId="0" xr:uid="{00000000-0006-0000-0000-000067020000}">
      <text>
        <r>
          <rPr>
            <sz val="9"/>
            <rFont val="Tahoma"/>
          </rPr>
          <t>Données Manquantes</t>
        </r>
      </text>
    </comment>
    <comment ref="BF76" authorId="0" shapeId="0" xr:uid="{00000000-0006-0000-0000-000068020000}">
      <text>
        <r>
          <rPr>
            <sz val="9"/>
            <rFont val="Tahoma"/>
          </rPr>
          <t>Données Manquantes</t>
        </r>
      </text>
    </comment>
    <comment ref="BH76" authorId="0" shapeId="0" xr:uid="{00000000-0006-0000-0000-000069020000}">
      <text>
        <r>
          <rPr>
            <sz val="9"/>
            <rFont val="Tahoma"/>
          </rPr>
          <t>Données Manquantes</t>
        </r>
      </text>
    </comment>
    <comment ref="BL76" authorId="0" shapeId="0" xr:uid="{00000000-0006-0000-0000-00006A020000}">
      <text>
        <r>
          <rPr>
            <sz val="9"/>
            <rFont val="Tahoma"/>
          </rPr>
          <t>Données Manquantes</t>
        </r>
      </text>
    </comment>
    <comment ref="AM77" authorId="0" shapeId="0" xr:uid="{00000000-0006-0000-0000-00006B020000}">
      <text>
        <r>
          <rPr>
            <sz val="9"/>
            <rFont val="Tahoma"/>
          </rPr>
          <t>Données Manquantes</t>
        </r>
      </text>
    </comment>
    <comment ref="AN77" authorId="0" shapeId="0" xr:uid="{00000000-0006-0000-0000-00006C020000}">
      <text>
        <r>
          <rPr>
            <sz val="9"/>
            <rFont val="Tahoma"/>
          </rPr>
          <t>Données Manquantes</t>
        </r>
      </text>
    </comment>
    <comment ref="AO77" authorId="0" shapeId="0" xr:uid="{00000000-0006-0000-0000-00006D020000}">
      <text>
        <r>
          <rPr>
            <sz val="9"/>
            <rFont val="Tahoma"/>
          </rPr>
          <t>Données Manquantes</t>
        </r>
      </text>
    </comment>
    <comment ref="BA77" authorId="0" shapeId="0" xr:uid="{00000000-0006-0000-0000-00006E020000}">
      <text>
        <r>
          <rPr>
            <sz val="9"/>
            <rFont val="Tahoma"/>
          </rPr>
          <t>Données Manquantes</t>
        </r>
      </text>
    </comment>
    <comment ref="BB77" authorId="0" shapeId="0" xr:uid="{00000000-0006-0000-0000-00006F020000}">
      <text>
        <r>
          <rPr>
            <sz val="9"/>
            <rFont val="Tahoma"/>
          </rPr>
          <t>Données Manquantes</t>
        </r>
      </text>
    </comment>
    <comment ref="BD77" authorId="0" shapeId="0" xr:uid="{00000000-0006-0000-0000-000070020000}">
      <text>
        <r>
          <rPr>
            <sz val="9"/>
            <rFont val="Tahoma"/>
          </rPr>
          <t>Données Manquantes</t>
        </r>
      </text>
    </comment>
    <comment ref="BE77" authorId="0" shapeId="0" xr:uid="{00000000-0006-0000-0000-000071020000}">
      <text>
        <r>
          <rPr>
            <sz val="9"/>
            <rFont val="Tahoma"/>
          </rPr>
          <t>Données Manquantes</t>
        </r>
      </text>
    </comment>
    <comment ref="BF77" authorId="0" shapeId="0" xr:uid="{00000000-0006-0000-0000-000072020000}">
      <text>
        <r>
          <rPr>
            <sz val="9"/>
            <rFont val="Tahoma"/>
          </rPr>
          <t>Données Manquantes</t>
        </r>
      </text>
    </comment>
    <comment ref="BH77" authorId="0" shapeId="0" xr:uid="{00000000-0006-0000-0000-000073020000}">
      <text>
        <r>
          <rPr>
            <sz val="9"/>
            <rFont val="Tahoma"/>
          </rPr>
          <t>Données Manquantes</t>
        </r>
      </text>
    </comment>
    <comment ref="BL77" authorId="0" shapeId="0" xr:uid="{00000000-0006-0000-0000-000074020000}">
      <text>
        <r>
          <rPr>
            <sz val="9"/>
            <rFont val="Tahoma"/>
          </rPr>
          <t>Données Manquantes</t>
        </r>
      </text>
    </comment>
    <comment ref="AM78" authorId="0" shapeId="0" xr:uid="{00000000-0006-0000-0000-000075020000}">
      <text>
        <r>
          <rPr>
            <sz val="9"/>
            <rFont val="Tahoma"/>
          </rPr>
          <t>Données Manquantes</t>
        </r>
      </text>
    </comment>
    <comment ref="AN78" authorId="0" shapeId="0" xr:uid="{00000000-0006-0000-0000-000076020000}">
      <text>
        <r>
          <rPr>
            <sz val="9"/>
            <rFont val="Tahoma"/>
          </rPr>
          <t>Données Manquantes</t>
        </r>
      </text>
    </comment>
    <comment ref="AO78" authorId="0" shapeId="0" xr:uid="{00000000-0006-0000-0000-000077020000}">
      <text>
        <r>
          <rPr>
            <sz val="9"/>
            <rFont val="Tahoma"/>
          </rPr>
          <t>Données Manquantes</t>
        </r>
      </text>
    </comment>
    <comment ref="BA78" authorId="0" shapeId="0" xr:uid="{00000000-0006-0000-0000-000078020000}">
      <text>
        <r>
          <rPr>
            <sz val="9"/>
            <rFont val="Tahoma"/>
          </rPr>
          <t>Données Manquantes</t>
        </r>
      </text>
    </comment>
    <comment ref="BB78" authorId="0" shapeId="0" xr:uid="{00000000-0006-0000-0000-000079020000}">
      <text>
        <r>
          <rPr>
            <sz val="9"/>
            <rFont val="Tahoma"/>
          </rPr>
          <t>Données Manquantes</t>
        </r>
      </text>
    </comment>
    <comment ref="BD78" authorId="0" shapeId="0" xr:uid="{00000000-0006-0000-0000-00007A020000}">
      <text>
        <r>
          <rPr>
            <sz val="9"/>
            <rFont val="Tahoma"/>
          </rPr>
          <t>Données Manquantes</t>
        </r>
      </text>
    </comment>
    <comment ref="BF78" authorId="0" shapeId="0" xr:uid="{00000000-0006-0000-0000-00007B020000}">
      <text>
        <r>
          <rPr>
            <sz val="9"/>
            <rFont val="Tahoma"/>
          </rPr>
          <t>Données Manquantes</t>
        </r>
      </text>
    </comment>
    <comment ref="BH78" authorId="0" shapeId="0" xr:uid="{00000000-0006-0000-0000-00007C020000}">
      <text>
        <r>
          <rPr>
            <sz val="9"/>
            <rFont val="Tahoma"/>
          </rPr>
          <t>Données Manquantes</t>
        </r>
      </text>
    </comment>
    <comment ref="BL78" authorId="0" shapeId="0" xr:uid="{00000000-0006-0000-0000-00007D020000}">
      <text>
        <r>
          <rPr>
            <sz val="9"/>
            <rFont val="Tahoma"/>
          </rPr>
          <t>Données Manquantes</t>
        </r>
      </text>
    </comment>
    <comment ref="AM79" authorId="0" shapeId="0" xr:uid="{00000000-0006-0000-0000-00007E020000}">
      <text>
        <r>
          <rPr>
            <sz val="9"/>
            <rFont val="Tahoma"/>
          </rPr>
          <t>Données Manquantes</t>
        </r>
      </text>
    </comment>
    <comment ref="AN79" authorId="0" shapeId="0" xr:uid="{00000000-0006-0000-0000-00007F020000}">
      <text>
        <r>
          <rPr>
            <sz val="9"/>
            <rFont val="Tahoma"/>
          </rPr>
          <t>Données Manquantes</t>
        </r>
      </text>
    </comment>
    <comment ref="AO79" authorId="0" shapeId="0" xr:uid="{00000000-0006-0000-0000-000080020000}">
      <text>
        <r>
          <rPr>
            <sz val="9"/>
            <rFont val="Tahoma"/>
          </rPr>
          <t>Données Manquantes</t>
        </r>
      </text>
    </comment>
    <comment ref="BA79" authorId="0" shapeId="0" xr:uid="{00000000-0006-0000-0000-000081020000}">
      <text>
        <r>
          <rPr>
            <sz val="9"/>
            <rFont val="Tahoma"/>
          </rPr>
          <t>Données Manquantes</t>
        </r>
      </text>
    </comment>
    <comment ref="BB79" authorId="0" shapeId="0" xr:uid="{00000000-0006-0000-0000-000082020000}">
      <text>
        <r>
          <rPr>
            <sz val="9"/>
            <rFont val="Tahoma"/>
          </rPr>
          <t>Données Manquantes</t>
        </r>
      </text>
    </comment>
    <comment ref="BD79" authorId="0" shapeId="0" xr:uid="{00000000-0006-0000-0000-000083020000}">
      <text>
        <r>
          <rPr>
            <sz val="9"/>
            <rFont val="Tahoma"/>
          </rPr>
          <t>Données Manquantes</t>
        </r>
      </text>
    </comment>
    <comment ref="BF79" authorId="0" shapeId="0" xr:uid="{00000000-0006-0000-0000-000084020000}">
      <text>
        <r>
          <rPr>
            <sz val="9"/>
            <rFont val="Tahoma"/>
          </rPr>
          <t>Données Manquantes</t>
        </r>
      </text>
    </comment>
    <comment ref="BG79" authorId="0" shapeId="0" xr:uid="{00000000-0006-0000-0000-000085020000}">
      <text>
        <r>
          <rPr>
            <sz val="9"/>
            <rFont val="Tahoma"/>
          </rPr>
          <t>Données Manquantes</t>
        </r>
      </text>
    </comment>
    <comment ref="BH79" authorId="0" shapeId="0" xr:uid="{00000000-0006-0000-0000-000086020000}">
      <text>
        <r>
          <rPr>
            <sz val="9"/>
            <rFont val="Tahoma"/>
          </rPr>
          <t>Données Manquantes</t>
        </r>
      </text>
    </comment>
    <comment ref="BL79" authorId="0" shapeId="0" xr:uid="{00000000-0006-0000-0000-000087020000}">
      <text>
        <r>
          <rPr>
            <sz val="9"/>
            <rFont val="Tahoma"/>
          </rPr>
          <t>Données Manquantes</t>
        </r>
      </text>
    </comment>
    <comment ref="AM80" authorId="0" shapeId="0" xr:uid="{00000000-0006-0000-0000-000088020000}">
      <text>
        <r>
          <rPr>
            <sz val="9"/>
            <rFont val="Tahoma"/>
          </rPr>
          <t>Données Manquantes</t>
        </r>
      </text>
    </comment>
    <comment ref="AN80" authorId="0" shapeId="0" xr:uid="{00000000-0006-0000-0000-000089020000}">
      <text>
        <r>
          <rPr>
            <sz val="9"/>
            <rFont val="Tahoma"/>
          </rPr>
          <t>Données Manquantes</t>
        </r>
      </text>
    </comment>
    <comment ref="AO80" authorId="0" shapeId="0" xr:uid="{00000000-0006-0000-0000-00008A020000}">
      <text>
        <r>
          <rPr>
            <sz val="9"/>
            <rFont val="Tahoma"/>
          </rPr>
          <t>Données Manquantes</t>
        </r>
      </text>
    </comment>
    <comment ref="BA80" authorId="0" shapeId="0" xr:uid="{00000000-0006-0000-0000-00008B020000}">
      <text>
        <r>
          <rPr>
            <sz val="9"/>
            <rFont val="Tahoma"/>
          </rPr>
          <t>Données Manquantes</t>
        </r>
      </text>
    </comment>
    <comment ref="BB80" authorId="0" shapeId="0" xr:uid="{00000000-0006-0000-0000-00008C020000}">
      <text>
        <r>
          <rPr>
            <sz val="9"/>
            <rFont val="Tahoma"/>
          </rPr>
          <t>Données Manquantes</t>
        </r>
      </text>
    </comment>
    <comment ref="BD80" authorId="0" shapeId="0" xr:uid="{00000000-0006-0000-0000-00008D020000}">
      <text>
        <r>
          <rPr>
            <sz val="9"/>
            <rFont val="Tahoma"/>
          </rPr>
          <t>Données Manquantes</t>
        </r>
      </text>
    </comment>
    <comment ref="BF80" authorId="0" shapeId="0" xr:uid="{00000000-0006-0000-0000-00008E020000}">
      <text>
        <r>
          <rPr>
            <sz val="9"/>
            <rFont val="Tahoma"/>
          </rPr>
          <t>Données Manquantes</t>
        </r>
      </text>
    </comment>
    <comment ref="BH80" authorId="0" shapeId="0" xr:uid="{00000000-0006-0000-0000-00008F020000}">
      <text>
        <r>
          <rPr>
            <sz val="9"/>
            <rFont val="Tahoma"/>
          </rPr>
          <t>Données Manquantes</t>
        </r>
      </text>
    </comment>
    <comment ref="BL80" authorId="0" shapeId="0" xr:uid="{00000000-0006-0000-0000-000090020000}">
      <text>
        <r>
          <rPr>
            <sz val="9"/>
            <rFont val="Tahoma"/>
          </rPr>
          <t>Données Manquantes</t>
        </r>
      </text>
    </comment>
    <comment ref="AM81" authorId="0" shapeId="0" xr:uid="{00000000-0006-0000-0000-000091020000}">
      <text>
        <r>
          <rPr>
            <sz val="9"/>
            <rFont val="Tahoma"/>
          </rPr>
          <t>Données Manquantes</t>
        </r>
      </text>
    </comment>
    <comment ref="AN81" authorId="0" shapeId="0" xr:uid="{00000000-0006-0000-0000-000092020000}">
      <text>
        <r>
          <rPr>
            <sz val="9"/>
            <rFont val="Tahoma"/>
          </rPr>
          <t>Données Manquantes</t>
        </r>
      </text>
    </comment>
    <comment ref="AO81" authorId="0" shapeId="0" xr:uid="{00000000-0006-0000-0000-000093020000}">
      <text>
        <r>
          <rPr>
            <sz val="9"/>
            <rFont val="Tahoma"/>
          </rPr>
          <t>Données Manquantes</t>
        </r>
      </text>
    </comment>
    <comment ref="BD81" authorId="0" shapeId="0" xr:uid="{00000000-0006-0000-0000-000094020000}">
      <text>
        <r>
          <rPr>
            <sz val="9"/>
            <rFont val="Tahoma"/>
          </rPr>
          <t>Données Manquantes</t>
        </r>
      </text>
    </comment>
    <comment ref="BF81" authorId="0" shapeId="0" xr:uid="{00000000-0006-0000-0000-000095020000}">
      <text>
        <r>
          <rPr>
            <sz val="9"/>
            <rFont val="Tahoma"/>
          </rPr>
          <t>Données Manquantes</t>
        </r>
      </text>
    </comment>
    <comment ref="BH81" authorId="0" shapeId="0" xr:uid="{00000000-0006-0000-0000-000096020000}">
      <text>
        <r>
          <rPr>
            <sz val="9"/>
            <rFont val="Tahoma"/>
          </rPr>
          <t>Données Manquantes</t>
        </r>
      </text>
    </comment>
    <comment ref="BL81" authorId="0" shapeId="0" xr:uid="{00000000-0006-0000-0000-000097020000}">
      <text>
        <r>
          <rPr>
            <sz val="9"/>
            <rFont val="Tahoma"/>
          </rPr>
          <t>Données Manquantes</t>
        </r>
      </text>
    </comment>
    <comment ref="AM82" authorId="0" shapeId="0" xr:uid="{00000000-0006-0000-0000-000098020000}">
      <text>
        <r>
          <rPr>
            <sz val="9"/>
            <rFont val="Tahoma"/>
          </rPr>
          <t>Données Manquantes</t>
        </r>
      </text>
    </comment>
    <comment ref="AN82" authorId="0" shapeId="0" xr:uid="{00000000-0006-0000-0000-000099020000}">
      <text>
        <r>
          <rPr>
            <sz val="9"/>
            <rFont val="Tahoma"/>
          </rPr>
          <t>Données Manquantes</t>
        </r>
      </text>
    </comment>
    <comment ref="AO82" authorId="0" shapeId="0" xr:uid="{00000000-0006-0000-0000-00009A020000}">
      <text>
        <r>
          <rPr>
            <sz val="9"/>
            <rFont val="Tahoma"/>
          </rPr>
          <t>Données Manquantes</t>
        </r>
      </text>
    </comment>
    <comment ref="BA82" authorId="0" shapeId="0" xr:uid="{00000000-0006-0000-0000-00009B020000}">
      <text>
        <r>
          <rPr>
            <sz val="9"/>
            <rFont val="Tahoma"/>
          </rPr>
          <t>Données Manquantes</t>
        </r>
      </text>
    </comment>
    <comment ref="BD82" authorId="0" shapeId="0" xr:uid="{00000000-0006-0000-0000-00009C020000}">
      <text>
        <r>
          <rPr>
            <sz val="9"/>
            <rFont val="Tahoma"/>
          </rPr>
          <t>Données Manquantes</t>
        </r>
      </text>
    </comment>
    <comment ref="BF82" authorId="0" shapeId="0" xr:uid="{00000000-0006-0000-0000-00009D020000}">
      <text>
        <r>
          <rPr>
            <sz val="9"/>
            <rFont val="Tahoma"/>
          </rPr>
          <t>Données Manquantes</t>
        </r>
      </text>
    </comment>
    <comment ref="BG82" authorId="0" shapeId="0" xr:uid="{00000000-0006-0000-0000-00009E020000}">
      <text>
        <r>
          <rPr>
            <sz val="9"/>
            <rFont val="Tahoma"/>
          </rPr>
          <t>Données Manquantes</t>
        </r>
      </text>
    </comment>
    <comment ref="BH82" authorId="0" shapeId="0" xr:uid="{00000000-0006-0000-0000-00009F020000}">
      <text>
        <r>
          <rPr>
            <sz val="9"/>
            <rFont val="Tahoma"/>
          </rPr>
          <t>Données Manquantes</t>
        </r>
      </text>
    </comment>
    <comment ref="BL82" authorId="0" shapeId="0" xr:uid="{00000000-0006-0000-0000-0000A0020000}">
      <text>
        <r>
          <rPr>
            <sz val="9"/>
            <rFont val="Tahoma"/>
          </rPr>
          <t>Données Manquantes</t>
        </r>
      </text>
    </comment>
    <comment ref="AM83" authorId="0" shapeId="0" xr:uid="{00000000-0006-0000-0000-0000A1020000}">
      <text>
        <r>
          <rPr>
            <sz val="9"/>
            <rFont val="Tahoma"/>
          </rPr>
          <t>Données Manquantes</t>
        </r>
      </text>
    </comment>
    <comment ref="AN83" authorId="0" shapeId="0" xr:uid="{00000000-0006-0000-0000-0000A2020000}">
      <text>
        <r>
          <rPr>
            <sz val="9"/>
            <rFont val="Tahoma"/>
          </rPr>
          <t>Données Manquantes</t>
        </r>
      </text>
    </comment>
    <comment ref="AO83" authorId="0" shapeId="0" xr:uid="{00000000-0006-0000-0000-0000A3020000}">
      <text>
        <r>
          <rPr>
            <sz val="9"/>
            <rFont val="Tahoma"/>
          </rPr>
          <t>Données Manquantes</t>
        </r>
      </text>
    </comment>
    <comment ref="BB83" authorId="0" shapeId="0" xr:uid="{00000000-0006-0000-0000-0000A4020000}">
      <text>
        <r>
          <rPr>
            <sz val="9"/>
            <rFont val="Tahoma"/>
          </rPr>
          <t>Données Manquantes</t>
        </r>
      </text>
    </comment>
    <comment ref="BD83" authorId="0" shapeId="0" xr:uid="{00000000-0006-0000-0000-0000A5020000}">
      <text>
        <r>
          <rPr>
            <sz val="9"/>
            <rFont val="Tahoma"/>
          </rPr>
          <t>Données Manquantes</t>
        </r>
      </text>
    </comment>
    <comment ref="BF83" authorId="0" shapeId="0" xr:uid="{00000000-0006-0000-0000-0000A6020000}">
      <text>
        <r>
          <rPr>
            <sz val="9"/>
            <rFont val="Tahoma"/>
          </rPr>
          <t>Données Manquantes</t>
        </r>
      </text>
    </comment>
    <comment ref="BG83" authorId="0" shapeId="0" xr:uid="{00000000-0006-0000-0000-0000A7020000}">
      <text>
        <r>
          <rPr>
            <sz val="9"/>
            <rFont val="Tahoma"/>
          </rPr>
          <t>Données Manquantes</t>
        </r>
      </text>
    </comment>
    <comment ref="BH83" authorId="0" shapeId="0" xr:uid="{00000000-0006-0000-0000-0000A8020000}">
      <text>
        <r>
          <rPr>
            <sz val="9"/>
            <rFont val="Tahoma"/>
          </rPr>
          <t>Données Manquantes</t>
        </r>
      </text>
    </comment>
    <comment ref="BL83" authorId="0" shapeId="0" xr:uid="{00000000-0006-0000-0000-0000A9020000}">
      <text>
        <r>
          <rPr>
            <sz val="9"/>
            <rFont val="Tahoma"/>
          </rPr>
          <t>Données Manquantes</t>
        </r>
      </text>
    </comment>
    <comment ref="AM84" authorId="0" shapeId="0" xr:uid="{00000000-0006-0000-0000-0000AA020000}">
      <text>
        <r>
          <rPr>
            <sz val="9"/>
            <rFont val="Tahoma"/>
          </rPr>
          <t>Données Manquantes</t>
        </r>
      </text>
    </comment>
    <comment ref="AN84" authorId="0" shapeId="0" xr:uid="{00000000-0006-0000-0000-0000AB020000}">
      <text>
        <r>
          <rPr>
            <sz val="9"/>
            <rFont val="Tahoma"/>
          </rPr>
          <t>Données Manquantes</t>
        </r>
      </text>
    </comment>
    <comment ref="AO84" authorId="0" shapeId="0" xr:uid="{00000000-0006-0000-0000-0000AC020000}">
      <text>
        <r>
          <rPr>
            <sz val="9"/>
            <rFont val="Tahoma"/>
          </rPr>
          <t>Données Manquantes</t>
        </r>
      </text>
    </comment>
    <comment ref="BA84" authorId="0" shapeId="0" xr:uid="{00000000-0006-0000-0000-0000AD020000}">
      <text>
        <r>
          <rPr>
            <sz val="9"/>
            <rFont val="Tahoma"/>
          </rPr>
          <t>Données Manquantes</t>
        </r>
      </text>
    </comment>
    <comment ref="BB84" authorId="0" shapeId="0" xr:uid="{00000000-0006-0000-0000-0000AE020000}">
      <text>
        <r>
          <rPr>
            <sz val="9"/>
            <rFont val="Tahoma"/>
          </rPr>
          <t>Données Manquantes</t>
        </r>
      </text>
    </comment>
    <comment ref="BD84" authorId="0" shapeId="0" xr:uid="{00000000-0006-0000-0000-0000AF020000}">
      <text>
        <r>
          <rPr>
            <sz val="9"/>
            <rFont val="Tahoma"/>
          </rPr>
          <t>Données Manquantes</t>
        </r>
      </text>
    </comment>
    <comment ref="BF84" authorId="0" shapeId="0" xr:uid="{00000000-0006-0000-0000-0000B0020000}">
      <text>
        <r>
          <rPr>
            <sz val="9"/>
            <rFont val="Tahoma"/>
          </rPr>
          <t>Données Manquantes</t>
        </r>
      </text>
    </comment>
    <comment ref="BG84" authorId="0" shapeId="0" xr:uid="{00000000-0006-0000-0000-0000B1020000}">
      <text>
        <r>
          <rPr>
            <sz val="9"/>
            <rFont val="Tahoma"/>
          </rPr>
          <t>Données Manquantes</t>
        </r>
      </text>
    </comment>
    <comment ref="BH84" authorId="0" shapeId="0" xr:uid="{00000000-0006-0000-0000-0000B2020000}">
      <text>
        <r>
          <rPr>
            <sz val="9"/>
            <rFont val="Tahoma"/>
          </rPr>
          <t>Données Manquantes</t>
        </r>
      </text>
    </comment>
    <comment ref="BL84" authorId="0" shapeId="0" xr:uid="{00000000-0006-0000-0000-0000B3020000}">
      <text>
        <r>
          <rPr>
            <sz val="9"/>
            <rFont val="Tahoma"/>
          </rPr>
          <t>Données Manquantes</t>
        </r>
      </text>
    </comment>
    <comment ref="AM85" authorId="0" shapeId="0" xr:uid="{00000000-0006-0000-0000-0000B4020000}">
      <text>
        <r>
          <rPr>
            <sz val="9"/>
            <rFont val="Tahoma"/>
          </rPr>
          <t>Données Manquantes</t>
        </r>
      </text>
    </comment>
    <comment ref="AN85" authorId="0" shapeId="0" xr:uid="{00000000-0006-0000-0000-0000B5020000}">
      <text>
        <r>
          <rPr>
            <sz val="9"/>
            <rFont val="Tahoma"/>
          </rPr>
          <t>Données Manquantes</t>
        </r>
      </text>
    </comment>
    <comment ref="AO85" authorId="0" shapeId="0" xr:uid="{00000000-0006-0000-0000-0000B6020000}">
      <text>
        <r>
          <rPr>
            <sz val="9"/>
            <rFont val="Tahoma"/>
          </rPr>
          <t>Données Manquantes</t>
        </r>
      </text>
    </comment>
    <comment ref="BA85" authorId="0" shapeId="0" xr:uid="{00000000-0006-0000-0000-0000B7020000}">
      <text>
        <r>
          <rPr>
            <sz val="9"/>
            <rFont val="Tahoma"/>
          </rPr>
          <t>Données Manquantes</t>
        </r>
      </text>
    </comment>
    <comment ref="BD85" authorId="0" shapeId="0" xr:uid="{00000000-0006-0000-0000-0000B8020000}">
      <text>
        <r>
          <rPr>
            <sz val="9"/>
            <rFont val="Tahoma"/>
          </rPr>
          <t>Données Manquantes</t>
        </r>
      </text>
    </comment>
    <comment ref="BF85" authorId="0" shapeId="0" xr:uid="{00000000-0006-0000-0000-0000B9020000}">
      <text>
        <r>
          <rPr>
            <sz val="9"/>
            <rFont val="Tahoma"/>
          </rPr>
          <t>Données Manquantes</t>
        </r>
      </text>
    </comment>
    <comment ref="BH85" authorId="0" shapeId="0" xr:uid="{00000000-0006-0000-0000-0000BA020000}">
      <text>
        <r>
          <rPr>
            <sz val="9"/>
            <rFont val="Tahoma"/>
          </rPr>
          <t>Données Manquantes</t>
        </r>
      </text>
    </comment>
    <comment ref="BL85" authorId="0" shapeId="0" xr:uid="{00000000-0006-0000-0000-0000BB020000}">
      <text>
        <r>
          <rPr>
            <sz val="9"/>
            <rFont val="Tahoma"/>
          </rPr>
          <t>Données Manquantes</t>
        </r>
      </text>
    </comment>
    <comment ref="AM86" authorId="0" shapeId="0" xr:uid="{00000000-0006-0000-0000-0000BC020000}">
      <text>
        <r>
          <rPr>
            <sz val="9"/>
            <rFont val="Tahoma"/>
          </rPr>
          <t>Données Manquantes</t>
        </r>
      </text>
    </comment>
    <comment ref="AN86" authorId="0" shapeId="0" xr:uid="{00000000-0006-0000-0000-0000BD020000}">
      <text>
        <r>
          <rPr>
            <sz val="9"/>
            <rFont val="Tahoma"/>
          </rPr>
          <t>Données Manquantes</t>
        </r>
      </text>
    </comment>
    <comment ref="AO86" authorId="0" shapeId="0" xr:uid="{00000000-0006-0000-0000-0000BE020000}">
      <text>
        <r>
          <rPr>
            <sz val="9"/>
            <rFont val="Tahoma"/>
          </rPr>
          <t>Données Manquantes</t>
        </r>
      </text>
    </comment>
    <comment ref="BA86" authorId="0" shapeId="0" xr:uid="{00000000-0006-0000-0000-0000BF020000}">
      <text>
        <r>
          <rPr>
            <sz val="9"/>
            <rFont val="Tahoma"/>
          </rPr>
          <t>Données Manquantes</t>
        </r>
      </text>
    </comment>
    <comment ref="BD86" authorId="0" shapeId="0" xr:uid="{00000000-0006-0000-0000-0000C0020000}">
      <text>
        <r>
          <rPr>
            <sz val="9"/>
            <rFont val="Tahoma"/>
          </rPr>
          <t>Données Manquantes</t>
        </r>
      </text>
    </comment>
    <comment ref="BF86" authorId="0" shapeId="0" xr:uid="{00000000-0006-0000-0000-0000C1020000}">
      <text>
        <r>
          <rPr>
            <sz val="9"/>
            <rFont val="Tahoma"/>
          </rPr>
          <t>Données Manquantes</t>
        </r>
      </text>
    </comment>
    <comment ref="BG86" authorId="0" shapeId="0" xr:uid="{00000000-0006-0000-0000-0000C2020000}">
      <text>
        <r>
          <rPr>
            <sz val="9"/>
            <rFont val="Tahoma"/>
          </rPr>
          <t>Données Manquantes</t>
        </r>
      </text>
    </comment>
    <comment ref="BH86" authorId="0" shapeId="0" xr:uid="{00000000-0006-0000-0000-0000C3020000}">
      <text>
        <r>
          <rPr>
            <sz val="9"/>
            <rFont val="Tahoma"/>
          </rPr>
          <t>Données Manquantes</t>
        </r>
      </text>
    </comment>
    <comment ref="BL86" authorId="0" shapeId="0" xr:uid="{00000000-0006-0000-0000-0000C4020000}">
      <text>
        <r>
          <rPr>
            <sz val="9"/>
            <rFont val="Tahoma"/>
          </rPr>
          <t>Données Manquantes</t>
        </r>
      </text>
    </comment>
    <comment ref="AM87" authorId="0" shapeId="0" xr:uid="{00000000-0006-0000-0000-0000C5020000}">
      <text>
        <r>
          <rPr>
            <sz val="9"/>
            <rFont val="Tahoma"/>
          </rPr>
          <t>Données Manquantes</t>
        </r>
      </text>
    </comment>
    <comment ref="AN87" authorId="0" shapeId="0" xr:uid="{00000000-0006-0000-0000-0000C6020000}">
      <text>
        <r>
          <rPr>
            <sz val="9"/>
            <rFont val="Tahoma"/>
          </rPr>
          <t>Données Manquantes</t>
        </r>
      </text>
    </comment>
    <comment ref="AO87" authorId="0" shapeId="0" xr:uid="{00000000-0006-0000-0000-0000C7020000}">
      <text>
        <r>
          <rPr>
            <sz val="9"/>
            <rFont val="Tahoma"/>
          </rPr>
          <t>Données Manquantes</t>
        </r>
      </text>
    </comment>
    <comment ref="BA87" authorId="0" shapeId="0" xr:uid="{00000000-0006-0000-0000-0000C8020000}">
      <text>
        <r>
          <rPr>
            <sz val="9"/>
            <rFont val="Tahoma"/>
          </rPr>
          <t>Données Manquantes</t>
        </r>
      </text>
    </comment>
    <comment ref="BD87" authorId="0" shapeId="0" xr:uid="{00000000-0006-0000-0000-0000C9020000}">
      <text>
        <r>
          <rPr>
            <sz val="9"/>
            <rFont val="Tahoma"/>
          </rPr>
          <t>Données Manquantes</t>
        </r>
      </text>
    </comment>
    <comment ref="BE87" authorId="0" shapeId="0" xr:uid="{00000000-0006-0000-0000-0000CA020000}">
      <text>
        <r>
          <rPr>
            <sz val="9"/>
            <rFont val="Tahoma"/>
          </rPr>
          <t>Données Manquantes</t>
        </r>
      </text>
    </comment>
    <comment ref="BF87" authorId="0" shapeId="0" xr:uid="{00000000-0006-0000-0000-0000CB020000}">
      <text>
        <r>
          <rPr>
            <sz val="9"/>
            <rFont val="Tahoma"/>
          </rPr>
          <t>Données Manquantes</t>
        </r>
      </text>
    </comment>
    <comment ref="BG87" authorId="0" shapeId="0" xr:uid="{00000000-0006-0000-0000-0000CC020000}">
      <text>
        <r>
          <rPr>
            <sz val="9"/>
            <rFont val="Tahoma"/>
          </rPr>
          <t>Données Manquantes</t>
        </r>
      </text>
    </comment>
    <comment ref="BH87" authorId="0" shapeId="0" xr:uid="{00000000-0006-0000-0000-0000CD020000}">
      <text>
        <r>
          <rPr>
            <sz val="9"/>
            <rFont val="Tahoma"/>
          </rPr>
          <t>Données Manquantes</t>
        </r>
      </text>
    </comment>
    <comment ref="BL87" authorId="0" shapeId="0" xr:uid="{00000000-0006-0000-0000-0000CE020000}">
      <text>
        <r>
          <rPr>
            <sz val="9"/>
            <rFont val="Tahoma"/>
          </rPr>
          <t>Données Manquantes</t>
        </r>
      </text>
    </comment>
    <comment ref="AM88" authorId="0" shapeId="0" xr:uid="{00000000-0006-0000-0000-0000CF020000}">
      <text>
        <r>
          <rPr>
            <sz val="9"/>
            <rFont val="Tahoma"/>
          </rPr>
          <t>Données Manquantes</t>
        </r>
      </text>
    </comment>
    <comment ref="AN88" authorId="0" shapeId="0" xr:uid="{00000000-0006-0000-0000-0000D0020000}">
      <text>
        <r>
          <rPr>
            <sz val="9"/>
            <rFont val="Tahoma"/>
          </rPr>
          <t>Données Manquantes</t>
        </r>
      </text>
    </comment>
    <comment ref="AO88" authorId="0" shapeId="0" xr:uid="{00000000-0006-0000-0000-0000D1020000}">
      <text>
        <r>
          <rPr>
            <sz val="9"/>
            <rFont val="Tahoma"/>
          </rPr>
          <t>Données Manquantes</t>
        </r>
      </text>
    </comment>
    <comment ref="BA88" authorId="0" shapeId="0" xr:uid="{00000000-0006-0000-0000-0000D2020000}">
      <text>
        <r>
          <rPr>
            <sz val="9"/>
            <rFont val="Tahoma"/>
          </rPr>
          <t>Données Manquantes</t>
        </r>
      </text>
    </comment>
    <comment ref="BD88" authorId="0" shapeId="0" xr:uid="{00000000-0006-0000-0000-0000D3020000}">
      <text>
        <r>
          <rPr>
            <sz val="9"/>
            <rFont val="Tahoma"/>
          </rPr>
          <t>Données Manquantes</t>
        </r>
      </text>
    </comment>
    <comment ref="BE88" authorId="0" shapeId="0" xr:uid="{00000000-0006-0000-0000-0000D4020000}">
      <text>
        <r>
          <rPr>
            <sz val="9"/>
            <rFont val="Tahoma"/>
          </rPr>
          <t>Données Manquantes</t>
        </r>
      </text>
    </comment>
    <comment ref="BF88" authorId="0" shapeId="0" xr:uid="{00000000-0006-0000-0000-0000D5020000}">
      <text>
        <r>
          <rPr>
            <sz val="9"/>
            <rFont val="Tahoma"/>
          </rPr>
          <t>Données Manquantes</t>
        </r>
      </text>
    </comment>
    <comment ref="BG88" authorId="0" shapeId="0" xr:uid="{00000000-0006-0000-0000-0000D6020000}">
      <text>
        <r>
          <rPr>
            <sz val="9"/>
            <rFont val="Tahoma"/>
          </rPr>
          <t>Données Manquantes</t>
        </r>
      </text>
    </comment>
    <comment ref="BH88" authorId="0" shapeId="0" xr:uid="{00000000-0006-0000-0000-0000D7020000}">
      <text>
        <r>
          <rPr>
            <sz val="9"/>
            <rFont val="Tahoma"/>
          </rPr>
          <t>Données Manquantes</t>
        </r>
      </text>
    </comment>
    <comment ref="BL88" authorId="0" shapeId="0" xr:uid="{00000000-0006-0000-0000-0000D8020000}">
      <text>
        <r>
          <rPr>
            <sz val="9"/>
            <rFont val="Tahoma"/>
          </rPr>
          <t>Données Manquantes</t>
        </r>
      </text>
    </comment>
    <comment ref="AM89" authorId="0" shapeId="0" xr:uid="{00000000-0006-0000-0000-0000D9020000}">
      <text>
        <r>
          <rPr>
            <sz val="9"/>
            <rFont val="Tahoma"/>
          </rPr>
          <t>Données Manquantes</t>
        </r>
      </text>
    </comment>
    <comment ref="AN89" authorId="0" shapeId="0" xr:uid="{00000000-0006-0000-0000-0000DA020000}">
      <text>
        <r>
          <rPr>
            <sz val="9"/>
            <rFont val="Tahoma"/>
          </rPr>
          <t>Données Manquantes</t>
        </r>
      </text>
    </comment>
    <comment ref="AO89" authorId="0" shapeId="0" xr:uid="{00000000-0006-0000-0000-0000DB020000}">
      <text>
        <r>
          <rPr>
            <sz val="9"/>
            <rFont val="Tahoma"/>
          </rPr>
          <t>Données Manquantes</t>
        </r>
      </text>
    </comment>
    <comment ref="BA89" authorId="0" shapeId="0" xr:uid="{00000000-0006-0000-0000-0000DC020000}">
      <text>
        <r>
          <rPr>
            <sz val="9"/>
            <rFont val="Tahoma"/>
          </rPr>
          <t>Données Manquantes</t>
        </r>
      </text>
    </comment>
    <comment ref="BD89" authorId="0" shapeId="0" xr:uid="{00000000-0006-0000-0000-0000DD020000}">
      <text>
        <r>
          <rPr>
            <sz val="9"/>
            <rFont val="Tahoma"/>
          </rPr>
          <t>Données Manquantes</t>
        </r>
      </text>
    </comment>
    <comment ref="BE89" authorId="0" shapeId="0" xr:uid="{00000000-0006-0000-0000-0000DE020000}">
      <text>
        <r>
          <rPr>
            <sz val="9"/>
            <rFont val="Tahoma"/>
          </rPr>
          <t>Données Manquantes</t>
        </r>
      </text>
    </comment>
    <comment ref="BF89" authorId="0" shapeId="0" xr:uid="{00000000-0006-0000-0000-0000DF020000}">
      <text>
        <r>
          <rPr>
            <sz val="9"/>
            <rFont val="Tahoma"/>
          </rPr>
          <t>Données Manquantes</t>
        </r>
      </text>
    </comment>
    <comment ref="BG89" authorId="0" shapeId="0" xr:uid="{00000000-0006-0000-0000-0000E0020000}">
      <text>
        <r>
          <rPr>
            <sz val="9"/>
            <rFont val="Tahoma"/>
          </rPr>
          <t>Données Manquantes</t>
        </r>
      </text>
    </comment>
    <comment ref="BH89" authorId="0" shapeId="0" xr:uid="{00000000-0006-0000-0000-0000E1020000}">
      <text>
        <r>
          <rPr>
            <sz val="9"/>
            <rFont val="Tahoma"/>
          </rPr>
          <t>Données Manquantes</t>
        </r>
      </text>
    </comment>
    <comment ref="BL89" authorId="0" shapeId="0" xr:uid="{00000000-0006-0000-0000-0000E2020000}">
      <text>
        <r>
          <rPr>
            <sz val="9"/>
            <rFont val="Tahoma"/>
          </rPr>
          <t>Données Manquantes</t>
        </r>
      </text>
    </comment>
    <comment ref="AM90" authorId="0" shapeId="0" xr:uid="{00000000-0006-0000-0000-0000E3020000}">
      <text>
        <r>
          <rPr>
            <sz val="9"/>
            <rFont val="Tahoma"/>
          </rPr>
          <t>Données Manquantes</t>
        </r>
      </text>
    </comment>
    <comment ref="AN90" authorId="0" shapeId="0" xr:uid="{00000000-0006-0000-0000-0000E4020000}">
      <text>
        <r>
          <rPr>
            <sz val="9"/>
            <rFont val="Tahoma"/>
          </rPr>
          <t>Données Manquantes</t>
        </r>
      </text>
    </comment>
    <comment ref="AO90" authorId="0" shapeId="0" xr:uid="{00000000-0006-0000-0000-0000E5020000}">
      <text>
        <r>
          <rPr>
            <sz val="9"/>
            <rFont val="Tahoma"/>
          </rPr>
          <t>Données Manquantes</t>
        </r>
      </text>
    </comment>
    <comment ref="BA90" authorId="0" shapeId="0" xr:uid="{00000000-0006-0000-0000-0000E6020000}">
      <text>
        <r>
          <rPr>
            <sz val="9"/>
            <rFont val="Tahoma"/>
          </rPr>
          <t>Données Manquantes</t>
        </r>
      </text>
    </comment>
    <comment ref="BD90" authorId="0" shapeId="0" xr:uid="{00000000-0006-0000-0000-0000E7020000}">
      <text>
        <r>
          <rPr>
            <sz val="9"/>
            <rFont val="Tahoma"/>
          </rPr>
          <t>Données Manquantes</t>
        </r>
      </text>
    </comment>
    <comment ref="BE90" authorId="0" shapeId="0" xr:uid="{00000000-0006-0000-0000-0000E8020000}">
      <text>
        <r>
          <rPr>
            <sz val="9"/>
            <rFont val="Tahoma"/>
          </rPr>
          <t>Données Manquantes</t>
        </r>
      </text>
    </comment>
    <comment ref="BF90" authorId="0" shapeId="0" xr:uid="{00000000-0006-0000-0000-0000E9020000}">
      <text>
        <r>
          <rPr>
            <sz val="9"/>
            <rFont val="Tahoma"/>
          </rPr>
          <t>Données Manquantes</t>
        </r>
      </text>
    </comment>
    <comment ref="BG90" authorId="0" shapeId="0" xr:uid="{00000000-0006-0000-0000-0000EA020000}">
      <text>
        <r>
          <rPr>
            <sz val="9"/>
            <rFont val="Tahoma"/>
          </rPr>
          <t>Données Manquantes</t>
        </r>
      </text>
    </comment>
    <comment ref="BH90" authorId="0" shapeId="0" xr:uid="{00000000-0006-0000-0000-0000EB020000}">
      <text>
        <r>
          <rPr>
            <sz val="9"/>
            <rFont val="Tahoma"/>
          </rPr>
          <t>Données Manquantes</t>
        </r>
      </text>
    </comment>
    <comment ref="BL90" authorId="0" shapeId="0" xr:uid="{00000000-0006-0000-0000-0000EC020000}">
      <text>
        <r>
          <rPr>
            <sz val="9"/>
            <rFont val="Tahoma"/>
          </rPr>
          <t>Données Manquantes</t>
        </r>
      </text>
    </comment>
    <comment ref="AM91" authorId="0" shapeId="0" xr:uid="{00000000-0006-0000-0000-0000ED020000}">
      <text>
        <r>
          <rPr>
            <sz val="9"/>
            <rFont val="Tahoma"/>
          </rPr>
          <t>Données Manquantes</t>
        </r>
      </text>
    </comment>
    <comment ref="AN91" authorId="0" shapeId="0" xr:uid="{00000000-0006-0000-0000-0000EE020000}">
      <text>
        <r>
          <rPr>
            <sz val="9"/>
            <rFont val="Tahoma"/>
          </rPr>
          <t>Données Manquantes</t>
        </r>
      </text>
    </comment>
    <comment ref="AO91" authorId="0" shapeId="0" xr:uid="{00000000-0006-0000-0000-0000EF020000}">
      <text>
        <r>
          <rPr>
            <sz val="9"/>
            <rFont val="Tahoma"/>
          </rPr>
          <t>Données Manquantes</t>
        </r>
      </text>
    </comment>
    <comment ref="BD91" authorId="0" shapeId="0" xr:uid="{00000000-0006-0000-0000-0000F0020000}">
      <text>
        <r>
          <rPr>
            <sz val="9"/>
            <rFont val="Tahoma"/>
          </rPr>
          <t>Données Manquantes</t>
        </r>
      </text>
    </comment>
    <comment ref="BE91" authorId="0" shapeId="0" xr:uid="{00000000-0006-0000-0000-0000F1020000}">
      <text>
        <r>
          <rPr>
            <sz val="9"/>
            <rFont val="Tahoma"/>
          </rPr>
          <t>Données Manquantes</t>
        </r>
      </text>
    </comment>
    <comment ref="BF91" authorId="0" shapeId="0" xr:uid="{00000000-0006-0000-0000-0000F2020000}">
      <text>
        <r>
          <rPr>
            <sz val="9"/>
            <rFont val="Tahoma"/>
          </rPr>
          <t>Données Manquantes</t>
        </r>
      </text>
    </comment>
    <comment ref="BG91" authorId="0" shapeId="0" xr:uid="{00000000-0006-0000-0000-0000F3020000}">
      <text>
        <r>
          <rPr>
            <sz val="9"/>
            <rFont val="Tahoma"/>
          </rPr>
          <t>Données Manquantes</t>
        </r>
      </text>
    </comment>
    <comment ref="BH91" authorId="0" shapeId="0" xr:uid="{00000000-0006-0000-0000-0000F4020000}">
      <text>
        <r>
          <rPr>
            <sz val="9"/>
            <rFont val="Tahoma"/>
          </rPr>
          <t>Données Manquantes</t>
        </r>
      </text>
    </comment>
    <comment ref="BL91" authorId="0" shapeId="0" xr:uid="{00000000-0006-0000-0000-0000F5020000}">
      <text>
        <r>
          <rPr>
            <sz val="9"/>
            <rFont val="Tahoma"/>
          </rPr>
          <t>Données Manquantes</t>
        </r>
      </text>
    </comment>
    <comment ref="AM92" authorId="0" shapeId="0" xr:uid="{00000000-0006-0000-0000-0000F6020000}">
      <text>
        <r>
          <rPr>
            <sz val="9"/>
            <rFont val="Tahoma"/>
          </rPr>
          <t>Données Manquantes</t>
        </r>
      </text>
    </comment>
    <comment ref="AN92" authorId="0" shapeId="0" xr:uid="{00000000-0006-0000-0000-0000F7020000}">
      <text>
        <r>
          <rPr>
            <sz val="9"/>
            <rFont val="Tahoma"/>
          </rPr>
          <t>Données Manquantes</t>
        </r>
      </text>
    </comment>
    <comment ref="AO92" authorId="0" shapeId="0" xr:uid="{00000000-0006-0000-0000-0000F8020000}">
      <text>
        <r>
          <rPr>
            <sz val="9"/>
            <rFont val="Tahoma"/>
          </rPr>
          <t>Données Manquantes</t>
        </r>
      </text>
    </comment>
    <comment ref="BA92" authorId="0" shapeId="0" xr:uid="{00000000-0006-0000-0000-0000F9020000}">
      <text>
        <r>
          <rPr>
            <sz val="9"/>
            <rFont val="Tahoma"/>
          </rPr>
          <t>Données Manquantes</t>
        </r>
      </text>
    </comment>
    <comment ref="BD92" authorId="0" shapeId="0" xr:uid="{00000000-0006-0000-0000-0000FA020000}">
      <text>
        <r>
          <rPr>
            <sz val="9"/>
            <rFont val="Tahoma"/>
          </rPr>
          <t>Données Manquantes</t>
        </r>
      </text>
    </comment>
    <comment ref="BE92" authorId="0" shapeId="0" xr:uid="{00000000-0006-0000-0000-0000FB020000}">
      <text>
        <r>
          <rPr>
            <sz val="9"/>
            <rFont val="Tahoma"/>
          </rPr>
          <t>Données Manquantes</t>
        </r>
      </text>
    </comment>
    <comment ref="BF92" authorId="0" shapeId="0" xr:uid="{00000000-0006-0000-0000-0000FC020000}">
      <text>
        <r>
          <rPr>
            <sz val="9"/>
            <rFont val="Tahoma"/>
          </rPr>
          <t>Données Manquantes</t>
        </r>
      </text>
    </comment>
    <comment ref="BG92" authorId="0" shapeId="0" xr:uid="{00000000-0006-0000-0000-0000FD020000}">
      <text>
        <r>
          <rPr>
            <sz val="9"/>
            <rFont val="Tahoma"/>
          </rPr>
          <t>Données Manquantes</t>
        </r>
      </text>
    </comment>
    <comment ref="BH92" authorId="0" shapeId="0" xr:uid="{00000000-0006-0000-0000-0000FE020000}">
      <text>
        <r>
          <rPr>
            <sz val="9"/>
            <rFont val="Tahoma"/>
          </rPr>
          <t>Données Manquantes</t>
        </r>
      </text>
    </comment>
    <comment ref="BL92" authorId="0" shapeId="0" xr:uid="{00000000-0006-0000-0000-0000FF020000}">
      <text>
        <r>
          <rPr>
            <sz val="9"/>
            <rFont val="Tahoma"/>
          </rPr>
          <t>Données Manquantes</t>
        </r>
      </text>
    </comment>
    <comment ref="AM93" authorId="0" shapeId="0" xr:uid="{00000000-0006-0000-0000-000000030000}">
      <text>
        <r>
          <rPr>
            <sz val="9"/>
            <rFont val="Tahoma"/>
          </rPr>
          <t>Données Manquantes</t>
        </r>
      </text>
    </comment>
    <comment ref="AN93" authorId="0" shapeId="0" xr:uid="{00000000-0006-0000-0000-000001030000}">
      <text>
        <r>
          <rPr>
            <sz val="9"/>
            <rFont val="Tahoma"/>
          </rPr>
          <t>Données Manquantes</t>
        </r>
      </text>
    </comment>
    <comment ref="AO93" authorId="0" shapeId="0" xr:uid="{00000000-0006-0000-0000-000002030000}">
      <text>
        <r>
          <rPr>
            <sz val="9"/>
            <rFont val="Tahoma"/>
          </rPr>
          <t>Données Manquantes</t>
        </r>
      </text>
    </comment>
    <comment ref="BA93" authorId="0" shapeId="0" xr:uid="{00000000-0006-0000-0000-000003030000}">
      <text>
        <r>
          <rPr>
            <sz val="9"/>
            <rFont val="Tahoma"/>
          </rPr>
          <t>Données Manquantes</t>
        </r>
      </text>
    </comment>
    <comment ref="BD93" authorId="0" shapeId="0" xr:uid="{00000000-0006-0000-0000-000004030000}">
      <text>
        <r>
          <rPr>
            <sz val="9"/>
            <rFont val="Tahoma"/>
          </rPr>
          <t>Données Manquantes</t>
        </r>
      </text>
    </comment>
    <comment ref="BE93" authorId="0" shapeId="0" xr:uid="{00000000-0006-0000-0000-000005030000}">
      <text>
        <r>
          <rPr>
            <sz val="9"/>
            <rFont val="Tahoma"/>
          </rPr>
          <t>Données Manquantes</t>
        </r>
      </text>
    </comment>
    <comment ref="BF93" authorId="0" shapeId="0" xr:uid="{00000000-0006-0000-0000-000006030000}">
      <text>
        <r>
          <rPr>
            <sz val="9"/>
            <rFont val="Tahoma"/>
          </rPr>
          <t>Données Manquantes</t>
        </r>
      </text>
    </comment>
    <comment ref="BG93" authorId="0" shapeId="0" xr:uid="{00000000-0006-0000-0000-000007030000}">
      <text>
        <r>
          <rPr>
            <sz val="9"/>
            <rFont val="Tahoma"/>
          </rPr>
          <t>Données Manquantes</t>
        </r>
      </text>
    </comment>
    <comment ref="BH93" authorId="0" shapeId="0" xr:uid="{00000000-0006-0000-0000-000008030000}">
      <text>
        <r>
          <rPr>
            <sz val="9"/>
            <rFont val="Tahoma"/>
          </rPr>
          <t>Données Manquantes</t>
        </r>
      </text>
    </comment>
    <comment ref="BL93" authorId="0" shapeId="0" xr:uid="{00000000-0006-0000-0000-000009030000}">
      <text>
        <r>
          <rPr>
            <sz val="9"/>
            <rFont val="Tahoma"/>
          </rPr>
          <t>Données Manquantes</t>
        </r>
      </text>
    </comment>
    <comment ref="AM94" authorId="0" shapeId="0" xr:uid="{00000000-0006-0000-0000-00000A030000}">
      <text>
        <r>
          <rPr>
            <sz val="9"/>
            <rFont val="Tahoma"/>
          </rPr>
          <t>Données Manquantes</t>
        </r>
      </text>
    </comment>
    <comment ref="AN94" authorId="0" shapeId="0" xr:uid="{00000000-0006-0000-0000-00000B030000}">
      <text>
        <r>
          <rPr>
            <sz val="9"/>
            <rFont val="Tahoma"/>
          </rPr>
          <t>Données Manquantes</t>
        </r>
      </text>
    </comment>
    <comment ref="AO94" authorId="0" shapeId="0" xr:uid="{00000000-0006-0000-0000-00000C030000}">
      <text>
        <r>
          <rPr>
            <sz val="9"/>
            <rFont val="Tahoma"/>
          </rPr>
          <t>Données Manquantes</t>
        </r>
      </text>
    </comment>
    <comment ref="BA94" authorId="0" shapeId="0" xr:uid="{00000000-0006-0000-0000-00000D030000}">
      <text>
        <r>
          <rPr>
            <sz val="9"/>
            <rFont val="Tahoma"/>
          </rPr>
          <t>Données Manquantes</t>
        </r>
      </text>
    </comment>
    <comment ref="BD94" authorId="0" shapeId="0" xr:uid="{00000000-0006-0000-0000-00000E030000}">
      <text>
        <r>
          <rPr>
            <sz val="9"/>
            <rFont val="Tahoma"/>
          </rPr>
          <t>Données Manquantes</t>
        </r>
      </text>
    </comment>
    <comment ref="BE94" authorId="0" shapeId="0" xr:uid="{00000000-0006-0000-0000-00000F030000}">
      <text>
        <r>
          <rPr>
            <sz val="9"/>
            <rFont val="Tahoma"/>
          </rPr>
          <t>Données Manquantes</t>
        </r>
      </text>
    </comment>
    <comment ref="BF94" authorId="0" shapeId="0" xr:uid="{00000000-0006-0000-0000-000010030000}">
      <text>
        <r>
          <rPr>
            <sz val="9"/>
            <rFont val="Tahoma"/>
          </rPr>
          <t>Données Manquantes</t>
        </r>
      </text>
    </comment>
    <comment ref="BG94" authorId="0" shapeId="0" xr:uid="{00000000-0006-0000-0000-000011030000}">
      <text>
        <r>
          <rPr>
            <sz val="9"/>
            <rFont val="Tahoma"/>
          </rPr>
          <t>Données Manquantes</t>
        </r>
      </text>
    </comment>
    <comment ref="BH94" authorId="0" shapeId="0" xr:uid="{00000000-0006-0000-0000-000012030000}">
      <text>
        <r>
          <rPr>
            <sz val="9"/>
            <rFont val="Tahoma"/>
          </rPr>
          <t>Données Manquantes</t>
        </r>
      </text>
    </comment>
    <comment ref="BL94" authorId="0" shapeId="0" xr:uid="{00000000-0006-0000-0000-000013030000}">
      <text>
        <r>
          <rPr>
            <sz val="9"/>
            <rFont val="Tahoma"/>
          </rPr>
          <t>Données Manquantes</t>
        </r>
      </text>
    </comment>
    <comment ref="AM95" authorId="0" shapeId="0" xr:uid="{00000000-0006-0000-0000-000014030000}">
      <text>
        <r>
          <rPr>
            <sz val="9"/>
            <rFont val="Tahoma"/>
          </rPr>
          <t>Données Manquantes</t>
        </r>
      </text>
    </comment>
    <comment ref="AN95" authorId="0" shapeId="0" xr:uid="{00000000-0006-0000-0000-000015030000}">
      <text>
        <r>
          <rPr>
            <sz val="9"/>
            <rFont val="Tahoma"/>
          </rPr>
          <t>Données Manquantes</t>
        </r>
      </text>
    </comment>
    <comment ref="AO95" authorId="0" shapeId="0" xr:uid="{00000000-0006-0000-0000-000016030000}">
      <text>
        <r>
          <rPr>
            <sz val="9"/>
            <rFont val="Tahoma"/>
          </rPr>
          <t>Données Manquantes</t>
        </r>
      </text>
    </comment>
    <comment ref="BA95" authorId="0" shapeId="0" xr:uid="{00000000-0006-0000-0000-000017030000}">
      <text>
        <r>
          <rPr>
            <sz val="9"/>
            <rFont val="Tahoma"/>
          </rPr>
          <t>Données Manquantes</t>
        </r>
      </text>
    </comment>
    <comment ref="BD95" authorId="0" shapeId="0" xr:uid="{00000000-0006-0000-0000-000018030000}">
      <text>
        <r>
          <rPr>
            <sz val="9"/>
            <rFont val="Tahoma"/>
          </rPr>
          <t>Données Manquantes</t>
        </r>
      </text>
    </comment>
    <comment ref="BE95" authorId="0" shapeId="0" xr:uid="{00000000-0006-0000-0000-000019030000}">
      <text>
        <r>
          <rPr>
            <sz val="9"/>
            <rFont val="Tahoma"/>
          </rPr>
          <t>Données Manquantes</t>
        </r>
      </text>
    </comment>
    <comment ref="BF95" authorId="0" shapeId="0" xr:uid="{00000000-0006-0000-0000-00001A030000}">
      <text>
        <r>
          <rPr>
            <sz val="9"/>
            <rFont val="Tahoma"/>
          </rPr>
          <t>Données Manquantes</t>
        </r>
      </text>
    </comment>
    <comment ref="BG95" authorId="0" shapeId="0" xr:uid="{00000000-0006-0000-0000-00001B030000}">
      <text>
        <r>
          <rPr>
            <sz val="9"/>
            <rFont val="Tahoma"/>
          </rPr>
          <t>Données Manquantes</t>
        </r>
      </text>
    </comment>
    <comment ref="BH95" authorId="0" shapeId="0" xr:uid="{00000000-0006-0000-0000-00001C030000}">
      <text>
        <r>
          <rPr>
            <sz val="9"/>
            <rFont val="Tahoma"/>
          </rPr>
          <t>Données Manquantes</t>
        </r>
      </text>
    </comment>
    <comment ref="BL95" authorId="0" shapeId="0" xr:uid="{00000000-0006-0000-0000-00001D030000}">
      <text>
        <r>
          <rPr>
            <sz val="9"/>
            <rFont val="Tahoma"/>
          </rPr>
          <t>Données Manquantes</t>
        </r>
      </text>
    </comment>
    <comment ref="AM96" authorId="0" shapeId="0" xr:uid="{00000000-0006-0000-0000-00001E030000}">
      <text>
        <r>
          <rPr>
            <sz val="9"/>
            <rFont val="Tahoma"/>
          </rPr>
          <t>Données Manquantes</t>
        </r>
      </text>
    </comment>
    <comment ref="AN96" authorId="0" shapeId="0" xr:uid="{00000000-0006-0000-0000-00001F030000}">
      <text>
        <r>
          <rPr>
            <sz val="9"/>
            <rFont val="Tahoma"/>
          </rPr>
          <t>Données Manquantes</t>
        </r>
      </text>
    </comment>
    <comment ref="AO96" authorId="0" shapeId="0" xr:uid="{00000000-0006-0000-0000-000020030000}">
      <text>
        <r>
          <rPr>
            <sz val="9"/>
            <rFont val="Tahoma"/>
          </rPr>
          <t>Données Manquantes</t>
        </r>
      </text>
    </comment>
    <comment ref="BD96" authorId="0" shapeId="0" xr:uid="{00000000-0006-0000-0000-000021030000}">
      <text>
        <r>
          <rPr>
            <sz val="9"/>
            <rFont val="Tahoma"/>
          </rPr>
          <t>Données Manquantes</t>
        </r>
      </text>
    </comment>
    <comment ref="BF96" authorId="0" shapeId="0" xr:uid="{00000000-0006-0000-0000-000022030000}">
      <text>
        <r>
          <rPr>
            <sz val="9"/>
            <rFont val="Tahoma"/>
          </rPr>
          <t>Données Manquantes</t>
        </r>
      </text>
    </comment>
    <comment ref="BG96" authorId="0" shapeId="0" xr:uid="{00000000-0006-0000-0000-000023030000}">
      <text>
        <r>
          <rPr>
            <sz val="9"/>
            <rFont val="Tahoma"/>
          </rPr>
          <t>Données Manquantes</t>
        </r>
      </text>
    </comment>
    <comment ref="BH96" authorId="0" shapeId="0" xr:uid="{00000000-0006-0000-0000-000024030000}">
      <text>
        <r>
          <rPr>
            <sz val="9"/>
            <rFont val="Tahoma"/>
          </rPr>
          <t>Données Manquantes</t>
        </r>
      </text>
    </comment>
    <comment ref="BL96" authorId="0" shapeId="0" xr:uid="{00000000-0006-0000-0000-000025030000}">
      <text>
        <r>
          <rPr>
            <sz val="9"/>
            <rFont val="Tahoma"/>
          </rPr>
          <t>Données Manquantes</t>
        </r>
      </text>
    </comment>
    <comment ref="AM97" authorId="0" shapeId="0" xr:uid="{00000000-0006-0000-0000-000026030000}">
      <text>
        <r>
          <rPr>
            <sz val="9"/>
            <rFont val="Tahoma"/>
          </rPr>
          <t>Données Manquantes</t>
        </r>
      </text>
    </comment>
    <comment ref="AN97" authorId="0" shapeId="0" xr:uid="{00000000-0006-0000-0000-000027030000}">
      <text>
        <r>
          <rPr>
            <sz val="9"/>
            <rFont val="Tahoma"/>
          </rPr>
          <t>Données Manquantes</t>
        </r>
      </text>
    </comment>
    <comment ref="AO97" authorId="0" shapeId="0" xr:uid="{00000000-0006-0000-0000-000028030000}">
      <text>
        <r>
          <rPr>
            <sz val="9"/>
            <rFont val="Tahoma"/>
          </rPr>
          <t>Données Manquantes</t>
        </r>
      </text>
    </comment>
    <comment ref="BA97" authorId="0" shapeId="0" xr:uid="{00000000-0006-0000-0000-000029030000}">
      <text>
        <r>
          <rPr>
            <sz val="9"/>
            <rFont val="Tahoma"/>
          </rPr>
          <t>Données Manquantes</t>
        </r>
      </text>
    </comment>
    <comment ref="BB97" authorId="0" shapeId="0" xr:uid="{00000000-0006-0000-0000-00002A030000}">
      <text>
        <r>
          <rPr>
            <sz val="9"/>
            <rFont val="Tahoma"/>
          </rPr>
          <t>Données Manquantes</t>
        </r>
      </text>
    </comment>
    <comment ref="BD97" authorId="0" shapeId="0" xr:uid="{00000000-0006-0000-0000-00002B030000}">
      <text>
        <r>
          <rPr>
            <sz val="9"/>
            <rFont val="Tahoma"/>
          </rPr>
          <t>Données Manquantes</t>
        </r>
      </text>
    </comment>
    <comment ref="BF97" authorId="0" shapeId="0" xr:uid="{00000000-0006-0000-0000-00002C030000}">
      <text>
        <r>
          <rPr>
            <sz val="9"/>
            <rFont val="Tahoma"/>
          </rPr>
          <t>Données Manquantes</t>
        </r>
      </text>
    </comment>
    <comment ref="BH97" authorId="0" shapeId="0" xr:uid="{00000000-0006-0000-0000-00002D030000}">
      <text>
        <r>
          <rPr>
            <sz val="9"/>
            <rFont val="Tahoma"/>
          </rPr>
          <t>Données Manquantes</t>
        </r>
      </text>
    </comment>
    <comment ref="BL97" authorId="0" shapeId="0" xr:uid="{00000000-0006-0000-0000-00002E030000}">
      <text>
        <r>
          <rPr>
            <sz val="9"/>
            <rFont val="Tahoma"/>
          </rPr>
          <t>Données Manquantes</t>
        </r>
      </text>
    </comment>
    <comment ref="AM98" authorId="0" shapeId="0" xr:uid="{00000000-0006-0000-0000-00002F030000}">
      <text>
        <r>
          <rPr>
            <sz val="9"/>
            <rFont val="Tahoma"/>
          </rPr>
          <t>Données Manquantes</t>
        </r>
      </text>
    </comment>
    <comment ref="AN98" authorId="0" shapeId="0" xr:uid="{00000000-0006-0000-0000-000030030000}">
      <text>
        <r>
          <rPr>
            <sz val="9"/>
            <rFont val="Tahoma"/>
          </rPr>
          <t>Données Manquantes</t>
        </r>
      </text>
    </comment>
    <comment ref="AO98" authorId="0" shapeId="0" xr:uid="{00000000-0006-0000-0000-000031030000}">
      <text>
        <r>
          <rPr>
            <sz val="9"/>
            <rFont val="Tahoma"/>
          </rPr>
          <t>Données Manquantes</t>
        </r>
      </text>
    </comment>
    <comment ref="BB98" authorId="0" shapeId="0" xr:uid="{00000000-0006-0000-0000-000032030000}">
      <text>
        <r>
          <rPr>
            <sz val="9"/>
            <rFont val="Tahoma"/>
          </rPr>
          <t>Données Manquantes</t>
        </r>
      </text>
    </comment>
    <comment ref="BD98" authorId="0" shapeId="0" xr:uid="{00000000-0006-0000-0000-000033030000}">
      <text>
        <r>
          <rPr>
            <sz val="9"/>
            <rFont val="Tahoma"/>
          </rPr>
          <t>Données Manquantes</t>
        </r>
      </text>
    </comment>
    <comment ref="BF98" authorId="0" shapeId="0" xr:uid="{00000000-0006-0000-0000-000034030000}">
      <text>
        <r>
          <rPr>
            <sz val="9"/>
            <rFont val="Tahoma"/>
          </rPr>
          <t>Données Manquantes</t>
        </r>
      </text>
    </comment>
    <comment ref="BG98" authorId="0" shapeId="0" xr:uid="{00000000-0006-0000-0000-000035030000}">
      <text>
        <r>
          <rPr>
            <sz val="9"/>
            <rFont val="Tahoma"/>
          </rPr>
          <t>Données Manquantes</t>
        </r>
      </text>
    </comment>
    <comment ref="BH98" authorId="0" shapeId="0" xr:uid="{00000000-0006-0000-0000-000036030000}">
      <text>
        <r>
          <rPr>
            <sz val="9"/>
            <rFont val="Tahoma"/>
          </rPr>
          <t>Données Manquantes</t>
        </r>
      </text>
    </comment>
    <comment ref="BL98" authorId="0" shapeId="0" xr:uid="{00000000-0006-0000-0000-000037030000}">
      <text>
        <r>
          <rPr>
            <sz val="9"/>
            <rFont val="Tahoma"/>
          </rPr>
          <t>Données Manquantes</t>
        </r>
      </text>
    </comment>
    <comment ref="AM99" authorId="0" shapeId="0" xr:uid="{00000000-0006-0000-0000-000038030000}">
      <text>
        <r>
          <rPr>
            <sz val="9"/>
            <rFont val="Tahoma"/>
          </rPr>
          <t>Données Manquantes</t>
        </r>
      </text>
    </comment>
    <comment ref="AN99" authorId="0" shapeId="0" xr:uid="{00000000-0006-0000-0000-000039030000}">
      <text>
        <r>
          <rPr>
            <sz val="9"/>
            <rFont val="Tahoma"/>
          </rPr>
          <t>Données Manquantes</t>
        </r>
      </text>
    </comment>
    <comment ref="AO99" authorId="0" shapeId="0" xr:uid="{00000000-0006-0000-0000-00003A030000}">
      <text>
        <r>
          <rPr>
            <sz val="9"/>
            <rFont val="Tahoma"/>
          </rPr>
          <t>Données Manquantes</t>
        </r>
      </text>
    </comment>
    <comment ref="BA99" authorId="0" shapeId="0" xr:uid="{00000000-0006-0000-0000-00003B030000}">
      <text>
        <r>
          <rPr>
            <sz val="9"/>
            <rFont val="Tahoma"/>
          </rPr>
          <t>Données Manquantes</t>
        </r>
      </text>
    </comment>
    <comment ref="BD99" authorId="0" shapeId="0" xr:uid="{00000000-0006-0000-0000-00003C030000}">
      <text>
        <r>
          <rPr>
            <sz val="9"/>
            <rFont val="Tahoma"/>
          </rPr>
          <t>Données Manquantes</t>
        </r>
      </text>
    </comment>
    <comment ref="BE99" authorId="0" shapeId="0" xr:uid="{00000000-0006-0000-0000-00003D030000}">
      <text>
        <r>
          <rPr>
            <sz val="9"/>
            <rFont val="Tahoma"/>
          </rPr>
          <t>Données Manquantes</t>
        </r>
      </text>
    </comment>
    <comment ref="BF99" authorId="0" shapeId="0" xr:uid="{00000000-0006-0000-0000-00003E030000}">
      <text>
        <r>
          <rPr>
            <sz val="9"/>
            <rFont val="Tahoma"/>
          </rPr>
          <t>Données Manquantes</t>
        </r>
      </text>
    </comment>
    <comment ref="BG99" authorId="0" shapeId="0" xr:uid="{00000000-0006-0000-0000-00003F030000}">
      <text>
        <r>
          <rPr>
            <sz val="9"/>
            <rFont val="Tahoma"/>
          </rPr>
          <t>Données Manquantes</t>
        </r>
      </text>
    </comment>
    <comment ref="BH99" authorId="0" shapeId="0" xr:uid="{00000000-0006-0000-0000-000040030000}">
      <text>
        <r>
          <rPr>
            <sz val="9"/>
            <rFont val="Tahoma"/>
          </rPr>
          <t>Données Manquantes</t>
        </r>
      </text>
    </comment>
    <comment ref="BL99" authorId="0" shapeId="0" xr:uid="{00000000-0006-0000-0000-000041030000}">
      <text>
        <r>
          <rPr>
            <sz val="9"/>
            <rFont val="Tahoma"/>
          </rPr>
          <t>Données Manquantes</t>
        </r>
      </text>
    </comment>
    <comment ref="AM100" authorId="0" shapeId="0" xr:uid="{00000000-0006-0000-0000-000042030000}">
      <text>
        <r>
          <rPr>
            <sz val="9"/>
            <rFont val="Tahoma"/>
          </rPr>
          <t>Données Manquantes</t>
        </r>
      </text>
    </comment>
    <comment ref="AN100" authorId="0" shapeId="0" xr:uid="{00000000-0006-0000-0000-000043030000}">
      <text>
        <r>
          <rPr>
            <sz val="9"/>
            <rFont val="Tahoma"/>
          </rPr>
          <t>Données Manquantes</t>
        </r>
      </text>
    </comment>
    <comment ref="AO100" authorId="0" shapeId="0" xr:uid="{00000000-0006-0000-0000-000044030000}">
      <text>
        <r>
          <rPr>
            <sz val="9"/>
            <rFont val="Tahoma"/>
          </rPr>
          <t>Données Manquantes</t>
        </r>
      </text>
    </comment>
    <comment ref="BA100" authorId="0" shapeId="0" xr:uid="{00000000-0006-0000-0000-000045030000}">
      <text>
        <r>
          <rPr>
            <sz val="9"/>
            <rFont val="Tahoma"/>
          </rPr>
          <t>Données Manquantes</t>
        </r>
      </text>
    </comment>
    <comment ref="BD100" authorId="0" shapeId="0" xr:uid="{00000000-0006-0000-0000-000046030000}">
      <text>
        <r>
          <rPr>
            <sz val="9"/>
            <rFont val="Tahoma"/>
          </rPr>
          <t>Données Manquantes</t>
        </r>
      </text>
    </comment>
    <comment ref="BE100" authorId="0" shapeId="0" xr:uid="{00000000-0006-0000-0000-000047030000}">
      <text>
        <r>
          <rPr>
            <sz val="9"/>
            <rFont val="Tahoma"/>
          </rPr>
          <t>Données Manquantes</t>
        </r>
      </text>
    </comment>
    <comment ref="BF100" authorId="0" shapeId="0" xr:uid="{00000000-0006-0000-0000-000048030000}">
      <text>
        <r>
          <rPr>
            <sz val="9"/>
            <rFont val="Tahoma"/>
          </rPr>
          <t>Données Manquantes</t>
        </r>
      </text>
    </comment>
    <comment ref="BG100" authorId="0" shapeId="0" xr:uid="{00000000-0006-0000-0000-000049030000}">
      <text>
        <r>
          <rPr>
            <sz val="9"/>
            <rFont val="Tahoma"/>
          </rPr>
          <t>Données Manquantes</t>
        </r>
      </text>
    </comment>
    <comment ref="BH100" authorId="0" shapeId="0" xr:uid="{00000000-0006-0000-0000-00004A030000}">
      <text>
        <r>
          <rPr>
            <sz val="9"/>
            <rFont val="Tahoma"/>
          </rPr>
          <t>Données Manquantes</t>
        </r>
      </text>
    </comment>
    <comment ref="BL100" authorId="0" shapeId="0" xr:uid="{00000000-0006-0000-0000-00004B030000}">
      <text>
        <r>
          <rPr>
            <sz val="9"/>
            <rFont val="Tahoma"/>
          </rPr>
          <t>Données Manquantes</t>
        </r>
      </text>
    </comment>
    <comment ref="AM101" authorId="0" shapeId="0" xr:uid="{00000000-0006-0000-0000-00004C030000}">
      <text>
        <r>
          <rPr>
            <sz val="9"/>
            <rFont val="Tahoma"/>
          </rPr>
          <t>Données Manquantes</t>
        </r>
      </text>
    </comment>
    <comment ref="AN101" authorId="0" shapeId="0" xr:uid="{00000000-0006-0000-0000-00004D030000}">
      <text>
        <r>
          <rPr>
            <sz val="9"/>
            <rFont val="Tahoma"/>
          </rPr>
          <t>Données Manquantes</t>
        </r>
      </text>
    </comment>
    <comment ref="AO101" authorId="0" shapeId="0" xr:uid="{00000000-0006-0000-0000-00004E030000}">
      <text>
        <r>
          <rPr>
            <sz val="9"/>
            <rFont val="Tahoma"/>
          </rPr>
          <t>Données Manquantes</t>
        </r>
      </text>
    </comment>
    <comment ref="BA101" authorId="0" shapeId="0" xr:uid="{00000000-0006-0000-0000-00004F030000}">
      <text>
        <r>
          <rPr>
            <sz val="9"/>
            <rFont val="Tahoma"/>
          </rPr>
          <t>Données Manquantes</t>
        </r>
      </text>
    </comment>
    <comment ref="BD101" authorId="0" shapeId="0" xr:uid="{00000000-0006-0000-0000-000050030000}">
      <text>
        <r>
          <rPr>
            <sz val="9"/>
            <rFont val="Tahoma"/>
          </rPr>
          <t>Données Manquantes</t>
        </r>
      </text>
    </comment>
    <comment ref="BE101" authorId="0" shapeId="0" xr:uid="{00000000-0006-0000-0000-000051030000}">
      <text>
        <r>
          <rPr>
            <sz val="9"/>
            <rFont val="Tahoma"/>
          </rPr>
          <t>Données Manquantes</t>
        </r>
      </text>
    </comment>
    <comment ref="BF101" authorId="0" shapeId="0" xr:uid="{00000000-0006-0000-0000-000052030000}">
      <text>
        <r>
          <rPr>
            <sz val="9"/>
            <rFont val="Tahoma"/>
          </rPr>
          <t>Données Manquantes</t>
        </r>
      </text>
    </comment>
    <comment ref="BG101" authorId="0" shapeId="0" xr:uid="{00000000-0006-0000-0000-000053030000}">
      <text>
        <r>
          <rPr>
            <sz val="9"/>
            <rFont val="Tahoma"/>
          </rPr>
          <t>Données Manquantes</t>
        </r>
      </text>
    </comment>
    <comment ref="BH101" authorId="0" shapeId="0" xr:uid="{00000000-0006-0000-0000-000054030000}">
      <text>
        <r>
          <rPr>
            <sz val="9"/>
            <rFont val="Tahoma"/>
          </rPr>
          <t>Données Manquantes</t>
        </r>
      </text>
    </comment>
    <comment ref="BL101" authorId="0" shapeId="0" xr:uid="{00000000-0006-0000-0000-000055030000}">
      <text>
        <r>
          <rPr>
            <sz val="9"/>
            <rFont val="Tahoma"/>
          </rPr>
          <t>Données Manquantes</t>
        </r>
      </text>
    </comment>
    <comment ref="AM102" authorId="0" shapeId="0" xr:uid="{00000000-0006-0000-0000-000056030000}">
      <text>
        <r>
          <rPr>
            <sz val="9"/>
            <rFont val="Tahoma"/>
          </rPr>
          <t>Données Manquantes</t>
        </r>
      </text>
    </comment>
    <comment ref="AN102" authorId="0" shapeId="0" xr:uid="{00000000-0006-0000-0000-000057030000}">
      <text>
        <r>
          <rPr>
            <sz val="9"/>
            <rFont val="Tahoma"/>
          </rPr>
          <t>Données Manquantes</t>
        </r>
      </text>
    </comment>
    <comment ref="AO102" authorId="0" shapeId="0" xr:uid="{00000000-0006-0000-0000-000058030000}">
      <text>
        <r>
          <rPr>
            <sz val="9"/>
            <rFont val="Tahoma"/>
          </rPr>
          <t>Données Manquantes</t>
        </r>
      </text>
    </comment>
    <comment ref="BA102" authorId="0" shapeId="0" xr:uid="{00000000-0006-0000-0000-000059030000}">
      <text>
        <r>
          <rPr>
            <sz val="9"/>
            <rFont val="Tahoma"/>
          </rPr>
          <t>Données Manquantes</t>
        </r>
      </text>
    </comment>
    <comment ref="BD102" authorId="0" shapeId="0" xr:uid="{00000000-0006-0000-0000-00005A030000}">
      <text>
        <r>
          <rPr>
            <sz val="9"/>
            <rFont val="Tahoma"/>
          </rPr>
          <t>Données Manquantes</t>
        </r>
      </text>
    </comment>
    <comment ref="BE102" authorId="0" shapeId="0" xr:uid="{00000000-0006-0000-0000-00005B030000}">
      <text>
        <r>
          <rPr>
            <sz val="9"/>
            <rFont val="Tahoma"/>
          </rPr>
          <t>Données Manquantes</t>
        </r>
      </text>
    </comment>
    <comment ref="BF102" authorId="0" shapeId="0" xr:uid="{00000000-0006-0000-0000-00005C030000}">
      <text>
        <r>
          <rPr>
            <sz val="9"/>
            <rFont val="Tahoma"/>
          </rPr>
          <t>Données Manquantes</t>
        </r>
      </text>
    </comment>
    <comment ref="BG102" authorId="0" shapeId="0" xr:uid="{00000000-0006-0000-0000-00005D030000}">
      <text>
        <r>
          <rPr>
            <sz val="9"/>
            <rFont val="Tahoma"/>
          </rPr>
          <t>Données Manquantes</t>
        </r>
      </text>
    </comment>
    <comment ref="BH102" authorId="0" shapeId="0" xr:uid="{00000000-0006-0000-0000-00005E030000}">
      <text>
        <r>
          <rPr>
            <sz val="9"/>
            <rFont val="Tahoma"/>
          </rPr>
          <t>Données Manquantes</t>
        </r>
      </text>
    </comment>
    <comment ref="BL102" authorId="0" shapeId="0" xr:uid="{00000000-0006-0000-0000-00005F030000}">
      <text>
        <r>
          <rPr>
            <sz val="9"/>
            <rFont val="Tahoma"/>
          </rPr>
          <t>Données Manquantes</t>
        </r>
      </text>
    </comment>
    <comment ref="AM103" authorId="0" shapeId="0" xr:uid="{00000000-0006-0000-0000-000060030000}">
      <text>
        <r>
          <rPr>
            <sz val="9"/>
            <rFont val="Tahoma"/>
          </rPr>
          <t>Données Manquantes</t>
        </r>
      </text>
    </comment>
    <comment ref="AN103" authorId="0" shapeId="0" xr:uid="{00000000-0006-0000-0000-000061030000}">
      <text>
        <r>
          <rPr>
            <sz val="9"/>
            <rFont val="Tahoma"/>
          </rPr>
          <t>Données Manquantes</t>
        </r>
      </text>
    </comment>
    <comment ref="AO103" authorId="0" shapeId="0" xr:uid="{00000000-0006-0000-0000-000062030000}">
      <text>
        <r>
          <rPr>
            <sz val="9"/>
            <rFont val="Tahoma"/>
          </rPr>
          <t>Données Manquantes</t>
        </r>
      </text>
    </comment>
    <comment ref="BA103" authorId="0" shapeId="0" xr:uid="{00000000-0006-0000-0000-000063030000}">
      <text>
        <r>
          <rPr>
            <sz val="9"/>
            <rFont val="Tahoma"/>
          </rPr>
          <t>Données Manquantes</t>
        </r>
      </text>
    </comment>
    <comment ref="BD103" authorId="0" shapeId="0" xr:uid="{00000000-0006-0000-0000-000064030000}">
      <text>
        <r>
          <rPr>
            <sz val="9"/>
            <rFont val="Tahoma"/>
          </rPr>
          <t>Données Manquantes</t>
        </r>
      </text>
    </comment>
    <comment ref="BF103" authorId="0" shapeId="0" xr:uid="{00000000-0006-0000-0000-000065030000}">
      <text>
        <r>
          <rPr>
            <sz val="9"/>
            <rFont val="Tahoma"/>
          </rPr>
          <t>Données Manquantes</t>
        </r>
      </text>
    </comment>
    <comment ref="BH103" authorId="0" shapeId="0" xr:uid="{00000000-0006-0000-0000-000066030000}">
      <text>
        <r>
          <rPr>
            <sz val="9"/>
            <rFont val="Tahoma"/>
          </rPr>
          <t>Données Manquantes</t>
        </r>
      </text>
    </comment>
    <comment ref="BL103" authorId="0" shapeId="0" xr:uid="{00000000-0006-0000-0000-000067030000}">
      <text>
        <r>
          <rPr>
            <sz val="9"/>
            <rFont val="Tahoma"/>
          </rPr>
          <t>Données Manquantes</t>
        </r>
      </text>
    </comment>
    <comment ref="AM104" authorId="0" shapeId="0" xr:uid="{00000000-0006-0000-0000-000068030000}">
      <text>
        <r>
          <rPr>
            <sz val="9"/>
            <rFont val="Tahoma"/>
          </rPr>
          <t>Données Manquantes</t>
        </r>
      </text>
    </comment>
    <comment ref="AN104" authorId="0" shapeId="0" xr:uid="{00000000-0006-0000-0000-000069030000}">
      <text>
        <r>
          <rPr>
            <sz val="9"/>
            <rFont val="Tahoma"/>
          </rPr>
          <t>Données Manquantes</t>
        </r>
      </text>
    </comment>
    <comment ref="AO104" authorId="0" shapeId="0" xr:uid="{00000000-0006-0000-0000-00006A030000}">
      <text>
        <r>
          <rPr>
            <sz val="9"/>
            <rFont val="Tahoma"/>
          </rPr>
          <t>Données Manquantes</t>
        </r>
      </text>
    </comment>
    <comment ref="AZ104" authorId="0" shapeId="0" xr:uid="{00000000-0006-0000-0000-00006B030000}">
      <text>
        <r>
          <rPr>
            <sz val="9"/>
            <rFont val="Tahoma"/>
          </rPr>
          <t>Données Manquantes</t>
        </r>
      </text>
    </comment>
    <comment ref="BB104" authorId="0" shapeId="0" xr:uid="{00000000-0006-0000-0000-00006C030000}">
      <text>
        <r>
          <rPr>
            <sz val="9"/>
            <rFont val="Tahoma"/>
          </rPr>
          <t>Données Manquantes</t>
        </r>
      </text>
    </comment>
    <comment ref="BD104" authorId="0" shapeId="0" xr:uid="{00000000-0006-0000-0000-00006D030000}">
      <text>
        <r>
          <rPr>
            <sz val="9"/>
            <rFont val="Tahoma"/>
          </rPr>
          <t>Données Manquantes</t>
        </r>
      </text>
    </comment>
    <comment ref="BF104" authorId="0" shapeId="0" xr:uid="{00000000-0006-0000-0000-00006E030000}">
      <text>
        <r>
          <rPr>
            <sz val="9"/>
            <rFont val="Tahoma"/>
          </rPr>
          <t>Données Manquantes</t>
        </r>
      </text>
    </comment>
    <comment ref="BG104" authorId="0" shapeId="0" xr:uid="{00000000-0006-0000-0000-00006F030000}">
      <text>
        <r>
          <rPr>
            <sz val="9"/>
            <rFont val="Tahoma"/>
          </rPr>
          <t>Données Manquantes</t>
        </r>
      </text>
    </comment>
    <comment ref="BH104" authorId="0" shapeId="0" xr:uid="{00000000-0006-0000-0000-000070030000}">
      <text>
        <r>
          <rPr>
            <sz val="9"/>
            <rFont val="Tahoma"/>
          </rPr>
          <t>Données Manquantes</t>
        </r>
      </text>
    </comment>
    <comment ref="BL104" authorId="0" shapeId="0" xr:uid="{00000000-0006-0000-0000-000071030000}">
      <text>
        <r>
          <rPr>
            <sz val="9"/>
            <rFont val="Tahoma"/>
          </rPr>
          <t>Données Manquantes</t>
        </r>
      </text>
    </comment>
    <comment ref="AM105" authorId="0" shapeId="0" xr:uid="{00000000-0006-0000-0000-000072030000}">
      <text>
        <r>
          <rPr>
            <sz val="9"/>
            <rFont val="Tahoma"/>
          </rPr>
          <t>Données Manquantes</t>
        </r>
      </text>
    </comment>
    <comment ref="AN105" authorId="0" shapeId="0" xr:uid="{00000000-0006-0000-0000-000073030000}">
      <text>
        <r>
          <rPr>
            <sz val="9"/>
            <rFont val="Tahoma"/>
          </rPr>
          <t>Données Manquantes</t>
        </r>
      </text>
    </comment>
    <comment ref="AO105" authorId="0" shapeId="0" xr:uid="{00000000-0006-0000-0000-000074030000}">
      <text>
        <r>
          <rPr>
            <sz val="9"/>
            <rFont val="Tahoma"/>
          </rPr>
          <t>Données Manquantes</t>
        </r>
      </text>
    </comment>
    <comment ref="BB105" authorId="0" shapeId="0" xr:uid="{00000000-0006-0000-0000-000075030000}">
      <text>
        <r>
          <rPr>
            <sz val="9"/>
            <rFont val="Tahoma"/>
          </rPr>
          <t>Données Manquantes</t>
        </r>
      </text>
    </comment>
    <comment ref="BD105" authorId="0" shapeId="0" xr:uid="{00000000-0006-0000-0000-000076030000}">
      <text>
        <r>
          <rPr>
            <sz val="9"/>
            <rFont val="Tahoma"/>
          </rPr>
          <t>Données Manquantes</t>
        </r>
      </text>
    </comment>
    <comment ref="BF105" authorId="0" shapeId="0" xr:uid="{00000000-0006-0000-0000-000077030000}">
      <text>
        <r>
          <rPr>
            <sz val="9"/>
            <rFont val="Tahoma"/>
          </rPr>
          <t>Données Manquantes</t>
        </r>
      </text>
    </comment>
    <comment ref="BG105" authorId="0" shapeId="0" xr:uid="{00000000-0006-0000-0000-000078030000}">
      <text>
        <r>
          <rPr>
            <sz val="9"/>
            <rFont val="Tahoma"/>
          </rPr>
          <t>Données Manquantes</t>
        </r>
      </text>
    </comment>
    <comment ref="BH105" authorId="0" shapeId="0" xr:uid="{00000000-0006-0000-0000-000079030000}">
      <text>
        <r>
          <rPr>
            <sz val="9"/>
            <rFont val="Tahoma"/>
          </rPr>
          <t>Données Manquantes</t>
        </r>
      </text>
    </comment>
    <comment ref="BL105" authorId="0" shapeId="0" xr:uid="{00000000-0006-0000-0000-00007A030000}">
      <text>
        <r>
          <rPr>
            <sz val="9"/>
            <rFont val="Tahoma"/>
          </rPr>
          <t>Données Manquantes</t>
        </r>
      </text>
    </comment>
    <comment ref="AM106" authorId="0" shapeId="0" xr:uid="{00000000-0006-0000-0000-00007B030000}">
      <text>
        <r>
          <rPr>
            <sz val="9"/>
            <rFont val="Tahoma"/>
          </rPr>
          <t>Données Manquantes</t>
        </r>
      </text>
    </comment>
    <comment ref="AN106" authorId="0" shapeId="0" xr:uid="{00000000-0006-0000-0000-00007C030000}">
      <text>
        <r>
          <rPr>
            <sz val="9"/>
            <rFont val="Tahoma"/>
          </rPr>
          <t>Données Manquantes</t>
        </r>
      </text>
    </comment>
    <comment ref="AO106" authorId="0" shapeId="0" xr:uid="{00000000-0006-0000-0000-00007D030000}">
      <text>
        <r>
          <rPr>
            <sz val="9"/>
            <rFont val="Tahoma"/>
          </rPr>
          <t>Données Manquantes</t>
        </r>
      </text>
    </comment>
    <comment ref="AZ106" authorId="0" shapeId="0" xr:uid="{00000000-0006-0000-0000-00007E030000}">
      <text>
        <r>
          <rPr>
            <sz val="9"/>
            <rFont val="Tahoma"/>
          </rPr>
          <t>Données Manquantes</t>
        </r>
      </text>
    </comment>
    <comment ref="BA106" authorId="0" shapeId="0" xr:uid="{00000000-0006-0000-0000-00007F030000}">
      <text>
        <r>
          <rPr>
            <sz val="9"/>
            <rFont val="Tahoma"/>
          </rPr>
          <t>Données Manquantes</t>
        </r>
      </text>
    </comment>
    <comment ref="BB106" authorId="0" shapeId="0" xr:uid="{00000000-0006-0000-0000-000080030000}">
      <text>
        <r>
          <rPr>
            <sz val="9"/>
            <rFont val="Tahoma"/>
          </rPr>
          <t>Données Manquantes</t>
        </r>
      </text>
    </comment>
    <comment ref="BD106" authorId="0" shapeId="0" xr:uid="{00000000-0006-0000-0000-000081030000}">
      <text>
        <r>
          <rPr>
            <sz val="9"/>
            <rFont val="Tahoma"/>
          </rPr>
          <t>Données Manquantes</t>
        </r>
      </text>
    </comment>
    <comment ref="BF106" authorId="0" shapeId="0" xr:uid="{00000000-0006-0000-0000-000082030000}">
      <text>
        <r>
          <rPr>
            <sz val="9"/>
            <rFont val="Tahoma"/>
          </rPr>
          <t>Données Manquantes</t>
        </r>
      </text>
    </comment>
    <comment ref="BG106" authorId="0" shapeId="0" xr:uid="{00000000-0006-0000-0000-000083030000}">
      <text>
        <r>
          <rPr>
            <sz val="9"/>
            <rFont val="Tahoma"/>
          </rPr>
          <t>Données Manquantes</t>
        </r>
      </text>
    </comment>
    <comment ref="BH106" authorId="0" shapeId="0" xr:uid="{00000000-0006-0000-0000-000084030000}">
      <text>
        <r>
          <rPr>
            <sz val="9"/>
            <rFont val="Tahoma"/>
          </rPr>
          <t>Données Manquantes</t>
        </r>
      </text>
    </comment>
    <comment ref="BL106" authorId="0" shapeId="0" xr:uid="{00000000-0006-0000-0000-000085030000}">
      <text>
        <r>
          <rPr>
            <sz val="9"/>
            <rFont val="Tahoma"/>
          </rPr>
          <t>Données Manquantes</t>
        </r>
      </text>
    </comment>
    <comment ref="AM107" authorId="0" shapeId="0" xr:uid="{00000000-0006-0000-0000-000086030000}">
      <text>
        <r>
          <rPr>
            <sz val="9"/>
            <rFont val="Tahoma"/>
          </rPr>
          <t>Données Manquantes</t>
        </r>
      </text>
    </comment>
    <comment ref="AN107" authorId="0" shapeId="0" xr:uid="{00000000-0006-0000-0000-000087030000}">
      <text>
        <r>
          <rPr>
            <sz val="9"/>
            <rFont val="Tahoma"/>
          </rPr>
          <t>Données Manquantes</t>
        </r>
      </text>
    </comment>
    <comment ref="AO107" authorId="0" shapeId="0" xr:uid="{00000000-0006-0000-0000-000088030000}">
      <text>
        <r>
          <rPr>
            <sz val="9"/>
            <rFont val="Tahoma"/>
          </rPr>
          <t>Données Manquantes</t>
        </r>
      </text>
    </comment>
    <comment ref="AZ107" authorId="0" shapeId="0" xr:uid="{00000000-0006-0000-0000-000089030000}">
      <text>
        <r>
          <rPr>
            <sz val="9"/>
            <rFont val="Tahoma"/>
          </rPr>
          <t>Données Manquantes</t>
        </r>
      </text>
    </comment>
    <comment ref="BA107" authorId="0" shapeId="0" xr:uid="{00000000-0006-0000-0000-00008A030000}">
      <text>
        <r>
          <rPr>
            <sz val="9"/>
            <rFont val="Tahoma"/>
          </rPr>
          <t>Données Manquantes</t>
        </r>
      </text>
    </comment>
    <comment ref="BB107" authorId="0" shapeId="0" xr:uid="{00000000-0006-0000-0000-00008B030000}">
      <text>
        <r>
          <rPr>
            <sz val="9"/>
            <rFont val="Tahoma"/>
          </rPr>
          <t>Données Manquantes</t>
        </r>
      </text>
    </comment>
    <comment ref="BD107" authorId="0" shapeId="0" xr:uid="{00000000-0006-0000-0000-00008C030000}">
      <text>
        <r>
          <rPr>
            <sz val="9"/>
            <rFont val="Tahoma"/>
          </rPr>
          <t>Données Manquantes</t>
        </r>
      </text>
    </comment>
    <comment ref="BF107" authorId="0" shapeId="0" xr:uid="{00000000-0006-0000-0000-00008D030000}">
      <text>
        <r>
          <rPr>
            <sz val="9"/>
            <rFont val="Tahoma"/>
          </rPr>
          <t>Données Manquantes</t>
        </r>
      </text>
    </comment>
    <comment ref="BG107" authorId="0" shapeId="0" xr:uid="{00000000-0006-0000-0000-00008E030000}">
      <text>
        <r>
          <rPr>
            <sz val="9"/>
            <rFont val="Tahoma"/>
          </rPr>
          <t>Données Manquantes</t>
        </r>
      </text>
    </comment>
    <comment ref="BH107" authorId="0" shapeId="0" xr:uid="{00000000-0006-0000-0000-00008F030000}">
      <text>
        <r>
          <rPr>
            <sz val="9"/>
            <rFont val="Tahoma"/>
          </rPr>
          <t>Données Manquantes</t>
        </r>
      </text>
    </comment>
    <comment ref="BL107" authorId="0" shapeId="0" xr:uid="{00000000-0006-0000-0000-000090030000}">
      <text>
        <r>
          <rPr>
            <sz val="9"/>
            <rFont val="Tahoma"/>
          </rPr>
          <t>Données Manquantes</t>
        </r>
      </text>
    </comment>
    <comment ref="AM108" authorId="0" shapeId="0" xr:uid="{00000000-0006-0000-0000-000091030000}">
      <text>
        <r>
          <rPr>
            <sz val="9"/>
            <rFont val="Tahoma"/>
          </rPr>
          <t>Données Manquantes</t>
        </r>
      </text>
    </comment>
    <comment ref="AN108" authorId="0" shapeId="0" xr:uid="{00000000-0006-0000-0000-000092030000}">
      <text>
        <r>
          <rPr>
            <sz val="9"/>
            <rFont val="Tahoma"/>
          </rPr>
          <t>Données Manquantes</t>
        </r>
      </text>
    </comment>
    <comment ref="AO108" authorId="0" shapeId="0" xr:uid="{00000000-0006-0000-0000-000093030000}">
      <text>
        <r>
          <rPr>
            <sz val="9"/>
            <rFont val="Tahoma"/>
          </rPr>
          <t>Données Manquantes</t>
        </r>
      </text>
    </comment>
    <comment ref="AZ108" authorId="0" shapeId="0" xr:uid="{00000000-0006-0000-0000-000094030000}">
      <text>
        <r>
          <rPr>
            <sz val="9"/>
            <rFont val="Tahoma"/>
          </rPr>
          <t>Données Manquantes</t>
        </r>
      </text>
    </comment>
    <comment ref="BA108" authorId="0" shapeId="0" xr:uid="{00000000-0006-0000-0000-000095030000}">
      <text>
        <r>
          <rPr>
            <sz val="9"/>
            <rFont val="Tahoma"/>
          </rPr>
          <t>Données Manquantes</t>
        </r>
      </text>
    </comment>
    <comment ref="BB108" authorId="0" shapeId="0" xr:uid="{00000000-0006-0000-0000-000096030000}">
      <text>
        <r>
          <rPr>
            <sz val="9"/>
            <rFont val="Tahoma"/>
          </rPr>
          <t>Données Manquantes</t>
        </r>
      </text>
    </comment>
    <comment ref="BD108" authorId="0" shapeId="0" xr:uid="{00000000-0006-0000-0000-000097030000}">
      <text>
        <r>
          <rPr>
            <sz val="9"/>
            <rFont val="Tahoma"/>
          </rPr>
          <t>Données Manquantes</t>
        </r>
      </text>
    </comment>
    <comment ref="BF108" authorId="0" shapeId="0" xr:uid="{00000000-0006-0000-0000-000098030000}">
      <text>
        <r>
          <rPr>
            <sz val="9"/>
            <rFont val="Tahoma"/>
          </rPr>
          <t>Données Manquantes</t>
        </r>
      </text>
    </comment>
    <comment ref="BG108" authorId="0" shapeId="0" xr:uid="{00000000-0006-0000-0000-000099030000}">
      <text>
        <r>
          <rPr>
            <sz val="9"/>
            <rFont val="Tahoma"/>
          </rPr>
          <t>Données Manquantes</t>
        </r>
      </text>
    </comment>
    <comment ref="BH108" authorId="0" shapeId="0" xr:uid="{00000000-0006-0000-0000-00009A030000}">
      <text>
        <r>
          <rPr>
            <sz val="9"/>
            <rFont val="Tahoma"/>
          </rPr>
          <t>Données Manquantes</t>
        </r>
      </text>
    </comment>
    <comment ref="BL108" authorId="0" shapeId="0" xr:uid="{00000000-0006-0000-0000-00009B030000}">
      <text>
        <r>
          <rPr>
            <sz val="9"/>
            <rFont val="Tahoma"/>
          </rPr>
          <t>Données Manquantes</t>
        </r>
      </text>
    </comment>
    <comment ref="AM109" authorId="0" shapeId="0" xr:uid="{00000000-0006-0000-0000-00009C030000}">
      <text>
        <r>
          <rPr>
            <sz val="9"/>
            <rFont val="Tahoma"/>
          </rPr>
          <t>Données Manquantes</t>
        </r>
      </text>
    </comment>
    <comment ref="AN109" authorId="0" shapeId="0" xr:uid="{00000000-0006-0000-0000-00009D030000}">
      <text>
        <r>
          <rPr>
            <sz val="9"/>
            <rFont val="Tahoma"/>
          </rPr>
          <t>Données Manquantes</t>
        </r>
      </text>
    </comment>
    <comment ref="AO109" authorId="0" shapeId="0" xr:uid="{00000000-0006-0000-0000-00009E030000}">
      <text>
        <r>
          <rPr>
            <sz val="9"/>
            <rFont val="Tahoma"/>
          </rPr>
          <t>Données Manquantes</t>
        </r>
      </text>
    </comment>
    <comment ref="BA109" authorId="0" shapeId="0" xr:uid="{00000000-0006-0000-0000-00009F030000}">
      <text>
        <r>
          <rPr>
            <sz val="9"/>
            <rFont val="Tahoma"/>
          </rPr>
          <t>Données Manquantes</t>
        </r>
      </text>
    </comment>
    <comment ref="BB109" authorId="0" shapeId="0" xr:uid="{00000000-0006-0000-0000-0000A0030000}">
      <text>
        <r>
          <rPr>
            <sz val="9"/>
            <rFont val="Tahoma"/>
          </rPr>
          <t>Données Manquantes</t>
        </r>
      </text>
    </comment>
    <comment ref="BD109" authorId="0" shapeId="0" xr:uid="{00000000-0006-0000-0000-0000A1030000}">
      <text>
        <r>
          <rPr>
            <sz val="9"/>
            <rFont val="Tahoma"/>
          </rPr>
          <t>Données Manquantes</t>
        </r>
      </text>
    </comment>
    <comment ref="BF109" authorId="0" shapeId="0" xr:uid="{00000000-0006-0000-0000-0000A2030000}">
      <text>
        <r>
          <rPr>
            <sz val="9"/>
            <rFont val="Tahoma"/>
          </rPr>
          <t>Données Manquantes</t>
        </r>
      </text>
    </comment>
    <comment ref="BG109" authorId="0" shapeId="0" xr:uid="{00000000-0006-0000-0000-0000A3030000}">
      <text>
        <r>
          <rPr>
            <sz val="9"/>
            <rFont val="Tahoma"/>
          </rPr>
          <t>Données Manquantes</t>
        </r>
      </text>
    </comment>
    <comment ref="BH109" authorId="0" shapeId="0" xr:uid="{00000000-0006-0000-0000-0000A4030000}">
      <text>
        <r>
          <rPr>
            <sz val="9"/>
            <rFont val="Tahoma"/>
          </rPr>
          <t>Données Manquantes</t>
        </r>
      </text>
    </comment>
    <comment ref="BL109" authorId="0" shapeId="0" xr:uid="{00000000-0006-0000-0000-0000A5030000}">
      <text>
        <r>
          <rPr>
            <sz val="9"/>
            <rFont val="Tahoma"/>
          </rPr>
          <t>Données Manquantes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<sst xmlns="http://schemas.openxmlformats.org/spreadsheetml/2006/main" count="680" uniqueCount="186">
  <si>
    <t>Synthèse</t>
  </si>
  <si>
    <t>base bilan</t>
  </si>
  <si>
    <t>SURP RIANT</t>
  </si>
  <si>
    <t>SURP_CARREROT</t>
  </si>
  <si>
    <t>SURP_LAFFORGUE</t>
  </si>
  <si>
    <t>SURP_BERLANNE</t>
  </si>
  <si>
    <t>SURP_NARCASTET</t>
  </si>
  <si>
    <t>SURP_ALIOU</t>
  </si>
  <si>
    <t>SURP_CARRAZE</t>
  </si>
  <si>
    <t>SURP_PINDATS</t>
  </si>
  <si>
    <t>SURP_LANOT</t>
  </si>
  <si>
    <t>GROS CONSOMMATEURS</t>
  </si>
  <si>
    <t>P14</t>
  </si>
  <si>
    <t>P16</t>
  </si>
  <si>
    <t>P17</t>
  </si>
  <si>
    <t>P11</t>
  </si>
  <si>
    <t>P12A</t>
  </si>
  <si>
    <t>P12B</t>
  </si>
  <si>
    <t>P8</t>
  </si>
  <si>
    <t>P9</t>
  </si>
  <si>
    <t>P18</t>
  </si>
  <si>
    <t>P13</t>
  </si>
  <si>
    <t>P13B</t>
  </si>
  <si>
    <t>TPS P1</t>
  </si>
  <si>
    <t>TPS P2</t>
  </si>
  <si>
    <t>VOL</t>
  </si>
  <si>
    <t>NORMAL</t>
  </si>
  <si>
    <t>SECOURS</t>
  </si>
  <si>
    <t>P13 bis</t>
  </si>
  <si>
    <t>P12A/B</t>
  </si>
  <si>
    <t xml:space="preserve"> CPT DEPART CHAMP CAPTANT</t>
  </si>
  <si>
    <t>LOULIE       L00</t>
  </si>
  <si>
    <t>NID BEARNAIS N00</t>
  </si>
  <si>
    <t>BOUERNER B00</t>
  </si>
  <si>
    <t>DEPART MAZERES M00A</t>
  </si>
  <si>
    <t>RETOUR MAZERES M00R</t>
  </si>
  <si>
    <t>FROMAGERIE DES CHAUMES</t>
  </si>
  <si>
    <t>Pluviométrie
 P14</t>
  </si>
  <si>
    <t>Pluviométrie
P18</t>
  </si>
  <si>
    <t>1059_SURP_RIANT_TPS_PPE1_T</t>
  </si>
  <si>
    <t>1059_SURP_RIANT_TPS_PPE2_T</t>
  </si>
  <si>
    <t>1059_SURP_RIANT_VOL_REFOUL_N31_T</t>
  </si>
  <si>
    <t>1059_SURP_CARREROT_TPS_PPE1_T</t>
  </si>
  <si>
    <t>1059_SURP_CARREROT_TPS_PPE2_T</t>
  </si>
  <si>
    <t>1059_SURP_CARREROT_VOL_REFOUL_L32_T</t>
  </si>
  <si>
    <t>1059_SURP_LAFFORGUE_TPS_PPE1_T</t>
  </si>
  <si>
    <t>1059_SURP_LAFFORGUE_TPS_PPE2_T</t>
  </si>
  <si>
    <t>1059_SURP_LAFFORGUE_VOL_REFOUL_B12_T</t>
  </si>
  <si>
    <t>1059_SURP_BERLANNE_TPS_PPE1_T</t>
  </si>
  <si>
    <t>1059_SURP_BERLANNE_TPS_PPE2_T</t>
  </si>
  <si>
    <t>1059_SURP_BERLANNE_VOL_REFOUL_B33_T</t>
  </si>
  <si>
    <t>1059_SURP_NARCASTET_TPS_PPE1_T</t>
  </si>
  <si>
    <t>1059_SURP_NARCASTET_TPS_PPE2_T</t>
  </si>
  <si>
    <t>1059_SURP_NARCASTET_VOL_REFOUL_M05_T</t>
  </si>
  <si>
    <t>1059_SURP_ALIOU_TPS_PPE1_T</t>
  </si>
  <si>
    <t>1059_SURP_ALIOU_TPS_PPE2_T</t>
  </si>
  <si>
    <t>1059_SURP_ALIOU_VOL_REFOUL_M13_T</t>
  </si>
  <si>
    <t>1059_SURP_CARRAZE_TPS_PPE1_T</t>
  </si>
  <si>
    <t>1059_SURP_CARRAZE_TPS_PPE2_T</t>
  </si>
  <si>
    <t>1059_SURP_CARRAZE_VOL_DIST_M15_T</t>
  </si>
  <si>
    <t>1059_SURP_PINDATS_TPS_PPE1_T</t>
  </si>
  <si>
    <t>1059_SURP_PINDATS_TPS_PPE2_T</t>
  </si>
  <si>
    <t>1059_SURP_PINDATS_VOL_REFOUL_M24_T</t>
  </si>
  <si>
    <t>1059_SURP_LANOT_TPS_PPE1_T</t>
  </si>
  <si>
    <t>1059_SURP_LANOT_TPS_PPE2_T</t>
  </si>
  <si>
    <t>1059_SURP_LANOT_VOL_REFOUL_M40_T</t>
  </si>
  <si>
    <t>FAREVA 1</t>
  </si>
  <si>
    <t>FAREVA 2</t>
  </si>
  <si>
    <t>INTERCO LESCAR</t>
  </si>
  <si>
    <t>CAP ECOLOGIA</t>
  </si>
  <si>
    <t>1059_CAPT_P14_RDM_PPE_P14_T</t>
  </si>
  <si>
    <t>1059_CAPT_P16_TRUITES_RDM_PPE_P16_T</t>
  </si>
  <si>
    <t>1059_CAPT_P17_RDM_PPE_P17_T</t>
  </si>
  <si>
    <t>1059_CAPT_MAZERE_III_P12_RDM_NORMAL_P11_T</t>
  </si>
  <si>
    <t>1059_CAPT_MAZERE_III_P12_RDM_SECOURS_P11_T</t>
  </si>
  <si>
    <t>1059_CAPT_MAZERE_III_P12_RDM_NORMAL_P12A_T</t>
  </si>
  <si>
    <t>1059_CAPT_MAZERE_III_P12_RDM_SECOURS_P12A_T</t>
  </si>
  <si>
    <t>1059_CAPT_MAZERE_III_P12_RDM_NORMAL_P12B_T</t>
  </si>
  <si>
    <t>1059_CAPT_MAZERE_III_P12_RDM_SECOURS_P12B_T</t>
  </si>
  <si>
    <t>1059_STA_MAZERES_II_RDM_CAPT_P8_T</t>
  </si>
  <si>
    <t>1059_STA_MAZERES_II_RDM_CAPT_P9_T</t>
  </si>
  <si>
    <t>1059_STA_MAZERES_II_RDM_CAPT_P18_T</t>
  </si>
  <si>
    <t>1059_STA_MAZERES_II_RDM_CAPT_P13_T</t>
  </si>
  <si>
    <t>1059_STA_MAZERES_II_RDM_CAPT_P13B_T</t>
  </si>
  <si>
    <t>n° topbilan</t>
  </si>
  <si>
    <t>Dates</t>
  </si>
  <si>
    <t>datas</t>
  </si>
  <si>
    <t>BILAN DU SMEP DE JURANCON</t>
  </si>
  <si>
    <t>MEILLON</t>
  </si>
  <si>
    <t>RONTIGNON</t>
  </si>
  <si>
    <t>MAZERES IV</t>
  </si>
  <si>
    <t>MAZERES III</t>
  </si>
  <si>
    <t>MAZERES II</t>
  </si>
  <si>
    <r>
      <rPr>
        <b/>
        <sz val="10"/>
        <rFont val="Calibri"/>
      </rPr>
      <t>∆</t>
    </r>
    <r>
      <rPr>
        <b/>
        <sz val="10"/>
        <rFont val="Arial Narrow"/>
      </rPr>
      <t xml:space="preserve"> PUITS// DEPART</t>
    </r>
  </si>
  <si>
    <t>MAZERES I</t>
  </si>
  <si>
    <t>TOTAL PROD. CAPTAGES ANNEE N-1</t>
  </si>
  <si>
    <t>TOTAL PROD. CAPTAGES ANNEE N-1 (moy/j/an)</t>
  </si>
  <si>
    <t xml:space="preserve">P16 </t>
  </si>
  <si>
    <t xml:space="preserve">P17 </t>
  </si>
  <si>
    <t xml:space="preserve">P14 </t>
  </si>
  <si>
    <t xml:space="preserve">P13 </t>
  </si>
  <si>
    <t xml:space="preserve">P13 bis </t>
  </si>
  <si>
    <t xml:space="preserve">P12A/B </t>
  </si>
  <si>
    <t xml:space="preserve">P18 </t>
  </si>
  <si>
    <t xml:space="preserve">P9 </t>
  </si>
  <si>
    <t xml:space="preserve">P8 </t>
  </si>
  <si>
    <r>
      <rPr>
        <b/>
        <sz val="10"/>
        <rFont val="Calibri"/>
      </rPr>
      <t>∑</t>
    </r>
    <r>
      <rPr>
        <b/>
        <sz val="10"/>
        <rFont val="Arial Narrow"/>
      </rPr>
      <t xml:space="preserve">  PUITS </t>
    </r>
  </si>
  <si>
    <r>
      <t xml:space="preserve">LOULIE       </t>
    </r>
    <r>
      <rPr>
        <b/>
        <sz val="10"/>
        <color rgb="FFFF0000"/>
        <rFont val="Arial Narrow"/>
      </rPr>
      <t>L00</t>
    </r>
  </si>
  <si>
    <r>
      <t xml:space="preserve">NID BEARNAIS </t>
    </r>
    <r>
      <rPr>
        <b/>
        <sz val="10"/>
        <color rgb="FFFF0000"/>
        <rFont val="Arial Narrow"/>
      </rPr>
      <t>N00</t>
    </r>
  </si>
  <si>
    <r>
      <t xml:space="preserve">BOUERNER </t>
    </r>
    <r>
      <rPr>
        <b/>
        <sz val="10"/>
        <color rgb="FFFF0000"/>
        <rFont val="Arial Narrow"/>
      </rPr>
      <t>B00</t>
    </r>
  </si>
  <si>
    <r>
      <t>DEPART MAZERES</t>
    </r>
    <r>
      <rPr>
        <b/>
        <sz val="10"/>
        <color rgb="FFFF0000"/>
        <rFont val="Arial Narrow"/>
      </rPr>
      <t xml:space="preserve"> M00A</t>
    </r>
  </si>
  <si>
    <r>
      <t xml:space="preserve">RETOUR MAZERES </t>
    </r>
    <r>
      <rPr>
        <b/>
        <sz val="10"/>
        <color rgb="FFFF0000"/>
        <rFont val="Arial Narrow"/>
      </rPr>
      <t>M00R</t>
    </r>
  </si>
  <si>
    <t>∑ CROIX</t>
  </si>
  <si>
    <t>∆ DEPART // CROIX</t>
  </si>
  <si>
    <t>tps (h)</t>
  </si>
  <si>
    <t>m3</t>
  </si>
  <si>
    <t>Q</t>
  </si>
  <si>
    <t>tps total</t>
  </si>
  <si>
    <t>mm</t>
  </si>
  <si>
    <t>PROJECTION GROS CONSOMMATEUR m3/an</t>
  </si>
  <si>
    <r>
      <t xml:space="preserve">MAZERES
</t>
    </r>
    <r>
      <rPr>
        <b/>
        <sz val="10"/>
        <color rgb="FFFF0000"/>
        <rFont val="Arial Narrow"/>
      </rPr>
      <t>M00A et R</t>
    </r>
  </si>
  <si>
    <r>
      <t xml:space="preserve">Objectif </t>
    </r>
    <r>
      <rPr>
        <b/>
        <sz val="10"/>
        <rFont val="Arial Narrow"/>
      </rPr>
      <t>η</t>
    </r>
    <r>
      <rPr>
        <b/>
        <sz val="10"/>
        <rFont val="Arial Narrow"/>
      </rPr>
      <t xml:space="preserve"> 79%  2020</t>
    </r>
  </si>
  <si>
    <t xml:space="preserve"> MOYENNE DEPART CHAMP CAPTANT</t>
  </si>
  <si>
    <t>DEPART hors gros CC</t>
  </si>
  <si>
    <t>MOYENNE CROIX</t>
  </si>
  <si>
    <t>INTERCO GOLF BILLERE</t>
  </si>
  <si>
    <t>VENTE D'EAU PONCTUELLE</t>
  </si>
  <si>
    <t>FROMAGERIE DES CHAUMES /10</t>
  </si>
  <si>
    <t>Volume Journalier</t>
  </si>
  <si>
    <t>m3 / j /an</t>
  </si>
  <si>
    <t>REPERE CONSOMMATION 2022</t>
  </si>
  <si>
    <t>SURP RIANT moy basse 2022</t>
  </si>
  <si>
    <t>SURP CARREROT min 2022</t>
  </si>
  <si>
    <t>SURP LAFFORGUE min 2022</t>
  </si>
  <si>
    <t>BERLANNE min 2022</t>
  </si>
  <si>
    <t>NARCASTET min 2022</t>
  </si>
  <si>
    <t>SURP ALIOU min 2022</t>
  </si>
  <si>
    <t>SURP CARRAZE min 2022</t>
  </si>
  <si>
    <t>PINDATS min 2022</t>
  </si>
  <si>
    <t>LANOT min 2022</t>
  </si>
  <si>
    <t>h</t>
  </si>
  <si>
    <t>m3/h</t>
  </si>
  <si>
    <t>PRODUCTION D'EAU SMEP JURANCON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</si>
  <si>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</si>
  <si>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</si>
  <si>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</si>
  <si>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</si>
  <si>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</si>
  <si>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</si>
  <si>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</si>
  <si>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</si>
  <si>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</si>
  <si>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</si>
  <si>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</si>
  <si>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</si>
  <si>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Cumul</t>
  </si>
  <si>
    <t>Au</t>
  </si>
  <si>
    <t>31/04/2023</t>
  </si>
  <si>
    <t>projection 2022</t>
  </si>
  <si>
    <t>Volumes sortie usine (m3)</t>
  </si>
  <si>
    <t>VMD ANNUEL</t>
  </si>
  <si>
    <t>GAIN N/N-1</t>
  </si>
  <si>
    <t>Moyenne jour</t>
  </si>
  <si>
    <t>année</t>
  </si>
  <si>
    <t>Volumes sortie usine (m3) MOYENNE mensuelle</t>
  </si>
  <si>
    <t>m3/j Gagné</t>
  </si>
  <si>
    <t>Volumes sortie usine (m3) MOYENNE glissée</t>
  </si>
  <si>
    <t>Contrôle arrêté de prélèvement</t>
  </si>
  <si>
    <t>CAPTAGES MEILLON</t>
  </si>
  <si>
    <t>CAPTAGE RONTIGNON</t>
  </si>
  <si>
    <t>CAPTAGES MAZERES IV</t>
  </si>
  <si>
    <t>CAPTAGES MAZERES III</t>
  </si>
  <si>
    <t>CAPTAGES MAZERES II</t>
  </si>
  <si>
    <t>Champs Captant</t>
  </si>
  <si>
    <t>DATE</t>
  </si>
  <si>
    <t xml:space="preserve">P11 </t>
  </si>
  <si>
    <t>TOTAL</t>
  </si>
  <si>
    <t>P6</t>
  </si>
  <si>
    <t>reglementation</t>
  </si>
  <si>
    <t>disponible 20H</t>
  </si>
  <si>
    <t>disponible 24H</t>
  </si>
  <si>
    <t>Objectif 79% base 2019</t>
  </si>
  <si>
    <t>Réglage seuil de surveillance tension LVD CRITIQUE</t>
  </si>
  <si>
    <t>V</t>
  </si>
  <si>
    <t>Réglage BarGraph Nbr Fct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</si>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</sst>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yyyy"/>
    <numFmt numFmtId="165" formatCode="mmmm\-yyyy"/>
    <numFmt numFmtId="166" formatCode="0.0"/>
    <numFmt numFmtId="167" formatCode="_-* #,##0_-;\-* #,##0_-;_-* &quot;-&quot;??_-;_-@_-"/>
    <numFmt numFmtId="168" formatCode="0.0%"/>
  </numFmts>
  <fonts count="45">
    <font>
      <sz val="11"/>
      <color theme="1"/>
      <name val="Calibri"/>
      <family val="2"/>
      <scheme val="minor"/>
    </font>
    <font>
      <sz val="7"/>
      <name val="Calibri"/>
      <scheme val="minor"/>
    </font>
    <font>
      <b/>
      <sz val="7"/>
      <name val="Calibri"/>
      <scheme val="minor"/>
    </font>
    <font>
      <sz val="8"/>
      <color theme="1"/>
      <name val="Calibri"/>
      <scheme val="minor"/>
    </font>
    <font>
      <sz val="10"/>
      <name val="Arial Narrow"/>
    </font>
    <font>
      <sz val="7"/>
      <color theme="1"/>
      <name val="Calibri"/>
      <scheme val="minor"/>
    </font>
    <font>
      <b/>
      <i/>
      <sz val="7"/>
      <color theme="0"/>
      <name val="Calibri"/>
      <scheme val="minor"/>
    </font>
    <font>
      <sz val="7"/>
      <color theme="6" tint="-0.499984740745262"/>
      <name val="Calibri"/>
      <scheme val="minor"/>
    </font>
    <font>
      <sz val="6"/>
      <color theme="6" tint="-0.499984740745262"/>
      <name val="Calibri"/>
      <scheme val="minor"/>
    </font>
    <font>
      <b/>
      <sz val="7"/>
      <color theme="6" tint="-0.499984740745262"/>
      <name val="Calibri"/>
      <scheme val="minor"/>
    </font>
    <font>
      <sz val="7"/>
      <color rgb="FFFF0000"/>
      <name val="Calibri"/>
      <scheme val="minor"/>
    </font>
    <font>
      <b/>
      <sz val="10"/>
      <color theme="3" tint="0.39991454817346722"/>
      <name val="Calibri"/>
      <scheme val="minor"/>
    </font>
    <font>
      <sz val="6"/>
      <name val="Calibri"/>
      <scheme val="minor"/>
    </font>
    <font>
      <b/>
      <sz val="10"/>
      <color theme="1"/>
      <name val="Calibri"/>
      <scheme val="minor"/>
    </font>
    <font>
      <b/>
      <sz val="7"/>
      <color theme="1"/>
      <name val="Calibri"/>
      <scheme val="minor"/>
    </font>
    <font>
      <b/>
      <sz val="7"/>
      <color theme="3"/>
      <name val="Calibri"/>
      <scheme val="minor"/>
    </font>
    <font>
      <sz val="11"/>
      <name val="Arial Narrow"/>
    </font>
    <font>
      <b/>
      <sz val="11"/>
      <name val="Arial Narrow"/>
    </font>
    <font>
      <i/>
      <sz val="11"/>
      <name val="Arial Narrow"/>
    </font>
    <font>
      <b/>
      <sz val="18"/>
      <color theme="3" tint="0.39991454817346722"/>
      <name val="Arial Narrow"/>
    </font>
    <font>
      <b/>
      <sz val="10"/>
      <color theme="8" tint="0.79995117038483843"/>
      <name val="Arial Narrow"/>
    </font>
    <font>
      <b/>
      <sz val="10"/>
      <name val="Arial Narrow"/>
    </font>
    <font>
      <i/>
      <sz val="10"/>
      <name val="Arial Narrow"/>
    </font>
    <font>
      <b/>
      <i/>
      <sz val="10"/>
      <name val="Arial Narrow"/>
    </font>
    <font>
      <b/>
      <sz val="72"/>
      <color theme="3" tint="0.39991454817346722"/>
      <name val="Arial Narrow"/>
    </font>
    <font>
      <b/>
      <sz val="22"/>
      <name val="Arial Narrow"/>
    </font>
    <font>
      <b/>
      <sz val="10"/>
      <color theme="3" tint="0.39991454817346722"/>
      <name val="Arial Narrow"/>
    </font>
    <font>
      <b/>
      <sz val="14"/>
      <name val="Calibri"/>
      <scheme val="minor"/>
    </font>
    <font>
      <b/>
      <sz val="9"/>
      <name val="Calibri"/>
      <scheme val="minor"/>
    </font>
    <font>
      <b/>
      <sz val="9"/>
      <name val="Arial Narrow"/>
    </font>
    <font>
      <b/>
      <sz val="12"/>
      <color theme="1"/>
      <name val="Calibri"/>
      <scheme val="minor"/>
    </font>
    <font>
      <b/>
      <sz val="16"/>
      <color theme="1"/>
      <name val="Calibri"/>
      <scheme val="minor"/>
    </font>
    <font>
      <sz val="11"/>
      <name val="Verdana"/>
    </font>
    <font>
      <b/>
      <sz val="11"/>
      <name val="Verdana"/>
    </font>
    <font>
      <b/>
      <sz val="11"/>
      <color theme="1"/>
      <name val="Calibri"/>
      <scheme val="minor"/>
    </font>
    <font>
      <sz val="11"/>
      <name val="Calibri"/>
      <scheme val="minor"/>
    </font>
    <font>
      <b/>
      <sz val="12"/>
      <color rgb="FF000000"/>
      <name val="Calibri"/>
      <scheme val="minor"/>
    </font>
    <font>
      <b/>
      <sz val="14"/>
      <color rgb="FFFF0000"/>
      <name val="Calibri"/>
      <scheme val="minor"/>
    </font>
    <font>
      <b/>
      <sz val="22"/>
      <color theme="1"/>
      <name val="Calibri"/>
      <scheme val="minor"/>
    </font>
    <font>
      <b/>
      <sz val="11"/>
      <color rgb="FFFF0000"/>
      <name val="Calibri"/>
    </font>
    <font>
      <b/>
      <sz val="11"/>
      <name val="Calibri"/>
    </font>
    <font>
      <b/>
      <sz val="10"/>
      <color rgb="FFFF0000"/>
      <name val="Arial Narrow"/>
    </font>
    <font>
      <b/>
      <sz val="10"/>
      <name val="Calibri"/>
    </font>
    <font>
      <sz val="11"/>
      <color theme="1"/>
      <name val="Calibri"/>
      <family val="2"/>
      <scheme val="minor"/>
    </font>
    <font>
      <sz val="9"/>
      <name val="Tahoma"/>
    </font>
  </fonts>
  <fills count="15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-0.249977111117893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43" fillId="0" borderId="0" applyFont="0" applyFill="0" applyBorder="0" applyAlignment="0" applyProtection="0"/>
    <xf numFmtId="44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</cellStyleXfs>
  <cellXfs count="28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5" fillId="2" borderId="0" xfId="0" applyFont="1" applyFill="1"/>
    <xf numFmtId="164" fontId="8" fillId="2" borderId="0" xfId="0" applyNumberFormat="1" applyFont="1" applyFill="1" applyAlignment="1">
      <alignment horizontal="center"/>
    </xf>
    <xf numFmtId="0" fontId="9" fillId="2" borderId="0" xfId="0" applyFont="1" applyFill="1"/>
    <xf numFmtId="0" fontId="6" fillId="2" borderId="0" xfId="0" applyFont="1" applyFill="1" applyAlignment="1">
      <alignment vertical="center"/>
    </xf>
    <xf numFmtId="164" fontId="5" fillId="2" borderId="0" xfId="0" applyNumberFormat="1" applyFont="1" applyFill="1" applyAlignment="1">
      <alignment vertical="center"/>
    </xf>
    <xf numFmtId="0" fontId="5" fillId="2" borderId="0" xfId="0" applyFont="1" applyFill="1" applyAlignment="1">
      <alignment horizontal="center"/>
    </xf>
    <xf numFmtId="0" fontId="5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" fillId="0" borderId="1" xfId="0" applyFont="1" applyBorder="1"/>
    <xf numFmtId="0" fontId="11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/>
    </xf>
    <xf numFmtId="165" fontId="11" fillId="2" borderId="0" xfId="0" applyNumberFormat="1" applyFont="1" applyFill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65" fontId="10" fillId="0" borderId="1" xfId="0" applyNumberFormat="1" applyFont="1" applyBorder="1" applyAlignment="1">
      <alignment horizontal="center" vertical="center"/>
    </xf>
    <xf numFmtId="165" fontId="12" fillId="0" borderId="1" xfId="0" applyNumberFormat="1" applyFont="1" applyBorder="1" applyAlignment="1">
      <alignment horizontal="center" vertical="center" wrapText="1"/>
    </xf>
    <xf numFmtId="165" fontId="1" fillId="2" borderId="5" xfId="0" applyNumberFormat="1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vertical="center" wrapText="1"/>
    </xf>
    <xf numFmtId="1" fontId="1" fillId="0" borderId="1" xfId="0" applyNumberFormat="1" applyFont="1" applyBorder="1" applyAlignment="1">
      <alignment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2" fillId="0" borderId="2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" fontId="2" fillId="0" borderId="2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" fillId="0" borderId="2" xfId="0" applyNumberFormat="1" applyFont="1" applyBorder="1" applyAlignment="1">
      <alignment horizontal="center"/>
    </xf>
    <xf numFmtId="2" fontId="15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/>
    <xf numFmtId="0" fontId="1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66" fontId="16" fillId="0" borderId="0" xfId="0" applyNumberFormat="1" applyFont="1" applyAlignment="1">
      <alignment horizontal="center"/>
    </xf>
    <xf numFmtId="166" fontId="17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center"/>
    </xf>
    <xf numFmtId="0" fontId="16" fillId="0" borderId="0" xfId="0" applyFont="1"/>
    <xf numFmtId="166" fontId="19" fillId="0" borderId="0" xfId="0" applyNumberFormat="1" applyFont="1" applyAlignment="1">
      <alignment horizontal="center" vertical="center"/>
    </xf>
    <xf numFmtId="166" fontId="16" fillId="0" borderId="0" xfId="0" applyNumberFormat="1" applyFont="1"/>
    <xf numFmtId="0" fontId="18" fillId="0" borderId="0" xfId="0" applyFont="1"/>
    <xf numFmtId="166" fontId="21" fillId="3" borderId="10" xfId="0" applyNumberFormat="1" applyFont="1" applyFill="1" applyBorder="1" applyAlignment="1">
      <alignment horizontal="center" vertical="center" wrapText="1"/>
    </xf>
    <xf numFmtId="166" fontId="21" fillId="3" borderId="14" xfId="0" applyNumberFormat="1" applyFont="1" applyFill="1" applyBorder="1" applyAlignment="1">
      <alignment horizontal="center" vertical="center" wrapText="1"/>
    </xf>
    <xf numFmtId="166" fontId="21" fillId="3" borderId="15" xfId="0" applyNumberFormat="1" applyFont="1" applyFill="1" applyBorder="1" applyAlignment="1">
      <alignment horizontal="center" vertical="center" wrapText="1"/>
    </xf>
    <xf numFmtId="166" fontId="21" fillId="4" borderId="21" xfId="0" applyNumberFormat="1" applyFont="1" applyFill="1" applyBorder="1" applyAlignment="1">
      <alignment horizontal="center" vertical="center" wrapText="1"/>
    </xf>
    <xf numFmtId="166" fontId="21" fillId="4" borderId="22" xfId="0" applyNumberFormat="1" applyFont="1" applyFill="1" applyBorder="1" applyAlignment="1">
      <alignment horizontal="center" vertical="center" wrapText="1"/>
    </xf>
    <xf numFmtId="166" fontId="21" fillId="4" borderId="23" xfId="0" applyNumberFormat="1" applyFont="1" applyFill="1" applyBorder="1" applyAlignment="1">
      <alignment horizontal="center" vertical="center" wrapText="1"/>
    </xf>
    <xf numFmtId="166" fontId="21" fillId="4" borderId="24" xfId="0" applyNumberFormat="1" applyFont="1" applyFill="1" applyBorder="1" applyAlignment="1">
      <alignment horizontal="center" vertical="center" wrapText="1"/>
    </xf>
    <xf numFmtId="166" fontId="21" fillId="4" borderId="10" xfId="0" applyNumberFormat="1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wrapText="1"/>
    </xf>
    <xf numFmtId="0" fontId="4" fillId="3" borderId="14" xfId="0" applyFont="1" applyFill="1" applyBorder="1" applyAlignment="1">
      <alignment horizontal="center" wrapText="1"/>
    </xf>
    <xf numFmtId="166" fontId="4" fillId="3" borderId="26" xfId="0" applyNumberFormat="1" applyFont="1" applyFill="1" applyBorder="1" applyAlignment="1">
      <alignment horizontal="center" wrapText="1"/>
    </xf>
    <xf numFmtId="166" fontId="4" fillId="3" borderId="27" xfId="0" applyNumberFormat="1" applyFont="1" applyFill="1" applyBorder="1" applyAlignment="1">
      <alignment horizontal="center" wrapText="1"/>
    </xf>
    <xf numFmtId="166" fontId="4" fillId="3" borderId="14" xfId="0" applyNumberFormat="1" applyFont="1" applyFill="1" applyBorder="1" applyAlignment="1">
      <alignment horizontal="center" wrapText="1"/>
    </xf>
    <xf numFmtId="166" fontId="4" fillId="3" borderId="16" xfId="0" applyNumberFormat="1" applyFont="1" applyFill="1" applyBorder="1" applyAlignment="1">
      <alignment horizontal="center" wrapText="1"/>
    </xf>
    <xf numFmtId="166" fontId="4" fillId="3" borderId="28" xfId="0" applyNumberFormat="1" applyFont="1" applyFill="1" applyBorder="1" applyAlignment="1">
      <alignment horizontal="center" wrapText="1"/>
    </xf>
    <xf numFmtId="166" fontId="4" fillId="3" borderId="7" xfId="0" applyNumberFormat="1" applyFont="1" applyFill="1" applyBorder="1" applyAlignment="1">
      <alignment horizontal="center" wrapText="1"/>
    </xf>
    <xf numFmtId="166" fontId="4" fillId="4" borderId="29" xfId="0" applyNumberFormat="1" applyFont="1" applyFill="1" applyBorder="1" applyAlignment="1">
      <alignment horizontal="center" wrapText="1"/>
    </xf>
    <xf numFmtId="166" fontId="4" fillId="4" borderId="1" xfId="0" applyNumberFormat="1" applyFont="1" applyFill="1" applyBorder="1" applyAlignment="1">
      <alignment horizontal="center" wrapText="1"/>
    </xf>
    <xf numFmtId="166" fontId="4" fillId="4" borderId="30" xfId="0" applyNumberFormat="1" applyFont="1" applyFill="1" applyBorder="1" applyAlignment="1">
      <alignment horizontal="center" wrapText="1"/>
    </xf>
    <xf numFmtId="166" fontId="4" fillId="4" borderId="31" xfId="0" applyNumberFormat="1" applyFont="1" applyFill="1" applyBorder="1" applyAlignment="1">
      <alignment horizontal="center" wrapText="1"/>
    </xf>
    <xf numFmtId="166" fontId="4" fillId="4" borderId="32" xfId="0" applyNumberFormat="1" applyFont="1" applyFill="1" applyBorder="1" applyAlignment="1">
      <alignment horizontal="center" wrapText="1"/>
    </xf>
    <xf numFmtId="166" fontId="4" fillId="5" borderId="1" xfId="0" applyNumberFormat="1" applyFont="1" applyFill="1" applyBorder="1" applyAlignment="1">
      <alignment horizontal="center" wrapText="1"/>
    </xf>
    <xf numFmtId="166" fontId="22" fillId="2" borderId="1" xfId="0" applyNumberFormat="1" applyFont="1" applyFill="1" applyBorder="1" applyAlignment="1">
      <alignment horizontal="center" wrapText="1"/>
    </xf>
    <xf numFmtId="16" fontId="4" fillId="0" borderId="25" xfId="0" applyNumberFormat="1" applyFont="1" applyBorder="1" applyAlignment="1">
      <alignment horizontal="center"/>
    </xf>
    <xf numFmtId="1" fontId="4" fillId="0" borderId="21" xfId="0" applyNumberFormat="1" applyFont="1" applyBorder="1" applyAlignment="1">
      <alignment horizontal="center"/>
    </xf>
    <xf numFmtId="1" fontId="4" fillId="0" borderId="22" xfId="0" applyNumberFormat="1" applyFont="1" applyBorder="1" applyAlignment="1">
      <alignment horizontal="center"/>
    </xf>
    <xf numFmtId="1" fontId="4" fillId="6" borderId="23" xfId="0" applyNumberFormat="1" applyFont="1" applyFill="1" applyBorder="1" applyAlignment="1">
      <alignment horizontal="center"/>
    </xf>
    <xf numFmtId="1" fontId="4" fillId="6" borderId="33" xfId="0" applyNumberFormat="1" applyFont="1" applyFill="1" applyBorder="1" applyAlignment="1">
      <alignment horizontal="center"/>
    </xf>
    <xf numFmtId="1" fontId="21" fillId="6" borderId="25" xfId="0" applyNumberFormat="1" applyFont="1" applyFill="1" applyBorder="1" applyAlignment="1">
      <alignment horizontal="center"/>
    </xf>
    <xf numFmtId="1" fontId="21" fillId="0" borderId="32" xfId="0" applyNumberFormat="1" applyFont="1" applyBorder="1" applyAlignment="1">
      <alignment horizontal="center"/>
    </xf>
    <xf numFmtId="1" fontId="21" fillId="6" borderId="34" xfId="0" applyNumberFormat="1" applyFont="1" applyFill="1" applyBorder="1" applyAlignment="1">
      <alignment horizontal="center"/>
    </xf>
    <xf numFmtId="1" fontId="4" fillId="0" borderId="29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4" fillId="0" borderId="30" xfId="0" applyNumberFormat="1" applyFont="1" applyBorder="1" applyAlignment="1">
      <alignment horizontal="center"/>
    </xf>
    <xf numFmtId="1" fontId="21" fillId="0" borderId="31" xfId="0" applyNumberFormat="1" applyFont="1" applyBorder="1" applyAlignment="1">
      <alignment horizontal="center"/>
    </xf>
    <xf numFmtId="1" fontId="21" fillId="6" borderId="32" xfId="0" applyNumberFormat="1" applyFont="1" applyFill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1" fontId="22" fillId="2" borderId="1" xfId="0" applyNumberFormat="1" applyFont="1" applyFill="1" applyBorder="1" applyAlignment="1">
      <alignment horizontal="center"/>
    </xf>
    <xf numFmtId="16" fontId="4" fillId="0" borderId="32" xfId="0" applyNumberFormat="1" applyFont="1" applyBorder="1" applyAlignment="1">
      <alignment horizontal="center"/>
    </xf>
    <xf numFmtId="1" fontId="4" fillId="6" borderId="30" xfId="0" applyNumberFormat="1" applyFont="1" applyFill="1" applyBorder="1" applyAlignment="1">
      <alignment horizontal="center"/>
    </xf>
    <xf numFmtId="1" fontId="4" fillId="6" borderId="2" xfId="0" applyNumberFormat="1" applyFont="1" applyFill="1" applyBorder="1" applyAlignment="1">
      <alignment horizontal="center"/>
    </xf>
    <xf numFmtId="1" fontId="21" fillId="6" borderId="35" xfId="0" applyNumberFormat="1" applyFont="1" applyFill="1" applyBorder="1" applyAlignment="1">
      <alignment horizontal="center"/>
    </xf>
    <xf numFmtId="16" fontId="4" fillId="0" borderId="36" xfId="0" applyNumberFormat="1" applyFont="1" applyBorder="1" applyAlignment="1">
      <alignment horizontal="center"/>
    </xf>
    <xf numFmtId="1" fontId="4" fillId="0" borderId="37" xfId="0" applyNumberFormat="1" applyFont="1" applyBorder="1" applyAlignment="1">
      <alignment horizontal="center"/>
    </xf>
    <xf numFmtId="1" fontId="4" fillId="0" borderId="38" xfId="0" applyNumberFormat="1" applyFont="1" applyBorder="1" applyAlignment="1">
      <alignment horizontal="center"/>
    </xf>
    <xf numFmtId="1" fontId="4" fillId="6" borderId="39" xfId="0" applyNumberFormat="1" applyFont="1" applyFill="1" applyBorder="1" applyAlignment="1">
      <alignment horizontal="center"/>
    </xf>
    <xf numFmtId="1" fontId="21" fillId="6" borderId="36" xfId="0" applyNumberFormat="1" applyFont="1" applyFill="1" applyBorder="1" applyAlignment="1">
      <alignment horizontal="center"/>
    </xf>
    <xf numFmtId="1" fontId="21" fillId="6" borderId="40" xfId="0" applyNumberFormat="1" applyFont="1" applyFill="1" applyBorder="1" applyAlignment="1">
      <alignment horizontal="center"/>
    </xf>
    <xf numFmtId="1" fontId="4" fillId="0" borderId="39" xfId="0" applyNumberFormat="1" applyFont="1" applyBorder="1" applyAlignment="1">
      <alignment horizontal="center"/>
    </xf>
    <xf numFmtId="1" fontId="21" fillId="0" borderId="41" xfId="0" applyNumberFormat="1" applyFont="1" applyBorder="1" applyAlignment="1">
      <alignment horizontal="center"/>
    </xf>
    <xf numFmtId="1" fontId="16" fillId="0" borderId="0" xfId="0" applyNumberFormat="1" applyFont="1" applyAlignment="1">
      <alignment horizontal="center"/>
    </xf>
    <xf numFmtId="1" fontId="16" fillId="0" borderId="0" xfId="0" applyNumberFormat="1" applyFont="1"/>
    <xf numFmtId="1" fontId="17" fillId="0" borderId="0" xfId="0" applyNumberFormat="1" applyFont="1" applyAlignment="1">
      <alignment horizontal="center"/>
    </xf>
    <xf numFmtId="167" fontId="17" fillId="0" borderId="0" xfId="1" applyNumberFormat="1" applyFont="1" applyAlignment="1">
      <alignment horizontal="center"/>
    </xf>
    <xf numFmtId="166" fontId="21" fillId="7" borderId="45" xfId="0" applyNumberFormat="1" applyFont="1" applyFill="1" applyBorder="1" applyAlignment="1">
      <alignment horizontal="center" vertical="center" wrapText="1"/>
    </xf>
    <xf numFmtId="1" fontId="21" fillId="7" borderId="43" xfId="0" applyNumberFormat="1" applyFont="1" applyFill="1" applyBorder="1" applyAlignment="1">
      <alignment horizontal="center" vertical="center" wrapText="1"/>
    </xf>
    <xf numFmtId="1" fontId="21" fillId="7" borderId="19" xfId="0" applyNumberFormat="1" applyFont="1" applyFill="1" applyBorder="1" applyAlignment="1">
      <alignment horizontal="center" vertical="center" wrapText="1"/>
    </xf>
    <xf numFmtId="166" fontId="21" fillId="4" borderId="28" xfId="0" applyNumberFormat="1" applyFont="1" applyFill="1" applyBorder="1" applyAlignment="1">
      <alignment horizontal="center" vertical="center" wrapText="1"/>
    </xf>
    <xf numFmtId="166" fontId="21" fillId="7" borderId="50" xfId="0" applyNumberFormat="1" applyFont="1" applyFill="1" applyBorder="1" applyAlignment="1">
      <alignment horizontal="center" vertical="center" wrapText="1"/>
    </xf>
    <xf numFmtId="166" fontId="21" fillId="7" borderId="48" xfId="0" applyNumberFormat="1" applyFont="1" applyFill="1" applyBorder="1" applyAlignment="1">
      <alignment horizontal="center" vertical="center" wrapText="1"/>
    </xf>
    <xf numFmtId="166" fontId="21" fillId="7" borderId="51" xfId="0" applyNumberFormat="1" applyFont="1" applyFill="1" applyBorder="1" applyAlignment="1">
      <alignment horizontal="center" vertical="center" wrapText="1"/>
    </xf>
    <xf numFmtId="0" fontId="4" fillId="3" borderId="28" xfId="0" applyFont="1" applyFill="1" applyBorder="1" applyAlignment="1">
      <alignment horizontal="center" wrapText="1"/>
    </xf>
    <xf numFmtId="166" fontId="4" fillId="4" borderId="28" xfId="0" applyNumberFormat="1" applyFont="1" applyFill="1" applyBorder="1" applyAlignment="1">
      <alignment horizontal="center" wrapText="1"/>
    </xf>
    <xf numFmtId="1" fontId="4" fillId="4" borderId="14" xfId="0" applyNumberFormat="1" applyFont="1" applyFill="1" applyBorder="1" applyAlignment="1">
      <alignment horizontal="center" wrapText="1"/>
    </xf>
    <xf numFmtId="1" fontId="4" fillId="4" borderId="26" xfId="0" applyNumberFormat="1" applyFont="1" applyFill="1" applyBorder="1" applyAlignment="1">
      <alignment horizontal="center" wrapText="1"/>
    </xf>
    <xf numFmtId="1" fontId="4" fillId="4" borderId="27" xfId="0" applyNumberFormat="1" applyFont="1" applyFill="1" applyBorder="1" applyAlignment="1">
      <alignment horizontal="center" wrapText="1"/>
    </xf>
    <xf numFmtId="166" fontId="4" fillId="7" borderId="15" xfId="0" applyNumberFormat="1" applyFont="1" applyFill="1" applyBorder="1" applyAlignment="1">
      <alignment horizontal="center" wrapText="1"/>
    </xf>
    <xf numFmtId="1" fontId="4" fillId="7" borderId="26" xfId="0" applyNumberFormat="1" applyFont="1" applyFill="1" applyBorder="1" applyAlignment="1">
      <alignment horizontal="center" wrapText="1"/>
    </xf>
    <xf numFmtId="1" fontId="4" fillId="7" borderId="9" xfId="0" applyNumberFormat="1" applyFont="1" applyFill="1" applyBorder="1" applyAlignment="1">
      <alignment horizontal="center" wrapText="1"/>
    </xf>
    <xf numFmtId="167" fontId="4" fillId="0" borderId="52" xfId="1" applyNumberFormat="1" applyFont="1" applyBorder="1" applyAlignment="1">
      <alignment horizontal="center"/>
    </xf>
    <xf numFmtId="167" fontId="4" fillId="0" borderId="53" xfId="1" applyNumberFormat="1" applyFont="1" applyBorder="1" applyAlignment="1">
      <alignment horizontal="center"/>
    </xf>
    <xf numFmtId="167" fontId="4" fillId="0" borderId="25" xfId="1" applyNumberFormat="1" applyFont="1" applyBorder="1" applyAlignment="1">
      <alignment horizontal="center"/>
    </xf>
    <xf numFmtId="167" fontId="4" fillId="0" borderId="21" xfId="1" applyNumberFormat="1" applyFont="1" applyBorder="1" applyAlignment="1">
      <alignment horizontal="center"/>
    </xf>
    <xf numFmtId="167" fontId="4" fillId="0" borderId="22" xfId="1" applyNumberFormat="1" applyFont="1" applyBorder="1" applyAlignment="1">
      <alignment horizontal="center"/>
    </xf>
    <xf numFmtId="167" fontId="4" fillId="0" borderId="23" xfId="1" applyNumberFormat="1" applyFont="1" applyBorder="1" applyAlignment="1">
      <alignment horizontal="center"/>
    </xf>
    <xf numFmtId="167" fontId="21" fillId="0" borderId="54" xfId="1" applyNumberFormat="1" applyFont="1" applyBorder="1" applyAlignment="1">
      <alignment horizontal="center"/>
    </xf>
    <xf numFmtId="167" fontId="21" fillId="0" borderId="55" xfId="1" applyNumberFormat="1" applyFont="1" applyBorder="1" applyAlignment="1">
      <alignment horizontal="center"/>
    </xf>
    <xf numFmtId="167" fontId="23" fillId="0" borderId="55" xfId="1" applyNumberFormat="1" applyFont="1" applyBorder="1" applyAlignment="1">
      <alignment horizontal="center"/>
    </xf>
    <xf numFmtId="167" fontId="21" fillId="0" borderId="56" xfId="1" applyNumberFormat="1" applyFont="1" applyBorder="1" applyAlignment="1">
      <alignment horizontal="center"/>
    </xf>
    <xf numFmtId="167" fontId="4" fillId="0" borderId="29" xfId="1" applyNumberFormat="1" applyFont="1" applyBorder="1" applyAlignment="1">
      <alignment horizontal="center"/>
    </xf>
    <xf numFmtId="167" fontId="4" fillId="0" borderId="32" xfId="1" applyNumberFormat="1" applyFont="1" applyBorder="1" applyAlignment="1">
      <alignment horizontal="center"/>
    </xf>
    <xf numFmtId="167" fontId="4" fillId="0" borderId="1" xfId="1" applyNumberFormat="1" applyFont="1" applyBorder="1" applyAlignment="1">
      <alignment horizontal="center"/>
    </xf>
    <xf numFmtId="167" fontId="4" fillId="0" borderId="30" xfId="1" applyNumberFormat="1" applyFont="1" applyBorder="1" applyAlignment="1">
      <alignment horizontal="center"/>
    </xf>
    <xf numFmtId="167" fontId="21" fillId="0" borderId="4" xfId="1" applyNumberFormat="1" applyFont="1" applyBorder="1" applyAlignment="1">
      <alignment horizontal="center"/>
    </xf>
    <xf numFmtId="167" fontId="21" fillId="0" borderId="1" xfId="1" applyNumberFormat="1" applyFont="1" applyBorder="1" applyAlignment="1">
      <alignment horizontal="center"/>
    </xf>
    <xf numFmtId="167" fontId="21" fillId="0" borderId="31" xfId="1" applyNumberFormat="1" applyFont="1" applyBorder="1" applyAlignment="1">
      <alignment horizontal="center"/>
    </xf>
    <xf numFmtId="167" fontId="21" fillId="0" borderId="0" xfId="1" applyNumberFormat="1" applyFont="1" applyBorder="1" applyAlignment="1">
      <alignment horizontal="center"/>
    </xf>
    <xf numFmtId="167" fontId="4" fillId="0" borderId="37" xfId="1" applyNumberFormat="1" applyFont="1" applyBorder="1" applyAlignment="1">
      <alignment horizontal="center"/>
    </xf>
    <xf numFmtId="167" fontId="4" fillId="0" borderId="36" xfId="1" applyNumberFormat="1" applyFont="1" applyBorder="1" applyAlignment="1">
      <alignment horizontal="center"/>
    </xf>
    <xf numFmtId="167" fontId="4" fillId="0" borderId="38" xfId="1" applyNumberFormat="1" applyFont="1" applyBorder="1" applyAlignment="1">
      <alignment horizontal="center"/>
    </xf>
    <xf numFmtId="44" fontId="4" fillId="0" borderId="38" xfId="2" applyFont="1" applyBorder="1" applyAlignment="1">
      <alignment horizontal="center"/>
    </xf>
    <xf numFmtId="167" fontId="4" fillId="0" borderId="39" xfId="1" applyNumberFormat="1" applyFont="1" applyBorder="1" applyAlignment="1">
      <alignment horizontal="center"/>
    </xf>
    <xf numFmtId="167" fontId="21" fillId="0" borderId="57" xfId="1" applyNumberFormat="1" applyFont="1" applyBorder="1" applyAlignment="1">
      <alignment horizontal="center"/>
    </xf>
    <xf numFmtId="167" fontId="21" fillId="0" borderId="38" xfId="1" applyNumberFormat="1" applyFont="1" applyBorder="1" applyAlignment="1">
      <alignment horizontal="center"/>
    </xf>
    <xf numFmtId="167" fontId="21" fillId="0" borderId="41" xfId="1" applyNumberFormat="1" applyFont="1" applyBorder="1" applyAlignment="1">
      <alignment horizontal="center"/>
    </xf>
    <xf numFmtId="0" fontId="0" fillId="2" borderId="0" xfId="0" applyFill="1"/>
    <xf numFmtId="2" fontId="0" fillId="0" borderId="0" xfId="0" applyNumberFormat="1"/>
    <xf numFmtId="0" fontId="16" fillId="0" borderId="0" xfId="0" applyFont="1" applyAlignment="1">
      <alignment wrapText="1"/>
    </xf>
    <xf numFmtId="1" fontId="26" fillId="8" borderId="34" xfId="0" applyNumberFormat="1" applyFont="1" applyFill="1" applyBorder="1" applyAlignment="1">
      <alignment horizontal="center" vertical="center" wrapText="1"/>
    </xf>
    <xf numFmtId="0" fontId="27" fillId="8" borderId="28" xfId="0" applyFont="1" applyFill="1" applyBorder="1" applyAlignment="1">
      <alignment horizontal="center" vertical="center" wrapText="1"/>
    </xf>
    <xf numFmtId="0" fontId="4" fillId="8" borderId="35" xfId="0" applyFont="1" applyFill="1" applyBorder="1" applyAlignment="1">
      <alignment horizontal="center" wrapText="1"/>
    </xf>
    <xf numFmtId="165" fontId="28" fillId="8" borderId="29" xfId="0" applyNumberFormat="1" applyFont="1" applyFill="1" applyBorder="1" applyAlignment="1">
      <alignment horizontal="center" vertical="center" wrapText="1"/>
    </xf>
    <xf numFmtId="165" fontId="28" fillId="8" borderId="1" xfId="0" applyNumberFormat="1" applyFont="1" applyFill="1" applyBorder="1" applyAlignment="1">
      <alignment horizontal="center" vertical="center"/>
    </xf>
    <xf numFmtId="165" fontId="28" fillId="8" borderId="1" xfId="0" applyNumberFormat="1" applyFont="1" applyFill="1" applyBorder="1" applyAlignment="1">
      <alignment horizontal="center" vertical="center" wrapText="1"/>
    </xf>
    <xf numFmtId="165" fontId="28" fillId="8" borderId="30" xfId="0" applyNumberFormat="1" applyFont="1" applyFill="1" applyBorder="1" applyAlignment="1">
      <alignment horizontal="center" vertical="center" wrapText="1"/>
    </xf>
    <xf numFmtId="0" fontId="4" fillId="8" borderId="40" xfId="0" applyFont="1" applyFill="1" applyBorder="1" applyAlignment="1">
      <alignment horizontal="center" wrapText="1"/>
    </xf>
    <xf numFmtId="166" fontId="29" fillId="8" borderId="37" xfId="0" applyNumberFormat="1" applyFont="1" applyFill="1" applyBorder="1" applyAlignment="1">
      <alignment horizontal="center" wrapText="1"/>
    </xf>
    <xf numFmtId="166" fontId="29" fillId="8" borderId="38" xfId="0" applyNumberFormat="1" applyFont="1" applyFill="1" applyBorder="1" applyAlignment="1">
      <alignment horizontal="center" wrapText="1"/>
    </xf>
    <xf numFmtId="166" fontId="29" fillId="8" borderId="39" xfId="0" applyNumberFormat="1" applyFont="1" applyFill="1" applyBorder="1" applyAlignment="1">
      <alignment horizontal="center" wrapText="1"/>
    </xf>
    <xf numFmtId="1" fontId="29" fillId="8" borderId="38" xfId="0" applyNumberFormat="1" applyFont="1" applyFill="1" applyBorder="1" applyAlignment="1">
      <alignment horizontal="center" wrapText="1"/>
    </xf>
    <xf numFmtId="1" fontId="29" fillId="8" borderId="37" xfId="0" applyNumberFormat="1" applyFont="1" applyFill="1" applyBorder="1" applyAlignment="1">
      <alignment horizontal="center" wrapText="1"/>
    </xf>
    <xf numFmtId="16" fontId="4" fillId="0" borderId="34" xfId="0" applyNumberFormat="1" applyFont="1" applyBorder="1" applyAlignment="1">
      <alignment horizontal="center"/>
    </xf>
    <xf numFmtId="166" fontId="4" fillId="0" borderId="53" xfId="0" applyNumberFormat="1" applyFont="1" applyBorder="1" applyAlignment="1">
      <alignment horizontal="center"/>
    </xf>
    <xf numFmtId="166" fontId="4" fillId="0" borderId="55" xfId="0" applyNumberFormat="1" applyFont="1" applyBorder="1" applyAlignment="1">
      <alignment horizontal="center"/>
    </xf>
    <xf numFmtId="166" fontId="4" fillId="6" borderId="59" xfId="0" applyNumberFormat="1" applyFont="1" applyFill="1" applyBorder="1" applyAlignment="1">
      <alignment horizontal="center"/>
    </xf>
    <xf numFmtId="16" fontId="4" fillId="0" borderId="35" xfId="0" applyNumberFormat="1" applyFont="1" applyBorder="1" applyAlignment="1">
      <alignment horizontal="center"/>
    </xf>
    <xf numFmtId="166" fontId="4" fillId="0" borderId="29" xfId="0" applyNumberFormat="1" applyFont="1" applyBorder="1" applyAlignment="1">
      <alignment horizontal="center"/>
    </xf>
    <xf numFmtId="166" fontId="4" fillId="6" borderId="23" xfId="0" applyNumberFormat="1" applyFont="1" applyFill="1" applyBorder="1" applyAlignment="1">
      <alignment horizontal="center"/>
    </xf>
    <xf numFmtId="16" fontId="4" fillId="0" borderId="40" xfId="0" applyNumberFormat="1" applyFont="1" applyBorder="1" applyAlignment="1">
      <alignment horizontal="center"/>
    </xf>
    <xf numFmtId="166" fontId="4" fillId="0" borderId="37" xfId="0" applyNumberFormat="1" applyFont="1" applyBorder="1" applyAlignment="1">
      <alignment horizontal="center"/>
    </xf>
    <xf numFmtId="166" fontId="4" fillId="0" borderId="38" xfId="0" applyNumberFormat="1" applyFont="1" applyBorder="1" applyAlignment="1">
      <alignment horizontal="center"/>
    </xf>
    <xf numFmtId="166" fontId="4" fillId="6" borderId="49" xfId="0" applyNumberFormat="1" applyFont="1" applyFill="1" applyBorder="1" applyAlignment="1">
      <alignment horizontal="center"/>
    </xf>
    <xf numFmtId="0" fontId="30" fillId="0" borderId="0" xfId="0" applyFont="1"/>
    <xf numFmtId="0" fontId="31" fillId="9" borderId="1" xfId="0" applyFont="1" applyFill="1" applyBorder="1"/>
    <xf numFmtId="0" fontId="30" fillId="0" borderId="1" xfId="0" applyFont="1" applyBorder="1"/>
    <xf numFmtId="0" fontId="32" fillId="10" borderId="1" xfId="0" applyFont="1" applyFill="1" applyBorder="1" applyAlignment="1">
      <alignment horizontal="center" vertical="center"/>
    </xf>
    <xf numFmtId="0" fontId="33" fillId="11" borderId="1" xfId="0" applyFont="1" applyFill="1" applyBorder="1" applyAlignment="1">
      <alignment horizontal="center" vertical="center"/>
    </xf>
    <xf numFmtId="0" fontId="33" fillId="10" borderId="60" xfId="0" applyFont="1" applyFill="1" applyBorder="1" applyAlignment="1">
      <alignment horizontal="center" vertical="center"/>
    </xf>
    <xf numFmtId="14" fontId="31" fillId="5" borderId="0" xfId="0" applyNumberFormat="1" applyFont="1" applyFill="1"/>
    <xf numFmtId="14" fontId="34" fillId="0" borderId="1" xfId="0" applyNumberFormat="1" applyFont="1" applyBorder="1"/>
    <xf numFmtId="14" fontId="35" fillId="10" borderId="1" xfId="0" applyNumberFormat="1" applyFont="1" applyFill="1" applyBorder="1" applyAlignment="1">
      <alignment horizontal="center" vertical="center"/>
    </xf>
    <xf numFmtId="14" fontId="35" fillId="10" borderId="2" xfId="0" applyNumberFormat="1" applyFont="1" applyFill="1" applyBorder="1" applyAlignment="1">
      <alignment vertical="center"/>
    </xf>
    <xf numFmtId="168" fontId="0" fillId="0" borderId="0" xfId="3" applyNumberFormat="1" applyFont="1"/>
    <xf numFmtId="0" fontId="30" fillId="5" borderId="1" xfId="0" applyFont="1" applyFill="1" applyBorder="1"/>
    <xf numFmtId="3" fontId="34" fillId="5" borderId="1" xfId="0" applyNumberFormat="1" applyFont="1" applyFill="1" applyBorder="1"/>
    <xf numFmtId="3" fontId="34" fillId="0" borderId="1" xfId="0" applyNumberFormat="1" applyFont="1" applyBorder="1"/>
    <xf numFmtId="167" fontId="36" fillId="9" borderId="0" xfId="1" applyNumberFormat="1" applyFont="1" applyFill="1"/>
    <xf numFmtId="167" fontId="37" fillId="9" borderId="0" xfId="1" applyNumberFormat="1" applyFont="1" applyFill="1"/>
    <xf numFmtId="3" fontId="0" fillId="0" borderId="1" xfId="0" applyNumberFormat="1" applyBorder="1"/>
    <xf numFmtId="9" fontId="0" fillId="0" borderId="0" xfId="3" applyFont="1"/>
    <xf numFmtId="167" fontId="0" fillId="0" borderId="0" xfId="0" applyNumberFormat="1"/>
    <xf numFmtId="167" fontId="0" fillId="0" borderId="0" xfId="1" applyNumberFormat="1" applyFont="1"/>
    <xf numFmtId="167" fontId="37" fillId="12" borderId="0" xfId="1" applyNumberFormat="1" applyFont="1" applyFill="1"/>
    <xf numFmtId="3" fontId="0" fillId="0" borderId="0" xfId="0" applyNumberFormat="1"/>
    <xf numFmtId="0" fontId="30" fillId="0" borderId="1" xfId="0" applyFon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horizontal="right"/>
    </xf>
    <xf numFmtId="1" fontId="26" fillId="3" borderId="53" xfId="0" applyNumberFormat="1" applyFont="1" applyFill="1" applyBorder="1" applyAlignment="1">
      <alignment horizontal="center" vertical="center" wrapText="1"/>
    </xf>
    <xf numFmtId="166" fontId="21" fillId="3" borderId="55" xfId="0" applyNumberFormat="1" applyFont="1" applyFill="1" applyBorder="1" applyAlignment="1">
      <alignment horizontal="center" vertical="center" wrapText="1"/>
    </xf>
    <xf numFmtId="166" fontId="21" fillId="3" borderId="59" xfId="0" applyNumberFormat="1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wrapText="1"/>
    </xf>
    <xf numFmtId="166" fontId="21" fillId="3" borderId="1" xfId="0" applyNumberFormat="1" applyFont="1" applyFill="1" applyBorder="1" applyAlignment="1">
      <alignment horizontal="center" wrapText="1"/>
    </xf>
    <xf numFmtId="166" fontId="21" fillId="3" borderId="30" xfId="0" applyNumberFormat="1" applyFont="1" applyFill="1" applyBorder="1" applyAlignment="1">
      <alignment horizontal="center" wrapText="1"/>
    </xf>
    <xf numFmtId="166" fontId="21" fillId="3" borderId="60" xfId="0" applyNumberFormat="1" applyFont="1" applyFill="1" applyBorder="1" applyAlignment="1">
      <alignment horizontal="center" wrapText="1"/>
    </xf>
    <xf numFmtId="3" fontId="39" fillId="13" borderId="1" xfId="0" applyNumberFormat="1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3" fontId="39" fillId="13" borderId="30" xfId="0" applyNumberFormat="1" applyFont="1" applyFill="1" applyBorder="1" applyAlignment="1">
      <alignment horizontal="center" vertical="center"/>
    </xf>
    <xf numFmtId="3" fontId="40" fillId="13" borderId="1" xfId="0" applyNumberFormat="1" applyFont="1" applyFill="1" applyBorder="1" applyAlignment="1">
      <alignment horizontal="center" vertical="center"/>
    </xf>
    <xf numFmtId="0" fontId="4" fillId="3" borderId="37" xfId="0" applyFont="1" applyFill="1" applyBorder="1" applyAlignment="1">
      <alignment horizontal="center" wrapText="1"/>
    </xf>
    <xf numFmtId="3" fontId="40" fillId="13" borderId="38" xfId="0" applyNumberFormat="1" applyFont="1" applyFill="1" applyBorder="1" applyAlignment="1">
      <alignment horizontal="center" vertical="center"/>
    </xf>
    <xf numFmtId="3" fontId="39" fillId="13" borderId="39" xfId="0" applyNumberFormat="1" applyFont="1" applyFill="1" applyBorder="1" applyAlignment="1">
      <alignment horizontal="center" vertical="center"/>
    </xf>
    <xf numFmtId="16" fontId="4" fillId="0" borderId="22" xfId="0" applyNumberFormat="1" applyFont="1" applyBorder="1" applyAlignment="1">
      <alignment horizontal="center"/>
    </xf>
    <xf numFmtId="1" fontId="21" fillId="0" borderId="22" xfId="0" applyNumberFormat="1" applyFont="1" applyBorder="1" applyAlignment="1">
      <alignment horizontal="center"/>
    </xf>
    <xf numFmtId="1" fontId="21" fillId="14" borderId="22" xfId="0" applyNumberFormat="1" applyFont="1" applyFill="1" applyBorder="1" applyAlignment="1">
      <alignment horizontal="center"/>
    </xf>
    <xf numFmtId="1" fontId="21" fillId="12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0" borderId="1" xfId="0" applyBorder="1" applyAlignment="1">
      <alignment horizontal="center"/>
    </xf>
    <xf numFmtId="16" fontId="0" fillId="0" borderId="0" xfId="0" applyNumberForma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66" fontId="21" fillId="3" borderId="7" xfId="0" applyNumberFormat="1" applyFont="1" applyFill="1" applyBorder="1" applyAlignment="1">
      <alignment horizontal="center" vertical="center" wrapText="1"/>
    </xf>
    <xf numFmtId="166" fontId="21" fillId="3" borderId="8" xfId="0" applyNumberFormat="1" applyFont="1" applyFill="1" applyBorder="1" applyAlignment="1">
      <alignment horizontal="center" vertical="center" wrapText="1"/>
    </xf>
    <xf numFmtId="166" fontId="21" fillId="3" borderId="9" xfId="0" applyNumberFormat="1" applyFont="1" applyFill="1" applyBorder="1" applyAlignment="1">
      <alignment horizontal="center" vertical="center" wrapText="1"/>
    </xf>
    <xf numFmtId="166" fontId="21" fillId="5" borderId="11" xfId="0" applyNumberFormat="1" applyFont="1" applyFill="1" applyBorder="1" applyAlignment="1">
      <alignment horizontal="center" vertical="center" wrapText="1"/>
    </xf>
    <xf numFmtId="166" fontId="21" fillId="5" borderId="21" xfId="0" applyNumberFormat="1" applyFont="1" applyFill="1" applyBorder="1" applyAlignment="1">
      <alignment horizontal="center" vertical="center" wrapText="1"/>
    </xf>
    <xf numFmtId="166" fontId="21" fillId="4" borderId="7" xfId="0" applyNumberFormat="1" applyFont="1" applyFill="1" applyBorder="1" applyAlignment="1">
      <alignment horizontal="center" vertical="center"/>
    </xf>
    <xf numFmtId="166" fontId="21" fillId="4" borderId="8" xfId="0" applyNumberFormat="1" applyFont="1" applyFill="1" applyBorder="1" applyAlignment="1">
      <alignment horizontal="center" vertical="center"/>
    </xf>
    <xf numFmtId="166" fontId="21" fillId="4" borderId="9" xfId="0" applyNumberFormat="1" applyFont="1" applyFill="1" applyBorder="1" applyAlignment="1">
      <alignment horizontal="center" vertical="center"/>
    </xf>
    <xf numFmtId="166" fontId="22" fillId="2" borderId="12" xfId="0" applyNumberFormat="1" applyFont="1" applyFill="1" applyBorder="1" applyAlignment="1">
      <alignment horizontal="center" vertical="center" wrapText="1"/>
    </xf>
    <xf numFmtId="166" fontId="22" fillId="2" borderId="22" xfId="0" applyNumberFormat="1" applyFont="1" applyFill="1" applyBorder="1" applyAlignment="1">
      <alignment horizontal="center" vertical="center" wrapText="1"/>
    </xf>
    <xf numFmtId="166" fontId="21" fillId="5" borderId="12" xfId="0" applyNumberFormat="1" applyFont="1" applyFill="1" applyBorder="1" applyAlignment="1">
      <alignment horizontal="center" vertical="center" wrapText="1"/>
    </xf>
    <xf numFmtId="166" fontId="21" fillId="5" borderId="22" xfId="0" applyNumberFormat="1" applyFont="1" applyFill="1" applyBorder="1" applyAlignment="1">
      <alignment horizontal="center" vertical="center" wrapText="1"/>
    </xf>
    <xf numFmtId="166" fontId="19" fillId="0" borderId="0" xfId="0" applyNumberFormat="1" applyFont="1" applyAlignment="1">
      <alignment horizontal="center" vertical="center"/>
    </xf>
    <xf numFmtId="166" fontId="21" fillId="3" borderId="10" xfId="0" applyNumberFormat="1" applyFont="1" applyFill="1" applyBorder="1" applyAlignment="1">
      <alignment horizontal="center" vertical="center" wrapText="1"/>
    </xf>
    <xf numFmtId="166" fontId="21" fillId="3" borderId="20" xfId="0" applyNumberFormat="1" applyFont="1" applyFill="1" applyBorder="1" applyAlignment="1">
      <alignment horizontal="center" vertical="center" wrapText="1"/>
    </xf>
    <xf numFmtId="14" fontId="21" fillId="3" borderId="7" xfId="0" applyNumberFormat="1" applyFont="1" applyFill="1" applyBorder="1" applyAlignment="1">
      <alignment horizontal="center" vertical="center" wrapText="1"/>
    </xf>
    <xf numFmtId="14" fontId="21" fillId="3" borderId="8" xfId="0" applyNumberFormat="1" applyFont="1" applyFill="1" applyBorder="1" applyAlignment="1">
      <alignment horizontal="center" vertical="center" wrapText="1"/>
    </xf>
    <xf numFmtId="14" fontId="21" fillId="3" borderId="9" xfId="0" applyNumberFormat="1" applyFont="1" applyFill="1" applyBorder="1" applyAlignment="1">
      <alignment horizontal="center" vertical="center" wrapText="1"/>
    </xf>
    <xf numFmtId="166" fontId="21" fillId="3" borderId="17" xfId="0" applyNumberFormat="1" applyFont="1" applyFill="1" applyBorder="1" applyAlignment="1">
      <alignment horizontal="center" vertical="center" wrapText="1"/>
    </xf>
    <xf numFmtId="166" fontId="21" fillId="3" borderId="18" xfId="0" applyNumberFormat="1" applyFont="1" applyFill="1" applyBorder="1" applyAlignment="1">
      <alignment horizontal="center" vertical="center" wrapText="1"/>
    </xf>
    <xf numFmtId="166" fontId="21" fillId="3" borderId="19" xfId="0" applyNumberFormat="1" applyFont="1" applyFill="1" applyBorder="1" applyAlignment="1">
      <alignment horizontal="center" vertical="center" wrapText="1"/>
    </xf>
    <xf numFmtId="166" fontId="21" fillId="3" borderId="16" xfId="0" applyNumberFormat="1" applyFont="1" applyFill="1" applyBorder="1" applyAlignment="1">
      <alignment horizontal="center" vertical="center" wrapText="1"/>
    </xf>
    <xf numFmtId="14" fontId="20" fillId="3" borderId="6" xfId="0" applyNumberFormat="1" applyFont="1" applyFill="1" applyBorder="1" applyAlignment="1">
      <alignment horizontal="center" vertical="center" wrapText="1"/>
    </xf>
    <xf numFmtId="14" fontId="20" fillId="3" borderId="13" xfId="0" applyNumberFormat="1" applyFont="1" applyFill="1" applyBorder="1" applyAlignment="1">
      <alignment horizontal="center" vertical="center" wrapText="1"/>
    </xf>
    <xf numFmtId="166" fontId="17" fillId="7" borderId="7" xfId="0" applyNumberFormat="1" applyFont="1" applyFill="1" applyBorder="1" applyAlignment="1">
      <alignment horizontal="center"/>
    </xf>
    <xf numFmtId="166" fontId="17" fillId="7" borderId="8" xfId="0" applyNumberFormat="1" applyFont="1" applyFill="1" applyBorder="1" applyAlignment="1">
      <alignment horizontal="center"/>
    </xf>
    <xf numFmtId="166" fontId="17" fillId="7" borderId="9" xfId="0" applyNumberFormat="1" applyFont="1" applyFill="1" applyBorder="1" applyAlignment="1">
      <alignment horizontal="center"/>
    </xf>
    <xf numFmtId="1" fontId="21" fillId="4" borderId="44" xfId="0" applyNumberFormat="1" applyFont="1" applyFill="1" applyBorder="1" applyAlignment="1">
      <alignment horizontal="center" vertical="center" wrapText="1"/>
    </xf>
    <xf numFmtId="1" fontId="21" fillId="4" borderId="49" xfId="0" applyNumberFormat="1" applyFont="1" applyFill="1" applyBorder="1" applyAlignment="1">
      <alignment horizontal="center" vertical="center" wrapText="1"/>
    </xf>
    <xf numFmtId="1" fontId="21" fillId="4" borderId="43" xfId="0" applyNumberFormat="1" applyFont="1" applyFill="1" applyBorder="1" applyAlignment="1">
      <alignment horizontal="center" vertical="center" wrapText="1"/>
    </xf>
    <xf numFmtId="1" fontId="21" fillId="4" borderId="48" xfId="0" applyNumberFormat="1" applyFont="1" applyFill="1" applyBorder="1" applyAlignment="1">
      <alignment horizontal="center" vertical="center" wrapText="1"/>
    </xf>
    <xf numFmtId="14" fontId="20" fillId="3" borderId="10" xfId="0" applyNumberFormat="1" applyFont="1" applyFill="1" applyBorder="1" applyAlignment="1">
      <alignment horizontal="center" vertical="center" wrapText="1"/>
    </xf>
    <xf numFmtId="14" fontId="20" fillId="3" borderId="46" xfId="0" applyNumberFormat="1" applyFont="1" applyFill="1" applyBorder="1" applyAlignment="1">
      <alignment horizontal="center" vertical="center" wrapText="1"/>
    </xf>
    <xf numFmtId="1" fontId="21" fillId="4" borderId="42" xfId="0" applyNumberFormat="1" applyFont="1" applyFill="1" applyBorder="1" applyAlignment="1">
      <alignment horizontal="center" vertical="center" wrapText="1"/>
    </xf>
    <xf numFmtId="1" fontId="21" fillId="4" borderId="47" xfId="0" applyNumberFormat="1" applyFont="1" applyFill="1" applyBorder="1" applyAlignment="1">
      <alignment horizontal="center" vertical="center" wrapText="1"/>
    </xf>
    <xf numFmtId="0" fontId="25" fillId="0" borderId="58" xfId="0" applyFont="1" applyBorder="1" applyAlignment="1">
      <alignment horizontal="center" vertical="center" wrapText="1"/>
    </xf>
    <xf numFmtId="0" fontId="27" fillId="8" borderId="53" xfId="0" applyFont="1" applyFill="1" applyBorder="1" applyAlignment="1">
      <alignment horizontal="center" vertical="center"/>
    </xf>
    <xf numFmtId="0" fontId="27" fillId="8" borderId="55" xfId="0" applyFont="1" applyFill="1" applyBorder="1" applyAlignment="1">
      <alignment horizontal="center" vertical="center"/>
    </xf>
    <xf numFmtId="0" fontId="27" fillId="8" borderId="59" xfId="0" applyFont="1" applyFill="1" applyBorder="1" applyAlignment="1">
      <alignment horizontal="center" vertical="center"/>
    </xf>
    <xf numFmtId="166" fontId="24" fillId="0" borderId="58" xfId="0" applyNumberFormat="1" applyFont="1" applyBorder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0" fontId="33" fillId="10" borderId="2" xfId="0" applyFont="1" applyFill="1" applyBorder="1" applyAlignment="1">
      <alignment horizontal="center" vertical="center"/>
    </xf>
    <xf numFmtId="0" fontId="33" fillId="10" borderId="4" xfId="0" applyFont="1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30" fillId="0" borderId="12" xfId="0" applyFont="1" applyBorder="1" applyAlignment="1">
      <alignment horizontal="center" vertical="center"/>
    </xf>
    <xf numFmtId="0" fontId="30" fillId="0" borderId="6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166" fontId="21" fillId="3" borderId="62" xfId="0" applyNumberFormat="1" applyFont="1" applyFill="1" applyBorder="1" applyAlignment="1">
      <alignment horizontal="center" vertical="center" wrapText="1"/>
    </xf>
    <xf numFmtId="166" fontId="21" fillId="3" borderId="54" xfId="0" applyNumberFormat="1" applyFont="1" applyFill="1" applyBorder="1" applyAlignment="1">
      <alignment horizontal="center" vertical="center" wrapText="1"/>
    </xf>
    <xf numFmtId="166" fontId="21" fillId="3" borderId="55" xfId="0" applyNumberFormat="1" applyFont="1" applyFill="1" applyBorder="1" applyAlignment="1">
      <alignment horizontal="center" vertical="center" wrapText="1"/>
    </xf>
    <xf numFmtId="166" fontId="21" fillId="3" borderId="63" xfId="0" applyNumberFormat="1" applyFont="1" applyFill="1" applyBorder="1" applyAlignment="1">
      <alignment horizontal="center" vertical="center" wrapText="1"/>
    </xf>
  </cellXfs>
  <cellStyles count="5">
    <cellStyle name="Milliers" xfId="1" builtinId="3"/>
    <cellStyle name="Milliers 2" xfId="4" xr:uid="{00000000-0005-0000-0000-000004000000}"/>
    <cellStyle name="Monétaire" xfId="2" builtinId="4"/>
    <cellStyle name="Normal" xfId="0" builtinId="0"/>
    <cellStyle name="Pourcentage" xfId="3" builtinId="5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EVOLUTION m3/j CROIX DISTRIBUTION GENERALE SMEP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PRODUCTION!$AJ$3</c:f>
              <c:strCache>
                <c:ptCount val="1"/>
                <c:pt idx="0">
                  <c:v>LOULIE       L00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PRODUCTION!$AJ$5:$AJ$369</c:f>
              <c:numCache>
                <c:formatCode>0</c:formatCode>
                <c:ptCount val="365"/>
                <c:pt idx="0">
                  <c:v>9667</c:v>
                </c:pt>
                <c:pt idx="1">
                  <c:v>10655</c:v>
                </c:pt>
                <c:pt idx="2">
                  <c:v>11142</c:v>
                </c:pt>
                <c:pt idx="3">
                  <c:v>11264</c:v>
                </c:pt>
                <c:pt idx="4">
                  <c:v>10833</c:v>
                </c:pt>
                <c:pt idx="5">
                  <c:v>11250</c:v>
                </c:pt>
                <c:pt idx="6">
                  <c:v>10431</c:v>
                </c:pt>
                <c:pt idx="7">
                  <c:v>10068</c:v>
                </c:pt>
                <c:pt idx="8">
                  <c:v>10885</c:v>
                </c:pt>
                <c:pt idx="9">
                  <c:v>11126</c:v>
                </c:pt>
                <c:pt idx="10">
                  <c:v>11129</c:v>
                </c:pt>
                <c:pt idx="11">
                  <c:v>11429</c:v>
                </c:pt>
                <c:pt idx="12">
                  <c:v>11211</c:v>
                </c:pt>
                <c:pt idx="13">
                  <c:v>10436</c:v>
                </c:pt>
                <c:pt idx="14">
                  <c:v>10164</c:v>
                </c:pt>
                <c:pt idx="15">
                  <c:v>10921</c:v>
                </c:pt>
                <c:pt idx="16">
                  <c:v>11108</c:v>
                </c:pt>
                <c:pt idx="17">
                  <c:v>11881</c:v>
                </c:pt>
                <c:pt idx="18">
                  <c:v>11767</c:v>
                </c:pt>
                <c:pt idx="19">
                  <c:v>11922</c:v>
                </c:pt>
                <c:pt idx="20">
                  <c:v>11064</c:v>
                </c:pt>
                <c:pt idx="21">
                  <c:v>11154</c:v>
                </c:pt>
                <c:pt idx="22">
                  <c:v>12349</c:v>
                </c:pt>
                <c:pt idx="23">
                  <c:v>11623</c:v>
                </c:pt>
                <c:pt idx="24">
                  <c:v>11952</c:v>
                </c:pt>
                <c:pt idx="25">
                  <c:v>11125</c:v>
                </c:pt>
                <c:pt idx="26">
                  <c:v>9021</c:v>
                </c:pt>
                <c:pt idx="27">
                  <c:v>8443</c:v>
                </c:pt>
                <c:pt idx="28">
                  <c:v>8319</c:v>
                </c:pt>
                <c:pt idx="29">
                  <c:v>9003</c:v>
                </c:pt>
                <c:pt idx="30">
                  <c:v>9188</c:v>
                </c:pt>
                <c:pt idx="31">
                  <c:v>9308</c:v>
                </c:pt>
                <c:pt idx="32">
                  <c:v>8667</c:v>
                </c:pt>
                <c:pt idx="33">
                  <c:v>8678</c:v>
                </c:pt>
                <c:pt idx="34">
                  <c:v>7939</c:v>
                </c:pt>
                <c:pt idx="35">
                  <c:v>7907</c:v>
                </c:pt>
                <c:pt idx="36">
                  <c:v>8641</c:v>
                </c:pt>
                <c:pt idx="37">
                  <c:v>8732</c:v>
                </c:pt>
                <c:pt idx="38">
                  <c:v>8921</c:v>
                </c:pt>
                <c:pt idx="39">
                  <c:v>8835</c:v>
                </c:pt>
                <c:pt idx="40">
                  <c:v>8962</c:v>
                </c:pt>
                <c:pt idx="41">
                  <c:v>8482</c:v>
                </c:pt>
                <c:pt idx="42">
                  <c:v>7954</c:v>
                </c:pt>
                <c:pt idx="43">
                  <c:v>9162</c:v>
                </c:pt>
                <c:pt idx="44">
                  <c:v>8591</c:v>
                </c:pt>
                <c:pt idx="45">
                  <c:v>8307</c:v>
                </c:pt>
                <c:pt idx="46">
                  <c:v>7877</c:v>
                </c:pt>
                <c:pt idx="47">
                  <c:v>8525</c:v>
                </c:pt>
                <c:pt idx="48">
                  <c:v>8217</c:v>
                </c:pt>
                <c:pt idx="49">
                  <c:v>8135</c:v>
                </c:pt>
                <c:pt idx="50">
                  <c:v>8728</c:v>
                </c:pt>
                <c:pt idx="51">
                  <c:v>8420</c:v>
                </c:pt>
                <c:pt idx="52">
                  <c:v>8206</c:v>
                </c:pt>
                <c:pt idx="53">
                  <c:v>7989</c:v>
                </c:pt>
                <c:pt idx="54">
                  <c:v>8604</c:v>
                </c:pt>
                <c:pt idx="55">
                  <c:v>8384</c:v>
                </c:pt>
                <c:pt idx="56">
                  <c:v>8043</c:v>
                </c:pt>
                <c:pt idx="57">
                  <c:v>8508</c:v>
                </c:pt>
                <c:pt idx="58">
                  <c:v>8475</c:v>
                </c:pt>
                <c:pt idx="59">
                  <c:v>8658</c:v>
                </c:pt>
                <c:pt idx="60">
                  <c:v>8302</c:v>
                </c:pt>
                <c:pt idx="61">
                  <c:v>8119</c:v>
                </c:pt>
                <c:pt idx="62">
                  <c:v>8289</c:v>
                </c:pt>
                <c:pt idx="63">
                  <c:v>8222</c:v>
                </c:pt>
                <c:pt idx="64">
                  <c:v>6980</c:v>
                </c:pt>
                <c:pt idx="65">
                  <c:v>7527</c:v>
                </c:pt>
                <c:pt idx="66">
                  <c:v>7694</c:v>
                </c:pt>
                <c:pt idx="67">
                  <c:v>7158</c:v>
                </c:pt>
                <c:pt idx="68">
                  <c:v>7816</c:v>
                </c:pt>
                <c:pt idx="69">
                  <c:v>7033</c:v>
                </c:pt>
                <c:pt idx="70">
                  <c:v>7638</c:v>
                </c:pt>
                <c:pt idx="71">
                  <c:v>7992</c:v>
                </c:pt>
                <c:pt idx="72">
                  <c:v>7489</c:v>
                </c:pt>
                <c:pt idx="73">
                  <c:v>8478</c:v>
                </c:pt>
                <c:pt idx="74">
                  <c:v>7960</c:v>
                </c:pt>
                <c:pt idx="75">
                  <c:v>7948</c:v>
                </c:pt>
                <c:pt idx="76">
                  <c:v>7485</c:v>
                </c:pt>
                <c:pt idx="77">
                  <c:v>7701</c:v>
                </c:pt>
                <c:pt idx="78">
                  <c:v>7774</c:v>
                </c:pt>
                <c:pt idx="79">
                  <c:v>8174</c:v>
                </c:pt>
                <c:pt idx="80">
                  <c:v>8378</c:v>
                </c:pt>
                <c:pt idx="81">
                  <c:v>8106</c:v>
                </c:pt>
                <c:pt idx="82">
                  <c:v>7938</c:v>
                </c:pt>
                <c:pt idx="83">
                  <c:v>8069</c:v>
                </c:pt>
                <c:pt idx="84">
                  <c:v>6933</c:v>
                </c:pt>
                <c:pt idx="85">
                  <c:v>7816</c:v>
                </c:pt>
                <c:pt idx="86">
                  <c:v>8243</c:v>
                </c:pt>
                <c:pt idx="87">
                  <c:v>8123</c:v>
                </c:pt>
                <c:pt idx="88">
                  <c:v>8350</c:v>
                </c:pt>
                <c:pt idx="89">
                  <c:v>7738</c:v>
                </c:pt>
                <c:pt idx="90">
                  <c:v>7479</c:v>
                </c:pt>
                <c:pt idx="91">
                  <c:v>7274</c:v>
                </c:pt>
                <c:pt idx="92">
                  <c:v>8275</c:v>
                </c:pt>
                <c:pt idx="93">
                  <c:v>7820</c:v>
                </c:pt>
                <c:pt idx="94">
                  <c:v>8436</c:v>
                </c:pt>
                <c:pt idx="95">
                  <c:v>7949</c:v>
                </c:pt>
                <c:pt idx="96">
                  <c:v>8130</c:v>
                </c:pt>
                <c:pt idx="97">
                  <c:v>7867</c:v>
                </c:pt>
                <c:pt idx="98">
                  <c:v>6306</c:v>
                </c:pt>
                <c:pt idx="99">
                  <c:v>7340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7-4CA0-A03A-3D82C090D9D1}"/>
            </c:ext>
          </c:extLst>
        </c:ser>
        <c:ser>
          <c:idx val="1"/>
          <c:order val="1"/>
          <c:tx>
            <c:strRef>
              <c:f>PRODUCTION!$AK$3</c:f>
              <c:strCache>
                <c:ptCount val="1"/>
                <c:pt idx="0">
                  <c:v>NID BEARNAIS N00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PRODUCTION!$AK$5:$AK$369</c:f>
              <c:numCache>
                <c:formatCode>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7-4CA0-A03A-3D82C090D9D1}"/>
            </c:ext>
          </c:extLst>
        </c:ser>
        <c:ser>
          <c:idx val="2"/>
          <c:order val="2"/>
          <c:tx>
            <c:strRef>
              <c:f>PRODUCTION!$AL$3</c:f>
              <c:strCache>
                <c:ptCount val="1"/>
                <c:pt idx="0">
                  <c:v>BOUERNER B00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PRODUCTION!$AL$5:$AL$369</c:f>
              <c:numCache>
                <c:formatCode>0</c:formatCode>
                <c:ptCount val="365"/>
                <c:pt idx="0">
                  <c:v>4047</c:v>
                </c:pt>
                <c:pt idx="1">
                  <c:v>4175</c:v>
                </c:pt>
                <c:pt idx="2">
                  <c:v>4110</c:v>
                </c:pt>
                <c:pt idx="3">
                  <c:v>4309</c:v>
                </c:pt>
                <c:pt idx="4">
                  <c:v>4120</c:v>
                </c:pt>
                <c:pt idx="5">
                  <c:v>4200</c:v>
                </c:pt>
                <c:pt idx="6">
                  <c:v>4259</c:v>
                </c:pt>
                <c:pt idx="7">
                  <c:v>4273</c:v>
                </c:pt>
                <c:pt idx="8">
                  <c:v>4173</c:v>
                </c:pt>
                <c:pt idx="9">
                  <c:v>4228</c:v>
                </c:pt>
                <c:pt idx="10">
                  <c:v>4174</c:v>
                </c:pt>
                <c:pt idx="11">
                  <c:v>4186</c:v>
                </c:pt>
                <c:pt idx="12">
                  <c:v>4181</c:v>
                </c:pt>
                <c:pt idx="13">
                  <c:v>4148</c:v>
                </c:pt>
                <c:pt idx="14">
                  <c:v>4053</c:v>
                </c:pt>
                <c:pt idx="15">
                  <c:v>4155</c:v>
                </c:pt>
                <c:pt idx="16">
                  <c:v>4240</c:v>
                </c:pt>
                <c:pt idx="17">
                  <c:v>4279</c:v>
                </c:pt>
                <c:pt idx="18">
                  <c:v>4292</c:v>
                </c:pt>
                <c:pt idx="19">
                  <c:v>4706</c:v>
                </c:pt>
                <c:pt idx="20">
                  <c:v>4410</c:v>
                </c:pt>
                <c:pt idx="21">
                  <c:v>4496</c:v>
                </c:pt>
                <c:pt idx="22">
                  <c:v>4524</c:v>
                </c:pt>
                <c:pt idx="23">
                  <c:v>4478</c:v>
                </c:pt>
                <c:pt idx="24">
                  <c:v>4558</c:v>
                </c:pt>
                <c:pt idx="25">
                  <c:v>4437</c:v>
                </c:pt>
                <c:pt idx="26">
                  <c:v>4393</c:v>
                </c:pt>
                <c:pt idx="27">
                  <c:v>4402</c:v>
                </c:pt>
                <c:pt idx="28">
                  <c:v>4546</c:v>
                </c:pt>
                <c:pt idx="29">
                  <c:v>4707</c:v>
                </c:pt>
                <c:pt idx="30">
                  <c:v>4651</c:v>
                </c:pt>
                <c:pt idx="31">
                  <c:v>4397</c:v>
                </c:pt>
                <c:pt idx="32">
                  <c:v>4221</c:v>
                </c:pt>
                <c:pt idx="33">
                  <c:v>4142</c:v>
                </c:pt>
                <c:pt idx="34">
                  <c:v>4346</c:v>
                </c:pt>
                <c:pt idx="35">
                  <c:v>4290</c:v>
                </c:pt>
                <c:pt idx="36">
                  <c:v>4311</c:v>
                </c:pt>
                <c:pt idx="37">
                  <c:v>4056</c:v>
                </c:pt>
                <c:pt idx="38">
                  <c:v>4213</c:v>
                </c:pt>
                <c:pt idx="39">
                  <c:v>4359</c:v>
                </c:pt>
                <c:pt idx="40">
                  <c:v>4295</c:v>
                </c:pt>
                <c:pt idx="41">
                  <c:v>4229</c:v>
                </c:pt>
                <c:pt idx="42">
                  <c:v>4300</c:v>
                </c:pt>
                <c:pt idx="43">
                  <c:v>4352</c:v>
                </c:pt>
                <c:pt idx="44">
                  <c:v>4281</c:v>
                </c:pt>
                <c:pt idx="45">
                  <c:v>4340</c:v>
                </c:pt>
                <c:pt idx="46">
                  <c:v>4381</c:v>
                </c:pt>
                <c:pt idx="47">
                  <c:v>4352</c:v>
                </c:pt>
                <c:pt idx="48">
                  <c:v>4371</c:v>
                </c:pt>
                <c:pt idx="49">
                  <c:v>4502</c:v>
                </c:pt>
                <c:pt idx="50">
                  <c:v>4392</c:v>
                </c:pt>
                <c:pt idx="51">
                  <c:v>4315</c:v>
                </c:pt>
                <c:pt idx="52">
                  <c:v>4257</c:v>
                </c:pt>
                <c:pt idx="53">
                  <c:v>4213</c:v>
                </c:pt>
                <c:pt idx="54">
                  <c:v>4258</c:v>
                </c:pt>
                <c:pt idx="55">
                  <c:v>4329</c:v>
                </c:pt>
                <c:pt idx="56">
                  <c:v>4397</c:v>
                </c:pt>
                <c:pt idx="57">
                  <c:v>4822</c:v>
                </c:pt>
                <c:pt idx="58">
                  <c:v>4472</c:v>
                </c:pt>
                <c:pt idx="59">
                  <c:v>4412</c:v>
                </c:pt>
                <c:pt idx="60">
                  <c:v>4351</c:v>
                </c:pt>
                <c:pt idx="61">
                  <c:v>4394</c:v>
                </c:pt>
                <c:pt idx="62">
                  <c:v>4295</c:v>
                </c:pt>
                <c:pt idx="63">
                  <c:v>4492</c:v>
                </c:pt>
                <c:pt idx="64">
                  <c:v>4180</c:v>
                </c:pt>
                <c:pt idx="65">
                  <c:v>3944</c:v>
                </c:pt>
                <c:pt idx="66">
                  <c:v>4238</c:v>
                </c:pt>
                <c:pt idx="67">
                  <c:v>4375</c:v>
                </c:pt>
                <c:pt idx="68">
                  <c:v>4248</c:v>
                </c:pt>
                <c:pt idx="69">
                  <c:v>4166</c:v>
                </c:pt>
                <c:pt idx="70">
                  <c:v>4379</c:v>
                </c:pt>
                <c:pt idx="71">
                  <c:v>4382</c:v>
                </c:pt>
                <c:pt idx="72">
                  <c:v>4279</c:v>
                </c:pt>
                <c:pt idx="73">
                  <c:v>4433</c:v>
                </c:pt>
                <c:pt idx="74">
                  <c:v>4408</c:v>
                </c:pt>
                <c:pt idx="75">
                  <c:v>4310</c:v>
                </c:pt>
                <c:pt idx="76">
                  <c:v>4356</c:v>
                </c:pt>
                <c:pt idx="77">
                  <c:v>4261</c:v>
                </c:pt>
                <c:pt idx="78">
                  <c:v>4440</c:v>
                </c:pt>
                <c:pt idx="79">
                  <c:v>4290</c:v>
                </c:pt>
                <c:pt idx="80">
                  <c:v>4368</c:v>
                </c:pt>
                <c:pt idx="81">
                  <c:v>4281</c:v>
                </c:pt>
                <c:pt idx="82">
                  <c:v>4219</c:v>
                </c:pt>
                <c:pt idx="83">
                  <c:v>4199</c:v>
                </c:pt>
                <c:pt idx="84">
                  <c:v>4002</c:v>
                </c:pt>
                <c:pt idx="85">
                  <c:v>4250</c:v>
                </c:pt>
                <c:pt idx="86">
                  <c:v>4250</c:v>
                </c:pt>
                <c:pt idx="87">
                  <c:v>4378</c:v>
                </c:pt>
                <c:pt idx="88">
                  <c:v>4303</c:v>
                </c:pt>
                <c:pt idx="89">
                  <c:v>4034</c:v>
                </c:pt>
                <c:pt idx="90">
                  <c:v>4076</c:v>
                </c:pt>
                <c:pt idx="91">
                  <c:v>4072</c:v>
                </c:pt>
                <c:pt idx="92">
                  <c:v>4110</c:v>
                </c:pt>
                <c:pt idx="93">
                  <c:v>4242</c:v>
                </c:pt>
                <c:pt idx="94">
                  <c:v>4192</c:v>
                </c:pt>
                <c:pt idx="95">
                  <c:v>4198</c:v>
                </c:pt>
                <c:pt idx="96">
                  <c:v>4314</c:v>
                </c:pt>
                <c:pt idx="97">
                  <c:v>4218</c:v>
                </c:pt>
                <c:pt idx="98">
                  <c:v>4043</c:v>
                </c:pt>
                <c:pt idx="99">
                  <c:v>4069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7-4CA0-A03A-3D82C090D9D1}"/>
            </c:ext>
          </c:extLst>
        </c:ser>
        <c:ser>
          <c:idx val="3"/>
          <c:order val="3"/>
          <c:tx>
            <c:strRef>
              <c:f>DISTRIBUTION!$H$3</c:f>
              <c:strCache>
                <c:ptCount val="1"/>
                <c:pt idx="0">
                  <c:v>MAZERES
M00A et 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DISTRIBUTION!$H$6:$H$370</c:f>
              <c:numCache>
                <c:formatCode>_-* #\ ##0_-;\-* #\ ##0_-;_-* "-"??_-;_-@_-</c:formatCode>
                <c:ptCount val="365"/>
                <c:pt idx="0">
                  <c:v>1622</c:v>
                </c:pt>
                <c:pt idx="1">
                  <c:v>2028</c:v>
                </c:pt>
                <c:pt idx="2">
                  <c:v>1995</c:v>
                </c:pt>
                <c:pt idx="3">
                  <c:v>1563</c:v>
                </c:pt>
                <c:pt idx="4">
                  <c:v>1840</c:v>
                </c:pt>
                <c:pt idx="5">
                  <c:v>1683</c:v>
                </c:pt>
                <c:pt idx="6">
                  <c:v>1924</c:v>
                </c:pt>
                <c:pt idx="7">
                  <c:v>1612</c:v>
                </c:pt>
                <c:pt idx="8">
                  <c:v>1855</c:v>
                </c:pt>
                <c:pt idx="9">
                  <c:v>1937</c:v>
                </c:pt>
                <c:pt idx="10">
                  <c:v>1844</c:v>
                </c:pt>
                <c:pt idx="11">
                  <c:v>1860</c:v>
                </c:pt>
                <c:pt idx="12">
                  <c:v>1787</c:v>
                </c:pt>
                <c:pt idx="13">
                  <c:v>1936</c:v>
                </c:pt>
                <c:pt idx="14">
                  <c:v>1680</c:v>
                </c:pt>
                <c:pt idx="15">
                  <c:v>2116</c:v>
                </c:pt>
                <c:pt idx="16">
                  <c:v>1842</c:v>
                </c:pt>
                <c:pt idx="17">
                  <c:v>1767</c:v>
                </c:pt>
                <c:pt idx="18">
                  <c:v>1703</c:v>
                </c:pt>
                <c:pt idx="19">
                  <c:v>1720</c:v>
                </c:pt>
                <c:pt idx="20">
                  <c:v>2077</c:v>
                </c:pt>
                <c:pt idx="21">
                  <c:v>1954</c:v>
                </c:pt>
                <c:pt idx="22">
                  <c:v>1479</c:v>
                </c:pt>
                <c:pt idx="23">
                  <c:v>1901</c:v>
                </c:pt>
                <c:pt idx="24">
                  <c:v>2528</c:v>
                </c:pt>
                <c:pt idx="25">
                  <c:v>1813</c:v>
                </c:pt>
                <c:pt idx="26">
                  <c:v>2068</c:v>
                </c:pt>
                <c:pt idx="27">
                  <c:v>2227</c:v>
                </c:pt>
                <c:pt idx="28">
                  <c:v>2060</c:v>
                </c:pt>
                <c:pt idx="29">
                  <c:v>2263</c:v>
                </c:pt>
                <c:pt idx="30">
                  <c:v>2305</c:v>
                </c:pt>
                <c:pt idx="31">
                  <c:v>1688</c:v>
                </c:pt>
                <c:pt idx="32">
                  <c:v>2407</c:v>
                </c:pt>
                <c:pt idx="33">
                  <c:v>1951</c:v>
                </c:pt>
                <c:pt idx="34">
                  <c:v>2037</c:v>
                </c:pt>
                <c:pt idx="35">
                  <c:v>1668</c:v>
                </c:pt>
                <c:pt idx="36">
                  <c:v>2156</c:v>
                </c:pt>
                <c:pt idx="37">
                  <c:v>1496</c:v>
                </c:pt>
                <c:pt idx="38">
                  <c:v>1960</c:v>
                </c:pt>
                <c:pt idx="39">
                  <c:v>1798</c:v>
                </c:pt>
                <c:pt idx="40">
                  <c:v>1993</c:v>
                </c:pt>
                <c:pt idx="41">
                  <c:v>2162</c:v>
                </c:pt>
                <c:pt idx="42">
                  <c:v>1958</c:v>
                </c:pt>
                <c:pt idx="43">
                  <c:v>2076</c:v>
                </c:pt>
                <c:pt idx="44">
                  <c:v>2282</c:v>
                </c:pt>
                <c:pt idx="45">
                  <c:v>2113</c:v>
                </c:pt>
                <c:pt idx="46">
                  <c:v>1993</c:v>
                </c:pt>
                <c:pt idx="47">
                  <c:v>1957</c:v>
                </c:pt>
                <c:pt idx="48">
                  <c:v>1886</c:v>
                </c:pt>
                <c:pt idx="49">
                  <c:v>1652</c:v>
                </c:pt>
                <c:pt idx="50">
                  <c:v>1729</c:v>
                </c:pt>
                <c:pt idx="51">
                  <c:v>1891</c:v>
                </c:pt>
                <c:pt idx="52">
                  <c:v>1822</c:v>
                </c:pt>
                <c:pt idx="53">
                  <c:v>2031</c:v>
                </c:pt>
                <c:pt idx="54">
                  <c:v>1915</c:v>
                </c:pt>
                <c:pt idx="55">
                  <c:v>1756</c:v>
                </c:pt>
                <c:pt idx="56">
                  <c:v>1177</c:v>
                </c:pt>
                <c:pt idx="57">
                  <c:v>2378</c:v>
                </c:pt>
                <c:pt idx="58">
                  <c:v>1782</c:v>
                </c:pt>
                <c:pt idx="59">
                  <c:v>1983</c:v>
                </c:pt>
                <c:pt idx="60">
                  <c:v>1620</c:v>
                </c:pt>
                <c:pt idx="61">
                  <c:v>1563</c:v>
                </c:pt>
                <c:pt idx="62">
                  <c:v>1898</c:v>
                </c:pt>
                <c:pt idx="63">
                  <c:v>1524</c:v>
                </c:pt>
                <c:pt idx="64">
                  <c:v>2241</c:v>
                </c:pt>
                <c:pt idx="65">
                  <c:v>1855</c:v>
                </c:pt>
                <c:pt idx="66">
                  <c:v>1298</c:v>
                </c:pt>
                <c:pt idx="67">
                  <c:v>2069</c:v>
                </c:pt>
                <c:pt idx="68">
                  <c:v>1385</c:v>
                </c:pt>
                <c:pt idx="69">
                  <c:v>1478</c:v>
                </c:pt>
                <c:pt idx="70">
                  <c:v>1901</c:v>
                </c:pt>
                <c:pt idx="71">
                  <c:v>1229</c:v>
                </c:pt>
                <c:pt idx="72">
                  <c:v>2014</c:v>
                </c:pt>
                <c:pt idx="73">
                  <c:v>1626</c:v>
                </c:pt>
                <c:pt idx="74">
                  <c:v>1649</c:v>
                </c:pt>
                <c:pt idx="75">
                  <c:v>1396</c:v>
                </c:pt>
                <c:pt idx="76">
                  <c:v>1961</c:v>
                </c:pt>
                <c:pt idx="77">
                  <c:v>1210</c:v>
                </c:pt>
                <c:pt idx="78">
                  <c:v>1749</c:v>
                </c:pt>
                <c:pt idx="79">
                  <c:v>1471</c:v>
                </c:pt>
                <c:pt idx="80">
                  <c:v>1678</c:v>
                </c:pt>
                <c:pt idx="81">
                  <c:v>1575</c:v>
                </c:pt>
                <c:pt idx="82">
                  <c:v>1597</c:v>
                </c:pt>
                <c:pt idx="83">
                  <c:v>1252</c:v>
                </c:pt>
                <c:pt idx="84">
                  <c:v>1642</c:v>
                </c:pt>
                <c:pt idx="85">
                  <c:v>1466</c:v>
                </c:pt>
                <c:pt idx="86">
                  <c:v>1367</c:v>
                </c:pt>
                <c:pt idx="87">
                  <c:v>1690</c:v>
                </c:pt>
                <c:pt idx="88">
                  <c:v>1233</c:v>
                </c:pt>
                <c:pt idx="89">
                  <c:v>1364</c:v>
                </c:pt>
                <c:pt idx="90">
                  <c:v>1524</c:v>
                </c:pt>
                <c:pt idx="91">
                  <c:v>1161</c:v>
                </c:pt>
                <c:pt idx="92">
                  <c:v>1563</c:v>
                </c:pt>
                <c:pt idx="93">
                  <c:v>1645</c:v>
                </c:pt>
                <c:pt idx="94">
                  <c:v>1157</c:v>
                </c:pt>
                <c:pt idx="95">
                  <c:v>1516</c:v>
                </c:pt>
                <c:pt idx="96">
                  <c:v>1538</c:v>
                </c:pt>
                <c:pt idx="97">
                  <c:v>1034</c:v>
                </c:pt>
                <c:pt idx="98">
                  <c:v>1798</c:v>
                </c:pt>
                <c:pt idx="99">
                  <c:v>1223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A7-4CA0-A03A-3D82C090D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ax val="11500"/>
          <c:min val="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0"/>
        <c:minorUnit val="25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113933801651"/>
          <c:y val="0.89503562450408902"/>
          <c:w val="0.59299725294113204"/>
          <c:h val="9.1224990785121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SUIVI MISE</a:t>
            </a:r>
            <a:r>
              <a:rPr lang="fr-FR" b="1" baseline="0"/>
              <a:t> EN DISTRIBUTION</a:t>
            </a:r>
            <a:r>
              <a:rPr lang="fr-FR" b="1"/>
              <a:t>- Evolution moyenne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7526757717132596E-2"/>
          <c:y val="7.3352642357349396E-2"/>
          <c:w val="0.92330169677734397"/>
          <c:h val="0.77830171585082997"/>
        </c:manualLayout>
      </c:layout>
      <c:lineChart>
        <c:grouping val="standard"/>
        <c:varyColors val="0"/>
        <c:ser>
          <c:idx val="0"/>
          <c:order val="0"/>
          <c:tx>
            <c:strRef>
              <c:f>DISTRIBUTION!$K$3</c:f>
              <c:strCache>
                <c:ptCount val="1"/>
                <c:pt idx="0">
                  <c:v> MOYENNE DEPART CHAMP CAPTANT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PRODUCTION!$A$5:$A$369</c:f>
              <c:numCache>
                <c:formatCode>d\-mmm</c:formatCode>
                <c:ptCount val="365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  <c:pt idx="353">
                  <c:v>45280</c:v>
                </c:pt>
                <c:pt idx="354">
                  <c:v>45281</c:v>
                </c:pt>
                <c:pt idx="355">
                  <c:v>45282</c:v>
                </c:pt>
                <c:pt idx="356">
                  <c:v>45283</c:v>
                </c:pt>
                <c:pt idx="357">
                  <c:v>45284</c:v>
                </c:pt>
                <c:pt idx="358">
                  <c:v>45285</c:v>
                </c:pt>
                <c:pt idx="359">
                  <c:v>45286</c:v>
                </c:pt>
                <c:pt idx="360">
                  <c:v>45287</c:v>
                </c:pt>
                <c:pt idx="361">
                  <c:v>45288</c:v>
                </c:pt>
                <c:pt idx="362">
                  <c:v>45289</c:v>
                </c:pt>
                <c:pt idx="363">
                  <c:v>45290</c:v>
                </c:pt>
                <c:pt idx="364">
                  <c:v>45291</c:v>
                </c:pt>
              </c:numCache>
            </c:numRef>
          </c:cat>
          <c:val>
            <c:numRef>
              <c:f>DISTRIBUTION!$K$6:$K$370</c:f>
              <c:numCache>
                <c:formatCode>_-* #\ ##0_-;\-* #\ ##0_-;_-* "-"??_-;_-@_-</c:formatCode>
                <c:ptCount val="365"/>
                <c:pt idx="0">
                  <c:v>15730</c:v>
                </c:pt>
                <c:pt idx="1">
                  <c:v>16505</c:v>
                </c:pt>
                <c:pt idx="2">
                  <c:v>16906.666666666668</c:v>
                </c:pt>
                <c:pt idx="3">
                  <c:v>17077.5</c:v>
                </c:pt>
                <c:pt idx="4">
                  <c:v>17106</c:v>
                </c:pt>
                <c:pt idx="5">
                  <c:v>17186.666666666668</c:v>
                </c:pt>
                <c:pt idx="6">
                  <c:v>17164.285714285714</c:v>
                </c:pt>
                <c:pt idx="7">
                  <c:v>17063.75</c:v>
                </c:pt>
                <c:pt idx="8">
                  <c:v>17095.555555555555</c:v>
                </c:pt>
                <c:pt idx="9">
                  <c:v>17160</c:v>
                </c:pt>
                <c:pt idx="10">
                  <c:v>17200</c:v>
                </c:pt>
                <c:pt idx="11">
                  <c:v>17261.666666666668</c:v>
                </c:pt>
                <c:pt idx="12">
                  <c:v>17290.76923076923</c:v>
                </c:pt>
                <c:pt idx="13">
                  <c:v>17266.428571428572</c:v>
                </c:pt>
                <c:pt idx="14">
                  <c:v>17202.666666666668</c:v>
                </c:pt>
                <c:pt idx="15">
                  <c:v>17229.375</c:v>
                </c:pt>
                <c:pt idx="16">
                  <c:v>17253.529411764706</c:v>
                </c:pt>
                <c:pt idx="17">
                  <c:v>17318.333333333332</c:v>
                </c:pt>
                <c:pt idx="18">
                  <c:v>17367.36842105263</c:v>
                </c:pt>
                <c:pt idx="19">
                  <c:v>17440.5</c:v>
                </c:pt>
                <c:pt idx="20">
                  <c:v>17466.666666666668</c:v>
                </c:pt>
                <c:pt idx="21">
                  <c:v>17493.18181818182</c:v>
                </c:pt>
                <c:pt idx="22">
                  <c:v>17552.608695652172</c:v>
                </c:pt>
                <c:pt idx="23">
                  <c:v>17590.416666666668</c:v>
                </c:pt>
                <c:pt idx="24">
                  <c:v>17667.599999999999</c:v>
                </c:pt>
                <c:pt idx="25">
                  <c:v>17673.461538461539</c:v>
                </c:pt>
                <c:pt idx="26">
                  <c:v>17605.185185185186</c:v>
                </c:pt>
                <c:pt idx="27">
                  <c:v>17526.428571428572</c:v>
                </c:pt>
                <c:pt idx="28">
                  <c:v>17447.586206896551</c:v>
                </c:pt>
                <c:pt idx="29">
                  <c:v>17410</c:v>
                </c:pt>
                <c:pt idx="30">
                  <c:v>17380.322580645163</c:v>
                </c:pt>
                <c:pt idx="31">
                  <c:v>17329.6875</c:v>
                </c:pt>
                <c:pt idx="32">
                  <c:v>17277.878787878788</c:v>
                </c:pt>
                <c:pt idx="33">
                  <c:v>17214.117647058825</c:v>
                </c:pt>
                <c:pt idx="34">
                  <c:v>17140</c:v>
                </c:pt>
                <c:pt idx="35">
                  <c:v>17057.5</c:v>
                </c:pt>
                <c:pt idx="36">
                  <c:v>17013.783783783783</c:v>
                </c:pt>
                <c:pt idx="37">
                  <c:v>16951.052631578947</c:v>
                </c:pt>
                <c:pt idx="38">
                  <c:v>16912.564102564102</c:v>
                </c:pt>
                <c:pt idx="39">
                  <c:v>16873</c:v>
                </c:pt>
                <c:pt idx="40">
                  <c:v>16841.707317073171</c:v>
                </c:pt>
                <c:pt idx="41">
                  <c:v>16802.619047619046</c:v>
                </c:pt>
                <c:pt idx="42">
                  <c:v>16749.302325581397</c:v>
                </c:pt>
                <c:pt idx="43">
                  <c:v>16730.909090909092</c:v>
                </c:pt>
                <c:pt idx="44">
                  <c:v>16703.111111111109</c:v>
                </c:pt>
                <c:pt idx="45">
                  <c:v>16667.82608695652</c:v>
                </c:pt>
                <c:pt idx="46">
                  <c:v>16622.765957446809</c:v>
                </c:pt>
                <c:pt idx="47">
                  <c:v>16592.5</c:v>
                </c:pt>
                <c:pt idx="48">
                  <c:v>16555.510204081631</c:v>
                </c:pt>
                <c:pt idx="49">
                  <c:v>16516.400000000001</c:v>
                </c:pt>
                <c:pt idx="50">
                  <c:v>16490.392156862745</c:v>
                </c:pt>
                <c:pt idx="51">
                  <c:v>16588.076923076922</c:v>
                </c:pt>
                <c:pt idx="52">
                  <c:v>16441.886792452831</c:v>
                </c:pt>
                <c:pt idx="53">
                  <c:v>16406.296296296296</c:v>
                </c:pt>
                <c:pt idx="54">
                  <c:v>16382.545454545454</c:v>
                </c:pt>
                <c:pt idx="55">
                  <c:v>16353.75</c:v>
                </c:pt>
                <c:pt idx="56">
                  <c:v>16310.701754385966</c:v>
                </c:pt>
                <c:pt idx="57">
                  <c:v>16305.172413793103</c:v>
                </c:pt>
                <c:pt idx="58">
                  <c:v>16283.559322033898</c:v>
                </c:pt>
                <c:pt idx="59">
                  <c:v>16268</c:v>
                </c:pt>
                <c:pt idx="60">
                  <c:v>16240</c:v>
                </c:pt>
                <c:pt idx="61">
                  <c:v>16209.677419354839</c:v>
                </c:pt>
                <c:pt idx="62">
                  <c:v>16186.825396825398</c:v>
                </c:pt>
                <c:pt idx="63">
                  <c:v>16160.78125</c:v>
                </c:pt>
                <c:pt idx="64">
                  <c:v>16121.846153846154</c:v>
                </c:pt>
                <c:pt idx="65">
                  <c:v>16083.333333333334</c:v>
                </c:pt>
                <c:pt idx="66">
                  <c:v>16044.776119402984</c:v>
                </c:pt>
                <c:pt idx="67">
                  <c:v>16012.5</c:v>
                </c:pt>
                <c:pt idx="68">
                  <c:v>15979.130434782608</c:v>
                </c:pt>
                <c:pt idx="69">
                  <c:v>15935.571428571429</c:v>
                </c:pt>
                <c:pt idx="70">
                  <c:v>15910.985915492958</c:v>
                </c:pt>
                <c:pt idx="71">
                  <c:v>15883.055555555555</c:v>
                </c:pt>
                <c:pt idx="72">
                  <c:v>15857.808219178081</c:v>
                </c:pt>
                <c:pt idx="73">
                  <c:v>15844.054054054053</c:v>
                </c:pt>
                <c:pt idx="74">
                  <c:v>15823.733333333334</c:v>
                </c:pt>
                <c:pt idx="75">
                  <c:v>15799.21052631579</c:v>
                </c:pt>
                <c:pt idx="76">
                  <c:v>15777.012987012988</c:v>
                </c:pt>
                <c:pt idx="77">
                  <c:v>15747.692307692309</c:v>
                </c:pt>
                <c:pt idx="78">
                  <c:v>15729.240506329113</c:v>
                </c:pt>
                <c:pt idx="79">
                  <c:v>15711</c:v>
                </c:pt>
                <c:pt idx="80">
                  <c:v>15699.506172839507</c:v>
                </c:pt>
                <c:pt idx="81">
                  <c:v>15682.926829268292</c:v>
                </c:pt>
                <c:pt idx="82">
                  <c:v>15664.216867469879</c:v>
                </c:pt>
                <c:pt idx="83">
                  <c:v>15643.214285714286</c:v>
                </c:pt>
                <c:pt idx="84">
                  <c:v>15610.941176470587</c:v>
                </c:pt>
                <c:pt idx="85">
                  <c:v>15591.39534883721</c:v>
                </c:pt>
                <c:pt idx="86">
                  <c:v>15576.206896551725</c:v>
                </c:pt>
                <c:pt idx="87">
                  <c:v>15565.227272727272</c:v>
                </c:pt>
                <c:pt idx="88">
                  <c:v>15551.91011235955</c:v>
                </c:pt>
                <c:pt idx="89">
                  <c:v>15530.333333333334</c:v>
                </c:pt>
                <c:pt idx="90">
                  <c:v>15508.351648351649</c:v>
                </c:pt>
                <c:pt idx="91">
                  <c:v>15479.891304347826</c:v>
                </c:pt>
                <c:pt idx="92">
                  <c:v>15468.279569892473</c:v>
                </c:pt>
                <c:pt idx="93">
                  <c:v>15454.04255319149</c:v>
                </c:pt>
                <c:pt idx="94">
                  <c:v>15441.263157894737</c:v>
                </c:pt>
                <c:pt idx="95">
                  <c:v>15427.604166666666</c:v>
                </c:pt>
                <c:pt idx="96">
                  <c:v>15417.628865979381</c:v>
                </c:pt>
                <c:pt idx="97">
                  <c:v>15399.081632653062</c:v>
                </c:pt>
                <c:pt idx="98">
                  <c:v>15370.505050505051</c:v>
                </c:pt>
                <c:pt idx="99">
                  <c:v>15347.5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1-4201-97C8-D3EEF3CABD78}"/>
            </c:ext>
          </c:extLst>
        </c:ser>
        <c:ser>
          <c:idx val="2"/>
          <c:order val="1"/>
          <c:tx>
            <c:strRef>
              <c:f>DISTRIBUTION!$J$3</c:f>
              <c:strCache>
                <c:ptCount val="1"/>
                <c:pt idx="0">
                  <c:v>Objectif η 79%  2020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PRODUCTION!$A$5:$A$369</c:f>
              <c:numCache>
                <c:formatCode>d\-mmm</c:formatCode>
                <c:ptCount val="365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  <c:pt idx="353">
                  <c:v>45280</c:v>
                </c:pt>
                <c:pt idx="354">
                  <c:v>45281</c:v>
                </c:pt>
                <c:pt idx="355">
                  <c:v>45282</c:v>
                </c:pt>
                <c:pt idx="356">
                  <c:v>45283</c:v>
                </c:pt>
                <c:pt idx="357">
                  <c:v>45284</c:v>
                </c:pt>
                <c:pt idx="358">
                  <c:v>45285</c:v>
                </c:pt>
                <c:pt idx="359">
                  <c:v>45286</c:v>
                </c:pt>
                <c:pt idx="360">
                  <c:v>45287</c:v>
                </c:pt>
                <c:pt idx="361">
                  <c:v>45288</c:v>
                </c:pt>
                <c:pt idx="362">
                  <c:v>45289</c:v>
                </c:pt>
                <c:pt idx="363">
                  <c:v>45290</c:v>
                </c:pt>
                <c:pt idx="364">
                  <c:v>45291</c:v>
                </c:pt>
              </c:numCache>
            </c:numRef>
          </c:cat>
          <c:val>
            <c:numRef>
              <c:f>DISTRIBUTION!$J$6:$J$370</c:f>
              <c:numCache>
                <c:formatCode>_-* #\ ##0_-;\-* #\ ##0_-;_-* "-"??_-;_-@_-</c:formatCode>
                <c:ptCount val="365"/>
                <c:pt idx="0">
                  <c:v>14280</c:v>
                </c:pt>
                <c:pt idx="1">
                  <c:v>14280</c:v>
                </c:pt>
                <c:pt idx="2">
                  <c:v>14280</c:v>
                </c:pt>
                <c:pt idx="3">
                  <c:v>14280</c:v>
                </c:pt>
                <c:pt idx="4">
                  <c:v>14280</c:v>
                </c:pt>
                <c:pt idx="5">
                  <c:v>14280</c:v>
                </c:pt>
                <c:pt idx="6">
                  <c:v>14280</c:v>
                </c:pt>
                <c:pt idx="7">
                  <c:v>14280</c:v>
                </c:pt>
                <c:pt idx="8">
                  <c:v>14280</c:v>
                </c:pt>
                <c:pt idx="9">
                  <c:v>14280</c:v>
                </c:pt>
                <c:pt idx="10">
                  <c:v>14280</c:v>
                </c:pt>
                <c:pt idx="11">
                  <c:v>14280</c:v>
                </c:pt>
                <c:pt idx="12">
                  <c:v>14280</c:v>
                </c:pt>
                <c:pt idx="13">
                  <c:v>14280</c:v>
                </c:pt>
                <c:pt idx="14">
                  <c:v>14280</c:v>
                </c:pt>
                <c:pt idx="15">
                  <c:v>14280</c:v>
                </c:pt>
                <c:pt idx="16">
                  <c:v>14280</c:v>
                </c:pt>
                <c:pt idx="17">
                  <c:v>14280</c:v>
                </c:pt>
                <c:pt idx="18">
                  <c:v>14280</c:v>
                </c:pt>
                <c:pt idx="19">
                  <c:v>14280</c:v>
                </c:pt>
                <c:pt idx="20">
                  <c:v>14280</c:v>
                </c:pt>
                <c:pt idx="21">
                  <c:v>14280</c:v>
                </c:pt>
                <c:pt idx="22">
                  <c:v>14280</c:v>
                </c:pt>
                <c:pt idx="23">
                  <c:v>14280</c:v>
                </c:pt>
                <c:pt idx="24">
                  <c:v>14280</c:v>
                </c:pt>
                <c:pt idx="25">
                  <c:v>14280</c:v>
                </c:pt>
                <c:pt idx="26">
                  <c:v>14280</c:v>
                </c:pt>
                <c:pt idx="27">
                  <c:v>14280</c:v>
                </c:pt>
                <c:pt idx="28">
                  <c:v>14280</c:v>
                </c:pt>
                <c:pt idx="29">
                  <c:v>14280</c:v>
                </c:pt>
                <c:pt idx="30">
                  <c:v>14280</c:v>
                </c:pt>
                <c:pt idx="31">
                  <c:v>14280</c:v>
                </c:pt>
                <c:pt idx="32">
                  <c:v>14280</c:v>
                </c:pt>
                <c:pt idx="33">
                  <c:v>14280</c:v>
                </c:pt>
                <c:pt idx="34">
                  <c:v>14280</c:v>
                </c:pt>
                <c:pt idx="35">
                  <c:v>14280</c:v>
                </c:pt>
                <c:pt idx="36">
                  <c:v>14280</c:v>
                </c:pt>
                <c:pt idx="37">
                  <c:v>14280</c:v>
                </c:pt>
                <c:pt idx="38">
                  <c:v>14280</c:v>
                </c:pt>
                <c:pt idx="39">
                  <c:v>14280</c:v>
                </c:pt>
                <c:pt idx="40">
                  <c:v>14280</c:v>
                </c:pt>
                <c:pt idx="41">
                  <c:v>14280</c:v>
                </c:pt>
                <c:pt idx="42">
                  <c:v>14280</c:v>
                </c:pt>
                <c:pt idx="43">
                  <c:v>14280</c:v>
                </c:pt>
                <c:pt idx="44">
                  <c:v>14280</c:v>
                </c:pt>
                <c:pt idx="45">
                  <c:v>14280</c:v>
                </c:pt>
                <c:pt idx="46">
                  <c:v>14280</c:v>
                </c:pt>
                <c:pt idx="47">
                  <c:v>14280</c:v>
                </c:pt>
                <c:pt idx="48">
                  <c:v>14280</c:v>
                </c:pt>
                <c:pt idx="49">
                  <c:v>14280</c:v>
                </c:pt>
                <c:pt idx="50">
                  <c:v>14280</c:v>
                </c:pt>
                <c:pt idx="51">
                  <c:v>14280</c:v>
                </c:pt>
                <c:pt idx="52">
                  <c:v>14280</c:v>
                </c:pt>
                <c:pt idx="53">
                  <c:v>14280</c:v>
                </c:pt>
                <c:pt idx="54">
                  <c:v>14280</c:v>
                </c:pt>
                <c:pt idx="55">
                  <c:v>14280</c:v>
                </c:pt>
                <c:pt idx="56">
                  <c:v>14280</c:v>
                </c:pt>
                <c:pt idx="57">
                  <c:v>14280</c:v>
                </c:pt>
                <c:pt idx="58">
                  <c:v>14280</c:v>
                </c:pt>
                <c:pt idx="59">
                  <c:v>14280</c:v>
                </c:pt>
                <c:pt idx="60">
                  <c:v>14280</c:v>
                </c:pt>
                <c:pt idx="61">
                  <c:v>14280</c:v>
                </c:pt>
                <c:pt idx="62">
                  <c:v>14280</c:v>
                </c:pt>
                <c:pt idx="63">
                  <c:v>14280</c:v>
                </c:pt>
                <c:pt idx="64">
                  <c:v>14280</c:v>
                </c:pt>
                <c:pt idx="65">
                  <c:v>14280</c:v>
                </c:pt>
                <c:pt idx="66">
                  <c:v>14280</c:v>
                </c:pt>
                <c:pt idx="67">
                  <c:v>14280</c:v>
                </c:pt>
                <c:pt idx="68">
                  <c:v>14280</c:v>
                </c:pt>
                <c:pt idx="69">
                  <c:v>14280</c:v>
                </c:pt>
                <c:pt idx="70">
                  <c:v>14280</c:v>
                </c:pt>
                <c:pt idx="71">
                  <c:v>14280</c:v>
                </c:pt>
                <c:pt idx="72">
                  <c:v>14280</c:v>
                </c:pt>
                <c:pt idx="73">
                  <c:v>14280</c:v>
                </c:pt>
                <c:pt idx="74">
                  <c:v>14280</c:v>
                </c:pt>
                <c:pt idx="75">
                  <c:v>14280</c:v>
                </c:pt>
                <c:pt idx="76">
                  <c:v>14280</c:v>
                </c:pt>
                <c:pt idx="77">
                  <c:v>14280</c:v>
                </c:pt>
                <c:pt idx="78">
                  <c:v>14280</c:v>
                </c:pt>
                <c:pt idx="79">
                  <c:v>14280</c:v>
                </c:pt>
                <c:pt idx="80">
                  <c:v>14280</c:v>
                </c:pt>
                <c:pt idx="81">
                  <c:v>14280</c:v>
                </c:pt>
                <c:pt idx="82">
                  <c:v>14280</c:v>
                </c:pt>
                <c:pt idx="83">
                  <c:v>14280</c:v>
                </c:pt>
                <c:pt idx="84">
                  <c:v>14280</c:v>
                </c:pt>
                <c:pt idx="85">
                  <c:v>14280</c:v>
                </c:pt>
                <c:pt idx="86">
                  <c:v>14280</c:v>
                </c:pt>
                <c:pt idx="87">
                  <c:v>14280</c:v>
                </c:pt>
                <c:pt idx="88">
                  <c:v>14280</c:v>
                </c:pt>
                <c:pt idx="89">
                  <c:v>14280</c:v>
                </c:pt>
                <c:pt idx="90">
                  <c:v>14280</c:v>
                </c:pt>
                <c:pt idx="91">
                  <c:v>14280</c:v>
                </c:pt>
                <c:pt idx="92">
                  <c:v>14280</c:v>
                </c:pt>
                <c:pt idx="93">
                  <c:v>14280</c:v>
                </c:pt>
                <c:pt idx="94">
                  <c:v>14280</c:v>
                </c:pt>
                <c:pt idx="95">
                  <c:v>14280</c:v>
                </c:pt>
                <c:pt idx="96">
                  <c:v>14280</c:v>
                </c:pt>
                <c:pt idx="97">
                  <c:v>14280</c:v>
                </c:pt>
                <c:pt idx="98">
                  <c:v>14280</c:v>
                </c:pt>
                <c:pt idx="99">
                  <c:v>14280</c:v>
                </c:pt>
                <c:pt idx="100">
                  <c:v>14280</c:v>
                </c:pt>
                <c:pt idx="101">
                  <c:v>14280</c:v>
                </c:pt>
                <c:pt idx="102">
                  <c:v>14280</c:v>
                </c:pt>
                <c:pt idx="103">
                  <c:v>14280</c:v>
                </c:pt>
                <c:pt idx="104">
                  <c:v>14280</c:v>
                </c:pt>
                <c:pt idx="105">
                  <c:v>14280</c:v>
                </c:pt>
                <c:pt idx="106">
                  <c:v>14280</c:v>
                </c:pt>
                <c:pt idx="107">
                  <c:v>14280</c:v>
                </c:pt>
                <c:pt idx="108">
                  <c:v>14280</c:v>
                </c:pt>
                <c:pt idx="109">
                  <c:v>14280</c:v>
                </c:pt>
                <c:pt idx="110">
                  <c:v>14280</c:v>
                </c:pt>
                <c:pt idx="111">
                  <c:v>14280</c:v>
                </c:pt>
                <c:pt idx="112">
                  <c:v>14280</c:v>
                </c:pt>
                <c:pt idx="113">
                  <c:v>14280</c:v>
                </c:pt>
                <c:pt idx="114">
                  <c:v>14280</c:v>
                </c:pt>
                <c:pt idx="115">
                  <c:v>14280</c:v>
                </c:pt>
                <c:pt idx="116">
                  <c:v>14280</c:v>
                </c:pt>
                <c:pt idx="117">
                  <c:v>14280</c:v>
                </c:pt>
                <c:pt idx="118">
                  <c:v>14280</c:v>
                </c:pt>
                <c:pt idx="119">
                  <c:v>14280</c:v>
                </c:pt>
                <c:pt idx="120">
                  <c:v>14280</c:v>
                </c:pt>
                <c:pt idx="121">
                  <c:v>14280</c:v>
                </c:pt>
                <c:pt idx="122">
                  <c:v>14280</c:v>
                </c:pt>
                <c:pt idx="123">
                  <c:v>14280</c:v>
                </c:pt>
                <c:pt idx="124">
                  <c:v>14280</c:v>
                </c:pt>
                <c:pt idx="125">
                  <c:v>14280</c:v>
                </c:pt>
                <c:pt idx="126">
                  <c:v>14280</c:v>
                </c:pt>
                <c:pt idx="127">
                  <c:v>14280</c:v>
                </c:pt>
                <c:pt idx="128">
                  <c:v>14280</c:v>
                </c:pt>
                <c:pt idx="129">
                  <c:v>14280</c:v>
                </c:pt>
                <c:pt idx="130">
                  <c:v>14280</c:v>
                </c:pt>
                <c:pt idx="131">
                  <c:v>14280</c:v>
                </c:pt>
                <c:pt idx="132">
                  <c:v>14280</c:v>
                </c:pt>
                <c:pt idx="133">
                  <c:v>14280</c:v>
                </c:pt>
                <c:pt idx="134">
                  <c:v>14280</c:v>
                </c:pt>
                <c:pt idx="135">
                  <c:v>14280</c:v>
                </c:pt>
                <c:pt idx="136">
                  <c:v>14280</c:v>
                </c:pt>
                <c:pt idx="137">
                  <c:v>14280</c:v>
                </c:pt>
                <c:pt idx="138">
                  <c:v>14280</c:v>
                </c:pt>
                <c:pt idx="139">
                  <c:v>14280</c:v>
                </c:pt>
                <c:pt idx="140">
                  <c:v>14280</c:v>
                </c:pt>
                <c:pt idx="141">
                  <c:v>14280</c:v>
                </c:pt>
                <c:pt idx="142">
                  <c:v>14280</c:v>
                </c:pt>
                <c:pt idx="143">
                  <c:v>14280</c:v>
                </c:pt>
                <c:pt idx="144">
                  <c:v>14280</c:v>
                </c:pt>
                <c:pt idx="145">
                  <c:v>14280</c:v>
                </c:pt>
                <c:pt idx="146">
                  <c:v>14280</c:v>
                </c:pt>
                <c:pt idx="147">
                  <c:v>14280</c:v>
                </c:pt>
                <c:pt idx="148">
                  <c:v>14280</c:v>
                </c:pt>
                <c:pt idx="149">
                  <c:v>14280</c:v>
                </c:pt>
                <c:pt idx="150">
                  <c:v>14280</c:v>
                </c:pt>
                <c:pt idx="151">
                  <c:v>14280</c:v>
                </c:pt>
                <c:pt idx="152">
                  <c:v>14280</c:v>
                </c:pt>
                <c:pt idx="153">
                  <c:v>14280</c:v>
                </c:pt>
                <c:pt idx="154">
                  <c:v>14280</c:v>
                </c:pt>
                <c:pt idx="155">
                  <c:v>14280</c:v>
                </c:pt>
                <c:pt idx="156">
                  <c:v>14280</c:v>
                </c:pt>
                <c:pt idx="157">
                  <c:v>14280</c:v>
                </c:pt>
                <c:pt idx="158">
                  <c:v>14280</c:v>
                </c:pt>
                <c:pt idx="159">
                  <c:v>14280</c:v>
                </c:pt>
                <c:pt idx="160">
                  <c:v>14280</c:v>
                </c:pt>
                <c:pt idx="161">
                  <c:v>14280</c:v>
                </c:pt>
                <c:pt idx="162">
                  <c:v>14280</c:v>
                </c:pt>
                <c:pt idx="163">
                  <c:v>14280</c:v>
                </c:pt>
                <c:pt idx="164">
                  <c:v>14280</c:v>
                </c:pt>
                <c:pt idx="165">
                  <c:v>14280</c:v>
                </c:pt>
                <c:pt idx="166">
                  <c:v>14280</c:v>
                </c:pt>
                <c:pt idx="167">
                  <c:v>14280</c:v>
                </c:pt>
                <c:pt idx="168">
                  <c:v>14280</c:v>
                </c:pt>
                <c:pt idx="169">
                  <c:v>14280</c:v>
                </c:pt>
                <c:pt idx="170">
                  <c:v>14280</c:v>
                </c:pt>
                <c:pt idx="171">
                  <c:v>14280</c:v>
                </c:pt>
                <c:pt idx="172">
                  <c:v>14280</c:v>
                </c:pt>
                <c:pt idx="173">
                  <c:v>14280</c:v>
                </c:pt>
                <c:pt idx="174">
                  <c:v>14280</c:v>
                </c:pt>
                <c:pt idx="175">
                  <c:v>14280</c:v>
                </c:pt>
                <c:pt idx="176">
                  <c:v>14280</c:v>
                </c:pt>
                <c:pt idx="177">
                  <c:v>14280</c:v>
                </c:pt>
                <c:pt idx="178">
                  <c:v>14280</c:v>
                </c:pt>
                <c:pt idx="179">
                  <c:v>14280</c:v>
                </c:pt>
                <c:pt idx="180">
                  <c:v>14280</c:v>
                </c:pt>
                <c:pt idx="181">
                  <c:v>14280</c:v>
                </c:pt>
                <c:pt idx="182">
                  <c:v>14280</c:v>
                </c:pt>
                <c:pt idx="183">
                  <c:v>14280</c:v>
                </c:pt>
                <c:pt idx="184">
                  <c:v>14280</c:v>
                </c:pt>
                <c:pt idx="185">
                  <c:v>14280</c:v>
                </c:pt>
                <c:pt idx="186">
                  <c:v>14280</c:v>
                </c:pt>
                <c:pt idx="187">
                  <c:v>14280</c:v>
                </c:pt>
                <c:pt idx="188">
                  <c:v>14280</c:v>
                </c:pt>
                <c:pt idx="189">
                  <c:v>14280</c:v>
                </c:pt>
                <c:pt idx="190">
                  <c:v>14280</c:v>
                </c:pt>
                <c:pt idx="191">
                  <c:v>14280</c:v>
                </c:pt>
                <c:pt idx="192">
                  <c:v>14280</c:v>
                </c:pt>
                <c:pt idx="193">
                  <c:v>14280</c:v>
                </c:pt>
                <c:pt idx="194">
                  <c:v>14280</c:v>
                </c:pt>
                <c:pt idx="195">
                  <c:v>14280</c:v>
                </c:pt>
                <c:pt idx="196">
                  <c:v>14280</c:v>
                </c:pt>
                <c:pt idx="197">
                  <c:v>14280</c:v>
                </c:pt>
                <c:pt idx="198">
                  <c:v>14280</c:v>
                </c:pt>
                <c:pt idx="199">
                  <c:v>14280</c:v>
                </c:pt>
                <c:pt idx="200">
                  <c:v>14280</c:v>
                </c:pt>
                <c:pt idx="201">
                  <c:v>14280</c:v>
                </c:pt>
                <c:pt idx="202">
                  <c:v>14280</c:v>
                </c:pt>
                <c:pt idx="203">
                  <c:v>14280</c:v>
                </c:pt>
                <c:pt idx="204">
                  <c:v>14280</c:v>
                </c:pt>
                <c:pt idx="205">
                  <c:v>14280</c:v>
                </c:pt>
                <c:pt idx="206">
                  <c:v>14280</c:v>
                </c:pt>
                <c:pt idx="207">
                  <c:v>14280</c:v>
                </c:pt>
                <c:pt idx="208">
                  <c:v>14280</c:v>
                </c:pt>
                <c:pt idx="209">
                  <c:v>14280</c:v>
                </c:pt>
                <c:pt idx="210">
                  <c:v>14280</c:v>
                </c:pt>
                <c:pt idx="211">
                  <c:v>14280</c:v>
                </c:pt>
                <c:pt idx="212">
                  <c:v>14280</c:v>
                </c:pt>
                <c:pt idx="213">
                  <c:v>14280</c:v>
                </c:pt>
                <c:pt idx="214">
                  <c:v>14280</c:v>
                </c:pt>
                <c:pt idx="215">
                  <c:v>14280</c:v>
                </c:pt>
                <c:pt idx="216">
                  <c:v>14280</c:v>
                </c:pt>
                <c:pt idx="217">
                  <c:v>14280</c:v>
                </c:pt>
                <c:pt idx="218">
                  <c:v>14280</c:v>
                </c:pt>
                <c:pt idx="219">
                  <c:v>14280</c:v>
                </c:pt>
                <c:pt idx="220">
                  <c:v>14280</c:v>
                </c:pt>
                <c:pt idx="221">
                  <c:v>14280</c:v>
                </c:pt>
                <c:pt idx="222">
                  <c:v>14280</c:v>
                </c:pt>
                <c:pt idx="223">
                  <c:v>14280</c:v>
                </c:pt>
                <c:pt idx="224">
                  <c:v>14280</c:v>
                </c:pt>
                <c:pt idx="225">
                  <c:v>14280</c:v>
                </c:pt>
                <c:pt idx="226">
                  <c:v>14280</c:v>
                </c:pt>
                <c:pt idx="227">
                  <c:v>14280</c:v>
                </c:pt>
                <c:pt idx="228">
                  <c:v>14280</c:v>
                </c:pt>
                <c:pt idx="229">
                  <c:v>14280</c:v>
                </c:pt>
                <c:pt idx="230">
                  <c:v>14280</c:v>
                </c:pt>
                <c:pt idx="231">
                  <c:v>14280</c:v>
                </c:pt>
                <c:pt idx="232">
                  <c:v>14280</c:v>
                </c:pt>
                <c:pt idx="233">
                  <c:v>14280</c:v>
                </c:pt>
                <c:pt idx="234">
                  <c:v>14280</c:v>
                </c:pt>
                <c:pt idx="235">
                  <c:v>14280</c:v>
                </c:pt>
                <c:pt idx="236">
                  <c:v>14280</c:v>
                </c:pt>
                <c:pt idx="237">
                  <c:v>14280</c:v>
                </c:pt>
                <c:pt idx="238">
                  <c:v>14280</c:v>
                </c:pt>
                <c:pt idx="239">
                  <c:v>14280</c:v>
                </c:pt>
                <c:pt idx="240">
                  <c:v>14280</c:v>
                </c:pt>
                <c:pt idx="241">
                  <c:v>14280</c:v>
                </c:pt>
                <c:pt idx="242">
                  <c:v>14280</c:v>
                </c:pt>
                <c:pt idx="243">
                  <c:v>14280</c:v>
                </c:pt>
                <c:pt idx="244">
                  <c:v>14280</c:v>
                </c:pt>
                <c:pt idx="245">
                  <c:v>14280</c:v>
                </c:pt>
                <c:pt idx="246">
                  <c:v>14280</c:v>
                </c:pt>
                <c:pt idx="247">
                  <c:v>14280</c:v>
                </c:pt>
                <c:pt idx="248">
                  <c:v>14280</c:v>
                </c:pt>
                <c:pt idx="249">
                  <c:v>14280</c:v>
                </c:pt>
                <c:pt idx="250">
                  <c:v>14280</c:v>
                </c:pt>
                <c:pt idx="251">
                  <c:v>14280</c:v>
                </c:pt>
                <c:pt idx="252">
                  <c:v>14280</c:v>
                </c:pt>
                <c:pt idx="253">
                  <c:v>14280</c:v>
                </c:pt>
                <c:pt idx="254">
                  <c:v>14280</c:v>
                </c:pt>
                <c:pt idx="255">
                  <c:v>14280</c:v>
                </c:pt>
                <c:pt idx="256">
                  <c:v>14280</c:v>
                </c:pt>
                <c:pt idx="257">
                  <c:v>14280</c:v>
                </c:pt>
                <c:pt idx="258">
                  <c:v>14280</c:v>
                </c:pt>
                <c:pt idx="259">
                  <c:v>14280</c:v>
                </c:pt>
                <c:pt idx="260">
                  <c:v>14280</c:v>
                </c:pt>
                <c:pt idx="261">
                  <c:v>14280</c:v>
                </c:pt>
                <c:pt idx="262">
                  <c:v>14280</c:v>
                </c:pt>
                <c:pt idx="263">
                  <c:v>14280</c:v>
                </c:pt>
                <c:pt idx="264">
                  <c:v>14280</c:v>
                </c:pt>
                <c:pt idx="265">
                  <c:v>14280</c:v>
                </c:pt>
                <c:pt idx="266">
                  <c:v>14280</c:v>
                </c:pt>
                <c:pt idx="267">
                  <c:v>14280</c:v>
                </c:pt>
                <c:pt idx="268">
                  <c:v>14280</c:v>
                </c:pt>
                <c:pt idx="269">
                  <c:v>14280</c:v>
                </c:pt>
                <c:pt idx="270">
                  <c:v>14280</c:v>
                </c:pt>
                <c:pt idx="271">
                  <c:v>14280</c:v>
                </c:pt>
                <c:pt idx="272">
                  <c:v>14280</c:v>
                </c:pt>
                <c:pt idx="273">
                  <c:v>14280</c:v>
                </c:pt>
                <c:pt idx="274">
                  <c:v>14280</c:v>
                </c:pt>
                <c:pt idx="275">
                  <c:v>14280</c:v>
                </c:pt>
                <c:pt idx="276">
                  <c:v>14280</c:v>
                </c:pt>
                <c:pt idx="277">
                  <c:v>14280</c:v>
                </c:pt>
                <c:pt idx="278">
                  <c:v>14280</c:v>
                </c:pt>
                <c:pt idx="279">
                  <c:v>14280</c:v>
                </c:pt>
                <c:pt idx="280">
                  <c:v>14280</c:v>
                </c:pt>
                <c:pt idx="281">
                  <c:v>14280</c:v>
                </c:pt>
                <c:pt idx="282">
                  <c:v>14280</c:v>
                </c:pt>
                <c:pt idx="283">
                  <c:v>14280</c:v>
                </c:pt>
                <c:pt idx="284">
                  <c:v>14280</c:v>
                </c:pt>
                <c:pt idx="285">
                  <c:v>14280</c:v>
                </c:pt>
                <c:pt idx="286">
                  <c:v>14280</c:v>
                </c:pt>
                <c:pt idx="287">
                  <c:v>14280</c:v>
                </c:pt>
                <c:pt idx="288">
                  <c:v>14280</c:v>
                </c:pt>
                <c:pt idx="289">
                  <c:v>14280</c:v>
                </c:pt>
                <c:pt idx="290">
                  <c:v>14280</c:v>
                </c:pt>
                <c:pt idx="291">
                  <c:v>14280</c:v>
                </c:pt>
                <c:pt idx="292">
                  <c:v>14280</c:v>
                </c:pt>
                <c:pt idx="293">
                  <c:v>14280</c:v>
                </c:pt>
                <c:pt idx="294">
                  <c:v>14280</c:v>
                </c:pt>
                <c:pt idx="295">
                  <c:v>14280</c:v>
                </c:pt>
                <c:pt idx="296">
                  <c:v>14280</c:v>
                </c:pt>
                <c:pt idx="297">
                  <c:v>14280</c:v>
                </c:pt>
                <c:pt idx="298">
                  <c:v>14280</c:v>
                </c:pt>
                <c:pt idx="299">
                  <c:v>14280</c:v>
                </c:pt>
                <c:pt idx="300">
                  <c:v>14280</c:v>
                </c:pt>
                <c:pt idx="301">
                  <c:v>14280</c:v>
                </c:pt>
                <c:pt idx="302">
                  <c:v>14280</c:v>
                </c:pt>
                <c:pt idx="303">
                  <c:v>14280</c:v>
                </c:pt>
                <c:pt idx="304">
                  <c:v>14280</c:v>
                </c:pt>
                <c:pt idx="305">
                  <c:v>14280</c:v>
                </c:pt>
                <c:pt idx="306">
                  <c:v>14280</c:v>
                </c:pt>
                <c:pt idx="307">
                  <c:v>14280</c:v>
                </c:pt>
                <c:pt idx="308">
                  <c:v>14280</c:v>
                </c:pt>
                <c:pt idx="309">
                  <c:v>14280</c:v>
                </c:pt>
                <c:pt idx="310">
                  <c:v>14280</c:v>
                </c:pt>
                <c:pt idx="311">
                  <c:v>14280</c:v>
                </c:pt>
                <c:pt idx="312">
                  <c:v>14280</c:v>
                </c:pt>
                <c:pt idx="313">
                  <c:v>14280</c:v>
                </c:pt>
                <c:pt idx="314">
                  <c:v>14280</c:v>
                </c:pt>
                <c:pt idx="315">
                  <c:v>14280</c:v>
                </c:pt>
                <c:pt idx="316">
                  <c:v>14280</c:v>
                </c:pt>
                <c:pt idx="317">
                  <c:v>14280</c:v>
                </c:pt>
                <c:pt idx="318">
                  <c:v>14280</c:v>
                </c:pt>
                <c:pt idx="319">
                  <c:v>14280</c:v>
                </c:pt>
                <c:pt idx="320">
                  <c:v>14280</c:v>
                </c:pt>
                <c:pt idx="321">
                  <c:v>14280</c:v>
                </c:pt>
                <c:pt idx="322">
                  <c:v>14280</c:v>
                </c:pt>
                <c:pt idx="323">
                  <c:v>14280</c:v>
                </c:pt>
                <c:pt idx="324">
                  <c:v>14280</c:v>
                </c:pt>
                <c:pt idx="325">
                  <c:v>14280</c:v>
                </c:pt>
                <c:pt idx="326">
                  <c:v>14280</c:v>
                </c:pt>
                <c:pt idx="327">
                  <c:v>14280</c:v>
                </c:pt>
                <c:pt idx="328">
                  <c:v>14280</c:v>
                </c:pt>
                <c:pt idx="329">
                  <c:v>14280</c:v>
                </c:pt>
                <c:pt idx="330">
                  <c:v>14280</c:v>
                </c:pt>
                <c:pt idx="331">
                  <c:v>14280</c:v>
                </c:pt>
                <c:pt idx="332">
                  <c:v>14280</c:v>
                </c:pt>
                <c:pt idx="333">
                  <c:v>14280</c:v>
                </c:pt>
                <c:pt idx="334">
                  <c:v>14280</c:v>
                </c:pt>
                <c:pt idx="335">
                  <c:v>14280</c:v>
                </c:pt>
                <c:pt idx="336">
                  <c:v>14280</c:v>
                </c:pt>
                <c:pt idx="337">
                  <c:v>14280</c:v>
                </c:pt>
                <c:pt idx="338">
                  <c:v>14280</c:v>
                </c:pt>
                <c:pt idx="339">
                  <c:v>14280</c:v>
                </c:pt>
                <c:pt idx="340">
                  <c:v>14280</c:v>
                </c:pt>
                <c:pt idx="341">
                  <c:v>14280</c:v>
                </c:pt>
                <c:pt idx="342">
                  <c:v>14280</c:v>
                </c:pt>
                <c:pt idx="343">
                  <c:v>14280</c:v>
                </c:pt>
                <c:pt idx="344">
                  <c:v>14280</c:v>
                </c:pt>
                <c:pt idx="345">
                  <c:v>14280</c:v>
                </c:pt>
                <c:pt idx="346">
                  <c:v>14280</c:v>
                </c:pt>
                <c:pt idx="347">
                  <c:v>14280</c:v>
                </c:pt>
                <c:pt idx="348">
                  <c:v>14280</c:v>
                </c:pt>
                <c:pt idx="349">
                  <c:v>14280</c:v>
                </c:pt>
                <c:pt idx="350">
                  <c:v>14280</c:v>
                </c:pt>
                <c:pt idx="351">
                  <c:v>14280</c:v>
                </c:pt>
                <c:pt idx="352">
                  <c:v>14280</c:v>
                </c:pt>
                <c:pt idx="353">
                  <c:v>14280</c:v>
                </c:pt>
                <c:pt idx="354">
                  <c:v>14280</c:v>
                </c:pt>
                <c:pt idx="355">
                  <c:v>14280</c:v>
                </c:pt>
                <c:pt idx="356">
                  <c:v>14280</c:v>
                </c:pt>
                <c:pt idx="357">
                  <c:v>14280</c:v>
                </c:pt>
                <c:pt idx="358">
                  <c:v>14280</c:v>
                </c:pt>
                <c:pt idx="359">
                  <c:v>14280</c:v>
                </c:pt>
                <c:pt idx="360">
                  <c:v>14280</c:v>
                </c:pt>
                <c:pt idx="361">
                  <c:v>14280</c:v>
                </c:pt>
                <c:pt idx="362">
                  <c:v>14280</c:v>
                </c:pt>
                <c:pt idx="363">
                  <c:v>14280</c:v>
                </c:pt>
                <c:pt idx="364">
                  <c:v>14280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1-4201-97C8-D3EEF3CABD78}"/>
            </c:ext>
          </c:extLst>
        </c:ser>
        <c:ser>
          <c:idx val="1"/>
          <c:order val="2"/>
          <c:tx>
            <c:strRef>
              <c:f>PRODUCTION!$AT$2:$AT$3</c:f>
              <c:strCache>
                <c:ptCount val="2"/>
                <c:pt idx="0">
                  <c:v>TOTAL PROD. CAPTAGES ANNEE N-1 (moy/j/an)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PRODUCTION!$AT$5:$AT$369</c:f>
              <c:numCache>
                <c:formatCode>0</c:formatCode>
                <c:ptCount val="365"/>
                <c:pt idx="0">
                  <c:v>13953</c:v>
                </c:pt>
                <c:pt idx="1">
                  <c:v>14619.5</c:v>
                </c:pt>
                <c:pt idx="2">
                  <c:v>14933.666666666666</c:v>
                </c:pt>
                <c:pt idx="3">
                  <c:v>15125.75</c:v>
                </c:pt>
                <c:pt idx="4">
                  <c:v>15201.6</c:v>
                </c:pt>
                <c:pt idx="5">
                  <c:v>15229.166666666666</c:v>
                </c:pt>
                <c:pt idx="6">
                  <c:v>15261.428571428571</c:v>
                </c:pt>
                <c:pt idx="7">
                  <c:v>15217.875</c:v>
                </c:pt>
                <c:pt idx="8">
                  <c:v>15216.444444444445</c:v>
                </c:pt>
                <c:pt idx="9">
                  <c:v>15218.7</c:v>
                </c:pt>
                <c:pt idx="10">
                  <c:v>15249.90909090909</c:v>
                </c:pt>
                <c:pt idx="11">
                  <c:v>15278.5</c:v>
                </c:pt>
                <c:pt idx="12">
                  <c:v>15329.692307692309</c:v>
                </c:pt>
                <c:pt idx="13">
                  <c:v>15368.142857142857</c:v>
                </c:pt>
                <c:pt idx="14">
                  <c:v>15385.466666666667</c:v>
                </c:pt>
                <c:pt idx="15">
                  <c:v>15390.8125</c:v>
                </c:pt>
                <c:pt idx="16">
                  <c:v>15427.764705882353</c:v>
                </c:pt>
                <c:pt idx="17">
                  <c:v>15491.666666666666</c:v>
                </c:pt>
                <c:pt idx="18">
                  <c:v>15568.684210526315</c:v>
                </c:pt>
                <c:pt idx="19">
                  <c:v>15579.75</c:v>
                </c:pt>
                <c:pt idx="20">
                  <c:v>15587.380952380952</c:v>
                </c:pt>
                <c:pt idx="21">
                  <c:v>15571.136363636364</c:v>
                </c:pt>
                <c:pt idx="22">
                  <c:v>15584.565217391304</c:v>
                </c:pt>
                <c:pt idx="23">
                  <c:v>15601.041666666666</c:v>
                </c:pt>
                <c:pt idx="24">
                  <c:v>15608.2</c:v>
                </c:pt>
                <c:pt idx="25">
                  <c:v>15622.884615384615</c:v>
                </c:pt>
                <c:pt idx="26">
                  <c:v>15675.37037037037</c:v>
                </c:pt>
                <c:pt idx="27">
                  <c:v>15706.964285714286</c:v>
                </c:pt>
                <c:pt idx="28">
                  <c:v>15726.379310344828</c:v>
                </c:pt>
                <c:pt idx="29">
                  <c:v>15748.5</c:v>
                </c:pt>
                <c:pt idx="30">
                  <c:v>15764.032258064517</c:v>
                </c:pt>
                <c:pt idx="31">
                  <c:v>15781.09375</c:v>
                </c:pt>
                <c:pt idx="32">
                  <c:v>15806.212121212122</c:v>
                </c:pt>
                <c:pt idx="33">
                  <c:v>15800.14705882353</c:v>
                </c:pt>
                <c:pt idx="34">
                  <c:v>15819.857142857143</c:v>
                </c:pt>
                <c:pt idx="35">
                  <c:v>15815.694444444445</c:v>
                </c:pt>
                <c:pt idx="36">
                  <c:v>15801.216216216217</c:v>
                </c:pt>
                <c:pt idx="37">
                  <c:v>15809.868421052632</c:v>
                </c:pt>
                <c:pt idx="38">
                  <c:v>15821.153846153846</c:v>
                </c:pt>
                <c:pt idx="39">
                  <c:v>15843.375</c:v>
                </c:pt>
                <c:pt idx="40">
                  <c:v>15850.121951219513</c:v>
                </c:pt>
                <c:pt idx="41">
                  <c:v>15842.738095238095</c:v>
                </c:pt>
                <c:pt idx="42">
                  <c:v>15830.348837209302</c:v>
                </c:pt>
                <c:pt idx="43">
                  <c:v>15808.522727272728</c:v>
                </c:pt>
                <c:pt idx="44">
                  <c:v>15800.777777777777</c:v>
                </c:pt>
                <c:pt idx="45">
                  <c:v>15794.673913043478</c:v>
                </c:pt>
                <c:pt idx="46">
                  <c:v>15786.063829787234</c:v>
                </c:pt>
                <c:pt idx="47">
                  <c:v>15780.104166666666</c:v>
                </c:pt>
                <c:pt idx="48">
                  <c:v>15774.591836734693</c:v>
                </c:pt>
                <c:pt idx="49">
                  <c:v>15756.1</c:v>
                </c:pt>
                <c:pt idx="50">
                  <c:v>15740.098039215687</c:v>
                </c:pt>
                <c:pt idx="51">
                  <c:v>15720.288461538461</c:v>
                </c:pt>
                <c:pt idx="52">
                  <c:v>15706.132075471698</c:v>
                </c:pt>
                <c:pt idx="53">
                  <c:v>15703.055555555555</c:v>
                </c:pt>
                <c:pt idx="54">
                  <c:v>15693.363636363636</c:v>
                </c:pt>
                <c:pt idx="55">
                  <c:v>15686.160714285714</c:v>
                </c:pt>
                <c:pt idx="56">
                  <c:v>15679.561403508771</c:v>
                </c:pt>
                <c:pt idx="57">
                  <c:v>15666.465517241379</c:v>
                </c:pt>
                <c:pt idx="58">
                  <c:v>15665</c:v>
                </c:pt>
                <c:pt idx="59">
                  <c:v>15659.75</c:v>
                </c:pt>
                <c:pt idx="60">
                  <c:v>15650.901639344262</c:v>
                </c:pt>
                <c:pt idx="61">
                  <c:v>15650.887096774193</c:v>
                </c:pt>
                <c:pt idx="62">
                  <c:v>15641.190476190477</c:v>
                </c:pt>
                <c:pt idx="63">
                  <c:v>15623.359375</c:v>
                </c:pt>
                <c:pt idx="64">
                  <c:v>15608.23076923077</c:v>
                </c:pt>
                <c:pt idx="65">
                  <c:v>15604.166666666666</c:v>
                </c:pt>
                <c:pt idx="66">
                  <c:v>15594.10447761194</c:v>
                </c:pt>
                <c:pt idx="67">
                  <c:v>15583.89705882353</c:v>
                </c:pt>
                <c:pt idx="68">
                  <c:v>15561.95652173913</c:v>
                </c:pt>
                <c:pt idx="69">
                  <c:v>15541.357142857143</c:v>
                </c:pt>
                <c:pt idx="70">
                  <c:v>15516.69014084507</c:v>
                </c:pt>
                <c:pt idx="71">
                  <c:v>15491.041666666666</c:v>
                </c:pt>
                <c:pt idx="72">
                  <c:v>15481.027397260274</c:v>
                </c:pt>
                <c:pt idx="73">
                  <c:v>15474.391891891892</c:v>
                </c:pt>
                <c:pt idx="74">
                  <c:v>15467.8</c:v>
                </c:pt>
                <c:pt idx="75">
                  <c:v>15455.986842105263</c:v>
                </c:pt>
                <c:pt idx="76">
                  <c:v>15450.714285714286</c:v>
                </c:pt>
                <c:pt idx="77">
                  <c:v>15449.294871794871</c:v>
                </c:pt>
                <c:pt idx="78">
                  <c:v>15429.303797468354</c:v>
                </c:pt>
                <c:pt idx="79">
                  <c:v>15424.0625</c:v>
                </c:pt>
                <c:pt idx="80">
                  <c:v>15419.074074074075</c:v>
                </c:pt>
                <c:pt idx="81">
                  <c:v>15420.670731707318</c:v>
                </c:pt>
                <c:pt idx="82">
                  <c:v>15415.481927710844</c:v>
                </c:pt>
                <c:pt idx="83">
                  <c:v>15416.845238095239</c:v>
                </c:pt>
                <c:pt idx="84">
                  <c:v>15420.882352941177</c:v>
                </c:pt>
                <c:pt idx="85">
                  <c:v>15409.593023255815</c:v>
                </c:pt>
                <c:pt idx="86">
                  <c:v>15407.528735632184</c:v>
                </c:pt>
                <c:pt idx="87">
                  <c:v>15401.193181818182</c:v>
                </c:pt>
                <c:pt idx="88">
                  <c:v>15396.460674157302</c:v>
                </c:pt>
                <c:pt idx="89">
                  <c:v>15390.055555555555</c:v>
                </c:pt>
                <c:pt idx="90">
                  <c:v>15380.384615384615</c:v>
                </c:pt>
                <c:pt idx="91">
                  <c:v>15369.83695652174</c:v>
                </c:pt>
                <c:pt idx="92">
                  <c:v>15358.548387096775</c:v>
                </c:pt>
                <c:pt idx="93">
                  <c:v>15354.202127659575</c:v>
                </c:pt>
                <c:pt idx="94">
                  <c:v>15348.894736842105</c:v>
                </c:pt>
                <c:pt idx="95">
                  <c:v>15345.885416666666</c:v>
                </c:pt>
                <c:pt idx="96">
                  <c:v>15338.40206185567</c:v>
                </c:pt>
                <c:pt idx="97">
                  <c:v>15330.969387755102</c:v>
                </c:pt>
                <c:pt idx="98">
                  <c:v>15315.60606060606</c:v>
                </c:pt>
                <c:pt idx="99">
                  <c:v>15301.45</c:v>
                </c:pt>
                <c:pt idx="100">
                  <c:v>15298.663366336634</c:v>
                </c:pt>
                <c:pt idx="101">
                  <c:v>15288.872549019608</c:v>
                </c:pt>
                <c:pt idx="102">
                  <c:v>15281.213592233009</c:v>
                </c:pt>
                <c:pt idx="103">
                  <c:v>15274.951923076924</c:v>
                </c:pt>
                <c:pt idx="104">
                  <c:v>15272.523809523809</c:v>
                </c:pt>
                <c:pt idx="105">
                  <c:v>15261.367924528302</c:v>
                </c:pt>
                <c:pt idx="106">
                  <c:v>15242.85046728972</c:v>
                </c:pt>
                <c:pt idx="107">
                  <c:v>15227.268518518518</c:v>
                </c:pt>
                <c:pt idx="108">
                  <c:v>15212.706422018349</c:v>
                </c:pt>
                <c:pt idx="109">
                  <c:v>15202.863636363636</c:v>
                </c:pt>
                <c:pt idx="110">
                  <c:v>15197.072072072073</c:v>
                </c:pt>
                <c:pt idx="111">
                  <c:v>15192.008928571429</c:v>
                </c:pt>
                <c:pt idx="112">
                  <c:v>15177.83185840708</c:v>
                </c:pt>
                <c:pt idx="113">
                  <c:v>15160.570175438597</c:v>
                </c:pt>
                <c:pt idx="114">
                  <c:v>15154.391304347826</c:v>
                </c:pt>
                <c:pt idx="115">
                  <c:v>15147.370689655172</c:v>
                </c:pt>
                <c:pt idx="116">
                  <c:v>15139.529914529914</c:v>
                </c:pt>
                <c:pt idx="117">
                  <c:v>15133.177966101695</c:v>
                </c:pt>
                <c:pt idx="118">
                  <c:v>15128.025210084033</c:v>
                </c:pt>
                <c:pt idx="119">
                  <c:v>15119.541666666666</c:v>
                </c:pt>
                <c:pt idx="120">
                  <c:v>15110.867768595041</c:v>
                </c:pt>
                <c:pt idx="121">
                  <c:v>15106.680327868853</c:v>
                </c:pt>
                <c:pt idx="122">
                  <c:v>15104.512195121952</c:v>
                </c:pt>
                <c:pt idx="123">
                  <c:v>15104.798387096775</c:v>
                </c:pt>
                <c:pt idx="124">
                  <c:v>15103.08</c:v>
                </c:pt>
                <c:pt idx="125">
                  <c:v>15103.373015873016</c:v>
                </c:pt>
                <c:pt idx="126">
                  <c:v>15101.771653543306</c:v>
                </c:pt>
                <c:pt idx="127">
                  <c:v>15096.8359375</c:v>
                </c:pt>
                <c:pt idx="128">
                  <c:v>15104.302325581395</c:v>
                </c:pt>
                <c:pt idx="129">
                  <c:v>15114.26923076923</c:v>
                </c:pt>
                <c:pt idx="130">
                  <c:v>15122.32824427481</c:v>
                </c:pt>
                <c:pt idx="131">
                  <c:v>15120.492424242424</c:v>
                </c:pt>
                <c:pt idx="132">
                  <c:v>15125.075187969926</c:v>
                </c:pt>
                <c:pt idx="133">
                  <c:v>15124.514925373134</c:v>
                </c:pt>
                <c:pt idx="134">
                  <c:v>15124.851851851852</c:v>
                </c:pt>
                <c:pt idx="135">
                  <c:v>15133.933823529413</c:v>
                </c:pt>
                <c:pt idx="136">
                  <c:v>15144.343065693431</c:v>
                </c:pt>
                <c:pt idx="137">
                  <c:v>15156.847826086956</c:v>
                </c:pt>
                <c:pt idx="138">
                  <c:v>15156.726618705035</c:v>
                </c:pt>
                <c:pt idx="139">
                  <c:v>15156.892857142857</c:v>
                </c:pt>
                <c:pt idx="140">
                  <c:v>15165.496453900709</c:v>
                </c:pt>
                <c:pt idx="141">
                  <c:v>15168.133802816901</c:v>
                </c:pt>
                <c:pt idx="142">
                  <c:v>15170.174825174825</c:v>
                </c:pt>
                <c:pt idx="143">
                  <c:v>15169.270833333334</c:v>
                </c:pt>
                <c:pt idx="144">
                  <c:v>15167.758620689656</c:v>
                </c:pt>
                <c:pt idx="145">
                  <c:v>15160.856164383562</c:v>
                </c:pt>
                <c:pt idx="146">
                  <c:v>15156.156462585033</c:v>
                </c:pt>
                <c:pt idx="147">
                  <c:v>15156.114864864865</c:v>
                </c:pt>
                <c:pt idx="148">
                  <c:v>15157.080536912752</c:v>
                </c:pt>
                <c:pt idx="149">
                  <c:v>15165.633333333333</c:v>
                </c:pt>
                <c:pt idx="150">
                  <c:v>15174.53642384106</c:v>
                </c:pt>
                <c:pt idx="151">
                  <c:v>15183.519736842105</c:v>
                </c:pt>
                <c:pt idx="152">
                  <c:v>15186.830065359478</c:v>
                </c:pt>
                <c:pt idx="153">
                  <c:v>15185.876623376624</c:v>
                </c:pt>
                <c:pt idx="154">
                  <c:v>15178.41935483871</c:v>
                </c:pt>
                <c:pt idx="155">
                  <c:v>15165.673076923076</c:v>
                </c:pt>
                <c:pt idx="156">
                  <c:v>15160.732484076432</c:v>
                </c:pt>
                <c:pt idx="157">
                  <c:v>15159.462025316456</c:v>
                </c:pt>
                <c:pt idx="158">
                  <c:v>15156.823899371069</c:v>
                </c:pt>
                <c:pt idx="159">
                  <c:v>15151.53125</c:v>
                </c:pt>
                <c:pt idx="160">
                  <c:v>15155.931677018634</c:v>
                </c:pt>
                <c:pt idx="161">
                  <c:v>15160.154320987655</c:v>
                </c:pt>
                <c:pt idx="162">
                  <c:v>15157.39263803681</c:v>
                </c:pt>
                <c:pt idx="163">
                  <c:v>15161.067073170732</c:v>
                </c:pt>
                <c:pt idx="164">
                  <c:v>15172.69696969697</c:v>
                </c:pt>
                <c:pt idx="165">
                  <c:v>15190.873493975903</c:v>
                </c:pt>
                <c:pt idx="166">
                  <c:v>15206.616766467067</c:v>
                </c:pt>
                <c:pt idx="167">
                  <c:v>15220.327380952382</c:v>
                </c:pt>
                <c:pt idx="168">
                  <c:v>15232.692307692309</c:v>
                </c:pt>
                <c:pt idx="169">
                  <c:v>15232.970588235294</c:v>
                </c:pt>
                <c:pt idx="170">
                  <c:v>15216.169590643274</c:v>
                </c:pt>
                <c:pt idx="171">
                  <c:v>15230.843023255815</c:v>
                </c:pt>
                <c:pt idx="172">
                  <c:v>15234.248554913294</c:v>
                </c:pt>
                <c:pt idx="173">
                  <c:v>15234.281609195403</c:v>
                </c:pt>
                <c:pt idx="174">
                  <c:v>15223.914285714285</c:v>
                </c:pt>
                <c:pt idx="175">
                  <c:v>15215.482954545454</c:v>
                </c:pt>
                <c:pt idx="176">
                  <c:v>15200.254237288136</c:v>
                </c:pt>
                <c:pt idx="177">
                  <c:v>15191.376404494382</c:v>
                </c:pt>
                <c:pt idx="178">
                  <c:v>15187.513966480446</c:v>
                </c:pt>
                <c:pt idx="179">
                  <c:v>15181.861111111111</c:v>
                </c:pt>
                <c:pt idx="180">
                  <c:v>15171.519337016574</c:v>
                </c:pt>
                <c:pt idx="181">
                  <c:v>15167.335164835165</c:v>
                </c:pt>
                <c:pt idx="182">
                  <c:v>15165.546448087433</c:v>
                </c:pt>
                <c:pt idx="183">
                  <c:v>15159.320652173914</c:v>
                </c:pt>
                <c:pt idx="184">
                  <c:v>15155</c:v>
                </c:pt>
                <c:pt idx="185">
                  <c:v>15152.768817204302</c:v>
                </c:pt>
                <c:pt idx="186">
                  <c:v>15148.475935828877</c:v>
                </c:pt>
                <c:pt idx="187">
                  <c:v>15148.271276595744</c:v>
                </c:pt>
                <c:pt idx="188">
                  <c:v>15149.867724867725</c:v>
                </c:pt>
                <c:pt idx="189">
                  <c:v>15151.026315789473</c:v>
                </c:pt>
                <c:pt idx="190">
                  <c:v>15148.71727748691</c:v>
                </c:pt>
                <c:pt idx="191">
                  <c:v>15155.651041666666</c:v>
                </c:pt>
                <c:pt idx="192">
                  <c:v>15166.450777202073</c:v>
                </c:pt>
                <c:pt idx="193">
                  <c:v>15176.108247422681</c:v>
                </c:pt>
                <c:pt idx="194">
                  <c:v>15178.589743589744</c:v>
                </c:pt>
                <c:pt idx="195">
                  <c:v>15184.719387755102</c:v>
                </c:pt>
                <c:pt idx="196">
                  <c:v>15191.040609137055</c:v>
                </c:pt>
                <c:pt idx="197">
                  <c:v>15196.843434343435</c:v>
                </c:pt>
                <c:pt idx="198">
                  <c:v>15208.768844221106</c:v>
                </c:pt>
                <c:pt idx="199">
                  <c:v>15212.674999999999</c:v>
                </c:pt>
                <c:pt idx="200">
                  <c:v>15208.930348258706</c:v>
                </c:pt>
                <c:pt idx="201">
                  <c:v>15211.856435643564</c:v>
                </c:pt>
                <c:pt idx="202">
                  <c:v>15214.261083743842</c:v>
                </c:pt>
                <c:pt idx="203">
                  <c:v>15210.563725490196</c:v>
                </c:pt>
                <c:pt idx="204">
                  <c:v>15207.195121951219</c:v>
                </c:pt>
                <c:pt idx="205">
                  <c:v>15207.063106796117</c:v>
                </c:pt>
                <c:pt idx="206">
                  <c:v>15204.227053140097</c:v>
                </c:pt>
                <c:pt idx="207">
                  <c:v>15203.052884615385</c:v>
                </c:pt>
                <c:pt idx="208">
                  <c:v>15198.54066985646</c:v>
                </c:pt>
                <c:pt idx="209">
                  <c:v>15193.214285714286</c:v>
                </c:pt>
                <c:pt idx="210">
                  <c:v>15186.753554502369</c:v>
                </c:pt>
                <c:pt idx="211">
                  <c:v>15181.627358490567</c:v>
                </c:pt>
                <c:pt idx="212">
                  <c:v>15181.901408450703</c:v>
                </c:pt>
                <c:pt idx="213">
                  <c:v>15184.415887850468</c:v>
                </c:pt>
                <c:pt idx="214">
                  <c:v>15186.488372093023</c:v>
                </c:pt>
                <c:pt idx="215">
                  <c:v>15185.949074074075</c:v>
                </c:pt>
                <c:pt idx="216">
                  <c:v>15183.202764976959</c:v>
                </c:pt>
                <c:pt idx="217">
                  <c:v>15179.655963302752</c:v>
                </c:pt>
                <c:pt idx="218">
                  <c:v>15175.593607305937</c:v>
                </c:pt>
                <c:pt idx="219">
                  <c:v>15172.34090909091</c:v>
                </c:pt>
                <c:pt idx="220">
                  <c:v>15178.257918552035</c:v>
                </c:pt>
                <c:pt idx="221">
                  <c:v>15182.545045045044</c:v>
                </c:pt>
                <c:pt idx="222">
                  <c:v>15186.70403587444</c:v>
                </c:pt>
                <c:pt idx="223">
                  <c:v>15191.808035714286</c:v>
                </c:pt>
                <c:pt idx="224">
                  <c:v>15187.577777777778</c:v>
                </c:pt>
                <c:pt idx="225">
                  <c:v>15178.694690265487</c:v>
                </c:pt>
                <c:pt idx="226">
                  <c:v>15169.713656387665</c:v>
                </c:pt>
                <c:pt idx="227">
                  <c:v>15166.293859649122</c:v>
                </c:pt>
                <c:pt idx="228">
                  <c:v>15162.816593886462</c:v>
                </c:pt>
                <c:pt idx="229">
                  <c:v>15155.282608695652</c:v>
                </c:pt>
                <c:pt idx="230">
                  <c:v>15151.839826839827</c:v>
                </c:pt>
                <c:pt idx="231">
                  <c:v>15147.737068965518</c:v>
                </c:pt>
                <c:pt idx="232">
                  <c:v>15141.909871244636</c:v>
                </c:pt>
                <c:pt idx="233">
                  <c:v>15139.337606837607</c:v>
                </c:pt>
                <c:pt idx="234">
                  <c:v>15134.702127659575</c:v>
                </c:pt>
                <c:pt idx="235">
                  <c:v>15139.427966101695</c:v>
                </c:pt>
                <c:pt idx="236">
                  <c:v>15137.784810126583</c:v>
                </c:pt>
                <c:pt idx="237">
                  <c:v>15135.77731092437</c:v>
                </c:pt>
                <c:pt idx="238">
                  <c:v>15135.962343096235</c:v>
                </c:pt>
                <c:pt idx="239">
                  <c:v>15132.270833333334</c:v>
                </c:pt>
                <c:pt idx="240">
                  <c:v>15131.597510373444</c:v>
                </c:pt>
                <c:pt idx="241">
                  <c:v>15131.384297520661</c:v>
                </c:pt>
                <c:pt idx="242">
                  <c:v>15128.539094650207</c:v>
                </c:pt>
                <c:pt idx="243">
                  <c:v>15128.545081967213</c:v>
                </c:pt>
                <c:pt idx="244">
                  <c:v>15127.326530612245</c:v>
                </c:pt>
                <c:pt idx="245">
                  <c:v>15124.857723577235</c:v>
                </c:pt>
                <c:pt idx="246">
                  <c:v>15123.380566801619</c:v>
                </c:pt>
                <c:pt idx="247">
                  <c:v>15126.149193548386</c:v>
                </c:pt>
                <c:pt idx="248">
                  <c:v>15128.012048192772</c:v>
                </c:pt>
                <c:pt idx="249">
                  <c:v>15129.42</c:v>
                </c:pt>
                <c:pt idx="250">
                  <c:v>15128.187250996016</c:v>
                </c:pt>
                <c:pt idx="251">
                  <c:v>15127.281746031746</c:v>
                </c:pt>
                <c:pt idx="252">
                  <c:v>15126.146245059288</c:v>
                </c:pt>
                <c:pt idx="253">
                  <c:v>15124.586614173228</c:v>
                </c:pt>
                <c:pt idx="254">
                  <c:v>15128.176470588236</c:v>
                </c:pt>
                <c:pt idx="255">
                  <c:v>15128.80859375</c:v>
                </c:pt>
                <c:pt idx="256">
                  <c:v>15130.992217898833</c:v>
                </c:pt>
                <c:pt idx="257">
                  <c:v>15132.965116279071</c:v>
                </c:pt>
                <c:pt idx="258">
                  <c:v>15132.683397683397</c:v>
                </c:pt>
                <c:pt idx="259">
                  <c:v>15132.865384615385</c:v>
                </c:pt>
                <c:pt idx="260">
                  <c:v>15132.854406130267</c:v>
                </c:pt>
                <c:pt idx="261">
                  <c:v>15136.698473282442</c:v>
                </c:pt>
                <c:pt idx="262">
                  <c:v>15137.737642585551</c:v>
                </c:pt>
                <c:pt idx="263">
                  <c:v>15141.496212121212</c:v>
                </c:pt>
                <c:pt idx="264">
                  <c:v>15153.566037735849</c:v>
                </c:pt>
                <c:pt idx="265">
                  <c:v>15164.003759398496</c:v>
                </c:pt>
                <c:pt idx="266">
                  <c:v>15169.831460674157</c:v>
                </c:pt>
                <c:pt idx="267">
                  <c:v>15176.921641791045</c:v>
                </c:pt>
                <c:pt idx="268">
                  <c:v>15186.263940520446</c:v>
                </c:pt>
                <c:pt idx="269">
                  <c:v>15193.203530092593</c:v>
                </c:pt>
                <c:pt idx="270">
                  <c:v>15196.586542896679</c:v>
                </c:pt>
                <c:pt idx="271">
                  <c:v>15193.327033547794</c:v>
                </c:pt>
                <c:pt idx="272">
                  <c:v>15192.911916208792</c:v>
                </c:pt>
                <c:pt idx="273">
                  <c:v>15191.733405565694</c:v>
                </c:pt>
                <c:pt idx="274">
                  <c:v>15188.927102272728</c:v>
                </c:pt>
                <c:pt idx="275">
                  <c:v>15187.662873641304</c:v>
                </c:pt>
                <c:pt idx="276">
                  <c:v>15186.371671931407</c:v>
                </c:pt>
                <c:pt idx="277">
                  <c:v>15185.125730665468</c:v>
                </c:pt>
                <c:pt idx="278">
                  <c:v>15184.211301523297</c:v>
                </c:pt>
                <c:pt idx="279">
                  <c:v>15183.946261160714</c:v>
                </c:pt>
                <c:pt idx="280">
                  <c:v>15180.693783362989</c:v>
                </c:pt>
                <c:pt idx="281">
                  <c:v>15177.606216755319</c:v>
                </c:pt>
                <c:pt idx="282">
                  <c:v>15174.999834363958</c:v>
                </c:pt>
                <c:pt idx="283">
                  <c:v>15172.411806778169</c:v>
                </c:pt>
                <c:pt idx="284">
                  <c:v>15168.29808114035</c:v>
                </c:pt>
                <c:pt idx="285">
                  <c:v>15163.933402534965</c:v>
                </c:pt>
                <c:pt idx="286">
                  <c:v>15162.456282665506</c:v>
                </c:pt>
                <c:pt idx="287">
                  <c:v>15161.753309461805</c:v>
                </c:pt>
                <c:pt idx="288">
                  <c:v>15160.397761678201</c:v>
                </c:pt>
                <c:pt idx="289">
                  <c:v>15160.465355603448</c:v>
                </c:pt>
                <c:pt idx="290">
                  <c:v>15164.07200386598</c:v>
                </c:pt>
                <c:pt idx="291">
                  <c:v>15166.352579195205</c:v>
                </c:pt>
                <c:pt idx="292">
                  <c:v>15165.818952645051</c:v>
                </c:pt>
                <c:pt idx="293">
                  <c:v>15165.186915391156</c:v>
                </c:pt>
                <c:pt idx="294">
                  <c:v>15163.779502118645</c:v>
                </c:pt>
                <c:pt idx="295">
                  <c:v>15159.104571368243</c:v>
                </c:pt>
                <c:pt idx="296">
                  <c:v>15158.06381523569</c:v>
                </c:pt>
                <c:pt idx="297">
                  <c:v>15157.600513842282</c:v>
                </c:pt>
                <c:pt idx="298">
                  <c:v>15156.337635869566</c:v>
                </c:pt>
                <c:pt idx="299">
                  <c:v>15155.883177083333</c:v>
                </c:pt>
                <c:pt idx="300">
                  <c:v>15155.797186461794</c:v>
                </c:pt>
                <c:pt idx="301">
                  <c:v>15154.12236134106</c:v>
                </c:pt>
                <c:pt idx="302">
                  <c:v>15149.950340346535</c:v>
                </c:pt>
                <c:pt idx="303">
                  <c:v>15148.634714226973</c:v>
                </c:pt>
                <c:pt idx="304">
                  <c:v>15144.212961065574</c:v>
                </c:pt>
                <c:pt idx="305">
                  <c:v>15142.434487336601</c:v>
                </c:pt>
                <c:pt idx="306">
                  <c:v>15141.319065553746</c:v>
                </c:pt>
                <c:pt idx="307">
                  <c:v>15139.30179586039</c:v>
                </c:pt>
                <c:pt idx="308">
                  <c:v>15138.462631472492</c:v>
                </c:pt>
                <c:pt idx="309">
                  <c:v>15137.11275201613</c:v>
                </c:pt>
                <c:pt idx="310">
                  <c:v>15138.697598472669</c:v>
                </c:pt>
                <c:pt idx="311">
                  <c:v>15147.131260016025</c:v>
                </c:pt>
                <c:pt idx="312">
                  <c:v>15151.134035543131</c:v>
                </c:pt>
                <c:pt idx="313">
                  <c:v>15150.716411226114</c:v>
                </c:pt>
                <c:pt idx="314">
                  <c:v>15147.412549603174</c:v>
                </c:pt>
                <c:pt idx="315">
                  <c:v>15144.129598496835</c:v>
                </c:pt>
                <c:pt idx="316">
                  <c:v>15141.845277996845</c:v>
                </c:pt>
                <c:pt idx="317">
                  <c:v>15139.95268278302</c:v>
                </c:pt>
                <c:pt idx="318">
                  <c:v>15138.542172805643</c:v>
                </c:pt>
                <c:pt idx="319">
                  <c:v>15138.077978515625</c:v>
                </c:pt>
                <c:pt idx="320">
                  <c:v>15136.869012850468</c:v>
                </c:pt>
                <c:pt idx="321">
                  <c:v>15136.071282996894</c:v>
                </c:pt>
                <c:pt idx="322">
                  <c:v>15134.349700077399</c:v>
                </c:pt>
                <c:pt idx="323">
                  <c:v>15131.404176311727</c:v>
                </c:pt>
                <c:pt idx="324">
                  <c:v>15130.415240384615</c:v>
                </c:pt>
                <c:pt idx="325">
                  <c:v>15129.677770322085</c:v>
                </c:pt>
                <c:pt idx="326">
                  <c:v>15129.587012614678</c:v>
                </c:pt>
                <c:pt idx="327">
                  <c:v>15129.405344893292</c:v>
                </c:pt>
                <c:pt idx="328">
                  <c:v>15128.586483662613</c:v>
                </c:pt>
                <c:pt idx="329">
                  <c:v>15127.499857954546</c:v>
                </c:pt>
                <c:pt idx="330">
                  <c:v>15125.211338746223</c:v>
                </c:pt>
                <c:pt idx="331">
                  <c:v>15123.298051581325</c:v>
                </c:pt>
                <c:pt idx="332">
                  <c:v>15129.98484421922</c:v>
                </c:pt>
                <c:pt idx="333">
                  <c:v>15133.607644086826</c:v>
                </c:pt>
                <c:pt idx="334">
                  <c:v>15133.746128731344</c:v>
                </c:pt>
                <c:pt idx="335">
                  <c:v>15135.282598586309</c:v>
                </c:pt>
                <c:pt idx="336">
                  <c:v>15135.801047848665</c:v>
                </c:pt>
                <c:pt idx="337">
                  <c:v>15134.275009245563</c:v>
                </c:pt>
                <c:pt idx="338">
                  <c:v>15136.179802728613</c:v>
                </c:pt>
                <c:pt idx="339">
                  <c:v>15137.102803308824</c:v>
                </c:pt>
                <c:pt idx="340">
                  <c:v>15138.284320014664</c:v>
                </c:pt>
                <c:pt idx="341">
                  <c:v>15137.061266447368</c:v>
                </c:pt>
                <c:pt idx="342">
                  <c:v>15136.253507653062</c:v>
                </c:pt>
                <c:pt idx="343">
                  <c:v>15132.979514898256</c:v>
                </c:pt>
                <c:pt idx="344">
                  <c:v>15129.75348731884</c:v>
                </c:pt>
                <c:pt idx="345">
                  <c:v>15129.233968569364</c:v>
                </c:pt>
                <c:pt idx="346">
                  <c:v>15129.120902377521</c:v>
                </c:pt>
                <c:pt idx="347">
                  <c:v>15132.25561242816</c:v>
                </c:pt>
                <c:pt idx="348">
                  <c:v>15132.478375716333</c:v>
                </c:pt>
                <c:pt idx="349">
                  <c:v>15131.385580357142</c:v>
                </c:pt>
                <c:pt idx="350">
                  <c:v>15127.620949074075</c:v>
                </c:pt>
                <c:pt idx="351">
                  <c:v>15124.644753196022</c:v>
                </c:pt>
                <c:pt idx="352">
                  <c:v>15124.31998052408</c:v>
                </c:pt>
                <c:pt idx="353">
                  <c:v>15123.432070974577</c:v>
                </c:pt>
                <c:pt idx="354">
                  <c:v>15121.873107394365</c:v>
                </c:pt>
                <c:pt idx="355">
                  <c:v>15120.688070575843</c:v>
                </c:pt>
                <c:pt idx="356">
                  <c:v>15119.929840686274</c:v>
                </c:pt>
                <c:pt idx="357">
                  <c:v>15116.773612081006</c:v>
                </c:pt>
                <c:pt idx="358">
                  <c:v>15111.406554665738</c:v>
                </c:pt>
                <c:pt idx="359">
                  <c:v>15112.041536458333</c:v>
                </c:pt>
                <c:pt idx="360">
                  <c:v>15118.822584833795</c:v>
                </c:pt>
                <c:pt idx="361">
                  <c:v>15124.986058356353</c:v>
                </c:pt>
                <c:pt idx="362">
                  <c:v>15130.78499483471</c:v>
                </c:pt>
                <c:pt idx="363">
                  <c:v>15137.293827266483</c:v>
                </c:pt>
                <c:pt idx="364">
                  <c:v>15141.109460616439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1-4201-97C8-D3EEF3CAB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"/>
        <c:axId val="2"/>
      </c:lineChart>
      <c:dateAx>
        <c:axId val="1"/>
        <c:scaling>
          <c:orientation val="minMax"/>
          <c:max val="45291"/>
          <c:min val="44927"/>
        </c:scaling>
        <c:delete val="0"/>
        <c:axPos val="b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ax val="18000"/>
          <c:min val="1350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SUIVI PRODUCTION JOURNALIERE</a:t>
            </a:r>
            <a:r>
              <a:rPr lang="fr-FR" b="1" baseline="0"/>
              <a:t> MISE EN</a:t>
            </a:r>
            <a:r>
              <a:rPr lang="fr-FR" b="1"/>
              <a:t>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PRODUCTION!$AH$3</c:f>
              <c:strCache>
                <c:ptCount val="1"/>
                <c:pt idx="0">
                  <c:v> CPT DEPART CHAMP CAPTANT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PRODUCTION!$A$5:$A$369</c:f>
              <c:numCache>
                <c:formatCode>d\-mmm</c:formatCode>
                <c:ptCount val="365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  <c:pt idx="353">
                  <c:v>45280</c:v>
                </c:pt>
                <c:pt idx="354">
                  <c:v>45281</c:v>
                </c:pt>
                <c:pt idx="355">
                  <c:v>45282</c:v>
                </c:pt>
                <c:pt idx="356">
                  <c:v>45283</c:v>
                </c:pt>
                <c:pt idx="357">
                  <c:v>45284</c:v>
                </c:pt>
                <c:pt idx="358">
                  <c:v>45285</c:v>
                </c:pt>
                <c:pt idx="359">
                  <c:v>45286</c:v>
                </c:pt>
                <c:pt idx="360">
                  <c:v>45287</c:v>
                </c:pt>
                <c:pt idx="361">
                  <c:v>45288</c:v>
                </c:pt>
                <c:pt idx="362">
                  <c:v>45289</c:v>
                </c:pt>
                <c:pt idx="363">
                  <c:v>45290</c:v>
                </c:pt>
                <c:pt idx="364">
                  <c:v>45291</c:v>
                </c:pt>
              </c:numCache>
            </c:numRef>
          </c:cat>
          <c:val>
            <c:numRef>
              <c:f>PRODUCTION!$AH$5:$AH$369</c:f>
              <c:numCache>
                <c:formatCode>0</c:formatCode>
                <c:ptCount val="365"/>
                <c:pt idx="0">
                  <c:v>15730</c:v>
                </c:pt>
                <c:pt idx="1">
                  <c:v>17280</c:v>
                </c:pt>
                <c:pt idx="2">
                  <c:v>17710</c:v>
                </c:pt>
                <c:pt idx="3">
                  <c:v>17590</c:v>
                </c:pt>
                <c:pt idx="4">
                  <c:v>17220</c:v>
                </c:pt>
                <c:pt idx="5">
                  <c:v>17590</c:v>
                </c:pt>
                <c:pt idx="6">
                  <c:v>17030</c:v>
                </c:pt>
                <c:pt idx="7">
                  <c:v>16360</c:v>
                </c:pt>
                <c:pt idx="8">
                  <c:v>17350</c:v>
                </c:pt>
                <c:pt idx="9">
                  <c:v>17740</c:v>
                </c:pt>
                <c:pt idx="10">
                  <c:v>17600</c:v>
                </c:pt>
                <c:pt idx="11">
                  <c:v>17940</c:v>
                </c:pt>
                <c:pt idx="12">
                  <c:v>17640</c:v>
                </c:pt>
                <c:pt idx="13">
                  <c:v>16950</c:v>
                </c:pt>
                <c:pt idx="14">
                  <c:v>16310</c:v>
                </c:pt>
                <c:pt idx="15">
                  <c:v>17630</c:v>
                </c:pt>
                <c:pt idx="16">
                  <c:v>17640</c:v>
                </c:pt>
                <c:pt idx="17">
                  <c:v>18420</c:v>
                </c:pt>
                <c:pt idx="18">
                  <c:v>18250</c:v>
                </c:pt>
                <c:pt idx="19">
                  <c:v>18830</c:v>
                </c:pt>
                <c:pt idx="20">
                  <c:v>17990</c:v>
                </c:pt>
                <c:pt idx="21">
                  <c:v>18050</c:v>
                </c:pt>
                <c:pt idx="22">
                  <c:v>18860</c:v>
                </c:pt>
                <c:pt idx="23">
                  <c:v>18460</c:v>
                </c:pt>
                <c:pt idx="24">
                  <c:v>19520</c:v>
                </c:pt>
                <c:pt idx="25">
                  <c:v>17820</c:v>
                </c:pt>
                <c:pt idx="26">
                  <c:v>15830</c:v>
                </c:pt>
                <c:pt idx="27">
                  <c:v>15400</c:v>
                </c:pt>
                <c:pt idx="28">
                  <c:v>15240</c:v>
                </c:pt>
                <c:pt idx="29">
                  <c:v>16320</c:v>
                </c:pt>
                <c:pt idx="30">
                  <c:v>16490</c:v>
                </c:pt>
                <c:pt idx="31">
                  <c:v>15760</c:v>
                </c:pt>
                <c:pt idx="32">
                  <c:v>15620</c:v>
                </c:pt>
                <c:pt idx="33">
                  <c:v>15110</c:v>
                </c:pt>
                <c:pt idx="34">
                  <c:v>14620</c:v>
                </c:pt>
                <c:pt idx="35">
                  <c:v>14170</c:v>
                </c:pt>
                <c:pt idx="36">
                  <c:v>15440</c:v>
                </c:pt>
                <c:pt idx="37">
                  <c:v>14630</c:v>
                </c:pt>
                <c:pt idx="38">
                  <c:v>15450</c:v>
                </c:pt>
                <c:pt idx="39">
                  <c:v>15330</c:v>
                </c:pt>
                <c:pt idx="40">
                  <c:v>15590</c:v>
                </c:pt>
                <c:pt idx="41">
                  <c:v>15200</c:v>
                </c:pt>
                <c:pt idx="42">
                  <c:v>14510</c:v>
                </c:pt>
                <c:pt idx="43">
                  <c:v>15940</c:v>
                </c:pt>
                <c:pt idx="44">
                  <c:v>15480</c:v>
                </c:pt>
                <c:pt idx="45">
                  <c:v>15080</c:v>
                </c:pt>
                <c:pt idx="46">
                  <c:v>14550</c:v>
                </c:pt>
                <c:pt idx="47">
                  <c:v>15170</c:v>
                </c:pt>
                <c:pt idx="48">
                  <c:v>14780</c:v>
                </c:pt>
                <c:pt idx="49">
                  <c:v>14600</c:v>
                </c:pt>
                <c:pt idx="50">
                  <c:v>15190</c:v>
                </c:pt>
                <c:pt idx="51">
                  <c:v>21570</c:v>
                </c:pt>
                <c:pt idx="52">
                  <c:v>8840</c:v>
                </c:pt>
                <c:pt idx="53">
                  <c:v>14520</c:v>
                </c:pt>
                <c:pt idx="54">
                  <c:v>15100</c:v>
                </c:pt>
                <c:pt idx="55">
                  <c:v>14770</c:v>
                </c:pt>
                <c:pt idx="56">
                  <c:v>13900</c:v>
                </c:pt>
                <c:pt idx="57">
                  <c:v>15990</c:v>
                </c:pt>
                <c:pt idx="58">
                  <c:v>15030</c:v>
                </c:pt>
                <c:pt idx="59">
                  <c:v>15350</c:v>
                </c:pt>
                <c:pt idx="60">
                  <c:v>14560</c:v>
                </c:pt>
                <c:pt idx="61">
                  <c:v>14360</c:v>
                </c:pt>
                <c:pt idx="62">
                  <c:v>14770</c:v>
                </c:pt>
                <c:pt idx="63">
                  <c:v>14520</c:v>
                </c:pt>
                <c:pt idx="64">
                  <c:v>13630</c:v>
                </c:pt>
                <c:pt idx="65">
                  <c:v>13580</c:v>
                </c:pt>
                <c:pt idx="66">
                  <c:v>13500</c:v>
                </c:pt>
                <c:pt idx="67">
                  <c:v>13850</c:v>
                </c:pt>
                <c:pt idx="68">
                  <c:v>13710</c:v>
                </c:pt>
                <c:pt idx="69">
                  <c:v>12930</c:v>
                </c:pt>
                <c:pt idx="70">
                  <c:v>14190</c:v>
                </c:pt>
                <c:pt idx="71">
                  <c:v>13900</c:v>
                </c:pt>
                <c:pt idx="72">
                  <c:v>14040</c:v>
                </c:pt>
                <c:pt idx="73">
                  <c:v>14840</c:v>
                </c:pt>
                <c:pt idx="74">
                  <c:v>14320</c:v>
                </c:pt>
                <c:pt idx="75">
                  <c:v>13960</c:v>
                </c:pt>
                <c:pt idx="76">
                  <c:v>14090</c:v>
                </c:pt>
                <c:pt idx="77">
                  <c:v>13490</c:v>
                </c:pt>
                <c:pt idx="78">
                  <c:v>14290</c:v>
                </c:pt>
                <c:pt idx="79">
                  <c:v>14270</c:v>
                </c:pt>
                <c:pt idx="80">
                  <c:v>14780</c:v>
                </c:pt>
                <c:pt idx="81">
                  <c:v>14340</c:v>
                </c:pt>
                <c:pt idx="82">
                  <c:v>14130</c:v>
                </c:pt>
                <c:pt idx="83">
                  <c:v>13900</c:v>
                </c:pt>
                <c:pt idx="84">
                  <c:v>12900</c:v>
                </c:pt>
                <c:pt idx="85">
                  <c:v>13930</c:v>
                </c:pt>
                <c:pt idx="86">
                  <c:v>14270</c:v>
                </c:pt>
                <c:pt idx="87">
                  <c:v>14610</c:v>
                </c:pt>
                <c:pt idx="88">
                  <c:v>14380</c:v>
                </c:pt>
                <c:pt idx="89">
                  <c:v>13610</c:v>
                </c:pt>
                <c:pt idx="90">
                  <c:v>13530</c:v>
                </c:pt>
                <c:pt idx="91">
                  <c:v>12890</c:v>
                </c:pt>
                <c:pt idx="92">
                  <c:v>14400</c:v>
                </c:pt>
                <c:pt idx="93">
                  <c:v>14130</c:v>
                </c:pt>
                <c:pt idx="94">
                  <c:v>14240</c:v>
                </c:pt>
                <c:pt idx="95">
                  <c:v>14130</c:v>
                </c:pt>
                <c:pt idx="96">
                  <c:v>14460</c:v>
                </c:pt>
                <c:pt idx="97">
                  <c:v>13600</c:v>
                </c:pt>
                <c:pt idx="98">
                  <c:v>12570</c:v>
                </c:pt>
                <c:pt idx="99">
                  <c:v>13070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E-4548-AAAC-9746EB833D50}"/>
            </c:ext>
          </c:extLst>
        </c:ser>
        <c:ser>
          <c:idx val="2"/>
          <c:order val="1"/>
          <c:tx>
            <c:strRef>
              <c:f>DISTRIBUTION!$J$3</c:f>
              <c:strCache>
                <c:ptCount val="1"/>
                <c:pt idx="0">
                  <c:v>Objectif η 79%  2020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PRODUCTION!$A$5:$A$369</c:f>
              <c:numCache>
                <c:formatCode>d\-mmm</c:formatCode>
                <c:ptCount val="365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  <c:pt idx="353">
                  <c:v>45280</c:v>
                </c:pt>
                <c:pt idx="354">
                  <c:v>45281</c:v>
                </c:pt>
                <c:pt idx="355">
                  <c:v>45282</c:v>
                </c:pt>
                <c:pt idx="356">
                  <c:v>45283</c:v>
                </c:pt>
                <c:pt idx="357">
                  <c:v>45284</c:v>
                </c:pt>
                <c:pt idx="358">
                  <c:v>45285</c:v>
                </c:pt>
                <c:pt idx="359">
                  <c:v>45286</c:v>
                </c:pt>
                <c:pt idx="360">
                  <c:v>45287</c:v>
                </c:pt>
                <c:pt idx="361">
                  <c:v>45288</c:v>
                </c:pt>
                <c:pt idx="362">
                  <c:v>45289</c:v>
                </c:pt>
                <c:pt idx="363">
                  <c:v>45290</c:v>
                </c:pt>
                <c:pt idx="364">
                  <c:v>45291</c:v>
                </c:pt>
              </c:numCache>
            </c:numRef>
          </c:cat>
          <c:val>
            <c:numRef>
              <c:f>DISTRIBUTION!$J$6:$J$370</c:f>
              <c:numCache>
                <c:formatCode>_-* #\ ##0_-;\-* #\ ##0_-;_-* "-"??_-;_-@_-</c:formatCode>
                <c:ptCount val="365"/>
                <c:pt idx="0">
                  <c:v>14280</c:v>
                </c:pt>
                <c:pt idx="1">
                  <c:v>14280</c:v>
                </c:pt>
                <c:pt idx="2">
                  <c:v>14280</c:v>
                </c:pt>
                <c:pt idx="3">
                  <c:v>14280</c:v>
                </c:pt>
                <c:pt idx="4">
                  <c:v>14280</c:v>
                </c:pt>
                <c:pt idx="5">
                  <c:v>14280</c:v>
                </c:pt>
                <c:pt idx="6">
                  <c:v>14280</c:v>
                </c:pt>
                <c:pt idx="7">
                  <c:v>14280</c:v>
                </c:pt>
                <c:pt idx="8">
                  <c:v>14280</c:v>
                </c:pt>
                <c:pt idx="9">
                  <c:v>14280</c:v>
                </c:pt>
                <c:pt idx="10">
                  <c:v>14280</c:v>
                </c:pt>
                <c:pt idx="11">
                  <c:v>14280</c:v>
                </c:pt>
                <c:pt idx="12">
                  <c:v>14280</c:v>
                </c:pt>
                <c:pt idx="13">
                  <c:v>14280</c:v>
                </c:pt>
                <c:pt idx="14">
                  <c:v>14280</c:v>
                </c:pt>
                <c:pt idx="15">
                  <c:v>14280</c:v>
                </c:pt>
                <c:pt idx="16">
                  <c:v>14280</c:v>
                </c:pt>
                <c:pt idx="17">
                  <c:v>14280</c:v>
                </c:pt>
                <c:pt idx="18">
                  <c:v>14280</c:v>
                </c:pt>
                <c:pt idx="19">
                  <c:v>14280</c:v>
                </c:pt>
                <c:pt idx="20">
                  <c:v>14280</c:v>
                </c:pt>
                <c:pt idx="21">
                  <c:v>14280</c:v>
                </c:pt>
                <c:pt idx="22">
                  <c:v>14280</c:v>
                </c:pt>
                <c:pt idx="23">
                  <c:v>14280</c:v>
                </c:pt>
                <c:pt idx="24">
                  <c:v>14280</c:v>
                </c:pt>
                <c:pt idx="25">
                  <c:v>14280</c:v>
                </c:pt>
                <c:pt idx="26">
                  <c:v>14280</c:v>
                </c:pt>
                <c:pt idx="27">
                  <c:v>14280</c:v>
                </c:pt>
                <c:pt idx="28">
                  <c:v>14280</c:v>
                </c:pt>
                <c:pt idx="29">
                  <c:v>14280</c:v>
                </c:pt>
                <c:pt idx="30">
                  <c:v>14280</c:v>
                </c:pt>
                <c:pt idx="31">
                  <c:v>14280</c:v>
                </c:pt>
                <c:pt idx="32">
                  <c:v>14280</c:v>
                </c:pt>
                <c:pt idx="33">
                  <c:v>14280</c:v>
                </c:pt>
                <c:pt idx="34">
                  <c:v>14280</c:v>
                </c:pt>
                <c:pt idx="35">
                  <c:v>14280</c:v>
                </c:pt>
                <c:pt idx="36">
                  <c:v>14280</c:v>
                </c:pt>
                <c:pt idx="37">
                  <c:v>14280</c:v>
                </c:pt>
                <c:pt idx="38">
                  <c:v>14280</c:v>
                </c:pt>
                <c:pt idx="39">
                  <c:v>14280</c:v>
                </c:pt>
                <c:pt idx="40">
                  <c:v>14280</c:v>
                </c:pt>
                <c:pt idx="41">
                  <c:v>14280</c:v>
                </c:pt>
                <c:pt idx="42">
                  <c:v>14280</c:v>
                </c:pt>
                <c:pt idx="43">
                  <c:v>14280</c:v>
                </c:pt>
                <c:pt idx="44">
                  <c:v>14280</c:v>
                </c:pt>
                <c:pt idx="45">
                  <c:v>14280</c:v>
                </c:pt>
                <c:pt idx="46">
                  <c:v>14280</c:v>
                </c:pt>
                <c:pt idx="47">
                  <c:v>14280</c:v>
                </c:pt>
                <c:pt idx="48">
                  <c:v>14280</c:v>
                </c:pt>
                <c:pt idx="49">
                  <c:v>14280</c:v>
                </c:pt>
                <c:pt idx="50">
                  <c:v>14280</c:v>
                </c:pt>
                <c:pt idx="51">
                  <c:v>14280</c:v>
                </c:pt>
                <c:pt idx="52">
                  <c:v>14280</c:v>
                </c:pt>
                <c:pt idx="53">
                  <c:v>14280</c:v>
                </c:pt>
                <c:pt idx="54">
                  <c:v>14280</c:v>
                </c:pt>
                <c:pt idx="55">
                  <c:v>14280</c:v>
                </c:pt>
                <c:pt idx="56">
                  <c:v>14280</c:v>
                </c:pt>
                <c:pt idx="57">
                  <c:v>14280</c:v>
                </c:pt>
                <c:pt idx="58">
                  <c:v>14280</c:v>
                </c:pt>
                <c:pt idx="59">
                  <c:v>14280</c:v>
                </c:pt>
                <c:pt idx="60">
                  <c:v>14280</c:v>
                </c:pt>
                <c:pt idx="61">
                  <c:v>14280</c:v>
                </c:pt>
                <c:pt idx="62">
                  <c:v>14280</c:v>
                </c:pt>
                <c:pt idx="63">
                  <c:v>14280</c:v>
                </c:pt>
                <c:pt idx="64">
                  <c:v>14280</c:v>
                </c:pt>
                <c:pt idx="65">
                  <c:v>14280</c:v>
                </c:pt>
                <c:pt idx="66">
                  <c:v>14280</c:v>
                </c:pt>
                <c:pt idx="67">
                  <c:v>14280</c:v>
                </c:pt>
                <c:pt idx="68">
                  <c:v>14280</c:v>
                </c:pt>
                <c:pt idx="69">
                  <c:v>14280</c:v>
                </c:pt>
                <c:pt idx="70">
                  <c:v>14280</c:v>
                </c:pt>
                <c:pt idx="71">
                  <c:v>14280</c:v>
                </c:pt>
                <c:pt idx="72">
                  <c:v>14280</c:v>
                </c:pt>
                <c:pt idx="73">
                  <c:v>14280</c:v>
                </c:pt>
                <c:pt idx="74">
                  <c:v>14280</c:v>
                </c:pt>
                <c:pt idx="75">
                  <c:v>14280</c:v>
                </c:pt>
                <c:pt idx="76">
                  <c:v>14280</c:v>
                </c:pt>
                <c:pt idx="77">
                  <c:v>14280</c:v>
                </c:pt>
                <c:pt idx="78">
                  <c:v>14280</c:v>
                </c:pt>
                <c:pt idx="79">
                  <c:v>14280</c:v>
                </c:pt>
                <c:pt idx="80">
                  <c:v>14280</c:v>
                </c:pt>
                <c:pt idx="81">
                  <c:v>14280</c:v>
                </c:pt>
                <c:pt idx="82">
                  <c:v>14280</c:v>
                </c:pt>
                <c:pt idx="83">
                  <c:v>14280</c:v>
                </c:pt>
                <c:pt idx="84">
                  <c:v>14280</c:v>
                </c:pt>
                <c:pt idx="85">
                  <c:v>14280</c:v>
                </c:pt>
                <c:pt idx="86">
                  <c:v>14280</c:v>
                </c:pt>
                <c:pt idx="87">
                  <c:v>14280</c:v>
                </c:pt>
                <c:pt idx="88">
                  <c:v>14280</c:v>
                </c:pt>
                <c:pt idx="89">
                  <c:v>14280</c:v>
                </c:pt>
                <c:pt idx="90">
                  <c:v>14280</c:v>
                </c:pt>
                <c:pt idx="91">
                  <c:v>14280</c:v>
                </c:pt>
                <c:pt idx="92">
                  <c:v>14280</c:v>
                </c:pt>
                <c:pt idx="93">
                  <c:v>14280</c:v>
                </c:pt>
                <c:pt idx="94">
                  <c:v>14280</c:v>
                </c:pt>
                <c:pt idx="95">
                  <c:v>14280</c:v>
                </c:pt>
                <c:pt idx="96">
                  <c:v>14280</c:v>
                </c:pt>
                <c:pt idx="97">
                  <c:v>14280</c:v>
                </c:pt>
                <c:pt idx="98">
                  <c:v>14280</c:v>
                </c:pt>
                <c:pt idx="99">
                  <c:v>14280</c:v>
                </c:pt>
                <c:pt idx="100">
                  <c:v>14280</c:v>
                </c:pt>
                <c:pt idx="101">
                  <c:v>14280</c:v>
                </c:pt>
                <c:pt idx="102">
                  <c:v>14280</c:v>
                </c:pt>
                <c:pt idx="103">
                  <c:v>14280</c:v>
                </c:pt>
                <c:pt idx="104">
                  <c:v>14280</c:v>
                </c:pt>
                <c:pt idx="105">
                  <c:v>14280</c:v>
                </c:pt>
                <c:pt idx="106">
                  <c:v>14280</c:v>
                </c:pt>
                <c:pt idx="107">
                  <c:v>14280</c:v>
                </c:pt>
                <c:pt idx="108">
                  <c:v>14280</c:v>
                </c:pt>
                <c:pt idx="109">
                  <c:v>14280</c:v>
                </c:pt>
                <c:pt idx="110">
                  <c:v>14280</c:v>
                </c:pt>
                <c:pt idx="111">
                  <c:v>14280</c:v>
                </c:pt>
                <c:pt idx="112">
                  <c:v>14280</c:v>
                </c:pt>
                <c:pt idx="113">
                  <c:v>14280</c:v>
                </c:pt>
                <c:pt idx="114">
                  <c:v>14280</c:v>
                </c:pt>
                <c:pt idx="115">
                  <c:v>14280</c:v>
                </c:pt>
                <c:pt idx="116">
                  <c:v>14280</c:v>
                </c:pt>
                <c:pt idx="117">
                  <c:v>14280</c:v>
                </c:pt>
                <c:pt idx="118">
                  <c:v>14280</c:v>
                </c:pt>
                <c:pt idx="119">
                  <c:v>14280</c:v>
                </c:pt>
                <c:pt idx="120">
                  <c:v>14280</c:v>
                </c:pt>
                <c:pt idx="121">
                  <c:v>14280</c:v>
                </c:pt>
                <c:pt idx="122">
                  <c:v>14280</c:v>
                </c:pt>
                <c:pt idx="123">
                  <c:v>14280</c:v>
                </c:pt>
                <c:pt idx="124">
                  <c:v>14280</c:v>
                </c:pt>
                <c:pt idx="125">
                  <c:v>14280</c:v>
                </c:pt>
                <c:pt idx="126">
                  <c:v>14280</c:v>
                </c:pt>
                <c:pt idx="127">
                  <c:v>14280</c:v>
                </c:pt>
                <c:pt idx="128">
                  <c:v>14280</c:v>
                </c:pt>
                <c:pt idx="129">
                  <c:v>14280</c:v>
                </c:pt>
                <c:pt idx="130">
                  <c:v>14280</c:v>
                </c:pt>
                <c:pt idx="131">
                  <c:v>14280</c:v>
                </c:pt>
                <c:pt idx="132">
                  <c:v>14280</c:v>
                </c:pt>
                <c:pt idx="133">
                  <c:v>14280</c:v>
                </c:pt>
                <c:pt idx="134">
                  <c:v>14280</c:v>
                </c:pt>
                <c:pt idx="135">
                  <c:v>14280</c:v>
                </c:pt>
                <c:pt idx="136">
                  <c:v>14280</c:v>
                </c:pt>
                <c:pt idx="137">
                  <c:v>14280</c:v>
                </c:pt>
                <c:pt idx="138">
                  <c:v>14280</c:v>
                </c:pt>
                <c:pt idx="139">
                  <c:v>14280</c:v>
                </c:pt>
                <c:pt idx="140">
                  <c:v>14280</c:v>
                </c:pt>
                <c:pt idx="141">
                  <c:v>14280</c:v>
                </c:pt>
                <c:pt idx="142">
                  <c:v>14280</c:v>
                </c:pt>
                <c:pt idx="143">
                  <c:v>14280</c:v>
                </c:pt>
                <c:pt idx="144">
                  <c:v>14280</c:v>
                </c:pt>
                <c:pt idx="145">
                  <c:v>14280</c:v>
                </c:pt>
                <c:pt idx="146">
                  <c:v>14280</c:v>
                </c:pt>
                <c:pt idx="147">
                  <c:v>14280</c:v>
                </c:pt>
                <c:pt idx="148">
                  <c:v>14280</c:v>
                </c:pt>
                <c:pt idx="149">
                  <c:v>14280</c:v>
                </c:pt>
                <c:pt idx="150">
                  <c:v>14280</c:v>
                </c:pt>
                <c:pt idx="151">
                  <c:v>14280</c:v>
                </c:pt>
                <c:pt idx="152">
                  <c:v>14280</c:v>
                </c:pt>
                <c:pt idx="153">
                  <c:v>14280</c:v>
                </c:pt>
                <c:pt idx="154">
                  <c:v>14280</c:v>
                </c:pt>
                <c:pt idx="155">
                  <c:v>14280</c:v>
                </c:pt>
                <c:pt idx="156">
                  <c:v>14280</c:v>
                </c:pt>
                <c:pt idx="157">
                  <c:v>14280</c:v>
                </c:pt>
                <c:pt idx="158">
                  <c:v>14280</c:v>
                </c:pt>
                <c:pt idx="159">
                  <c:v>14280</c:v>
                </c:pt>
                <c:pt idx="160">
                  <c:v>14280</c:v>
                </c:pt>
                <c:pt idx="161">
                  <c:v>14280</c:v>
                </c:pt>
                <c:pt idx="162">
                  <c:v>14280</c:v>
                </c:pt>
                <c:pt idx="163">
                  <c:v>14280</c:v>
                </c:pt>
                <c:pt idx="164">
                  <c:v>14280</c:v>
                </c:pt>
                <c:pt idx="165">
                  <c:v>14280</c:v>
                </c:pt>
                <c:pt idx="166">
                  <c:v>14280</c:v>
                </c:pt>
                <c:pt idx="167">
                  <c:v>14280</c:v>
                </c:pt>
                <c:pt idx="168">
                  <c:v>14280</c:v>
                </c:pt>
                <c:pt idx="169">
                  <c:v>14280</c:v>
                </c:pt>
                <c:pt idx="170">
                  <c:v>14280</c:v>
                </c:pt>
                <c:pt idx="171">
                  <c:v>14280</c:v>
                </c:pt>
                <c:pt idx="172">
                  <c:v>14280</c:v>
                </c:pt>
                <c:pt idx="173">
                  <c:v>14280</c:v>
                </c:pt>
                <c:pt idx="174">
                  <c:v>14280</c:v>
                </c:pt>
                <c:pt idx="175">
                  <c:v>14280</c:v>
                </c:pt>
                <c:pt idx="176">
                  <c:v>14280</c:v>
                </c:pt>
                <c:pt idx="177">
                  <c:v>14280</c:v>
                </c:pt>
                <c:pt idx="178">
                  <c:v>14280</c:v>
                </c:pt>
                <c:pt idx="179">
                  <c:v>14280</c:v>
                </c:pt>
                <c:pt idx="180">
                  <c:v>14280</c:v>
                </c:pt>
                <c:pt idx="181">
                  <c:v>14280</c:v>
                </c:pt>
                <c:pt idx="182">
                  <c:v>14280</c:v>
                </c:pt>
                <c:pt idx="183">
                  <c:v>14280</c:v>
                </c:pt>
                <c:pt idx="184">
                  <c:v>14280</c:v>
                </c:pt>
                <c:pt idx="185">
                  <c:v>14280</c:v>
                </c:pt>
                <c:pt idx="186">
                  <c:v>14280</c:v>
                </c:pt>
                <c:pt idx="187">
                  <c:v>14280</c:v>
                </c:pt>
                <c:pt idx="188">
                  <c:v>14280</c:v>
                </c:pt>
                <c:pt idx="189">
                  <c:v>14280</c:v>
                </c:pt>
                <c:pt idx="190">
                  <c:v>14280</c:v>
                </c:pt>
                <c:pt idx="191">
                  <c:v>14280</c:v>
                </c:pt>
                <c:pt idx="192">
                  <c:v>14280</c:v>
                </c:pt>
                <c:pt idx="193">
                  <c:v>14280</c:v>
                </c:pt>
                <c:pt idx="194">
                  <c:v>14280</c:v>
                </c:pt>
                <c:pt idx="195">
                  <c:v>14280</c:v>
                </c:pt>
                <c:pt idx="196">
                  <c:v>14280</c:v>
                </c:pt>
                <c:pt idx="197">
                  <c:v>14280</c:v>
                </c:pt>
                <c:pt idx="198">
                  <c:v>14280</c:v>
                </c:pt>
                <c:pt idx="199">
                  <c:v>14280</c:v>
                </c:pt>
                <c:pt idx="200">
                  <c:v>14280</c:v>
                </c:pt>
                <c:pt idx="201">
                  <c:v>14280</c:v>
                </c:pt>
                <c:pt idx="202">
                  <c:v>14280</c:v>
                </c:pt>
                <c:pt idx="203">
                  <c:v>14280</c:v>
                </c:pt>
                <c:pt idx="204">
                  <c:v>14280</c:v>
                </c:pt>
                <c:pt idx="205">
                  <c:v>14280</c:v>
                </c:pt>
                <c:pt idx="206">
                  <c:v>14280</c:v>
                </c:pt>
                <c:pt idx="207">
                  <c:v>14280</c:v>
                </c:pt>
                <c:pt idx="208">
                  <c:v>14280</c:v>
                </c:pt>
                <c:pt idx="209">
                  <c:v>14280</c:v>
                </c:pt>
                <c:pt idx="210">
                  <c:v>14280</c:v>
                </c:pt>
                <c:pt idx="211">
                  <c:v>14280</c:v>
                </c:pt>
                <c:pt idx="212">
                  <c:v>14280</c:v>
                </c:pt>
                <c:pt idx="213">
                  <c:v>14280</c:v>
                </c:pt>
                <c:pt idx="214">
                  <c:v>14280</c:v>
                </c:pt>
                <c:pt idx="215">
                  <c:v>14280</c:v>
                </c:pt>
                <c:pt idx="216">
                  <c:v>14280</c:v>
                </c:pt>
                <c:pt idx="217">
                  <c:v>14280</c:v>
                </c:pt>
                <c:pt idx="218">
                  <c:v>14280</c:v>
                </c:pt>
                <c:pt idx="219">
                  <c:v>14280</c:v>
                </c:pt>
                <c:pt idx="220">
                  <c:v>14280</c:v>
                </c:pt>
                <c:pt idx="221">
                  <c:v>14280</c:v>
                </c:pt>
                <c:pt idx="222">
                  <c:v>14280</c:v>
                </c:pt>
                <c:pt idx="223">
                  <c:v>14280</c:v>
                </c:pt>
                <c:pt idx="224">
                  <c:v>14280</c:v>
                </c:pt>
                <c:pt idx="225">
                  <c:v>14280</c:v>
                </c:pt>
                <c:pt idx="226">
                  <c:v>14280</c:v>
                </c:pt>
                <c:pt idx="227">
                  <c:v>14280</c:v>
                </c:pt>
                <c:pt idx="228">
                  <c:v>14280</c:v>
                </c:pt>
                <c:pt idx="229">
                  <c:v>14280</c:v>
                </c:pt>
                <c:pt idx="230">
                  <c:v>14280</c:v>
                </c:pt>
                <c:pt idx="231">
                  <c:v>14280</c:v>
                </c:pt>
                <c:pt idx="232">
                  <c:v>14280</c:v>
                </c:pt>
                <c:pt idx="233">
                  <c:v>14280</c:v>
                </c:pt>
                <c:pt idx="234">
                  <c:v>14280</c:v>
                </c:pt>
                <c:pt idx="235">
                  <c:v>14280</c:v>
                </c:pt>
                <c:pt idx="236">
                  <c:v>14280</c:v>
                </c:pt>
                <c:pt idx="237">
                  <c:v>14280</c:v>
                </c:pt>
                <c:pt idx="238">
                  <c:v>14280</c:v>
                </c:pt>
                <c:pt idx="239">
                  <c:v>14280</c:v>
                </c:pt>
                <c:pt idx="240">
                  <c:v>14280</c:v>
                </c:pt>
                <c:pt idx="241">
                  <c:v>14280</c:v>
                </c:pt>
                <c:pt idx="242">
                  <c:v>14280</c:v>
                </c:pt>
                <c:pt idx="243">
                  <c:v>14280</c:v>
                </c:pt>
                <c:pt idx="244">
                  <c:v>14280</c:v>
                </c:pt>
                <c:pt idx="245">
                  <c:v>14280</c:v>
                </c:pt>
                <c:pt idx="246">
                  <c:v>14280</c:v>
                </c:pt>
                <c:pt idx="247">
                  <c:v>14280</c:v>
                </c:pt>
                <c:pt idx="248">
                  <c:v>14280</c:v>
                </c:pt>
                <c:pt idx="249">
                  <c:v>14280</c:v>
                </c:pt>
                <c:pt idx="250">
                  <c:v>14280</c:v>
                </c:pt>
                <c:pt idx="251">
                  <c:v>14280</c:v>
                </c:pt>
                <c:pt idx="252">
                  <c:v>14280</c:v>
                </c:pt>
                <c:pt idx="253">
                  <c:v>14280</c:v>
                </c:pt>
                <c:pt idx="254">
                  <c:v>14280</c:v>
                </c:pt>
                <c:pt idx="255">
                  <c:v>14280</c:v>
                </c:pt>
                <c:pt idx="256">
                  <c:v>14280</c:v>
                </c:pt>
                <c:pt idx="257">
                  <c:v>14280</c:v>
                </c:pt>
                <c:pt idx="258">
                  <c:v>14280</c:v>
                </c:pt>
                <c:pt idx="259">
                  <c:v>14280</c:v>
                </c:pt>
                <c:pt idx="260">
                  <c:v>14280</c:v>
                </c:pt>
                <c:pt idx="261">
                  <c:v>14280</c:v>
                </c:pt>
                <c:pt idx="262">
                  <c:v>14280</c:v>
                </c:pt>
                <c:pt idx="263">
                  <c:v>14280</c:v>
                </c:pt>
                <c:pt idx="264">
                  <c:v>14280</c:v>
                </c:pt>
                <c:pt idx="265">
                  <c:v>14280</c:v>
                </c:pt>
                <c:pt idx="266">
                  <c:v>14280</c:v>
                </c:pt>
                <c:pt idx="267">
                  <c:v>14280</c:v>
                </c:pt>
                <c:pt idx="268">
                  <c:v>14280</c:v>
                </c:pt>
                <c:pt idx="269">
                  <c:v>14280</c:v>
                </c:pt>
                <c:pt idx="270">
                  <c:v>14280</c:v>
                </c:pt>
                <c:pt idx="271">
                  <c:v>14280</c:v>
                </c:pt>
                <c:pt idx="272">
                  <c:v>14280</c:v>
                </c:pt>
                <c:pt idx="273">
                  <c:v>14280</c:v>
                </c:pt>
                <c:pt idx="274">
                  <c:v>14280</c:v>
                </c:pt>
                <c:pt idx="275">
                  <c:v>14280</c:v>
                </c:pt>
                <c:pt idx="276">
                  <c:v>14280</c:v>
                </c:pt>
                <c:pt idx="277">
                  <c:v>14280</c:v>
                </c:pt>
                <c:pt idx="278">
                  <c:v>14280</c:v>
                </c:pt>
                <c:pt idx="279">
                  <c:v>14280</c:v>
                </c:pt>
                <c:pt idx="280">
                  <c:v>14280</c:v>
                </c:pt>
                <c:pt idx="281">
                  <c:v>14280</c:v>
                </c:pt>
                <c:pt idx="282">
                  <c:v>14280</c:v>
                </c:pt>
                <c:pt idx="283">
                  <c:v>14280</c:v>
                </c:pt>
                <c:pt idx="284">
                  <c:v>14280</c:v>
                </c:pt>
                <c:pt idx="285">
                  <c:v>14280</c:v>
                </c:pt>
                <c:pt idx="286">
                  <c:v>14280</c:v>
                </c:pt>
                <c:pt idx="287">
                  <c:v>14280</c:v>
                </c:pt>
                <c:pt idx="288">
                  <c:v>14280</c:v>
                </c:pt>
                <c:pt idx="289">
                  <c:v>14280</c:v>
                </c:pt>
                <c:pt idx="290">
                  <c:v>14280</c:v>
                </c:pt>
                <c:pt idx="291">
                  <c:v>14280</c:v>
                </c:pt>
                <c:pt idx="292">
                  <c:v>14280</c:v>
                </c:pt>
                <c:pt idx="293">
                  <c:v>14280</c:v>
                </c:pt>
                <c:pt idx="294">
                  <c:v>14280</c:v>
                </c:pt>
                <c:pt idx="295">
                  <c:v>14280</c:v>
                </c:pt>
                <c:pt idx="296">
                  <c:v>14280</c:v>
                </c:pt>
                <c:pt idx="297">
                  <c:v>14280</c:v>
                </c:pt>
                <c:pt idx="298">
                  <c:v>14280</c:v>
                </c:pt>
                <c:pt idx="299">
                  <c:v>14280</c:v>
                </c:pt>
                <c:pt idx="300">
                  <c:v>14280</c:v>
                </c:pt>
                <c:pt idx="301">
                  <c:v>14280</c:v>
                </c:pt>
                <c:pt idx="302">
                  <c:v>14280</c:v>
                </c:pt>
                <c:pt idx="303">
                  <c:v>14280</c:v>
                </c:pt>
                <c:pt idx="304">
                  <c:v>14280</c:v>
                </c:pt>
                <c:pt idx="305">
                  <c:v>14280</c:v>
                </c:pt>
                <c:pt idx="306">
                  <c:v>14280</c:v>
                </c:pt>
                <c:pt idx="307">
                  <c:v>14280</c:v>
                </c:pt>
                <c:pt idx="308">
                  <c:v>14280</c:v>
                </c:pt>
                <c:pt idx="309">
                  <c:v>14280</c:v>
                </c:pt>
                <c:pt idx="310">
                  <c:v>14280</c:v>
                </c:pt>
                <c:pt idx="311">
                  <c:v>14280</c:v>
                </c:pt>
                <c:pt idx="312">
                  <c:v>14280</c:v>
                </c:pt>
                <c:pt idx="313">
                  <c:v>14280</c:v>
                </c:pt>
                <c:pt idx="314">
                  <c:v>14280</c:v>
                </c:pt>
                <c:pt idx="315">
                  <c:v>14280</c:v>
                </c:pt>
                <c:pt idx="316">
                  <c:v>14280</c:v>
                </c:pt>
                <c:pt idx="317">
                  <c:v>14280</c:v>
                </c:pt>
                <c:pt idx="318">
                  <c:v>14280</c:v>
                </c:pt>
                <c:pt idx="319">
                  <c:v>14280</c:v>
                </c:pt>
                <c:pt idx="320">
                  <c:v>14280</c:v>
                </c:pt>
                <c:pt idx="321">
                  <c:v>14280</c:v>
                </c:pt>
                <c:pt idx="322">
                  <c:v>14280</c:v>
                </c:pt>
                <c:pt idx="323">
                  <c:v>14280</c:v>
                </c:pt>
                <c:pt idx="324">
                  <c:v>14280</c:v>
                </c:pt>
                <c:pt idx="325">
                  <c:v>14280</c:v>
                </c:pt>
                <c:pt idx="326">
                  <c:v>14280</c:v>
                </c:pt>
                <c:pt idx="327">
                  <c:v>14280</c:v>
                </c:pt>
                <c:pt idx="328">
                  <c:v>14280</c:v>
                </c:pt>
                <c:pt idx="329">
                  <c:v>14280</c:v>
                </c:pt>
                <c:pt idx="330">
                  <c:v>14280</c:v>
                </c:pt>
                <c:pt idx="331">
                  <c:v>14280</c:v>
                </c:pt>
                <c:pt idx="332">
                  <c:v>14280</c:v>
                </c:pt>
                <c:pt idx="333">
                  <c:v>14280</c:v>
                </c:pt>
                <c:pt idx="334">
                  <c:v>14280</c:v>
                </c:pt>
                <c:pt idx="335">
                  <c:v>14280</c:v>
                </c:pt>
                <c:pt idx="336">
                  <c:v>14280</c:v>
                </c:pt>
                <c:pt idx="337">
                  <c:v>14280</c:v>
                </c:pt>
                <c:pt idx="338">
                  <c:v>14280</c:v>
                </c:pt>
                <c:pt idx="339">
                  <c:v>14280</c:v>
                </c:pt>
                <c:pt idx="340">
                  <c:v>14280</c:v>
                </c:pt>
                <c:pt idx="341">
                  <c:v>14280</c:v>
                </c:pt>
                <c:pt idx="342">
                  <c:v>14280</c:v>
                </c:pt>
                <c:pt idx="343">
                  <c:v>14280</c:v>
                </c:pt>
                <c:pt idx="344">
                  <c:v>14280</c:v>
                </c:pt>
                <c:pt idx="345">
                  <c:v>14280</c:v>
                </c:pt>
                <c:pt idx="346">
                  <c:v>14280</c:v>
                </c:pt>
                <c:pt idx="347">
                  <c:v>14280</c:v>
                </c:pt>
                <c:pt idx="348">
                  <c:v>14280</c:v>
                </c:pt>
                <c:pt idx="349">
                  <c:v>14280</c:v>
                </c:pt>
                <c:pt idx="350">
                  <c:v>14280</c:v>
                </c:pt>
                <c:pt idx="351">
                  <c:v>14280</c:v>
                </c:pt>
                <c:pt idx="352">
                  <c:v>14280</c:v>
                </c:pt>
                <c:pt idx="353">
                  <c:v>14280</c:v>
                </c:pt>
                <c:pt idx="354">
                  <c:v>14280</c:v>
                </c:pt>
                <c:pt idx="355">
                  <c:v>14280</c:v>
                </c:pt>
                <c:pt idx="356">
                  <c:v>14280</c:v>
                </c:pt>
                <c:pt idx="357">
                  <c:v>14280</c:v>
                </c:pt>
                <c:pt idx="358">
                  <c:v>14280</c:v>
                </c:pt>
                <c:pt idx="359">
                  <c:v>14280</c:v>
                </c:pt>
                <c:pt idx="360">
                  <c:v>14280</c:v>
                </c:pt>
                <c:pt idx="361">
                  <c:v>14280</c:v>
                </c:pt>
                <c:pt idx="362">
                  <c:v>14280</c:v>
                </c:pt>
                <c:pt idx="363">
                  <c:v>14280</c:v>
                </c:pt>
                <c:pt idx="364">
                  <c:v>14280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E-4548-AAAC-9746EB833D50}"/>
            </c:ext>
          </c:extLst>
        </c:ser>
        <c:ser>
          <c:idx val="3"/>
          <c:order val="2"/>
          <c:tx>
            <c:strRef>
              <c:f>DISTRIBUTION!$L$3</c:f>
              <c:strCache>
                <c:ptCount val="1"/>
                <c:pt idx="0">
                  <c:v>DEPART hors gros CC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PRODUCTION!$A$5:$A$369</c:f>
              <c:numCache>
                <c:formatCode>d\-mmm</c:formatCode>
                <c:ptCount val="365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  <c:pt idx="31">
                  <c:v>44958</c:v>
                </c:pt>
                <c:pt idx="32">
                  <c:v>44959</c:v>
                </c:pt>
                <c:pt idx="33">
                  <c:v>44960</c:v>
                </c:pt>
                <c:pt idx="34">
                  <c:v>44961</c:v>
                </c:pt>
                <c:pt idx="35">
                  <c:v>44962</c:v>
                </c:pt>
                <c:pt idx="36">
                  <c:v>44963</c:v>
                </c:pt>
                <c:pt idx="37">
                  <c:v>44964</c:v>
                </c:pt>
                <c:pt idx="38">
                  <c:v>44965</c:v>
                </c:pt>
                <c:pt idx="39">
                  <c:v>44966</c:v>
                </c:pt>
                <c:pt idx="40">
                  <c:v>44967</c:v>
                </c:pt>
                <c:pt idx="41">
                  <c:v>44968</c:v>
                </c:pt>
                <c:pt idx="42">
                  <c:v>44969</c:v>
                </c:pt>
                <c:pt idx="43">
                  <c:v>44970</c:v>
                </c:pt>
                <c:pt idx="44">
                  <c:v>44971</c:v>
                </c:pt>
                <c:pt idx="45">
                  <c:v>44972</c:v>
                </c:pt>
                <c:pt idx="46">
                  <c:v>44973</c:v>
                </c:pt>
                <c:pt idx="47">
                  <c:v>44974</c:v>
                </c:pt>
                <c:pt idx="48">
                  <c:v>44975</c:v>
                </c:pt>
                <c:pt idx="49">
                  <c:v>44976</c:v>
                </c:pt>
                <c:pt idx="50">
                  <c:v>44977</c:v>
                </c:pt>
                <c:pt idx="51">
                  <c:v>44978</c:v>
                </c:pt>
                <c:pt idx="52">
                  <c:v>44979</c:v>
                </c:pt>
                <c:pt idx="53">
                  <c:v>44980</c:v>
                </c:pt>
                <c:pt idx="54">
                  <c:v>44981</c:v>
                </c:pt>
                <c:pt idx="55">
                  <c:v>44982</c:v>
                </c:pt>
                <c:pt idx="56">
                  <c:v>44983</c:v>
                </c:pt>
                <c:pt idx="57">
                  <c:v>44984</c:v>
                </c:pt>
                <c:pt idx="58">
                  <c:v>44985</c:v>
                </c:pt>
                <c:pt idx="59">
                  <c:v>44986</c:v>
                </c:pt>
                <c:pt idx="60">
                  <c:v>44987</c:v>
                </c:pt>
                <c:pt idx="61">
                  <c:v>44988</c:v>
                </c:pt>
                <c:pt idx="62">
                  <c:v>44989</c:v>
                </c:pt>
                <c:pt idx="63">
                  <c:v>44990</c:v>
                </c:pt>
                <c:pt idx="64">
                  <c:v>44991</c:v>
                </c:pt>
                <c:pt idx="65">
                  <c:v>44992</c:v>
                </c:pt>
                <c:pt idx="66">
                  <c:v>44993</c:v>
                </c:pt>
                <c:pt idx="67">
                  <c:v>44994</c:v>
                </c:pt>
                <c:pt idx="68">
                  <c:v>44995</c:v>
                </c:pt>
                <c:pt idx="69">
                  <c:v>44996</c:v>
                </c:pt>
                <c:pt idx="70">
                  <c:v>44997</c:v>
                </c:pt>
                <c:pt idx="71">
                  <c:v>44998</c:v>
                </c:pt>
                <c:pt idx="72">
                  <c:v>44999</c:v>
                </c:pt>
                <c:pt idx="73">
                  <c:v>45000</c:v>
                </c:pt>
                <c:pt idx="74">
                  <c:v>45001</c:v>
                </c:pt>
                <c:pt idx="75">
                  <c:v>45002</c:v>
                </c:pt>
                <c:pt idx="76">
                  <c:v>45003</c:v>
                </c:pt>
                <c:pt idx="77">
                  <c:v>45004</c:v>
                </c:pt>
                <c:pt idx="78">
                  <c:v>45005</c:v>
                </c:pt>
                <c:pt idx="79">
                  <c:v>45006</c:v>
                </c:pt>
                <c:pt idx="80">
                  <c:v>45007</c:v>
                </c:pt>
                <c:pt idx="81">
                  <c:v>45008</c:v>
                </c:pt>
                <c:pt idx="82">
                  <c:v>45009</c:v>
                </c:pt>
                <c:pt idx="83">
                  <c:v>45010</c:v>
                </c:pt>
                <c:pt idx="84">
                  <c:v>45011</c:v>
                </c:pt>
                <c:pt idx="85">
                  <c:v>45012</c:v>
                </c:pt>
                <c:pt idx="86">
                  <c:v>45013</c:v>
                </c:pt>
                <c:pt idx="87">
                  <c:v>45014</c:v>
                </c:pt>
                <c:pt idx="88">
                  <c:v>45015</c:v>
                </c:pt>
                <c:pt idx="89">
                  <c:v>45016</c:v>
                </c:pt>
                <c:pt idx="90">
                  <c:v>45017</c:v>
                </c:pt>
                <c:pt idx="91">
                  <c:v>45018</c:v>
                </c:pt>
                <c:pt idx="92">
                  <c:v>45019</c:v>
                </c:pt>
                <c:pt idx="93">
                  <c:v>45020</c:v>
                </c:pt>
                <c:pt idx="94">
                  <c:v>45021</c:v>
                </c:pt>
                <c:pt idx="95">
                  <c:v>45022</c:v>
                </c:pt>
                <c:pt idx="96">
                  <c:v>45023</c:v>
                </c:pt>
                <c:pt idx="97">
                  <c:v>45024</c:v>
                </c:pt>
                <c:pt idx="98">
                  <c:v>45025</c:v>
                </c:pt>
                <c:pt idx="99">
                  <c:v>45026</c:v>
                </c:pt>
                <c:pt idx="100">
                  <c:v>45027</c:v>
                </c:pt>
                <c:pt idx="101">
                  <c:v>45028</c:v>
                </c:pt>
                <c:pt idx="102">
                  <c:v>45029</c:v>
                </c:pt>
                <c:pt idx="103">
                  <c:v>45030</c:v>
                </c:pt>
                <c:pt idx="104">
                  <c:v>45031</c:v>
                </c:pt>
                <c:pt idx="105">
                  <c:v>45032</c:v>
                </c:pt>
                <c:pt idx="106">
                  <c:v>45033</c:v>
                </c:pt>
                <c:pt idx="107">
                  <c:v>45034</c:v>
                </c:pt>
                <c:pt idx="108">
                  <c:v>45035</c:v>
                </c:pt>
                <c:pt idx="109">
                  <c:v>45036</c:v>
                </c:pt>
                <c:pt idx="110">
                  <c:v>45037</c:v>
                </c:pt>
                <c:pt idx="111">
                  <c:v>45038</c:v>
                </c:pt>
                <c:pt idx="112">
                  <c:v>45039</c:v>
                </c:pt>
                <c:pt idx="113">
                  <c:v>45040</c:v>
                </c:pt>
                <c:pt idx="114">
                  <c:v>45041</c:v>
                </c:pt>
                <c:pt idx="115">
                  <c:v>45042</c:v>
                </c:pt>
                <c:pt idx="116">
                  <c:v>45043</c:v>
                </c:pt>
                <c:pt idx="117">
                  <c:v>45044</c:v>
                </c:pt>
                <c:pt idx="118">
                  <c:v>45045</c:v>
                </c:pt>
                <c:pt idx="119">
                  <c:v>45046</c:v>
                </c:pt>
                <c:pt idx="120">
                  <c:v>45047</c:v>
                </c:pt>
                <c:pt idx="121">
                  <c:v>45048</c:v>
                </c:pt>
                <c:pt idx="122">
                  <c:v>45049</c:v>
                </c:pt>
                <c:pt idx="123">
                  <c:v>45050</c:v>
                </c:pt>
                <c:pt idx="124">
                  <c:v>45051</c:v>
                </c:pt>
                <c:pt idx="125">
                  <c:v>45052</c:v>
                </c:pt>
                <c:pt idx="126">
                  <c:v>45053</c:v>
                </c:pt>
                <c:pt idx="127">
                  <c:v>45054</c:v>
                </c:pt>
                <c:pt idx="128">
                  <c:v>45055</c:v>
                </c:pt>
                <c:pt idx="129">
                  <c:v>45056</c:v>
                </c:pt>
                <c:pt idx="130">
                  <c:v>45057</c:v>
                </c:pt>
                <c:pt idx="131">
                  <c:v>45058</c:v>
                </c:pt>
                <c:pt idx="132">
                  <c:v>45059</c:v>
                </c:pt>
                <c:pt idx="133">
                  <c:v>45060</c:v>
                </c:pt>
                <c:pt idx="134">
                  <c:v>45061</c:v>
                </c:pt>
                <c:pt idx="135">
                  <c:v>45062</c:v>
                </c:pt>
                <c:pt idx="136">
                  <c:v>45063</c:v>
                </c:pt>
                <c:pt idx="137">
                  <c:v>45064</c:v>
                </c:pt>
                <c:pt idx="138">
                  <c:v>45065</c:v>
                </c:pt>
                <c:pt idx="139">
                  <c:v>45066</c:v>
                </c:pt>
                <c:pt idx="140">
                  <c:v>45067</c:v>
                </c:pt>
                <c:pt idx="141">
                  <c:v>45068</c:v>
                </c:pt>
                <c:pt idx="142">
                  <c:v>45069</c:v>
                </c:pt>
                <c:pt idx="143">
                  <c:v>45070</c:v>
                </c:pt>
                <c:pt idx="144">
                  <c:v>45071</c:v>
                </c:pt>
                <c:pt idx="145">
                  <c:v>45072</c:v>
                </c:pt>
                <c:pt idx="146">
                  <c:v>45073</c:v>
                </c:pt>
                <c:pt idx="147">
                  <c:v>45074</c:v>
                </c:pt>
                <c:pt idx="148">
                  <c:v>45075</c:v>
                </c:pt>
                <c:pt idx="149">
                  <c:v>45076</c:v>
                </c:pt>
                <c:pt idx="150">
                  <c:v>45077</c:v>
                </c:pt>
                <c:pt idx="151">
                  <c:v>45078</c:v>
                </c:pt>
                <c:pt idx="152">
                  <c:v>45079</c:v>
                </c:pt>
                <c:pt idx="153">
                  <c:v>45080</c:v>
                </c:pt>
                <c:pt idx="154">
                  <c:v>45081</c:v>
                </c:pt>
                <c:pt idx="155">
                  <c:v>45082</c:v>
                </c:pt>
                <c:pt idx="156">
                  <c:v>45083</c:v>
                </c:pt>
                <c:pt idx="157">
                  <c:v>45084</c:v>
                </c:pt>
                <c:pt idx="158">
                  <c:v>45085</c:v>
                </c:pt>
                <c:pt idx="159">
                  <c:v>45086</c:v>
                </c:pt>
                <c:pt idx="160">
                  <c:v>45087</c:v>
                </c:pt>
                <c:pt idx="161">
                  <c:v>45088</c:v>
                </c:pt>
                <c:pt idx="162">
                  <c:v>45089</c:v>
                </c:pt>
                <c:pt idx="163">
                  <c:v>45090</c:v>
                </c:pt>
                <c:pt idx="164">
                  <c:v>45091</c:v>
                </c:pt>
                <c:pt idx="165">
                  <c:v>45092</c:v>
                </c:pt>
                <c:pt idx="166">
                  <c:v>45093</c:v>
                </c:pt>
                <c:pt idx="167">
                  <c:v>45094</c:v>
                </c:pt>
                <c:pt idx="168">
                  <c:v>45095</c:v>
                </c:pt>
                <c:pt idx="169">
                  <c:v>45096</c:v>
                </c:pt>
                <c:pt idx="170">
                  <c:v>45097</c:v>
                </c:pt>
                <c:pt idx="171">
                  <c:v>45098</c:v>
                </c:pt>
                <c:pt idx="172">
                  <c:v>45099</c:v>
                </c:pt>
                <c:pt idx="173">
                  <c:v>45100</c:v>
                </c:pt>
                <c:pt idx="174">
                  <c:v>45101</c:v>
                </c:pt>
                <c:pt idx="175">
                  <c:v>45102</c:v>
                </c:pt>
                <c:pt idx="176">
                  <c:v>45103</c:v>
                </c:pt>
                <c:pt idx="177">
                  <c:v>45104</c:v>
                </c:pt>
                <c:pt idx="178">
                  <c:v>45105</c:v>
                </c:pt>
                <c:pt idx="179">
                  <c:v>45106</c:v>
                </c:pt>
                <c:pt idx="180">
                  <c:v>45107</c:v>
                </c:pt>
                <c:pt idx="181">
                  <c:v>45108</c:v>
                </c:pt>
                <c:pt idx="182">
                  <c:v>45109</c:v>
                </c:pt>
                <c:pt idx="183">
                  <c:v>45110</c:v>
                </c:pt>
                <c:pt idx="184">
                  <c:v>45111</c:v>
                </c:pt>
                <c:pt idx="185">
                  <c:v>45112</c:v>
                </c:pt>
                <c:pt idx="186">
                  <c:v>45113</c:v>
                </c:pt>
                <c:pt idx="187">
                  <c:v>45114</c:v>
                </c:pt>
                <c:pt idx="188">
                  <c:v>45115</c:v>
                </c:pt>
                <c:pt idx="189">
                  <c:v>45116</c:v>
                </c:pt>
                <c:pt idx="190">
                  <c:v>45117</c:v>
                </c:pt>
                <c:pt idx="191">
                  <c:v>45118</c:v>
                </c:pt>
                <c:pt idx="192">
                  <c:v>45119</c:v>
                </c:pt>
                <c:pt idx="193">
                  <c:v>45120</c:v>
                </c:pt>
                <c:pt idx="194">
                  <c:v>45121</c:v>
                </c:pt>
                <c:pt idx="195">
                  <c:v>45122</c:v>
                </c:pt>
                <c:pt idx="196">
                  <c:v>45123</c:v>
                </c:pt>
                <c:pt idx="197">
                  <c:v>45124</c:v>
                </c:pt>
                <c:pt idx="198">
                  <c:v>45125</c:v>
                </c:pt>
                <c:pt idx="199">
                  <c:v>45126</c:v>
                </c:pt>
                <c:pt idx="200">
                  <c:v>45127</c:v>
                </c:pt>
                <c:pt idx="201">
                  <c:v>45128</c:v>
                </c:pt>
                <c:pt idx="202">
                  <c:v>45129</c:v>
                </c:pt>
                <c:pt idx="203">
                  <c:v>45130</c:v>
                </c:pt>
                <c:pt idx="204">
                  <c:v>45131</c:v>
                </c:pt>
                <c:pt idx="205">
                  <c:v>45132</c:v>
                </c:pt>
                <c:pt idx="206">
                  <c:v>45133</c:v>
                </c:pt>
                <c:pt idx="207">
                  <c:v>45134</c:v>
                </c:pt>
                <c:pt idx="208">
                  <c:v>45135</c:v>
                </c:pt>
                <c:pt idx="209">
                  <c:v>45136</c:v>
                </c:pt>
                <c:pt idx="210">
                  <c:v>45137</c:v>
                </c:pt>
                <c:pt idx="211">
                  <c:v>45138</c:v>
                </c:pt>
                <c:pt idx="212">
                  <c:v>45139</c:v>
                </c:pt>
                <c:pt idx="213">
                  <c:v>45140</c:v>
                </c:pt>
                <c:pt idx="214">
                  <c:v>45141</c:v>
                </c:pt>
                <c:pt idx="215">
                  <c:v>45142</c:v>
                </c:pt>
                <c:pt idx="216">
                  <c:v>45143</c:v>
                </c:pt>
                <c:pt idx="217">
                  <c:v>45144</c:v>
                </c:pt>
                <c:pt idx="218">
                  <c:v>45145</c:v>
                </c:pt>
                <c:pt idx="219">
                  <c:v>45146</c:v>
                </c:pt>
                <c:pt idx="220">
                  <c:v>45147</c:v>
                </c:pt>
                <c:pt idx="221">
                  <c:v>45148</c:v>
                </c:pt>
                <c:pt idx="222">
                  <c:v>45149</c:v>
                </c:pt>
                <c:pt idx="223">
                  <c:v>45150</c:v>
                </c:pt>
                <c:pt idx="224">
                  <c:v>45151</c:v>
                </c:pt>
                <c:pt idx="225">
                  <c:v>45152</c:v>
                </c:pt>
                <c:pt idx="226">
                  <c:v>45153</c:v>
                </c:pt>
                <c:pt idx="227">
                  <c:v>45154</c:v>
                </c:pt>
                <c:pt idx="228">
                  <c:v>45155</c:v>
                </c:pt>
                <c:pt idx="229">
                  <c:v>45156</c:v>
                </c:pt>
                <c:pt idx="230">
                  <c:v>45157</c:v>
                </c:pt>
                <c:pt idx="231">
                  <c:v>45158</c:v>
                </c:pt>
                <c:pt idx="232">
                  <c:v>45159</c:v>
                </c:pt>
                <c:pt idx="233">
                  <c:v>45160</c:v>
                </c:pt>
                <c:pt idx="234">
                  <c:v>45161</c:v>
                </c:pt>
                <c:pt idx="235">
                  <c:v>45162</c:v>
                </c:pt>
                <c:pt idx="236">
                  <c:v>45163</c:v>
                </c:pt>
                <c:pt idx="237">
                  <c:v>45164</c:v>
                </c:pt>
                <c:pt idx="238">
                  <c:v>45165</c:v>
                </c:pt>
                <c:pt idx="239">
                  <c:v>45166</c:v>
                </c:pt>
                <c:pt idx="240">
                  <c:v>45167</c:v>
                </c:pt>
                <c:pt idx="241">
                  <c:v>45168</c:v>
                </c:pt>
                <c:pt idx="242">
                  <c:v>45169</c:v>
                </c:pt>
                <c:pt idx="243">
                  <c:v>45170</c:v>
                </c:pt>
                <c:pt idx="244">
                  <c:v>45171</c:v>
                </c:pt>
                <c:pt idx="245">
                  <c:v>45172</c:v>
                </c:pt>
                <c:pt idx="246">
                  <c:v>45173</c:v>
                </c:pt>
                <c:pt idx="247">
                  <c:v>45174</c:v>
                </c:pt>
                <c:pt idx="248">
                  <c:v>45175</c:v>
                </c:pt>
                <c:pt idx="249">
                  <c:v>45176</c:v>
                </c:pt>
                <c:pt idx="250">
                  <c:v>45177</c:v>
                </c:pt>
                <c:pt idx="251">
                  <c:v>45178</c:v>
                </c:pt>
                <c:pt idx="252">
                  <c:v>45179</c:v>
                </c:pt>
                <c:pt idx="253">
                  <c:v>45180</c:v>
                </c:pt>
                <c:pt idx="254">
                  <c:v>45181</c:v>
                </c:pt>
                <c:pt idx="255">
                  <c:v>45182</c:v>
                </c:pt>
                <c:pt idx="256">
                  <c:v>45183</c:v>
                </c:pt>
                <c:pt idx="257">
                  <c:v>45184</c:v>
                </c:pt>
                <c:pt idx="258">
                  <c:v>45185</c:v>
                </c:pt>
                <c:pt idx="259">
                  <c:v>45186</c:v>
                </c:pt>
                <c:pt idx="260">
                  <c:v>45187</c:v>
                </c:pt>
                <c:pt idx="261">
                  <c:v>45188</c:v>
                </c:pt>
                <c:pt idx="262">
                  <c:v>45189</c:v>
                </c:pt>
                <c:pt idx="263">
                  <c:v>45190</c:v>
                </c:pt>
                <c:pt idx="264">
                  <c:v>45191</c:v>
                </c:pt>
                <c:pt idx="265">
                  <c:v>45192</c:v>
                </c:pt>
                <c:pt idx="266">
                  <c:v>45193</c:v>
                </c:pt>
                <c:pt idx="267">
                  <c:v>45194</c:v>
                </c:pt>
                <c:pt idx="268">
                  <c:v>45195</c:v>
                </c:pt>
                <c:pt idx="269">
                  <c:v>45196</c:v>
                </c:pt>
                <c:pt idx="270">
                  <c:v>45197</c:v>
                </c:pt>
                <c:pt idx="271">
                  <c:v>45198</c:v>
                </c:pt>
                <c:pt idx="272">
                  <c:v>45199</c:v>
                </c:pt>
                <c:pt idx="273">
                  <c:v>45200</c:v>
                </c:pt>
                <c:pt idx="274">
                  <c:v>45201</c:v>
                </c:pt>
                <c:pt idx="275">
                  <c:v>45202</c:v>
                </c:pt>
                <c:pt idx="276">
                  <c:v>45203</c:v>
                </c:pt>
                <c:pt idx="277">
                  <c:v>45204</c:v>
                </c:pt>
                <c:pt idx="278">
                  <c:v>45205</c:v>
                </c:pt>
                <c:pt idx="279">
                  <c:v>45206</c:v>
                </c:pt>
                <c:pt idx="280">
                  <c:v>45207</c:v>
                </c:pt>
                <c:pt idx="281">
                  <c:v>45208</c:v>
                </c:pt>
                <c:pt idx="282">
                  <c:v>45209</c:v>
                </c:pt>
                <c:pt idx="283">
                  <c:v>45210</c:v>
                </c:pt>
                <c:pt idx="284">
                  <c:v>45211</c:v>
                </c:pt>
                <c:pt idx="285">
                  <c:v>45212</c:v>
                </c:pt>
                <c:pt idx="286">
                  <c:v>45213</c:v>
                </c:pt>
                <c:pt idx="287">
                  <c:v>45214</c:v>
                </c:pt>
                <c:pt idx="288">
                  <c:v>45215</c:v>
                </c:pt>
                <c:pt idx="289">
                  <c:v>45216</c:v>
                </c:pt>
                <c:pt idx="290">
                  <c:v>45217</c:v>
                </c:pt>
                <c:pt idx="291">
                  <c:v>45218</c:v>
                </c:pt>
                <c:pt idx="292">
                  <c:v>45219</c:v>
                </c:pt>
                <c:pt idx="293">
                  <c:v>45220</c:v>
                </c:pt>
                <c:pt idx="294">
                  <c:v>45221</c:v>
                </c:pt>
                <c:pt idx="295">
                  <c:v>45222</c:v>
                </c:pt>
                <c:pt idx="296">
                  <c:v>45223</c:v>
                </c:pt>
                <c:pt idx="297">
                  <c:v>45224</c:v>
                </c:pt>
                <c:pt idx="298">
                  <c:v>45225</c:v>
                </c:pt>
                <c:pt idx="299">
                  <c:v>45226</c:v>
                </c:pt>
                <c:pt idx="300">
                  <c:v>45227</c:v>
                </c:pt>
                <c:pt idx="301">
                  <c:v>45228</c:v>
                </c:pt>
                <c:pt idx="302">
                  <c:v>45229</c:v>
                </c:pt>
                <c:pt idx="303">
                  <c:v>45230</c:v>
                </c:pt>
                <c:pt idx="304">
                  <c:v>45231</c:v>
                </c:pt>
                <c:pt idx="305">
                  <c:v>45232</c:v>
                </c:pt>
                <c:pt idx="306">
                  <c:v>45233</c:v>
                </c:pt>
                <c:pt idx="307">
                  <c:v>45234</c:v>
                </c:pt>
                <c:pt idx="308">
                  <c:v>45235</c:v>
                </c:pt>
                <c:pt idx="309">
                  <c:v>45236</c:v>
                </c:pt>
                <c:pt idx="310">
                  <c:v>45237</c:v>
                </c:pt>
                <c:pt idx="311">
                  <c:v>45238</c:v>
                </c:pt>
                <c:pt idx="312">
                  <c:v>45239</c:v>
                </c:pt>
                <c:pt idx="313">
                  <c:v>45240</c:v>
                </c:pt>
                <c:pt idx="314">
                  <c:v>45241</c:v>
                </c:pt>
                <c:pt idx="315">
                  <c:v>45242</c:v>
                </c:pt>
                <c:pt idx="316">
                  <c:v>45243</c:v>
                </c:pt>
                <c:pt idx="317">
                  <c:v>45244</c:v>
                </c:pt>
                <c:pt idx="318">
                  <c:v>45245</c:v>
                </c:pt>
                <c:pt idx="319">
                  <c:v>45246</c:v>
                </c:pt>
                <c:pt idx="320">
                  <c:v>45247</c:v>
                </c:pt>
                <c:pt idx="321">
                  <c:v>45248</c:v>
                </c:pt>
                <c:pt idx="322">
                  <c:v>45249</c:v>
                </c:pt>
                <c:pt idx="323">
                  <c:v>45250</c:v>
                </c:pt>
                <c:pt idx="324">
                  <c:v>45251</c:v>
                </c:pt>
                <c:pt idx="325">
                  <c:v>45252</c:v>
                </c:pt>
                <c:pt idx="326">
                  <c:v>45253</c:v>
                </c:pt>
                <c:pt idx="327">
                  <c:v>45254</c:v>
                </c:pt>
                <c:pt idx="328">
                  <c:v>45255</c:v>
                </c:pt>
                <c:pt idx="329">
                  <c:v>45256</c:v>
                </c:pt>
                <c:pt idx="330">
                  <c:v>45257</c:v>
                </c:pt>
                <c:pt idx="331">
                  <c:v>45258</c:v>
                </c:pt>
                <c:pt idx="332">
                  <c:v>45259</c:v>
                </c:pt>
                <c:pt idx="333">
                  <c:v>45260</c:v>
                </c:pt>
                <c:pt idx="334">
                  <c:v>45261</c:v>
                </c:pt>
                <c:pt idx="335">
                  <c:v>45262</c:v>
                </c:pt>
                <c:pt idx="336">
                  <c:v>45263</c:v>
                </c:pt>
                <c:pt idx="337">
                  <c:v>45264</c:v>
                </c:pt>
                <c:pt idx="338">
                  <c:v>45265</c:v>
                </c:pt>
                <c:pt idx="339">
                  <c:v>45266</c:v>
                </c:pt>
                <c:pt idx="340">
                  <c:v>45267</c:v>
                </c:pt>
                <c:pt idx="341">
                  <c:v>45268</c:v>
                </c:pt>
                <c:pt idx="342">
                  <c:v>45269</c:v>
                </c:pt>
                <c:pt idx="343">
                  <c:v>45270</c:v>
                </c:pt>
                <c:pt idx="344">
                  <c:v>45271</c:v>
                </c:pt>
                <c:pt idx="345">
                  <c:v>45272</c:v>
                </c:pt>
                <c:pt idx="346">
                  <c:v>45273</c:v>
                </c:pt>
                <c:pt idx="347">
                  <c:v>45274</c:v>
                </c:pt>
                <c:pt idx="348">
                  <c:v>45275</c:v>
                </c:pt>
                <c:pt idx="349">
                  <c:v>45276</c:v>
                </c:pt>
                <c:pt idx="350">
                  <c:v>45277</c:v>
                </c:pt>
                <c:pt idx="351">
                  <c:v>45278</c:v>
                </c:pt>
                <c:pt idx="352">
                  <c:v>45279</c:v>
                </c:pt>
                <c:pt idx="353">
                  <c:v>45280</c:v>
                </c:pt>
                <c:pt idx="354">
                  <c:v>45281</c:v>
                </c:pt>
                <c:pt idx="355">
                  <c:v>45282</c:v>
                </c:pt>
                <c:pt idx="356">
                  <c:v>45283</c:v>
                </c:pt>
                <c:pt idx="357">
                  <c:v>45284</c:v>
                </c:pt>
                <c:pt idx="358">
                  <c:v>45285</c:v>
                </c:pt>
                <c:pt idx="359">
                  <c:v>45286</c:v>
                </c:pt>
                <c:pt idx="360">
                  <c:v>45287</c:v>
                </c:pt>
                <c:pt idx="361">
                  <c:v>45288</c:v>
                </c:pt>
                <c:pt idx="362">
                  <c:v>45289</c:v>
                </c:pt>
                <c:pt idx="363">
                  <c:v>45290</c:v>
                </c:pt>
                <c:pt idx="364">
                  <c:v>45291</c:v>
                </c:pt>
              </c:numCache>
            </c:numRef>
          </c:cat>
          <c:val>
            <c:numRef>
              <c:f>DISTRIBUTION!$L$6:$L$370</c:f>
              <c:numCache>
                <c:formatCode>_-* #\ ##0_-;\-* #\ ##0_-;_-* "-"??_-;_-@_-</c:formatCode>
                <c:ptCount val="365"/>
                <c:pt idx="0">
                  <c:v>12272.103515625</c:v>
                </c:pt>
                <c:pt idx="1">
                  <c:v>12856.998046875</c:v>
                </c:pt>
                <c:pt idx="2">
                  <c:v>13001.400390625</c:v>
                </c:pt>
                <c:pt idx="3">
                  <c:v>13251.701171875</c:v>
                </c:pt>
                <c:pt idx="4">
                  <c:v>15689.0966796875</c:v>
                </c:pt>
                <c:pt idx="5">
                  <c:v>15878.4033203125</c:v>
                </c:pt>
                <c:pt idx="6">
                  <c:v>15992.900390625</c:v>
                </c:pt>
                <c:pt idx="7">
                  <c:v>15760.998046875</c:v>
                </c:pt>
                <c:pt idx="8">
                  <c:v>15790.798828125</c:v>
                </c:pt>
                <c:pt idx="9">
                  <c:v>16072.6015625</c:v>
                </c:pt>
                <c:pt idx="10">
                  <c:v>16119.6015625</c:v>
                </c:pt>
                <c:pt idx="11">
                  <c:v>16214.7001953125</c:v>
                </c:pt>
                <c:pt idx="12">
                  <c:v>15923.7998046875</c:v>
                </c:pt>
                <c:pt idx="13">
                  <c:v>16324.900390625</c:v>
                </c:pt>
                <c:pt idx="14">
                  <c:v>15805.19921875</c:v>
                </c:pt>
                <c:pt idx="15">
                  <c:v>15941</c:v>
                </c:pt>
                <c:pt idx="16">
                  <c:v>15849.896484375</c:v>
                </c:pt>
                <c:pt idx="17">
                  <c:v>16784.201171875</c:v>
                </c:pt>
                <c:pt idx="18">
                  <c:v>16793.6015625</c:v>
                </c:pt>
                <c:pt idx="19">
                  <c:v>17065.701171875</c:v>
                </c:pt>
                <c:pt idx="20">
                  <c:v>16844.30078125</c:v>
                </c:pt>
                <c:pt idx="21">
                  <c:v>17393.1962890625</c:v>
                </c:pt>
                <c:pt idx="22">
                  <c:v>17103.69921875</c:v>
                </c:pt>
                <c:pt idx="23">
                  <c:v>16621.1044921875</c:v>
                </c:pt>
                <c:pt idx="24">
                  <c:v>17933.998046875</c:v>
                </c:pt>
                <c:pt idx="25">
                  <c:v>16683.9990234375</c:v>
                </c:pt>
                <c:pt idx="26">
                  <c:v>14129.400390625</c:v>
                </c:pt>
                <c:pt idx="27">
                  <c:v>14323.8984375</c:v>
                </c:pt>
                <c:pt idx="28">
                  <c:v>14689.703125</c:v>
                </c:pt>
                <c:pt idx="29">
                  <c:v>14533.298828125</c:v>
                </c:pt>
                <c:pt idx="30">
                  <c:v>14723.30078125</c:v>
                </c:pt>
                <c:pt idx="31">
                  <c:v>14263.80078125</c:v>
                </c:pt>
                <c:pt idx="32">
                  <c:v>14151.498046875</c:v>
                </c:pt>
                <c:pt idx="33">
                  <c:v>13437.599609375</c:v>
                </c:pt>
                <c:pt idx="34">
                  <c:v>14079.501953125</c:v>
                </c:pt>
                <c:pt idx="35">
                  <c:v>13668.896484375</c:v>
                </c:pt>
                <c:pt idx="36">
                  <c:v>13877.90234375</c:v>
                </c:pt>
                <c:pt idx="37">
                  <c:v>12925.197265625</c:v>
                </c:pt>
                <c:pt idx="38">
                  <c:v>13858.404296875</c:v>
                </c:pt>
                <c:pt idx="39">
                  <c:v>13815.59765625</c:v>
                </c:pt>
                <c:pt idx="40">
                  <c:v>13865.998046875</c:v>
                </c:pt>
                <c:pt idx="41">
                  <c:v>13852.40234375</c:v>
                </c:pt>
                <c:pt idx="42">
                  <c:v>13793.900390625</c:v>
                </c:pt>
                <c:pt idx="43">
                  <c:v>14207.802734375</c:v>
                </c:pt>
                <c:pt idx="44">
                  <c:v>13667.197265625</c:v>
                </c:pt>
                <c:pt idx="45">
                  <c:v>13671.69921875</c:v>
                </c:pt>
                <c:pt idx="46">
                  <c:v>13665.400390625</c:v>
                </c:pt>
                <c:pt idx="47">
                  <c:v>13441.703125</c:v>
                </c:pt>
                <c:pt idx="48">
                  <c:v>13542.99609375</c:v>
                </c:pt>
                <c:pt idx="49">
                  <c:v>13833.201171875</c:v>
                </c:pt>
                <c:pt idx="50">
                  <c:v>13424.1015625</c:v>
                </c:pt>
                <c:pt idx="51">
                  <c:v>19968.697265625</c:v>
                </c:pt>
                <c:pt idx="52">
                  <c:v>7418.30078125</c:v>
                </c:pt>
                <c:pt idx="53">
                  <c:v>12854.5</c:v>
                </c:pt>
                <c:pt idx="54">
                  <c:v>13233.298828125</c:v>
                </c:pt>
                <c:pt idx="55">
                  <c:v>13224.69921875</c:v>
                </c:pt>
                <c:pt idx="56">
                  <c:v>12890.001953125</c:v>
                </c:pt>
                <c:pt idx="57">
                  <c:v>14277.701171875</c:v>
                </c:pt>
                <c:pt idx="58">
                  <c:v>13383.697265625</c:v>
                </c:pt>
                <c:pt idx="59">
                  <c:v>13795.1015625</c:v>
                </c:pt>
                <c:pt idx="60">
                  <c:v>13310.30078125</c:v>
                </c:pt>
                <c:pt idx="61">
                  <c:v>13127.900390625</c:v>
                </c:pt>
                <c:pt idx="62">
                  <c:v>13417.998046875</c:v>
                </c:pt>
                <c:pt idx="63">
                  <c:v>13598.603515625</c:v>
                </c:pt>
                <c:pt idx="64">
                  <c:v>12997.197265625</c:v>
                </c:pt>
                <c:pt idx="65">
                  <c:v>12992.900390625</c:v>
                </c:pt>
                <c:pt idx="66">
                  <c:v>12908.298828125</c:v>
                </c:pt>
                <c:pt idx="67">
                  <c:v>13078.599609375</c:v>
                </c:pt>
                <c:pt idx="68">
                  <c:v>12521.40234375</c:v>
                </c:pt>
                <c:pt idx="69">
                  <c:v>12241.701171875</c:v>
                </c:pt>
                <c:pt idx="70">
                  <c:v>13557.8984375</c:v>
                </c:pt>
                <c:pt idx="71">
                  <c:v>12536.599609375</c:v>
                </c:pt>
                <c:pt idx="72">
                  <c:v>12468.30078125</c:v>
                </c:pt>
                <c:pt idx="73">
                  <c:v>13156.5</c:v>
                </c:pt>
                <c:pt idx="74">
                  <c:v>13066.69921875</c:v>
                </c:pt>
                <c:pt idx="75">
                  <c:v>12533.599609375</c:v>
                </c:pt>
                <c:pt idx="76">
                  <c:v>12709.900390625</c:v>
                </c:pt>
                <c:pt idx="77">
                  <c:v>12658.19921875</c:v>
                </c:pt>
                <c:pt idx="78">
                  <c:v>12741.900390625</c:v>
                </c:pt>
                <c:pt idx="79">
                  <c:v>12499.3984375</c:v>
                </c:pt>
                <c:pt idx="80">
                  <c:v>13233.302734375</c:v>
                </c:pt>
                <c:pt idx="81">
                  <c:v>12602.298828125</c:v>
                </c:pt>
                <c:pt idx="82">
                  <c:v>12184.498046875</c:v>
                </c:pt>
                <c:pt idx="83">
                  <c:v>12538.8046875</c:v>
                </c:pt>
                <c:pt idx="84">
                  <c:v>12119.900390625</c:v>
                </c:pt>
                <c:pt idx="85">
                  <c:v>12434.697265625</c:v>
                </c:pt>
                <c:pt idx="86">
                  <c:v>12605.69921875</c:v>
                </c:pt>
                <c:pt idx="87">
                  <c:v>13292.404296875</c:v>
                </c:pt>
                <c:pt idx="88">
                  <c:v>12946.8984375</c:v>
                </c:pt>
                <c:pt idx="89">
                  <c:v>11900.296875</c:v>
                </c:pt>
                <c:pt idx="90">
                  <c:v>12437.80078125</c:v>
                </c:pt>
                <c:pt idx="91">
                  <c:v>12222.501953125</c:v>
                </c:pt>
                <c:pt idx="92">
                  <c:v>12625.498046875</c:v>
                </c:pt>
                <c:pt idx="93">
                  <c:v>12563.796875</c:v>
                </c:pt>
                <c:pt idx="94">
                  <c:v>12793.703125</c:v>
                </c:pt>
                <c:pt idx="95">
                  <c:v>12976.103515625</c:v>
                </c:pt>
                <c:pt idx="96">
                  <c:v>12767.998046875</c:v>
                </c:pt>
                <c:pt idx="97">
                  <c:v>12622.6953125</c:v>
                </c:pt>
                <c:pt idx="98">
                  <c:v>11930.103515625</c:v>
                </c:pt>
                <c:pt idx="99">
                  <c:v>12493.59765625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 formatCode="_(&quot;€&quot;* #,##0.00_);_(&quot;€&quot;* \(#,##0.00\);_(&quot;€&quot;* &quot;-&quot;??_);_(@_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E-4548-AAAC-9746EB833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"/>
        <c:axId val="2"/>
      </c:lineChart>
      <c:dateAx>
        <c:axId val="1"/>
        <c:scaling>
          <c:orientation val="minMax"/>
          <c:max val="45291"/>
          <c:min val="44927"/>
        </c:scaling>
        <c:delete val="0"/>
        <c:axPos val="b"/>
        <c:majorGridlines/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inorUnit val="14"/>
      </c:dateAx>
      <c:valAx>
        <c:axId val="2"/>
        <c:scaling>
          <c:orientation val="minMax"/>
          <c:max val="18500"/>
          <c:min val="1150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0"/>
        <c:minorUnit val="2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25" r="0.25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EVOLUTION ECARTS m3/j</a:t>
            </a:r>
            <a:r>
              <a:rPr lang="fr-FR" b="1" baseline="0"/>
              <a:t> </a:t>
            </a:r>
            <a:r>
              <a:rPr lang="fr-FR" b="1"/>
              <a:t>CROIX DISTRIBUTION GENERALE SMEP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PRODUCTION!$AI$2</c:f>
              <c:strCache>
                <c:ptCount val="1"/>
                <c:pt idx="0">
                  <c:v>∆ PUITS// DEPART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PRODUCTION!$AI$5:$AI$369</c:f>
              <c:numCache>
                <c:formatCode>0</c:formatCode>
                <c:ptCount val="365"/>
                <c:pt idx="0">
                  <c:v>89.75</c:v>
                </c:pt>
                <c:pt idx="1">
                  <c:v>108</c:v>
                </c:pt>
                <c:pt idx="2">
                  <c:v>104.25</c:v>
                </c:pt>
                <c:pt idx="3">
                  <c:v>112.25</c:v>
                </c:pt>
                <c:pt idx="4">
                  <c:v>114</c:v>
                </c:pt>
                <c:pt idx="5">
                  <c:v>101.25</c:v>
                </c:pt>
                <c:pt idx="6">
                  <c:v>112</c:v>
                </c:pt>
                <c:pt idx="7">
                  <c:v>107.6875</c:v>
                </c:pt>
                <c:pt idx="8">
                  <c:v>127.3125</c:v>
                </c:pt>
                <c:pt idx="9">
                  <c:v>136.5</c:v>
                </c:pt>
                <c:pt idx="10">
                  <c:v>126.09375</c:v>
                </c:pt>
                <c:pt idx="11">
                  <c:v>131.84375</c:v>
                </c:pt>
                <c:pt idx="12">
                  <c:v>128.21875</c:v>
                </c:pt>
                <c:pt idx="13">
                  <c:v>119.59375</c:v>
                </c:pt>
                <c:pt idx="14">
                  <c:v>118.59375</c:v>
                </c:pt>
                <c:pt idx="15">
                  <c:v>134.0625</c:v>
                </c:pt>
                <c:pt idx="16">
                  <c:v>124</c:v>
                </c:pt>
                <c:pt idx="17">
                  <c:v>127.65625</c:v>
                </c:pt>
                <c:pt idx="18">
                  <c:v>130.6875</c:v>
                </c:pt>
                <c:pt idx="19">
                  <c:v>134.40625</c:v>
                </c:pt>
                <c:pt idx="20">
                  <c:v>139.15625</c:v>
                </c:pt>
                <c:pt idx="21">
                  <c:v>131.1875</c:v>
                </c:pt>
                <c:pt idx="22">
                  <c:v>135.4375</c:v>
                </c:pt>
                <c:pt idx="23">
                  <c:v>142.15625</c:v>
                </c:pt>
                <c:pt idx="24">
                  <c:v>131.84375</c:v>
                </c:pt>
                <c:pt idx="25">
                  <c:v>139.90625</c:v>
                </c:pt>
                <c:pt idx="26">
                  <c:v>128.8125</c:v>
                </c:pt>
                <c:pt idx="27">
                  <c:v>123.84375</c:v>
                </c:pt>
                <c:pt idx="28">
                  <c:v>114.75</c:v>
                </c:pt>
                <c:pt idx="29">
                  <c:v>124.5</c:v>
                </c:pt>
                <c:pt idx="30">
                  <c:v>125</c:v>
                </c:pt>
                <c:pt idx="31">
                  <c:v>123.5625</c:v>
                </c:pt>
                <c:pt idx="32">
                  <c:v>128.875</c:v>
                </c:pt>
                <c:pt idx="33">
                  <c:v>125.75</c:v>
                </c:pt>
                <c:pt idx="34">
                  <c:v>122</c:v>
                </c:pt>
                <c:pt idx="35">
                  <c:v>113.25</c:v>
                </c:pt>
                <c:pt idx="36">
                  <c:v>130.375</c:v>
                </c:pt>
                <c:pt idx="37">
                  <c:v>122.125</c:v>
                </c:pt>
                <c:pt idx="38">
                  <c:v>125.875</c:v>
                </c:pt>
                <c:pt idx="39">
                  <c:v>125.34375</c:v>
                </c:pt>
                <c:pt idx="40">
                  <c:v>130.03125</c:v>
                </c:pt>
                <c:pt idx="41">
                  <c:v>122.125</c:v>
                </c:pt>
                <c:pt idx="42">
                  <c:v>122.53125</c:v>
                </c:pt>
                <c:pt idx="43">
                  <c:v>127.40625</c:v>
                </c:pt>
                <c:pt idx="44">
                  <c:v>140.4375</c:v>
                </c:pt>
                <c:pt idx="45">
                  <c:v>133.8125</c:v>
                </c:pt>
                <c:pt idx="46">
                  <c:v>134.9375</c:v>
                </c:pt>
                <c:pt idx="47">
                  <c:v>138.71875</c:v>
                </c:pt>
                <c:pt idx="48">
                  <c:v>144.75</c:v>
                </c:pt>
                <c:pt idx="49">
                  <c:v>132.59375</c:v>
                </c:pt>
                <c:pt idx="50">
                  <c:v>118.5</c:v>
                </c:pt>
                <c:pt idx="51">
                  <c:v>-6495.25</c:v>
                </c:pt>
                <c:pt idx="52">
                  <c:v>5892.5</c:v>
                </c:pt>
                <c:pt idx="53">
                  <c:v>151.5</c:v>
                </c:pt>
                <c:pt idx="54">
                  <c:v>148.5</c:v>
                </c:pt>
                <c:pt idx="55">
                  <c:v>147.75</c:v>
                </c:pt>
                <c:pt idx="56">
                  <c:v>147</c:v>
                </c:pt>
                <c:pt idx="57">
                  <c:v>183.8125</c:v>
                </c:pt>
                <c:pt idx="58">
                  <c:v>174.78125</c:v>
                </c:pt>
                <c:pt idx="59">
                  <c:v>175.75</c:v>
                </c:pt>
                <c:pt idx="60">
                  <c:v>168.96875</c:v>
                </c:pt>
                <c:pt idx="61">
                  <c:v>168</c:v>
                </c:pt>
                <c:pt idx="62">
                  <c:v>124.5</c:v>
                </c:pt>
                <c:pt idx="63">
                  <c:v>86.84375</c:v>
                </c:pt>
                <c:pt idx="64">
                  <c:v>75.03125</c:v>
                </c:pt>
                <c:pt idx="65">
                  <c:v>76</c:v>
                </c:pt>
                <c:pt idx="66">
                  <c:v>63</c:v>
                </c:pt>
                <c:pt idx="67">
                  <c:v>51.625</c:v>
                </c:pt>
                <c:pt idx="68">
                  <c:v>66.75</c:v>
                </c:pt>
                <c:pt idx="69">
                  <c:v>35.1875</c:v>
                </c:pt>
                <c:pt idx="70">
                  <c:v>69.25</c:v>
                </c:pt>
                <c:pt idx="71">
                  <c:v>58.9375</c:v>
                </c:pt>
                <c:pt idx="72">
                  <c:v>80.90625</c:v>
                </c:pt>
                <c:pt idx="73">
                  <c:v>98.15625</c:v>
                </c:pt>
                <c:pt idx="74">
                  <c:v>79.09375</c:v>
                </c:pt>
                <c:pt idx="75">
                  <c:v>85.65625</c:v>
                </c:pt>
                <c:pt idx="76">
                  <c:v>79.15625</c:v>
                </c:pt>
                <c:pt idx="77">
                  <c:v>73.75</c:v>
                </c:pt>
                <c:pt idx="78">
                  <c:v>72.59375</c:v>
                </c:pt>
                <c:pt idx="79">
                  <c:v>84.3125</c:v>
                </c:pt>
                <c:pt idx="80">
                  <c:v>88.5</c:v>
                </c:pt>
                <c:pt idx="81">
                  <c:v>73.4375</c:v>
                </c:pt>
                <c:pt idx="82">
                  <c:v>77.0625</c:v>
                </c:pt>
                <c:pt idx="83">
                  <c:v>79.75</c:v>
                </c:pt>
                <c:pt idx="84">
                  <c:v>76.9375</c:v>
                </c:pt>
                <c:pt idx="85">
                  <c:v>81.3125</c:v>
                </c:pt>
                <c:pt idx="86">
                  <c:v>79.9375</c:v>
                </c:pt>
                <c:pt idx="87">
                  <c:v>103.1875</c:v>
                </c:pt>
                <c:pt idx="88">
                  <c:v>92.125</c:v>
                </c:pt>
                <c:pt idx="89">
                  <c:v>98.25</c:v>
                </c:pt>
                <c:pt idx="90">
                  <c:v>94.875</c:v>
                </c:pt>
                <c:pt idx="91">
                  <c:v>86.875</c:v>
                </c:pt>
                <c:pt idx="92">
                  <c:v>106.78125</c:v>
                </c:pt>
                <c:pt idx="93">
                  <c:v>103.0625</c:v>
                </c:pt>
                <c:pt idx="94">
                  <c:v>136.9375</c:v>
                </c:pt>
                <c:pt idx="95">
                  <c:v>121.3125</c:v>
                </c:pt>
                <c:pt idx="96">
                  <c:v>132.40625</c:v>
                </c:pt>
                <c:pt idx="97">
                  <c:v>131.6875</c:v>
                </c:pt>
                <c:pt idx="98">
                  <c:v>115.34375</c:v>
                </c:pt>
                <c:pt idx="99">
                  <c:v>125.5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0-4999-90E5-A999952F872C}"/>
            </c:ext>
          </c:extLst>
        </c:ser>
        <c:ser>
          <c:idx val="2"/>
          <c:order val="1"/>
          <c:tx>
            <c:strRef>
              <c:f>PRODUCTION!$AP$3</c:f>
              <c:strCache>
                <c:ptCount val="1"/>
                <c:pt idx="0">
                  <c:v>∆ DEPART // CROIX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PRODUCTION!$AP$5:$AP$369</c:f>
              <c:numCache>
                <c:formatCode>0</c:formatCode>
                <c:ptCount val="365"/>
                <c:pt idx="0">
                  <c:v>394</c:v>
                </c:pt>
                <c:pt idx="1">
                  <c:v>422</c:v>
                </c:pt>
                <c:pt idx="2">
                  <c:v>463</c:v>
                </c:pt>
                <c:pt idx="3">
                  <c:v>454</c:v>
                </c:pt>
                <c:pt idx="4">
                  <c:v>427</c:v>
                </c:pt>
                <c:pt idx="5">
                  <c:v>457</c:v>
                </c:pt>
                <c:pt idx="6">
                  <c:v>416</c:v>
                </c:pt>
                <c:pt idx="7">
                  <c:v>407</c:v>
                </c:pt>
                <c:pt idx="8">
                  <c:v>437</c:v>
                </c:pt>
                <c:pt idx="9">
                  <c:v>449</c:v>
                </c:pt>
                <c:pt idx="10">
                  <c:v>453</c:v>
                </c:pt>
                <c:pt idx="11">
                  <c:v>465</c:v>
                </c:pt>
                <c:pt idx="12">
                  <c:v>461</c:v>
                </c:pt>
                <c:pt idx="13">
                  <c:v>430</c:v>
                </c:pt>
                <c:pt idx="14">
                  <c:v>413</c:v>
                </c:pt>
                <c:pt idx="15">
                  <c:v>438</c:v>
                </c:pt>
                <c:pt idx="16">
                  <c:v>450</c:v>
                </c:pt>
                <c:pt idx="17">
                  <c:v>493</c:v>
                </c:pt>
                <c:pt idx="18">
                  <c:v>488</c:v>
                </c:pt>
                <c:pt idx="19">
                  <c:v>482</c:v>
                </c:pt>
                <c:pt idx="20">
                  <c:v>439</c:v>
                </c:pt>
                <c:pt idx="21">
                  <c:v>446</c:v>
                </c:pt>
                <c:pt idx="22">
                  <c:v>508</c:v>
                </c:pt>
                <c:pt idx="23">
                  <c:v>458</c:v>
                </c:pt>
                <c:pt idx="24">
                  <c:v>482</c:v>
                </c:pt>
                <c:pt idx="25">
                  <c:v>445</c:v>
                </c:pt>
                <c:pt idx="26">
                  <c:v>348</c:v>
                </c:pt>
                <c:pt idx="27">
                  <c:v>328</c:v>
                </c:pt>
                <c:pt idx="28">
                  <c:v>315</c:v>
                </c:pt>
                <c:pt idx="29">
                  <c:v>347</c:v>
                </c:pt>
                <c:pt idx="30">
                  <c:v>346</c:v>
                </c:pt>
                <c:pt idx="31">
                  <c:v>367</c:v>
                </c:pt>
                <c:pt idx="32">
                  <c:v>325</c:v>
                </c:pt>
                <c:pt idx="33">
                  <c:v>339</c:v>
                </c:pt>
                <c:pt idx="34">
                  <c:v>298</c:v>
                </c:pt>
                <c:pt idx="35">
                  <c:v>305</c:v>
                </c:pt>
                <c:pt idx="36">
                  <c:v>332</c:v>
                </c:pt>
                <c:pt idx="37">
                  <c:v>346</c:v>
                </c:pt>
                <c:pt idx="38">
                  <c:v>356</c:v>
                </c:pt>
                <c:pt idx="39">
                  <c:v>338</c:v>
                </c:pt>
                <c:pt idx="40">
                  <c:v>340</c:v>
                </c:pt>
                <c:pt idx="41">
                  <c:v>327</c:v>
                </c:pt>
                <c:pt idx="42">
                  <c:v>298</c:v>
                </c:pt>
                <c:pt idx="43">
                  <c:v>350</c:v>
                </c:pt>
                <c:pt idx="44">
                  <c:v>326</c:v>
                </c:pt>
                <c:pt idx="45">
                  <c:v>320</c:v>
                </c:pt>
                <c:pt idx="46">
                  <c:v>299</c:v>
                </c:pt>
                <c:pt idx="47">
                  <c:v>336</c:v>
                </c:pt>
                <c:pt idx="48">
                  <c:v>306</c:v>
                </c:pt>
                <c:pt idx="49">
                  <c:v>311</c:v>
                </c:pt>
                <c:pt idx="50">
                  <c:v>341</c:v>
                </c:pt>
                <c:pt idx="51">
                  <c:v>6944</c:v>
                </c:pt>
                <c:pt idx="52">
                  <c:v>-5445</c:v>
                </c:pt>
                <c:pt idx="53">
                  <c:v>287</c:v>
                </c:pt>
                <c:pt idx="54">
                  <c:v>323</c:v>
                </c:pt>
                <c:pt idx="55">
                  <c:v>301</c:v>
                </c:pt>
                <c:pt idx="56">
                  <c:v>283</c:v>
                </c:pt>
                <c:pt idx="57">
                  <c:v>282</c:v>
                </c:pt>
                <c:pt idx="58">
                  <c:v>301</c:v>
                </c:pt>
                <c:pt idx="59">
                  <c:v>297</c:v>
                </c:pt>
                <c:pt idx="60">
                  <c:v>287</c:v>
                </c:pt>
                <c:pt idx="61">
                  <c:v>284</c:v>
                </c:pt>
                <c:pt idx="62">
                  <c:v>288</c:v>
                </c:pt>
                <c:pt idx="63">
                  <c:v>282</c:v>
                </c:pt>
                <c:pt idx="64">
                  <c:v>229</c:v>
                </c:pt>
                <c:pt idx="65">
                  <c:v>254</c:v>
                </c:pt>
                <c:pt idx="66">
                  <c:v>270</c:v>
                </c:pt>
                <c:pt idx="67">
                  <c:v>248</c:v>
                </c:pt>
                <c:pt idx="68">
                  <c:v>261</c:v>
                </c:pt>
                <c:pt idx="69">
                  <c:v>253</c:v>
                </c:pt>
                <c:pt idx="70">
                  <c:v>272</c:v>
                </c:pt>
                <c:pt idx="71">
                  <c:v>297</c:v>
                </c:pt>
                <c:pt idx="72">
                  <c:v>258</c:v>
                </c:pt>
                <c:pt idx="73">
                  <c:v>303</c:v>
                </c:pt>
                <c:pt idx="74">
                  <c:v>303</c:v>
                </c:pt>
                <c:pt idx="75">
                  <c:v>306</c:v>
                </c:pt>
                <c:pt idx="76">
                  <c:v>288</c:v>
                </c:pt>
                <c:pt idx="77">
                  <c:v>318</c:v>
                </c:pt>
                <c:pt idx="78">
                  <c:v>327</c:v>
                </c:pt>
                <c:pt idx="79">
                  <c:v>335</c:v>
                </c:pt>
                <c:pt idx="80">
                  <c:v>356</c:v>
                </c:pt>
                <c:pt idx="81">
                  <c:v>378</c:v>
                </c:pt>
                <c:pt idx="82">
                  <c:v>376</c:v>
                </c:pt>
                <c:pt idx="83">
                  <c:v>380</c:v>
                </c:pt>
                <c:pt idx="84">
                  <c:v>323</c:v>
                </c:pt>
                <c:pt idx="85">
                  <c:v>398</c:v>
                </c:pt>
                <c:pt idx="86">
                  <c:v>410</c:v>
                </c:pt>
                <c:pt idx="87">
                  <c:v>419</c:v>
                </c:pt>
                <c:pt idx="88">
                  <c:v>494</c:v>
                </c:pt>
                <c:pt idx="89">
                  <c:v>474</c:v>
                </c:pt>
                <c:pt idx="90">
                  <c:v>451</c:v>
                </c:pt>
                <c:pt idx="91">
                  <c:v>383</c:v>
                </c:pt>
                <c:pt idx="92">
                  <c:v>452</c:v>
                </c:pt>
                <c:pt idx="93">
                  <c:v>423</c:v>
                </c:pt>
                <c:pt idx="94">
                  <c:v>455</c:v>
                </c:pt>
                <c:pt idx="95">
                  <c:v>467</c:v>
                </c:pt>
                <c:pt idx="96">
                  <c:v>478</c:v>
                </c:pt>
                <c:pt idx="97">
                  <c:v>481</c:v>
                </c:pt>
                <c:pt idx="98">
                  <c:v>423</c:v>
                </c:pt>
                <c:pt idx="99">
                  <c:v>438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D0-4999-90E5-A999952F8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ax val="500"/>
          <c:min val="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"/>
        <c:min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GROS CONSOMMATEURS - SUIVI DERIVE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9605798646807698E-2"/>
          <c:y val="8.4932446479797405E-2"/>
          <c:w val="0.96767616271972701"/>
          <c:h val="0.76829892396926902"/>
        </c:manualLayout>
      </c:layout>
      <c:lineChart>
        <c:grouping val="standard"/>
        <c:varyColors val="0"/>
        <c:ser>
          <c:idx val="1"/>
          <c:order val="0"/>
          <c:tx>
            <c:strRef>
              <c:f>DISTRIBUTION!$O$3</c:f>
              <c:strCache>
                <c:ptCount val="1"/>
                <c:pt idx="0">
                  <c:v>FAREVA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DISTRIBUTION!$O$5:$O$369</c:f>
              <c:numCache>
                <c:formatCode>_-* #\ ##0_-;\-* #\ ##0_-;_-* "-"??_-;_-@_-</c:formatCode>
                <c:ptCount val="365"/>
                <c:pt idx="0" formatCode="0">
                  <c:v>0</c:v>
                </c:pt>
                <c:pt idx="1">
                  <c:v>109.5</c:v>
                </c:pt>
                <c:pt idx="2">
                  <c:v>112.5</c:v>
                </c:pt>
                <c:pt idx="3">
                  <c:v>118.400390625</c:v>
                </c:pt>
                <c:pt idx="4">
                  <c:v>128</c:v>
                </c:pt>
                <c:pt idx="5">
                  <c:v>134.2998046875</c:v>
                </c:pt>
                <c:pt idx="6">
                  <c:v>144.8994140625</c:v>
                </c:pt>
                <c:pt idx="7">
                  <c:v>111.400390625</c:v>
                </c:pt>
                <c:pt idx="8">
                  <c:v>93</c:v>
                </c:pt>
                <c:pt idx="9">
                  <c:v>83</c:v>
                </c:pt>
                <c:pt idx="10">
                  <c:v>80.599609375</c:v>
                </c:pt>
                <c:pt idx="11">
                  <c:v>68.900390625</c:v>
                </c:pt>
                <c:pt idx="12">
                  <c:v>91.7001953125</c:v>
                </c:pt>
                <c:pt idx="13">
                  <c:v>106.3994140625</c:v>
                </c:pt>
                <c:pt idx="14">
                  <c:v>48</c:v>
                </c:pt>
                <c:pt idx="15">
                  <c:v>37</c:v>
                </c:pt>
                <c:pt idx="16">
                  <c:v>119.5</c:v>
                </c:pt>
                <c:pt idx="17">
                  <c:v>106.80078125</c:v>
                </c:pt>
                <c:pt idx="18">
                  <c:v>100.19921875</c:v>
                </c:pt>
                <c:pt idx="19">
                  <c:v>93.80078125</c:v>
                </c:pt>
                <c:pt idx="20">
                  <c:v>122.69921875</c:v>
                </c:pt>
                <c:pt idx="21">
                  <c:v>124.400390625</c:v>
                </c:pt>
                <c:pt idx="22">
                  <c:v>127.7001953125</c:v>
                </c:pt>
                <c:pt idx="23">
                  <c:v>201.5</c:v>
                </c:pt>
                <c:pt idx="24">
                  <c:v>116.8994140625</c:v>
                </c:pt>
                <c:pt idx="25">
                  <c:v>181</c:v>
                </c:pt>
                <c:pt idx="26">
                  <c:v>116.4013671875</c:v>
                </c:pt>
                <c:pt idx="27">
                  <c:v>63.798828125</c:v>
                </c:pt>
                <c:pt idx="28">
                  <c:v>40.80078125</c:v>
                </c:pt>
                <c:pt idx="29">
                  <c:v>47.298828125</c:v>
                </c:pt>
                <c:pt idx="30">
                  <c:v>149.6015625</c:v>
                </c:pt>
                <c:pt idx="31">
                  <c:v>167.19921875</c:v>
                </c:pt>
                <c:pt idx="32">
                  <c:v>99.69921875</c:v>
                </c:pt>
                <c:pt idx="33">
                  <c:v>107.201171875</c:v>
                </c:pt>
                <c:pt idx="34">
                  <c:v>104.099609375</c:v>
                </c:pt>
                <c:pt idx="35">
                  <c:v>60</c:v>
                </c:pt>
                <c:pt idx="36">
                  <c:v>79.30078125</c:v>
                </c:pt>
                <c:pt idx="37">
                  <c:v>119.3984375</c:v>
                </c:pt>
                <c:pt idx="38">
                  <c:v>116.1015625</c:v>
                </c:pt>
                <c:pt idx="39">
                  <c:v>139.3984375</c:v>
                </c:pt>
                <c:pt idx="40">
                  <c:v>133.201171875</c:v>
                </c:pt>
                <c:pt idx="41">
                  <c:v>101</c:v>
                </c:pt>
                <c:pt idx="42">
                  <c:v>86</c:v>
                </c:pt>
                <c:pt idx="43">
                  <c:v>114.099609375</c:v>
                </c:pt>
                <c:pt idx="44">
                  <c:v>125.599609375</c:v>
                </c:pt>
                <c:pt idx="45">
                  <c:v>106.30078125</c:v>
                </c:pt>
                <c:pt idx="46">
                  <c:v>118.798828125</c:v>
                </c:pt>
                <c:pt idx="47">
                  <c:v>125.201171875</c:v>
                </c:pt>
                <c:pt idx="48">
                  <c:v>93.19921875</c:v>
                </c:pt>
                <c:pt idx="49">
                  <c:v>78</c:v>
                </c:pt>
                <c:pt idx="50">
                  <c:v>91</c:v>
                </c:pt>
                <c:pt idx="51">
                  <c:v>101.5</c:v>
                </c:pt>
                <c:pt idx="52">
                  <c:v>92.201171875</c:v>
                </c:pt>
                <c:pt idx="53">
                  <c:v>100.8984375</c:v>
                </c:pt>
                <c:pt idx="54">
                  <c:v>97.6015625</c:v>
                </c:pt>
                <c:pt idx="55">
                  <c:v>85.298828125</c:v>
                </c:pt>
                <c:pt idx="56">
                  <c:v>85.900390625</c:v>
                </c:pt>
                <c:pt idx="57">
                  <c:v>105.19921875</c:v>
                </c:pt>
                <c:pt idx="58">
                  <c:v>109.30078125</c:v>
                </c:pt>
                <c:pt idx="59">
                  <c:v>84.900390625</c:v>
                </c:pt>
                <c:pt idx="60">
                  <c:v>95.400390625</c:v>
                </c:pt>
                <c:pt idx="61">
                  <c:v>110.599609375</c:v>
                </c:pt>
                <c:pt idx="62">
                  <c:v>80.599609375</c:v>
                </c:pt>
                <c:pt idx="63">
                  <c:v>88.099609375</c:v>
                </c:pt>
                <c:pt idx="64">
                  <c:v>91.599609375</c:v>
                </c:pt>
                <c:pt idx="65">
                  <c:v>131.80078125</c:v>
                </c:pt>
                <c:pt idx="66">
                  <c:v>158.69921875</c:v>
                </c:pt>
                <c:pt idx="67">
                  <c:v>117.30078125</c:v>
                </c:pt>
                <c:pt idx="68">
                  <c:v>144.30078125</c:v>
                </c:pt>
                <c:pt idx="69">
                  <c:v>101.8984375</c:v>
                </c:pt>
                <c:pt idx="70">
                  <c:v>47.400390625</c:v>
                </c:pt>
                <c:pt idx="71">
                  <c:v>86.900390625</c:v>
                </c:pt>
                <c:pt idx="72">
                  <c:v>133.5</c:v>
                </c:pt>
                <c:pt idx="73">
                  <c:v>158.30078125</c:v>
                </c:pt>
                <c:pt idx="74">
                  <c:v>157.099609375</c:v>
                </c:pt>
                <c:pt idx="75">
                  <c:v>153.5</c:v>
                </c:pt>
                <c:pt idx="76">
                  <c:v>131.599609375</c:v>
                </c:pt>
                <c:pt idx="77">
                  <c:v>115.599609375</c:v>
                </c:pt>
                <c:pt idx="78">
                  <c:v>134</c:v>
                </c:pt>
                <c:pt idx="79">
                  <c:v>197.099609375</c:v>
                </c:pt>
                <c:pt idx="80">
                  <c:v>159.6015625</c:v>
                </c:pt>
                <c:pt idx="81">
                  <c:v>161.798828125</c:v>
                </c:pt>
                <c:pt idx="82">
                  <c:v>189.599609375</c:v>
                </c:pt>
                <c:pt idx="83">
                  <c:v>216.701171875</c:v>
                </c:pt>
                <c:pt idx="84">
                  <c:v>152</c:v>
                </c:pt>
                <c:pt idx="85">
                  <c:v>139.798828125</c:v>
                </c:pt>
                <c:pt idx="86">
                  <c:v>173.400390625</c:v>
                </c:pt>
                <c:pt idx="87">
                  <c:v>134</c:v>
                </c:pt>
                <c:pt idx="88">
                  <c:v>118.099609375</c:v>
                </c:pt>
                <c:pt idx="89">
                  <c:v>126</c:v>
                </c:pt>
                <c:pt idx="90">
                  <c:v>93</c:v>
                </c:pt>
                <c:pt idx="91">
                  <c:v>57.5</c:v>
                </c:pt>
                <c:pt idx="92">
                  <c:v>57.900390625</c:v>
                </c:pt>
                <c:pt idx="93">
                  <c:v>133.701171875</c:v>
                </c:pt>
                <c:pt idx="94">
                  <c:v>142.5</c:v>
                </c:pt>
                <c:pt idx="95">
                  <c:v>89.69921875</c:v>
                </c:pt>
                <c:pt idx="96">
                  <c:v>96.599609375</c:v>
                </c:pt>
                <c:pt idx="97">
                  <c:v>133.400390625</c:v>
                </c:pt>
                <c:pt idx="98">
                  <c:v>120.5</c:v>
                </c:pt>
                <c:pt idx="99">
                  <c:v>99.400390625</c:v>
                </c:pt>
                <c:pt idx="100">
                  <c:v>48.69921875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A-492D-A269-4A22E0249EE9}"/>
            </c:ext>
          </c:extLst>
        </c:ser>
        <c:ser>
          <c:idx val="2"/>
          <c:order val="1"/>
          <c:tx>
            <c:strRef>
              <c:f>DISTRIBUTION!$P$3</c:f>
              <c:strCache>
                <c:ptCount val="1"/>
                <c:pt idx="0">
                  <c:v>FAREVA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DISTRIBUTION!$P$5:$P$369</c:f>
              <c:numCache>
                <c:formatCode>_-* #\ ##0_-;\-* #\ ##0_-;_-* "-"??_-;_-@_-</c:formatCode>
                <c:ptCount val="365"/>
                <c:pt idx="0" formatCode="0">
                  <c:v>0</c:v>
                </c:pt>
                <c:pt idx="1">
                  <c:v>6.296875</c:v>
                </c:pt>
                <c:pt idx="2">
                  <c:v>23.1015625</c:v>
                </c:pt>
                <c:pt idx="3">
                  <c:v>19.80078125</c:v>
                </c:pt>
                <c:pt idx="4">
                  <c:v>69.59765625</c:v>
                </c:pt>
                <c:pt idx="5">
                  <c:v>89.203125</c:v>
                </c:pt>
                <c:pt idx="6">
                  <c:v>84.3984375</c:v>
                </c:pt>
                <c:pt idx="7">
                  <c:v>71.8984375</c:v>
                </c:pt>
                <c:pt idx="8">
                  <c:v>59.40234375</c:v>
                </c:pt>
                <c:pt idx="9">
                  <c:v>61.80078125</c:v>
                </c:pt>
                <c:pt idx="10">
                  <c:v>61.5</c:v>
                </c:pt>
                <c:pt idx="11">
                  <c:v>69.296875</c:v>
                </c:pt>
                <c:pt idx="12">
                  <c:v>68.80078125</c:v>
                </c:pt>
                <c:pt idx="13">
                  <c:v>82</c:v>
                </c:pt>
                <c:pt idx="14">
                  <c:v>53.69921875</c:v>
                </c:pt>
                <c:pt idx="15">
                  <c:v>47.6015625</c:v>
                </c:pt>
                <c:pt idx="16">
                  <c:v>77</c:v>
                </c:pt>
                <c:pt idx="17">
                  <c:v>105.6015625</c:v>
                </c:pt>
                <c:pt idx="18">
                  <c:v>90.5</c:v>
                </c:pt>
                <c:pt idx="19">
                  <c:v>66.09765625</c:v>
                </c:pt>
                <c:pt idx="20">
                  <c:v>118.69921875</c:v>
                </c:pt>
                <c:pt idx="21">
                  <c:v>64.5</c:v>
                </c:pt>
                <c:pt idx="22">
                  <c:v>76.90234375</c:v>
                </c:pt>
                <c:pt idx="23">
                  <c:v>85.30078125</c:v>
                </c:pt>
                <c:pt idx="24">
                  <c:v>112.59765625</c:v>
                </c:pt>
                <c:pt idx="25">
                  <c:v>71.6015625</c:v>
                </c:pt>
                <c:pt idx="26">
                  <c:v>77.19921875</c:v>
                </c:pt>
                <c:pt idx="27">
                  <c:v>80.30078125</c:v>
                </c:pt>
                <c:pt idx="28">
                  <c:v>80.30078125</c:v>
                </c:pt>
                <c:pt idx="29">
                  <c:v>70.09765625</c:v>
                </c:pt>
                <c:pt idx="30">
                  <c:v>123</c:v>
                </c:pt>
                <c:pt idx="31">
                  <c:v>155.69921875</c:v>
                </c:pt>
                <c:pt idx="32">
                  <c:v>100.6015625</c:v>
                </c:pt>
                <c:pt idx="33">
                  <c:v>95.69921875</c:v>
                </c:pt>
                <c:pt idx="34">
                  <c:v>60.40234375</c:v>
                </c:pt>
                <c:pt idx="35">
                  <c:v>48.296875</c:v>
                </c:pt>
                <c:pt idx="36">
                  <c:v>28.90234375</c:v>
                </c:pt>
                <c:pt idx="37">
                  <c:v>60.30078125</c:v>
                </c:pt>
                <c:pt idx="38">
                  <c:v>85.5</c:v>
                </c:pt>
                <c:pt idx="39">
                  <c:v>67.59765625</c:v>
                </c:pt>
                <c:pt idx="40">
                  <c:v>71.1015625</c:v>
                </c:pt>
                <c:pt idx="41">
                  <c:v>37.80078125</c:v>
                </c:pt>
                <c:pt idx="42">
                  <c:v>20.19921875</c:v>
                </c:pt>
                <c:pt idx="43">
                  <c:v>44.69921875</c:v>
                </c:pt>
                <c:pt idx="44">
                  <c:v>43.3984375</c:v>
                </c:pt>
                <c:pt idx="45">
                  <c:v>57.1015625</c:v>
                </c:pt>
                <c:pt idx="46">
                  <c:v>28.6015625</c:v>
                </c:pt>
                <c:pt idx="47">
                  <c:v>30.59765625</c:v>
                </c:pt>
                <c:pt idx="48">
                  <c:v>27.69921875</c:v>
                </c:pt>
                <c:pt idx="49">
                  <c:v>26.703125</c:v>
                </c:pt>
                <c:pt idx="50">
                  <c:v>55.19921875</c:v>
                </c:pt>
                <c:pt idx="51">
                  <c:v>52.59765625</c:v>
                </c:pt>
                <c:pt idx="52">
                  <c:v>37.6015625</c:v>
                </c:pt>
                <c:pt idx="53">
                  <c:v>38.6015625</c:v>
                </c:pt>
                <c:pt idx="54">
                  <c:v>28.8984375</c:v>
                </c:pt>
                <c:pt idx="55">
                  <c:v>27.6015625</c:v>
                </c:pt>
                <c:pt idx="56">
                  <c:v>42</c:v>
                </c:pt>
                <c:pt idx="57">
                  <c:v>40.19921875</c:v>
                </c:pt>
                <c:pt idx="58">
                  <c:v>83.19921875</c:v>
                </c:pt>
                <c:pt idx="59">
                  <c:v>64.30078125</c:v>
                </c:pt>
                <c:pt idx="60">
                  <c:v>37.69921875</c:v>
                </c:pt>
                <c:pt idx="61">
                  <c:v>54.5</c:v>
                </c:pt>
                <c:pt idx="62">
                  <c:v>47</c:v>
                </c:pt>
                <c:pt idx="63">
                  <c:v>16.6015625</c:v>
                </c:pt>
                <c:pt idx="64">
                  <c:v>41.796875</c:v>
                </c:pt>
                <c:pt idx="65">
                  <c:v>73.40234375</c:v>
                </c:pt>
                <c:pt idx="66">
                  <c:v>64.19921875</c:v>
                </c:pt>
                <c:pt idx="67">
                  <c:v>36.30078125</c:v>
                </c:pt>
                <c:pt idx="68">
                  <c:v>47.69921875</c:v>
                </c:pt>
                <c:pt idx="69">
                  <c:v>42.19921875</c:v>
                </c:pt>
                <c:pt idx="70">
                  <c:v>46</c:v>
                </c:pt>
                <c:pt idx="71">
                  <c:v>19.30078125</c:v>
                </c:pt>
                <c:pt idx="72">
                  <c:v>75.80078125</c:v>
                </c:pt>
                <c:pt idx="73">
                  <c:v>40.8984375</c:v>
                </c:pt>
                <c:pt idx="74">
                  <c:v>44.19921875</c:v>
                </c:pt>
                <c:pt idx="75">
                  <c:v>52.6015625</c:v>
                </c:pt>
                <c:pt idx="76">
                  <c:v>50.30078125</c:v>
                </c:pt>
                <c:pt idx="77">
                  <c:v>54.30078125</c:v>
                </c:pt>
                <c:pt idx="78">
                  <c:v>42.69921875</c:v>
                </c:pt>
                <c:pt idx="79">
                  <c:v>76.19921875</c:v>
                </c:pt>
                <c:pt idx="80">
                  <c:v>53.6015625</c:v>
                </c:pt>
                <c:pt idx="81">
                  <c:v>35.19921875</c:v>
                </c:pt>
                <c:pt idx="82">
                  <c:v>56.3984375</c:v>
                </c:pt>
                <c:pt idx="83">
                  <c:v>53.30078125</c:v>
                </c:pt>
                <c:pt idx="84">
                  <c:v>16.3984375</c:v>
                </c:pt>
                <c:pt idx="85">
                  <c:v>30.30078125</c:v>
                </c:pt>
                <c:pt idx="86">
                  <c:v>48</c:v>
                </c:pt>
                <c:pt idx="87">
                  <c:v>54.30078125</c:v>
                </c:pt>
                <c:pt idx="88">
                  <c:v>40.8984375</c:v>
                </c:pt>
                <c:pt idx="89">
                  <c:v>40.1015625</c:v>
                </c:pt>
                <c:pt idx="90">
                  <c:v>66.6015625</c:v>
                </c:pt>
                <c:pt idx="91">
                  <c:v>58.19921875</c:v>
                </c:pt>
                <c:pt idx="92">
                  <c:v>21.69921875</c:v>
                </c:pt>
                <c:pt idx="93">
                  <c:v>54.69921875</c:v>
                </c:pt>
                <c:pt idx="94">
                  <c:v>36.1015625</c:v>
                </c:pt>
                <c:pt idx="95">
                  <c:v>31.59765625</c:v>
                </c:pt>
                <c:pt idx="96">
                  <c:v>29</c:v>
                </c:pt>
                <c:pt idx="97">
                  <c:v>44.5</c:v>
                </c:pt>
                <c:pt idx="98">
                  <c:v>15.203125</c:v>
                </c:pt>
                <c:pt idx="99">
                  <c:v>41.59765625</c:v>
                </c:pt>
                <c:pt idx="100">
                  <c:v>11.1015625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A-492D-A269-4A22E0249EE9}"/>
            </c:ext>
          </c:extLst>
        </c:ser>
        <c:ser>
          <c:idx val="3"/>
          <c:order val="2"/>
          <c:tx>
            <c:strRef>
              <c:f>DISTRIBUTION!$Q$3</c:f>
              <c:strCache>
                <c:ptCount val="1"/>
                <c:pt idx="0">
                  <c:v>CAP ECOLOGIA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réglages!$F$3:$F$732</c:f>
              <c:numCache>
                <c:formatCode>d\-mmm</c:formatCode>
                <c:ptCount val="73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</c:numCache>
            </c:numRef>
          </c:cat>
          <c:val>
            <c:numRef>
              <c:f>DISTRIBUTION!$Q$6:$Q$370</c:f>
              <c:numCache>
                <c:formatCode>_-* #\ ##0_-;\-* #\ ##0_-;_-* "-"??_-;_-@_-</c:formatCode>
                <c:ptCount val="365"/>
                <c:pt idx="0">
                  <c:v>93.099609375</c:v>
                </c:pt>
                <c:pt idx="1">
                  <c:v>112.400390625</c:v>
                </c:pt>
                <c:pt idx="2">
                  <c:v>114.3984375</c:v>
                </c:pt>
                <c:pt idx="3">
                  <c:v>111.701171875</c:v>
                </c:pt>
                <c:pt idx="4">
                  <c:v>114.400390625</c:v>
                </c:pt>
                <c:pt idx="5">
                  <c:v>110.298828125</c:v>
                </c:pt>
                <c:pt idx="6">
                  <c:v>104.80078125</c:v>
                </c:pt>
                <c:pt idx="7">
                  <c:v>91.599609375</c:v>
                </c:pt>
                <c:pt idx="8">
                  <c:v>97.400390625</c:v>
                </c:pt>
                <c:pt idx="9">
                  <c:v>110.298828125</c:v>
                </c:pt>
                <c:pt idx="10">
                  <c:v>117.201171875</c:v>
                </c:pt>
                <c:pt idx="11">
                  <c:v>146.798828125</c:v>
                </c:pt>
                <c:pt idx="12">
                  <c:v>130.80078125</c:v>
                </c:pt>
                <c:pt idx="13">
                  <c:v>107.400390625</c:v>
                </c:pt>
                <c:pt idx="14">
                  <c:v>100.19921875</c:v>
                </c:pt>
                <c:pt idx="15">
                  <c:v>114.5</c:v>
                </c:pt>
                <c:pt idx="16">
                  <c:v>112.701171875</c:v>
                </c:pt>
                <c:pt idx="17">
                  <c:v>128.099609375</c:v>
                </c:pt>
                <c:pt idx="18">
                  <c:v>111.5</c:v>
                </c:pt>
                <c:pt idx="19">
                  <c:v>120.900390625</c:v>
                </c:pt>
                <c:pt idx="20">
                  <c:v>92.798828125</c:v>
                </c:pt>
                <c:pt idx="21">
                  <c:v>111.201171875</c:v>
                </c:pt>
                <c:pt idx="22">
                  <c:v>114.5</c:v>
                </c:pt>
                <c:pt idx="23">
                  <c:v>105.3984375</c:v>
                </c:pt>
                <c:pt idx="24">
                  <c:v>96.400390625</c:v>
                </c:pt>
                <c:pt idx="25">
                  <c:v>133.400390625</c:v>
                </c:pt>
                <c:pt idx="26">
                  <c:v>111.5</c:v>
                </c:pt>
                <c:pt idx="27">
                  <c:v>88</c:v>
                </c:pt>
                <c:pt idx="28">
                  <c:v>93.900390625</c:v>
                </c:pt>
                <c:pt idx="29">
                  <c:v>127.099609375</c:v>
                </c:pt>
                <c:pt idx="30">
                  <c:v>95.80078125</c:v>
                </c:pt>
                <c:pt idx="31">
                  <c:v>100.8984375</c:v>
                </c:pt>
                <c:pt idx="32">
                  <c:v>84.6015625</c:v>
                </c:pt>
                <c:pt idx="33">
                  <c:v>74.8984375</c:v>
                </c:pt>
                <c:pt idx="34">
                  <c:v>80.201171875</c:v>
                </c:pt>
                <c:pt idx="35">
                  <c:v>88.900390625</c:v>
                </c:pt>
                <c:pt idx="36">
                  <c:v>96.3984375</c:v>
                </c:pt>
                <c:pt idx="37">
                  <c:v>112.201171875</c:v>
                </c:pt>
                <c:pt idx="38">
                  <c:v>123.599609375</c:v>
                </c:pt>
                <c:pt idx="39">
                  <c:v>96.099609375</c:v>
                </c:pt>
                <c:pt idx="40">
                  <c:v>104.201171875</c:v>
                </c:pt>
                <c:pt idx="41">
                  <c:v>90.3984375</c:v>
                </c:pt>
                <c:pt idx="42">
                  <c:v>73.30078125</c:v>
                </c:pt>
                <c:pt idx="43">
                  <c:v>63.19921875</c:v>
                </c:pt>
                <c:pt idx="44">
                  <c:v>54.400390625</c:v>
                </c:pt>
                <c:pt idx="45">
                  <c:v>52.900390625</c:v>
                </c:pt>
                <c:pt idx="46">
                  <c:v>50.80078125</c:v>
                </c:pt>
                <c:pt idx="47">
                  <c:v>46.3984375</c:v>
                </c:pt>
                <c:pt idx="48">
                  <c:v>37.30078125</c:v>
                </c:pt>
                <c:pt idx="49">
                  <c:v>32.599609375</c:v>
                </c:pt>
                <c:pt idx="50">
                  <c:v>46.80078125</c:v>
                </c:pt>
                <c:pt idx="51">
                  <c:v>42.5</c:v>
                </c:pt>
                <c:pt idx="52">
                  <c:v>58.19921875</c:v>
                </c:pt>
                <c:pt idx="53">
                  <c:v>78</c:v>
                </c:pt>
                <c:pt idx="54">
                  <c:v>82.80078125</c:v>
                </c:pt>
                <c:pt idx="55">
                  <c:v>66.400390625</c:v>
                </c:pt>
                <c:pt idx="56">
                  <c:v>58.599609375</c:v>
                </c:pt>
                <c:pt idx="57">
                  <c:v>55.798828125</c:v>
                </c:pt>
                <c:pt idx="58">
                  <c:v>59.1015625</c:v>
                </c:pt>
                <c:pt idx="59">
                  <c:v>45.798828125</c:v>
                </c:pt>
                <c:pt idx="60">
                  <c:v>54.599609375</c:v>
                </c:pt>
                <c:pt idx="61">
                  <c:v>70.5</c:v>
                </c:pt>
                <c:pt idx="62">
                  <c:v>60.30078125</c:v>
                </c:pt>
                <c:pt idx="63">
                  <c:v>46</c:v>
                </c:pt>
                <c:pt idx="64">
                  <c:v>54.599609375</c:v>
                </c:pt>
                <c:pt idx="65">
                  <c:v>64.201171875</c:v>
                </c:pt>
                <c:pt idx="66">
                  <c:v>87.099609375</c:v>
                </c:pt>
                <c:pt idx="67">
                  <c:v>75.400390625</c:v>
                </c:pt>
                <c:pt idx="68">
                  <c:v>73.5</c:v>
                </c:pt>
                <c:pt idx="69">
                  <c:v>42.8984375</c:v>
                </c:pt>
                <c:pt idx="70">
                  <c:v>35.900390625</c:v>
                </c:pt>
                <c:pt idx="71">
                  <c:v>65.099609375</c:v>
                </c:pt>
                <c:pt idx="72">
                  <c:v>75.5</c:v>
                </c:pt>
                <c:pt idx="73">
                  <c:v>71.201171875</c:v>
                </c:pt>
                <c:pt idx="74">
                  <c:v>84.19921875</c:v>
                </c:pt>
                <c:pt idx="75">
                  <c:v>64.5</c:v>
                </c:pt>
                <c:pt idx="76">
                  <c:v>78.19921875</c:v>
                </c:pt>
                <c:pt idx="77">
                  <c:v>62.1015625</c:v>
                </c:pt>
                <c:pt idx="78">
                  <c:v>64.80078125</c:v>
                </c:pt>
                <c:pt idx="79">
                  <c:v>48.3984375</c:v>
                </c:pt>
                <c:pt idx="80">
                  <c:v>58.69921875</c:v>
                </c:pt>
                <c:pt idx="81">
                  <c:v>86.703125</c:v>
                </c:pt>
                <c:pt idx="82">
                  <c:v>106.5</c:v>
                </c:pt>
                <c:pt idx="83">
                  <c:v>77.796875</c:v>
                </c:pt>
                <c:pt idx="84">
                  <c:v>73</c:v>
                </c:pt>
                <c:pt idx="85">
                  <c:v>82.90234375</c:v>
                </c:pt>
                <c:pt idx="86">
                  <c:v>90</c:v>
                </c:pt>
                <c:pt idx="87">
                  <c:v>88.59765625</c:v>
                </c:pt>
                <c:pt idx="88">
                  <c:v>88</c:v>
                </c:pt>
                <c:pt idx="89">
                  <c:v>93.1015625</c:v>
                </c:pt>
                <c:pt idx="90">
                  <c:v>82.5</c:v>
                </c:pt>
                <c:pt idx="91">
                  <c:v>75.8984375</c:v>
                </c:pt>
                <c:pt idx="92">
                  <c:v>95.1015625</c:v>
                </c:pt>
                <c:pt idx="93">
                  <c:v>94.6015625</c:v>
                </c:pt>
                <c:pt idx="94">
                  <c:v>94</c:v>
                </c:pt>
                <c:pt idx="95">
                  <c:v>95.296875</c:v>
                </c:pt>
                <c:pt idx="96">
                  <c:v>91.1015625</c:v>
                </c:pt>
                <c:pt idx="97">
                  <c:v>69.6015625</c:v>
                </c:pt>
                <c:pt idx="98">
                  <c:v>64.8984375</c:v>
                </c:pt>
                <c:pt idx="99">
                  <c:v>63.6015625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FA-492D-A269-4A22E0249EE9}"/>
            </c:ext>
          </c:extLst>
        </c:ser>
        <c:ser>
          <c:idx val="0"/>
          <c:order val="3"/>
          <c:tx>
            <c:strRef>
              <c:f>DISTRIBUTION!$AC$3</c:f>
              <c:strCache>
                <c:ptCount val="1"/>
                <c:pt idx="0">
                  <c:v>FROMAGERIE DES CHAUMES /10</c:v>
                </c:pt>
              </c:strCache>
            </c:strRef>
          </c:tx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</c:spPr>
          </c:marker>
          <c:val>
            <c:numRef>
              <c:f>DISTRIBUTION!$AC$6:$AC$370</c:f>
              <c:numCache>
                <c:formatCode>_-* #\ ##0_-;\-* #\ ##0_-;_-* "-"??_-;_-@_-</c:formatCode>
                <c:ptCount val="365"/>
                <c:pt idx="0">
                  <c:v>39.9</c:v>
                </c:pt>
                <c:pt idx="1">
                  <c:v>132.5</c:v>
                </c:pt>
                <c:pt idx="2">
                  <c:v>160.6</c:v>
                </c:pt>
                <c:pt idx="3">
                  <c:v>117.9</c:v>
                </c:pt>
                <c:pt idx="4">
                  <c:v>119.3</c:v>
                </c:pt>
                <c:pt idx="5">
                  <c:v>137.19999999999999</c:v>
                </c:pt>
                <c:pt idx="6">
                  <c:v>74.900000000000006</c:v>
                </c:pt>
                <c:pt idx="7">
                  <c:v>35.5</c:v>
                </c:pt>
                <c:pt idx="8">
                  <c:v>131.69999999999999</c:v>
                </c:pt>
                <c:pt idx="9">
                  <c:v>141.5</c:v>
                </c:pt>
                <c:pt idx="10">
                  <c:v>122.5</c:v>
                </c:pt>
                <c:pt idx="11">
                  <c:v>141.80000000000001</c:v>
                </c:pt>
                <c:pt idx="12">
                  <c:v>139.69999999999999</c:v>
                </c:pt>
                <c:pt idx="13">
                  <c:v>41.6</c:v>
                </c:pt>
                <c:pt idx="14">
                  <c:v>32</c:v>
                </c:pt>
                <c:pt idx="15">
                  <c:v>137.80000000000001</c:v>
                </c:pt>
                <c:pt idx="16">
                  <c:v>146.5</c:v>
                </c:pt>
                <c:pt idx="17">
                  <c:v>131.69999999999999</c:v>
                </c:pt>
                <c:pt idx="18">
                  <c:v>118.5</c:v>
                </c:pt>
                <c:pt idx="19">
                  <c:v>140.19999999999999</c:v>
                </c:pt>
                <c:pt idx="20">
                  <c:v>86.4</c:v>
                </c:pt>
                <c:pt idx="21">
                  <c:v>34.1</c:v>
                </c:pt>
                <c:pt idx="22">
                  <c:v>135.5</c:v>
                </c:pt>
                <c:pt idx="23">
                  <c:v>150.4</c:v>
                </c:pt>
                <c:pt idx="24">
                  <c:v>123.7</c:v>
                </c:pt>
                <c:pt idx="25">
                  <c:v>80.900000000000006</c:v>
                </c:pt>
                <c:pt idx="26">
                  <c:v>144.5</c:v>
                </c:pt>
                <c:pt idx="27">
                  <c:v>86.7</c:v>
                </c:pt>
                <c:pt idx="28">
                  <c:v>33.9</c:v>
                </c:pt>
                <c:pt idx="29">
                  <c:v>138.69999999999999</c:v>
                </c:pt>
                <c:pt idx="30">
                  <c:v>134.80000000000001</c:v>
                </c:pt>
                <c:pt idx="31">
                  <c:v>119.5</c:v>
                </c:pt>
                <c:pt idx="32">
                  <c:v>118.1</c:v>
                </c:pt>
                <c:pt idx="33">
                  <c:v>143.30000000000001</c:v>
                </c:pt>
                <c:pt idx="34">
                  <c:v>35.200000000000003</c:v>
                </c:pt>
                <c:pt idx="35">
                  <c:v>30.4</c:v>
                </c:pt>
                <c:pt idx="36">
                  <c:v>128.6</c:v>
                </c:pt>
                <c:pt idx="37">
                  <c:v>139.1</c:v>
                </c:pt>
                <c:pt idx="38">
                  <c:v>126.1</c:v>
                </c:pt>
                <c:pt idx="39">
                  <c:v>121.4</c:v>
                </c:pt>
                <c:pt idx="40">
                  <c:v>148.1</c:v>
                </c:pt>
                <c:pt idx="41">
                  <c:v>115.1</c:v>
                </c:pt>
                <c:pt idx="42">
                  <c:v>48.4</c:v>
                </c:pt>
                <c:pt idx="43">
                  <c:v>150</c:v>
                </c:pt>
                <c:pt idx="44">
                  <c:v>159.5</c:v>
                </c:pt>
                <c:pt idx="45">
                  <c:v>120.8</c:v>
                </c:pt>
                <c:pt idx="46">
                  <c:v>67.8</c:v>
                </c:pt>
                <c:pt idx="47">
                  <c:v>156.1</c:v>
                </c:pt>
                <c:pt idx="48">
                  <c:v>109.5</c:v>
                </c:pt>
                <c:pt idx="49">
                  <c:v>58.8</c:v>
                </c:pt>
                <c:pt idx="50">
                  <c:v>156.5</c:v>
                </c:pt>
                <c:pt idx="51">
                  <c:v>142.9</c:v>
                </c:pt>
                <c:pt idx="52">
                  <c:v>122.4</c:v>
                </c:pt>
                <c:pt idx="53">
                  <c:v>146.1</c:v>
                </c:pt>
                <c:pt idx="54">
                  <c:v>167.1</c:v>
                </c:pt>
                <c:pt idx="55">
                  <c:v>135.1</c:v>
                </c:pt>
                <c:pt idx="56">
                  <c:v>80.599999999999994</c:v>
                </c:pt>
                <c:pt idx="57">
                  <c:v>146.4</c:v>
                </c:pt>
                <c:pt idx="58">
                  <c:v>143.80000000000001</c:v>
                </c:pt>
                <c:pt idx="59">
                  <c:v>137.6</c:v>
                </c:pt>
                <c:pt idx="60">
                  <c:v>103</c:v>
                </c:pt>
                <c:pt idx="61">
                  <c:v>103.4</c:v>
                </c:pt>
                <c:pt idx="62">
                  <c:v>118.7</c:v>
                </c:pt>
                <c:pt idx="63">
                  <c:v>74.2</c:v>
                </c:pt>
                <c:pt idx="64">
                  <c:v>37.299999999999997</c:v>
                </c:pt>
                <c:pt idx="65">
                  <c:v>30</c:v>
                </c:pt>
                <c:pt idx="66">
                  <c:v>35.1</c:v>
                </c:pt>
                <c:pt idx="67">
                  <c:v>50.4</c:v>
                </c:pt>
                <c:pt idx="68">
                  <c:v>97.1</c:v>
                </c:pt>
                <c:pt idx="69">
                  <c:v>55.2</c:v>
                </c:pt>
                <c:pt idx="70">
                  <c:v>49</c:v>
                </c:pt>
                <c:pt idx="71">
                  <c:v>108.9</c:v>
                </c:pt>
                <c:pt idx="72">
                  <c:v>129.69999999999999</c:v>
                </c:pt>
                <c:pt idx="73">
                  <c:v>141.1</c:v>
                </c:pt>
                <c:pt idx="74">
                  <c:v>96.3</c:v>
                </c:pt>
                <c:pt idx="75">
                  <c:v>118</c:v>
                </c:pt>
                <c:pt idx="76">
                  <c:v>113.2</c:v>
                </c:pt>
                <c:pt idx="77">
                  <c:v>59.3</c:v>
                </c:pt>
                <c:pt idx="78">
                  <c:v>121</c:v>
                </c:pt>
                <c:pt idx="79">
                  <c:v>150.9</c:v>
                </c:pt>
                <c:pt idx="80">
                  <c:v>129.1</c:v>
                </c:pt>
                <c:pt idx="81">
                  <c:v>140.5</c:v>
                </c:pt>
                <c:pt idx="82">
                  <c:v>156.9</c:v>
                </c:pt>
                <c:pt idx="83">
                  <c:v>111.5</c:v>
                </c:pt>
                <c:pt idx="84">
                  <c:v>53.7</c:v>
                </c:pt>
                <c:pt idx="85">
                  <c:v>119.1</c:v>
                </c:pt>
                <c:pt idx="86">
                  <c:v>138.6</c:v>
                </c:pt>
                <c:pt idx="87">
                  <c:v>107</c:v>
                </c:pt>
                <c:pt idx="88">
                  <c:v>117.9</c:v>
                </c:pt>
                <c:pt idx="89">
                  <c:v>145.69999999999999</c:v>
                </c:pt>
                <c:pt idx="90">
                  <c:v>89.4</c:v>
                </c:pt>
                <c:pt idx="91">
                  <c:v>51.2</c:v>
                </c:pt>
                <c:pt idx="92">
                  <c:v>149.1</c:v>
                </c:pt>
                <c:pt idx="93">
                  <c:v>129.30000000000001</c:v>
                </c:pt>
                <c:pt idx="94">
                  <c:v>123.1</c:v>
                </c:pt>
                <c:pt idx="95">
                  <c:v>93.3</c:v>
                </c:pt>
                <c:pt idx="96">
                  <c:v>142.30000000000001</c:v>
                </c:pt>
                <c:pt idx="97">
                  <c:v>77.2</c:v>
                </c:pt>
                <c:pt idx="98">
                  <c:v>43.4</c:v>
                </c:pt>
                <c:pt idx="99">
                  <c:v>45.3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FA-492D-A269-4A22E0249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</c:dateAx>
      <c:valAx>
        <c:axId val="2"/>
        <c:scaling>
          <c:orientation val="minMax"/>
          <c:max val="200"/>
          <c:min val="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20"/>
        <c:min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600" b="1"/>
              <a:t>NARCASTET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REPRISE!$R$2</c:f>
              <c:strCache>
                <c:ptCount val="1"/>
                <c:pt idx="0">
                  <c:v>SURP_NARCASTET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REPRISE!$T$5:$T$369</c:f>
              <c:numCache>
                <c:formatCode>0.0</c:formatCode>
                <c:ptCount val="365"/>
                <c:pt idx="0">
                  <c:v>1096</c:v>
                </c:pt>
                <c:pt idx="1">
                  <c:v>973</c:v>
                </c:pt>
                <c:pt idx="2">
                  <c:v>1101</c:v>
                </c:pt>
                <c:pt idx="3">
                  <c:v>987</c:v>
                </c:pt>
                <c:pt idx="4">
                  <c:v>1044</c:v>
                </c:pt>
                <c:pt idx="5">
                  <c:v>1037</c:v>
                </c:pt>
                <c:pt idx="6">
                  <c:v>1074</c:v>
                </c:pt>
                <c:pt idx="7">
                  <c:v>988</c:v>
                </c:pt>
                <c:pt idx="8">
                  <c:v>1065</c:v>
                </c:pt>
                <c:pt idx="9">
                  <c:v>1114</c:v>
                </c:pt>
                <c:pt idx="10">
                  <c:v>1070</c:v>
                </c:pt>
                <c:pt idx="11">
                  <c:v>1123</c:v>
                </c:pt>
                <c:pt idx="12">
                  <c:v>1018</c:v>
                </c:pt>
                <c:pt idx="13">
                  <c:v>1156</c:v>
                </c:pt>
                <c:pt idx="14">
                  <c:v>1101</c:v>
                </c:pt>
                <c:pt idx="15">
                  <c:v>1072</c:v>
                </c:pt>
                <c:pt idx="16">
                  <c:v>1093</c:v>
                </c:pt>
                <c:pt idx="17">
                  <c:v>1093</c:v>
                </c:pt>
                <c:pt idx="18">
                  <c:v>1026</c:v>
                </c:pt>
                <c:pt idx="19">
                  <c:v>1092</c:v>
                </c:pt>
                <c:pt idx="20">
                  <c:v>1061</c:v>
                </c:pt>
                <c:pt idx="21">
                  <c:v>1091</c:v>
                </c:pt>
                <c:pt idx="22">
                  <c:v>1123</c:v>
                </c:pt>
                <c:pt idx="23">
                  <c:v>1091</c:v>
                </c:pt>
                <c:pt idx="24">
                  <c:v>1239</c:v>
                </c:pt>
                <c:pt idx="25">
                  <c:v>1136</c:v>
                </c:pt>
                <c:pt idx="26">
                  <c:v>1182</c:v>
                </c:pt>
                <c:pt idx="27">
                  <c:v>1249</c:v>
                </c:pt>
                <c:pt idx="28">
                  <c:v>1376</c:v>
                </c:pt>
                <c:pt idx="29">
                  <c:v>1271</c:v>
                </c:pt>
                <c:pt idx="30">
                  <c:v>468</c:v>
                </c:pt>
                <c:pt idx="31">
                  <c:v>795</c:v>
                </c:pt>
                <c:pt idx="32">
                  <c:v>1181</c:v>
                </c:pt>
                <c:pt idx="33">
                  <c:v>1097</c:v>
                </c:pt>
                <c:pt idx="34">
                  <c:v>964</c:v>
                </c:pt>
                <c:pt idx="35">
                  <c:v>1</c:v>
                </c:pt>
                <c:pt idx="36">
                  <c:v>2</c:v>
                </c:pt>
                <c:pt idx="37">
                  <c:v>201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361</c:v>
                </c:pt>
                <c:pt idx="45">
                  <c:v>684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309</c:v>
                </c:pt>
                <c:pt idx="66">
                  <c:v>1038</c:v>
                </c:pt>
                <c:pt idx="67">
                  <c:v>925</c:v>
                </c:pt>
                <c:pt idx="68">
                  <c:v>1053</c:v>
                </c:pt>
                <c:pt idx="69">
                  <c:v>816</c:v>
                </c:pt>
                <c:pt idx="70">
                  <c:v>1150</c:v>
                </c:pt>
                <c:pt idx="71">
                  <c:v>778</c:v>
                </c:pt>
                <c:pt idx="72">
                  <c:v>1102</c:v>
                </c:pt>
                <c:pt idx="73">
                  <c:v>1031</c:v>
                </c:pt>
                <c:pt idx="74">
                  <c:v>1051</c:v>
                </c:pt>
                <c:pt idx="75">
                  <c:v>851</c:v>
                </c:pt>
                <c:pt idx="76">
                  <c:v>901</c:v>
                </c:pt>
                <c:pt idx="77">
                  <c:v>1056</c:v>
                </c:pt>
                <c:pt idx="78">
                  <c:v>892</c:v>
                </c:pt>
                <c:pt idx="79">
                  <c:v>873</c:v>
                </c:pt>
                <c:pt idx="80">
                  <c:v>840</c:v>
                </c:pt>
                <c:pt idx="81">
                  <c:v>1137</c:v>
                </c:pt>
                <c:pt idx="82">
                  <c:v>959</c:v>
                </c:pt>
                <c:pt idx="83">
                  <c:v>908</c:v>
                </c:pt>
                <c:pt idx="84">
                  <c:v>806</c:v>
                </c:pt>
                <c:pt idx="85">
                  <c:v>920</c:v>
                </c:pt>
                <c:pt idx="86">
                  <c:v>914</c:v>
                </c:pt>
                <c:pt idx="87">
                  <c:v>960</c:v>
                </c:pt>
                <c:pt idx="88">
                  <c:v>1061</c:v>
                </c:pt>
                <c:pt idx="89">
                  <c:v>925</c:v>
                </c:pt>
                <c:pt idx="90">
                  <c:v>786</c:v>
                </c:pt>
                <c:pt idx="91">
                  <c:v>976</c:v>
                </c:pt>
                <c:pt idx="92">
                  <c:v>947</c:v>
                </c:pt>
                <c:pt idx="93">
                  <c:v>883</c:v>
                </c:pt>
                <c:pt idx="94">
                  <c:v>881</c:v>
                </c:pt>
                <c:pt idx="95">
                  <c:v>908</c:v>
                </c:pt>
                <c:pt idx="96">
                  <c:v>853</c:v>
                </c:pt>
                <c:pt idx="97">
                  <c:v>1003</c:v>
                </c:pt>
                <c:pt idx="98">
                  <c:v>868</c:v>
                </c:pt>
                <c:pt idx="99">
                  <c:v>878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A-471C-88E0-17D89D3F1E08}"/>
            </c:ext>
          </c:extLst>
        </c:ser>
        <c:ser>
          <c:idx val="0"/>
          <c:order val="1"/>
          <c:tx>
            <c:strRef>
              <c:f>REPRISE!$AR$2</c:f>
              <c:strCache>
                <c:ptCount val="1"/>
                <c:pt idx="0">
                  <c:v>NARCASTET min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REPRISE!$AR$5:$AR$370</c:f>
              <c:numCache>
                <c:formatCode>General</c:formatCode>
                <c:ptCount val="366"/>
                <c:pt idx="0">
                  <c:v>925</c:v>
                </c:pt>
                <c:pt idx="1">
                  <c:v>925</c:v>
                </c:pt>
                <c:pt idx="2">
                  <c:v>925</c:v>
                </c:pt>
                <c:pt idx="3">
                  <c:v>925</c:v>
                </c:pt>
                <c:pt idx="4">
                  <c:v>925</c:v>
                </c:pt>
                <c:pt idx="5">
                  <c:v>925</c:v>
                </c:pt>
                <c:pt idx="6">
                  <c:v>925</c:v>
                </c:pt>
                <c:pt idx="7">
                  <c:v>925</c:v>
                </c:pt>
                <c:pt idx="8">
                  <c:v>925</c:v>
                </c:pt>
                <c:pt idx="9">
                  <c:v>925</c:v>
                </c:pt>
                <c:pt idx="10">
                  <c:v>925</c:v>
                </c:pt>
                <c:pt idx="11">
                  <c:v>925</c:v>
                </c:pt>
                <c:pt idx="12">
                  <c:v>925</c:v>
                </c:pt>
                <c:pt idx="13">
                  <c:v>925</c:v>
                </c:pt>
                <c:pt idx="14">
                  <c:v>925</c:v>
                </c:pt>
                <c:pt idx="15">
                  <c:v>925</c:v>
                </c:pt>
                <c:pt idx="16">
                  <c:v>925</c:v>
                </c:pt>
                <c:pt idx="17">
                  <c:v>925</c:v>
                </c:pt>
                <c:pt idx="18">
                  <c:v>925</c:v>
                </c:pt>
                <c:pt idx="19">
                  <c:v>925</c:v>
                </c:pt>
                <c:pt idx="20">
                  <c:v>925</c:v>
                </c:pt>
                <c:pt idx="21">
                  <c:v>925</c:v>
                </c:pt>
                <c:pt idx="22">
                  <c:v>925</c:v>
                </c:pt>
                <c:pt idx="23">
                  <c:v>925</c:v>
                </c:pt>
                <c:pt idx="24">
                  <c:v>925</c:v>
                </c:pt>
                <c:pt idx="25">
                  <c:v>925</c:v>
                </c:pt>
                <c:pt idx="26">
                  <c:v>925</c:v>
                </c:pt>
                <c:pt idx="27">
                  <c:v>925</c:v>
                </c:pt>
                <c:pt idx="28">
                  <c:v>925</c:v>
                </c:pt>
                <c:pt idx="29">
                  <c:v>925</c:v>
                </c:pt>
                <c:pt idx="30">
                  <c:v>925</c:v>
                </c:pt>
                <c:pt idx="31">
                  <c:v>925</c:v>
                </c:pt>
                <c:pt idx="32">
                  <c:v>925</c:v>
                </c:pt>
                <c:pt idx="33">
                  <c:v>925</c:v>
                </c:pt>
                <c:pt idx="34">
                  <c:v>925</c:v>
                </c:pt>
                <c:pt idx="35">
                  <c:v>925</c:v>
                </c:pt>
                <c:pt idx="36">
                  <c:v>925</c:v>
                </c:pt>
                <c:pt idx="37">
                  <c:v>925</c:v>
                </c:pt>
                <c:pt idx="38">
                  <c:v>925</c:v>
                </c:pt>
                <c:pt idx="39">
                  <c:v>925</c:v>
                </c:pt>
                <c:pt idx="40">
                  <c:v>925</c:v>
                </c:pt>
                <c:pt idx="41">
                  <c:v>925</c:v>
                </c:pt>
                <c:pt idx="42">
                  <c:v>925</c:v>
                </c:pt>
                <c:pt idx="43">
                  <c:v>925</c:v>
                </c:pt>
                <c:pt idx="44">
                  <c:v>925</c:v>
                </c:pt>
                <c:pt idx="45">
                  <c:v>925</c:v>
                </c:pt>
                <c:pt idx="46">
                  <c:v>925</c:v>
                </c:pt>
                <c:pt idx="47">
                  <c:v>925</c:v>
                </c:pt>
                <c:pt idx="48">
                  <c:v>925</c:v>
                </c:pt>
                <c:pt idx="49">
                  <c:v>925</c:v>
                </c:pt>
                <c:pt idx="50">
                  <c:v>925</c:v>
                </c:pt>
                <c:pt idx="51">
                  <c:v>925</c:v>
                </c:pt>
                <c:pt idx="52">
                  <c:v>925</c:v>
                </c:pt>
                <c:pt idx="53">
                  <c:v>925</c:v>
                </c:pt>
                <c:pt idx="54">
                  <c:v>925</c:v>
                </c:pt>
                <c:pt idx="55">
                  <c:v>925</c:v>
                </c:pt>
                <c:pt idx="56">
                  <c:v>925</c:v>
                </c:pt>
                <c:pt idx="57">
                  <c:v>925</c:v>
                </c:pt>
                <c:pt idx="58">
                  <c:v>925</c:v>
                </c:pt>
                <c:pt idx="59">
                  <c:v>925</c:v>
                </c:pt>
                <c:pt idx="60">
                  <c:v>925</c:v>
                </c:pt>
                <c:pt idx="61">
                  <c:v>925</c:v>
                </c:pt>
                <c:pt idx="62">
                  <c:v>925</c:v>
                </c:pt>
                <c:pt idx="63">
                  <c:v>925</c:v>
                </c:pt>
                <c:pt idx="64">
                  <c:v>925</c:v>
                </c:pt>
                <c:pt idx="65">
                  <c:v>925</c:v>
                </c:pt>
                <c:pt idx="66">
                  <c:v>925</c:v>
                </c:pt>
                <c:pt idx="67">
                  <c:v>925</c:v>
                </c:pt>
                <c:pt idx="68">
                  <c:v>925</c:v>
                </c:pt>
                <c:pt idx="69">
                  <c:v>925</c:v>
                </c:pt>
                <c:pt idx="70">
                  <c:v>925</c:v>
                </c:pt>
                <c:pt idx="71">
                  <c:v>925</c:v>
                </c:pt>
                <c:pt idx="72">
                  <c:v>925</c:v>
                </c:pt>
                <c:pt idx="73">
                  <c:v>925</c:v>
                </c:pt>
                <c:pt idx="74">
                  <c:v>925</c:v>
                </c:pt>
                <c:pt idx="75">
                  <c:v>925</c:v>
                </c:pt>
                <c:pt idx="76">
                  <c:v>925</c:v>
                </c:pt>
                <c:pt idx="77">
                  <c:v>925</c:v>
                </c:pt>
                <c:pt idx="78">
                  <c:v>925</c:v>
                </c:pt>
                <c:pt idx="79">
                  <c:v>925</c:v>
                </c:pt>
                <c:pt idx="80">
                  <c:v>925</c:v>
                </c:pt>
                <c:pt idx="81">
                  <c:v>925</c:v>
                </c:pt>
                <c:pt idx="82">
                  <c:v>925</c:v>
                </c:pt>
                <c:pt idx="83">
                  <c:v>925</c:v>
                </c:pt>
                <c:pt idx="84">
                  <c:v>925</c:v>
                </c:pt>
                <c:pt idx="85">
                  <c:v>925</c:v>
                </c:pt>
                <c:pt idx="86">
                  <c:v>925</c:v>
                </c:pt>
                <c:pt idx="87">
                  <c:v>925</c:v>
                </c:pt>
                <c:pt idx="88">
                  <c:v>925</c:v>
                </c:pt>
                <c:pt idx="89">
                  <c:v>925</c:v>
                </c:pt>
                <c:pt idx="90">
                  <c:v>925</c:v>
                </c:pt>
                <c:pt idx="91">
                  <c:v>925</c:v>
                </c:pt>
                <c:pt idx="92">
                  <c:v>925</c:v>
                </c:pt>
                <c:pt idx="93">
                  <c:v>925</c:v>
                </c:pt>
                <c:pt idx="94">
                  <c:v>925</c:v>
                </c:pt>
                <c:pt idx="95">
                  <c:v>925</c:v>
                </c:pt>
                <c:pt idx="96">
                  <c:v>925</c:v>
                </c:pt>
                <c:pt idx="97">
                  <c:v>925</c:v>
                </c:pt>
                <c:pt idx="98">
                  <c:v>925</c:v>
                </c:pt>
                <c:pt idx="99">
                  <c:v>925</c:v>
                </c:pt>
                <c:pt idx="100">
                  <c:v>925</c:v>
                </c:pt>
                <c:pt idx="101">
                  <c:v>925</c:v>
                </c:pt>
                <c:pt idx="102">
                  <c:v>925</c:v>
                </c:pt>
                <c:pt idx="103">
                  <c:v>925</c:v>
                </c:pt>
                <c:pt idx="104">
                  <c:v>925</c:v>
                </c:pt>
                <c:pt idx="105">
                  <c:v>925</c:v>
                </c:pt>
                <c:pt idx="106">
                  <c:v>925</c:v>
                </c:pt>
                <c:pt idx="107">
                  <c:v>925</c:v>
                </c:pt>
                <c:pt idx="108">
                  <c:v>925</c:v>
                </c:pt>
                <c:pt idx="109">
                  <c:v>925</c:v>
                </c:pt>
                <c:pt idx="110">
                  <c:v>925</c:v>
                </c:pt>
                <c:pt idx="111">
                  <c:v>925</c:v>
                </c:pt>
                <c:pt idx="112">
                  <c:v>925</c:v>
                </c:pt>
                <c:pt idx="113">
                  <c:v>925</c:v>
                </c:pt>
                <c:pt idx="114">
                  <c:v>925</c:v>
                </c:pt>
                <c:pt idx="115">
                  <c:v>925</c:v>
                </c:pt>
                <c:pt idx="116">
                  <c:v>925</c:v>
                </c:pt>
                <c:pt idx="117">
                  <c:v>925</c:v>
                </c:pt>
                <c:pt idx="118">
                  <c:v>925</c:v>
                </c:pt>
                <c:pt idx="119">
                  <c:v>925</c:v>
                </c:pt>
                <c:pt idx="120">
                  <c:v>925</c:v>
                </c:pt>
                <c:pt idx="121">
                  <c:v>925</c:v>
                </c:pt>
                <c:pt idx="122">
                  <c:v>925</c:v>
                </c:pt>
                <c:pt idx="123">
                  <c:v>925</c:v>
                </c:pt>
                <c:pt idx="124">
                  <c:v>925</c:v>
                </c:pt>
                <c:pt idx="125">
                  <c:v>925</c:v>
                </c:pt>
                <c:pt idx="126">
                  <c:v>925</c:v>
                </c:pt>
                <c:pt idx="127">
                  <c:v>925</c:v>
                </c:pt>
                <c:pt idx="128">
                  <c:v>925</c:v>
                </c:pt>
                <c:pt idx="129">
                  <c:v>925</c:v>
                </c:pt>
                <c:pt idx="130">
                  <c:v>925</c:v>
                </c:pt>
                <c:pt idx="131">
                  <c:v>925</c:v>
                </c:pt>
                <c:pt idx="132">
                  <c:v>925</c:v>
                </c:pt>
                <c:pt idx="133">
                  <c:v>925</c:v>
                </c:pt>
                <c:pt idx="134">
                  <c:v>925</c:v>
                </c:pt>
                <c:pt idx="135">
                  <c:v>925</c:v>
                </c:pt>
                <c:pt idx="136">
                  <c:v>925</c:v>
                </c:pt>
                <c:pt idx="137">
                  <c:v>925</c:v>
                </c:pt>
                <c:pt idx="138">
                  <c:v>925</c:v>
                </c:pt>
                <c:pt idx="139">
                  <c:v>925</c:v>
                </c:pt>
                <c:pt idx="140">
                  <c:v>925</c:v>
                </c:pt>
                <c:pt idx="141">
                  <c:v>925</c:v>
                </c:pt>
                <c:pt idx="142">
                  <c:v>925</c:v>
                </c:pt>
                <c:pt idx="143">
                  <c:v>925</c:v>
                </c:pt>
                <c:pt idx="144">
                  <c:v>925</c:v>
                </c:pt>
                <c:pt idx="145">
                  <c:v>925</c:v>
                </c:pt>
                <c:pt idx="146">
                  <c:v>925</c:v>
                </c:pt>
                <c:pt idx="147">
                  <c:v>925</c:v>
                </c:pt>
                <c:pt idx="148">
                  <c:v>925</c:v>
                </c:pt>
                <c:pt idx="149">
                  <c:v>925</c:v>
                </c:pt>
                <c:pt idx="150">
                  <c:v>925</c:v>
                </c:pt>
                <c:pt idx="151">
                  <c:v>925</c:v>
                </c:pt>
                <c:pt idx="152">
                  <c:v>925</c:v>
                </c:pt>
                <c:pt idx="153">
                  <c:v>925</c:v>
                </c:pt>
                <c:pt idx="154">
                  <c:v>925</c:v>
                </c:pt>
                <c:pt idx="155">
                  <c:v>925</c:v>
                </c:pt>
                <c:pt idx="156">
                  <c:v>925</c:v>
                </c:pt>
                <c:pt idx="157">
                  <c:v>925</c:v>
                </c:pt>
                <c:pt idx="158">
                  <c:v>925</c:v>
                </c:pt>
                <c:pt idx="159">
                  <c:v>925</c:v>
                </c:pt>
                <c:pt idx="160">
                  <c:v>925</c:v>
                </c:pt>
                <c:pt idx="161">
                  <c:v>925</c:v>
                </c:pt>
                <c:pt idx="162">
                  <c:v>925</c:v>
                </c:pt>
                <c:pt idx="163">
                  <c:v>925</c:v>
                </c:pt>
                <c:pt idx="164">
                  <c:v>925</c:v>
                </c:pt>
                <c:pt idx="165">
                  <c:v>925</c:v>
                </c:pt>
                <c:pt idx="166">
                  <c:v>925</c:v>
                </c:pt>
                <c:pt idx="167">
                  <c:v>925</c:v>
                </c:pt>
                <c:pt idx="168">
                  <c:v>925</c:v>
                </c:pt>
                <c:pt idx="169">
                  <c:v>925</c:v>
                </c:pt>
                <c:pt idx="170">
                  <c:v>925</c:v>
                </c:pt>
                <c:pt idx="171">
                  <c:v>925</c:v>
                </c:pt>
                <c:pt idx="172">
                  <c:v>925</c:v>
                </c:pt>
                <c:pt idx="173">
                  <c:v>925</c:v>
                </c:pt>
                <c:pt idx="174">
                  <c:v>925</c:v>
                </c:pt>
                <c:pt idx="175">
                  <c:v>925</c:v>
                </c:pt>
                <c:pt idx="176">
                  <c:v>925</c:v>
                </c:pt>
                <c:pt idx="177">
                  <c:v>925</c:v>
                </c:pt>
                <c:pt idx="178">
                  <c:v>925</c:v>
                </c:pt>
                <c:pt idx="179">
                  <c:v>925</c:v>
                </c:pt>
                <c:pt idx="180">
                  <c:v>925</c:v>
                </c:pt>
                <c:pt idx="181">
                  <c:v>925</c:v>
                </c:pt>
                <c:pt idx="182">
                  <c:v>925</c:v>
                </c:pt>
                <c:pt idx="183">
                  <c:v>925</c:v>
                </c:pt>
                <c:pt idx="184">
                  <c:v>925</c:v>
                </c:pt>
                <c:pt idx="185">
                  <c:v>925</c:v>
                </c:pt>
                <c:pt idx="186">
                  <c:v>925</c:v>
                </c:pt>
                <c:pt idx="187">
                  <c:v>925</c:v>
                </c:pt>
                <c:pt idx="188">
                  <c:v>925</c:v>
                </c:pt>
                <c:pt idx="189">
                  <c:v>925</c:v>
                </c:pt>
                <c:pt idx="190">
                  <c:v>925</c:v>
                </c:pt>
                <c:pt idx="191">
                  <c:v>925</c:v>
                </c:pt>
                <c:pt idx="192">
                  <c:v>925</c:v>
                </c:pt>
                <c:pt idx="193">
                  <c:v>925</c:v>
                </c:pt>
                <c:pt idx="194">
                  <c:v>925</c:v>
                </c:pt>
                <c:pt idx="195">
                  <c:v>925</c:v>
                </c:pt>
                <c:pt idx="196">
                  <c:v>925</c:v>
                </c:pt>
                <c:pt idx="197">
                  <c:v>925</c:v>
                </c:pt>
                <c:pt idx="198">
                  <c:v>925</c:v>
                </c:pt>
                <c:pt idx="199">
                  <c:v>925</c:v>
                </c:pt>
                <c:pt idx="200">
                  <c:v>925</c:v>
                </c:pt>
                <c:pt idx="201">
                  <c:v>925</c:v>
                </c:pt>
                <c:pt idx="202">
                  <c:v>925</c:v>
                </c:pt>
                <c:pt idx="203">
                  <c:v>925</c:v>
                </c:pt>
                <c:pt idx="204">
                  <c:v>925</c:v>
                </c:pt>
                <c:pt idx="205">
                  <c:v>925</c:v>
                </c:pt>
                <c:pt idx="206">
                  <c:v>925</c:v>
                </c:pt>
                <c:pt idx="207">
                  <c:v>925</c:v>
                </c:pt>
                <c:pt idx="208">
                  <c:v>925</c:v>
                </c:pt>
                <c:pt idx="209">
                  <c:v>925</c:v>
                </c:pt>
                <c:pt idx="210">
                  <c:v>925</c:v>
                </c:pt>
                <c:pt idx="211">
                  <c:v>925</c:v>
                </c:pt>
                <c:pt idx="212">
                  <c:v>925</c:v>
                </c:pt>
                <c:pt idx="213">
                  <c:v>925</c:v>
                </c:pt>
                <c:pt idx="214">
                  <c:v>925</c:v>
                </c:pt>
                <c:pt idx="215">
                  <c:v>925</c:v>
                </c:pt>
                <c:pt idx="216">
                  <c:v>925</c:v>
                </c:pt>
                <c:pt idx="217">
                  <c:v>925</c:v>
                </c:pt>
                <c:pt idx="218">
                  <c:v>925</c:v>
                </c:pt>
                <c:pt idx="219">
                  <c:v>925</c:v>
                </c:pt>
                <c:pt idx="220">
                  <c:v>925</c:v>
                </c:pt>
                <c:pt idx="221">
                  <c:v>925</c:v>
                </c:pt>
                <c:pt idx="222">
                  <c:v>925</c:v>
                </c:pt>
                <c:pt idx="223">
                  <c:v>925</c:v>
                </c:pt>
                <c:pt idx="224">
                  <c:v>925</c:v>
                </c:pt>
                <c:pt idx="225">
                  <c:v>925</c:v>
                </c:pt>
                <c:pt idx="226">
                  <c:v>925</c:v>
                </c:pt>
                <c:pt idx="227">
                  <c:v>925</c:v>
                </c:pt>
                <c:pt idx="228">
                  <c:v>925</c:v>
                </c:pt>
                <c:pt idx="229">
                  <c:v>925</c:v>
                </c:pt>
                <c:pt idx="230">
                  <c:v>925</c:v>
                </c:pt>
                <c:pt idx="231">
                  <c:v>925</c:v>
                </c:pt>
                <c:pt idx="232">
                  <c:v>925</c:v>
                </c:pt>
                <c:pt idx="233">
                  <c:v>925</c:v>
                </c:pt>
                <c:pt idx="234">
                  <c:v>925</c:v>
                </c:pt>
                <c:pt idx="235">
                  <c:v>925</c:v>
                </c:pt>
                <c:pt idx="236">
                  <c:v>925</c:v>
                </c:pt>
                <c:pt idx="237">
                  <c:v>925</c:v>
                </c:pt>
                <c:pt idx="238">
                  <c:v>925</c:v>
                </c:pt>
                <c:pt idx="239">
                  <c:v>925</c:v>
                </c:pt>
                <c:pt idx="240">
                  <c:v>925</c:v>
                </c:pt>
                <c:pt idx="241">
                  <c:v>925</c:v>
                </c:pt>
                <c:pt idx="242">
                  <c:v>925</c:v>
                </c:pt>
                <c:pt idx="243">
                  <c:v>925</c:v>
                </c:pt>
                <c:pt idx="244">
                  <c:v>925</c:v>
                </c:pt>
                <c:pt idx="245">
                  <c:v>925</c:v>
                </c:pt>
                <c:pt idx="246">
                  <c:v>925</c:v>
                </c:pt>
                <c:pt idx="247">
                  <c:v>925</c:v>
                </c:pt>
                <c:pt idx="248">
                  <c:v>925</c:v>
                </c:pt>
                <c:pt idx="249">
                  <c:v>925</c:v>
                </c:pt>
                <c:pt idx="250">
                  <c:v>925</c:v>
                </c:pt>
                <c:pt idx="251">
                  <c:v>925</c:v>
                </c:pt>
                <c:pt idx="252">
                  <c:v>925</c:v>
                </c:pt>
                <c:pt idx="253">
                  <c:v>925</c:v>
                </c:pt>
                <c:pt idx="254">
                  <c:v>925</c:v>
                </c:pt>
                <c:pt idx="255">
                  <c:v>925</c:v>
                </c:pt>
                <c:pt idx="256">
                  <c:v>925</c:v>
                </c:pt>
                <c:pt idx="257">
                  <c:v>925</c:v>
                </c:pt>
                <c:pt idx="258">
                  <c:v>925</c:v>
                </c:pt>
                <c:pt idx="259">
                  <c:v>925</c:v>
                </c:pt>
                <c:pt idx="260">
                  <c:v>925</c:v>
                </c:pt>
                <c:pt idx="261">
                  <c:v>925</c:v>
                </c:pt>
                <c:pt idx="262">
                  <c:v>925</c:v>
                </c:pt>
                <c:pt idx="263">
                  <c:v>925</c:v>
                </c:pt>
                <c:pt idx="264">
                  <c:v>925</c:v>
                </c:pt>
                <c:pt idx="265">
                  <c:v>925</c:v>
                </c:pt>
                <c:pt idx="266">
                  <c:v>925</c:v>
                </c:pt>
                <c:pt idx="267">
                  <c:v>925</c:v>
                </c:pt>
                <c:pt idx="268">
                  <c:v>925</c:v>
                </c:pt>
                <c:pt idx="269">
                  <c:v>925</c:v>
                </c:pt>
                <c:pt idx="270">
                  <c:v>925</c:v>
                </c:pt>
                <c:pt idx="271">
                  <c:v>925</c:v>
                </c:pt>
                <c:pt idx="272">
                  <c:v>925</c:v>
                </c:pt>
                <c:pt idx="273">
                  <c:v>925</c:v>
                </c:pt>
                <c:pt idx="274">
                  <c:v>925</c:v>
                </c:pt>
                <c:pt idx="275">
                  <c:v>925</c:v>
                </c:pt>
                <c:pt idx="276">
                  <c:v>925</c:v>
                </c:pt>
                <c:pt idx="277">
                  <c:v>925</c:v>
                </c:pt>
                <c:pt idx="278">
                  <c:v>925</c:v>
                </c:pt>
                <c:pt idx="279">
                  <c:v>925</c:v>
                </c:pt>
                <c:pt idx="280">
                  <c:v>925</c:v>
                </c:pt>
                <c:pt idx="281">
                  <c:v>925</c:v>
                </c:pt>
                <c:pt idx="282">
                  <c:v>925</c:v>
                </c:pt>
                <c:pt idx="283">
                  <c:v>925</c:v>
                </c:pt>
                <c:pt idx="284">
                  <c:v>925</c:v>
                </c:pt>
                <c:pt idx="285">
                  <c:v>925</c:v>
                </c:pt>
                <c:pt idx="286">
                  <c:v>925</c:v>
                </c:pt>
                <c:pt idx="287">
                  <c:v>925</c:v>
                </c:pt>
                <c:pt idx="288">
                  <c:v>925</c:v>
                </c:pt>
                <c:pt idx="289">
                  <c:v>925</c:v>
                </c:pt>
                <c:pt idx="290">
                  <c:v>925</c:v>
                </c:pt>
                <c:pt idx="291">
                  <c:v>925</c:v>
                </c:pt>
                <c:pt idx="292">
                  <c:v>925</c:v>
                </c:pt>
                <c:pt idx="293">
                  <c:v>925</c:v>
                </c:pt>
                <c:pt idx="294">
                  <c:v>925</c:v>
                </c:pt>
                <c:pt idx="295">
                  <c:v>925</c:v>
                </c:pt>
                <c:pt idx="296">
                  <c:v>925</c:v>
                </c:pt>
                <c:pt idx="297">
                  <c:v>925</c:v>
                </c:pt>
                <c:pt idx="298">
                  <c:v>925</c:v>
                </c:pt>
                <c:pt idx="299">
                  <c:v>925</c:v>
                </c:pt>
                <c:pt idx="300">
                  <c:v>925</c:v>
                </c:pt>
                <c:pt idx="301">
                  <c:v>925</c:v>
                </c:pt>
                <c:pt idx="302">
                  <c:v>925</c:v>
                </c:pt>
                <c:pt idx="303">
                  <c:v>925</c:v>
                </c:pt>
                <c:pt idx="304">
                  <c:v>925</c:v>
                </c:pt>
                <c:pt idx="305">
                  <c:v>925</c:v>
                </c:pt>
                <c:pt idx="306">
                  <c:v>925</c:v>
                </c:pt>
                <c:pt idx="307">
                  <c:v>925</c:v>
                </c:pt>
                <c:pt idx="308">
                  <c:v>925</c:v>
                </c:pt>
                <c:pt idx="309">
                  <c:v>925</c:v>
                </c:pt>
                <c:pt idx="310">
                  <c:v>925</c:v>
                </c:pt>
                <c:pt idx="311">
                  <c:v>925</c:v>
                </c:pt>
                <c:pt idx="312">
                  <c:v>925</c:v>
                </c:pt>
                <c:pt idx="313">
                  <c:v>925</c:v>
                </c:pt>
                <c:pt idx="314">
                  <c:v>925</c:v>
                </c:pt>
                <c:pt idx="315">
                  <c:v>925</c:v>
                </c:pt>
                <c:pt idx="316">
                  <c:v>925</c:v>
                </c:pt>
                <c:pt idx="317">
                  <c:v>925</c:v>
                </c:pt>
                <c:pt idx="318">
                  <c:v>925</c:v>
                </c:pt>
                <c:pt idx="319">
                  <c:v>925</c:v>
                </c:pt>
                <c:pt idx="320">
                  <c:v>925</c:v>
                </c:pt>
                <c:pt idx="321">
                  <c:v>925</c:v>
                </c:pt>
                <c:pt idx="322">
                  <c:v>925</c:v>
                </c:pt>
                <c:pt idx="323">
                  <c:v>925</c:v>
                </c:pt>
                <c:pt idx="324">
                  <c:v>925</c:v>
                </c:pt>
                <c:pt idx="325">
                  <c:v>925</c:v>
                </c:pt>
                <c:pt idx="326">
                  <c:v>925</c:v>
                </c:pt>
                <c:pt idx="327">
                  <c:v>925</c:v>
                </c:pt>
                <c:pt idx="328">
                  <c:v>925</c:v>
                </c:pt>
                <c:pt idx="329">
                  <c:v>925</c:v>
                </c:pt>
                <c:pt idx="330">
                  <c:v>925</c:v>
                </c:pt>
                <c:pt idx="331">
                  <c:v>925</c:v>
                </c:pt>
                <c:pt idx="332">
                  <c:v>925</c:v>
                </c:pt>
                <c:pt idx="333">
                  <c:v>925</c:v>
                </c:pt>
                <c:pt idx="334">
                  <c:v>925</c:v>
                </c:pt>
                <c:pt idx="335">
                  <c:v>925</c:v>
                </c:pt>
                <c:pt idx="336">
                  <c:v>925</c:v>
                </c:pt>
                <c:pt idx="337">
                  <c:v>925</c:v>
                </c:pt>
                <c:pt idx="338">
                  <c:v>925</c:v>
                </c:pt>
                <c:pt idx="339">
                  <c:v>925</c:v>
                </c:pt>
                <c:pt idx="340">
                  <c:v>925</c:v>
                </c:pt>
                <c:pt idx="341">
                  <c:v>925</c:v>
                </c:pt>
                <c:pt idx="342">
                  <c:v>925</c:v>
                </c:pt>
                <c:pt idx="343">
                  <c:v>925</c:v>
                </c:pt>
                <c:pt idx="344">
                  <c:v>925</c:v>
                </c:pt>
                <c:pt idx="345">
                  <c:v>925</c:v>
                </c:pt>
                <c:pt idx="346">
                  <c:v>925</c:v>
                </c:pt>
                <c:pt idx="347">
                  <c:v>925</c:v>
                </c:pt>
                <c:pt idx="348">
                  <c:v>925</c:v>
                </c:pt>
                <c:pt idx="349">
                  <c:v>925</c:v>
                </c:pt>
                <c:pt idx="350">
                  <c:v>925</c:v>
                </c:pt>
                <c:pt idx="351">
                  <c:v>925</c:v>
                </c:pt>
                <c:pt idx="352">
                  <c:v>925</c:v>
                </c:pt>
                <c:pt idx="353">
                  <c:v>925</c:v>
                </c:pt>
                <c:pt idx="354">
                  <c:v>925</c:v>
                </c:pt>
                <c:pt idx="355">
                  <c:v>925</c:v>
                </c:pt>
                <c:pt idx="356">
                  <c:v>925</c:v>
                </c:pt>
                <c:pt idx="357">
                  <c:v>925</c:v>
                </c:pt>
                <c:pt idx="358">
                  <c:v>925</c:v>
                </c:pt>
                <c:pt idx="359">
                  <c:v>925</c:v>
                </c:pt>
                <c:pt idx="360">
                  <c:v>925</c:v>
                </c:pt>
                <c:pt idx="361">
                  <c:v>925</c:v>
                </c:pt>
                <c:pt idx="362">
                  <c:v>925</c:v>
                </c:pt>
                <c:pt idx="363">
                  <c:v>925</c:v>
                </c:pt>
                <c:pt idx="364">
                  <c:v>925</c:v>
                </c:pt>
                <c:pt idx="365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A-471C-88E0-17D89D3F1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"/>
        <c:scaling>
          <c:orientation val="minMax"/>
          <c:max val="1600"/>
          <c:min val="80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"/>
        <c:min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LAFFORGUE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REPRISE!$J$2</c:f>
              <c:strCache>
                <c:ptCount val="1"/>
                <c:pt idx="0">
                  <c:v>SURP_LAFFORGUE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REPRISE!$L$5:$L$369</c:f>
              <c:numCache>
                <c:formatCode>0.0</c:formatCode>
                <c:ptCount val="365"/>
                <c:pt idx="0">
                  <c:v>69.671875</c:v>
                </c:pt>
                <c:pt idx="1">
                  <c:v>61.5</c:v>
                </c:pt>
                <c:pt idx="2">
                  <c:v>52.328125</c:v>
                </c:pt>
                <c:pt idx="3">
                  <c:v>65.40625</c:v>
                </c:pt>
                <c:pt idx="4">
                  <c:v>60.03125</c:v>
                </c:pt>
                <c:pt idx="5">
                  <c:v>48.53125</c:v>
                </c:pt>
                <c:pt idx="6">
                  <c:v>68.546875</c:v>
                </c:pt>
                <c:pt idx="7">
                  <c:v>63.90625</c:v>
                </c:pt>
                <c:pt idx="8">
                  <c:v>38.578125</c:v>
                </c:pt>
                <c:pt idx="9">
                  <c:v>49.859375</c:v>
                </c:pt>
                <c:pt idx="10">
                  <c:v>39.828125</c:v>
                </c:pt>
                <c:pt idx="11">
                  <c:v>46.15625</c:v>
                </c:pt>
                <c:pt idx="12">
                  <c:v>43.1875</c:v>
                </c:pt>
                <c:pt idx="13">
                  <c:v>43.953125</c:v>
                </c:pt>
                <c:pt idx="14">
                  <c:v>47.1875</c:v>
                </c:pt>
                <c:pt idx="15">
                  <c:v>46.515625</c:v>
                </c:pt>
                <c:pt idx="16">
                  <c:v>41.015625</c:v>
                </c:pt>
                <c:pt idx="17">
                  <c:v>43.546875</c:v>
                </c:pt>
                <c:pt idx="18">
                  <c:v>43.328125</c:v>
                </c:pt>
                <c:pt idx="19">
                  <c:v>42.703125</c:v>
                </c:pt>
                <c:pt idx="20">
                  <c:v>45.25</c:v>
                </c:pt>
                <c:pt idx="21">
                  <c:v>46.8125</c:v>
                </c:pt>
                <c:pt idx="22">
                  <c:v>50.3125</c:v>
                </c:pt>
                <c:pt idx="23">
                  <c:v>46.125</c:v>
                </c:pt>
                <c:pt idx="24">
                  <c:v>49.15625</c:v>
                </c:pt>
                <c:pt idx="25">
                  <c:v>44.90625</c:v>
                </c:pt>
                <c:pt idx="26">
                  <c:v>43.828125</c:v>
                </c:pt>
                <c:pt idx="27">
                  <c:v>49.875</c:v>
                </c:pt>
                <c:pt idx="28">
                  <c:v>47.484375</c:v>
                </c:pt>
                <c:pt idx="29">
                  <c:v>51.671875</c:v>
                </c:pt>
                <c:pt idx="30">
                  <c:v>47.078125</c:v>
                </c:pt>
                <c:pt idx="31">
                  <c:v>47.890625</c:v>
                </c:pt>
                <c:pt idx="32">
                  <c:v>46.578125</c:v>
                </c:pt>
                <c:pt idx="33">
                  <c:v>45.53125</c:v>
                </c:pt>
                <c:pt idx="34">
                  <c:v>48.859375</c:v>
                </c:pt>
                <c:pt idx="35">
                  <c:v>49.90625</c:v>
                </c:pt>
                <c:pt idx="36">
                  <c:v>52.46875</c:v>
                </c:pt>
                <c:pt idx="37">
                  <c:v>47.296875</c:v>
                </c:pt>
                <c:pt idx="38">
                  <c:v>47.328125</c:v>
                </c:pt>
                <c:pt idx="39">
                  <c:v>50.203125</c:v>
                </c:pt>
                <c:pt idx="40">
                  <c:v>44.453125</c:v>
                </c:pt>
                <c:pt idx="41">
                  <c:v>50.84375</c:v>
                </c:pt>
                <c:pt idx="42">
                  <c:v>53.375</c:v>
                </c:pt>
                <c:pt idx="43">
                  <c:v>54.328125</c:v>
                </c:pt>
                <c:pt idx="44">
                  <c:v>49.890625</c:v>
                </c:pt>
                <c:pt idx="45">
                  <c:v>51.828125</c:v>
                </c:pt>
                <c:pt idx="46">
                  <c:v>54.890625</c:v>
                </c:pt>
                <c:pt idx="47">
                  <c:v>48.09375</c:v>
                </c:pt>
                <c:pt idx="48">
                  <c:v>73.25</c:v>
                </c:pt>
                <c:pt idx="49">
                  <c:v>47.875</c:v>
                </c:pt>
                <c:pt idx="50">
                  <c:v>38.828125</c:v>
                </c:pt>
                <c:pt idx="51">
                  <c:v>76.96875</c:v>
                </c:pt>
                <c:pt idx="52">
                  <c:v>44.53125</c:v>
                </c:pt>
                <c:pt idx="53">
                  <c:v>54.609375</c:v>
                </c:pt>
                <c:pt idx="54">
                  <c:v>51.84375</c:v>
                </c:pt>
                <c:pt idx="55">
                  <c:v>59.1875</c:v>
                </c:pt>
                <c:pt idx="56">
                  <c:v>51.109375</c:v>
                </c:pt>
                <c:pt idx="57">
                  <c:v>55.0625</c:v>
                </c:pt>
                <c:pt idx="58">
                  <c:v>53.40625</c:v>
                </c:pt>
                <c:pt idx="59">
                  <c:v>51.59375</c:v>
                </c:pt>
                <c:pt idx="60">
                  <c:v>50.359375</c:v>
                </c:pt>
                <c:pt idx="61">
                  <c:v>51.296875</c:v>
                </c:pt>
                <c:pt idx="62">
                  <c:v>54.53125</c:v>
                </c:pt>
                <c:pt idx="63">
                  <c:v>68.96875</c:v>
                </c:pt>
                <c:pt idx="64">
                  <c:v>40.15625</c:v>
                </c:pt>
                <c:pt idx="65">
                  <c:v>53.328125</c:v>
                </c:pt>
                <c:pt idx="66">
                  <c:v>54.84375</c:v>
                </c:pt>
                <c:pt idx="67">
                  <c:v>55.265625</c:v>
                </c:pt>
                <c:pt idx="68">
                  <c:v>52.53125</c:v>
                </c:pt>
                <c:pt idx="69">
                  <c:v>53.421875</c:v>
                </c:pt>
                <c:pt idx="70">
                  <c:v>68.9375</c:v>
                </c:pt>
                <c:pt idx="71">
                  <c:v>43.046875</c:v>
                </c:pt>
                <c:pt idx="72">
                  <c:v>55.453125</c:v>
                </c:pt>
                <c:pt idx="73">
                  <c:v>53.109375</c:v>
                </c:pt>
                <c:pt idx="74">
                  <c:v>55.75</c:v>
                </c:pt>
                <c:pt idx="75">
                  <c:v>79.859375</c:v>
                </c:pt>
                <c:pt idx="76">
                  <c:v>63.828125</c:v>
                </c:pt>
                <c:pt idx="77">
                  <c:v>60.109375</c:v>
                </c:pt>
                <c:pt idx="78">
                  <c:v>62.84375</c:v>
                </c:pt>
                <c:pt idx="79">
                  <c:v>58.390625</c:v>
                </c:pt>
                <c:pt idx="80">
                  <c:v>62.796875</c:v>
                </c:pt>
                <c:pt idx="81">
                  <c:v>61.46875</c:v>
                </c:pt>
                <c:pt idx="82">
                  <c:v>49.78125</c:v>
                </c:pt>
                <c:pt idx="83">
                  <c:v>72.546875</c:v>
                </c:pt>
                <c:pt idx="84">
                  <c:v>57.40625</c:v>
                </c:pt>
                <c:pt idx="85">
                  <c:v>59.921875</c:v>
                </c:pt>
                <c:pt idx="86">
                  <c:v>63.984375</c:v>
                </c:pt>
                <c:pt idx="87">
                  <c:v>60.140625</c:v>
                </c:pt>
                <c:pt idx="88">
                  <c:v>65.015625</c:v>
                </c:pt>
                <c:pt idx="89">
                  <c:v>58.65625</c:v>
                </c:pt>
                <c:pt idx="90">
                  <c:v>64.125</c:v>
                </c:pt>
                <c:pt idx="91">
                  <c:v>61.65625</c:v>
                </c:pt>
                <c:pt idx="92">
                  <c:v>31.734375</c:v>
                </c:pt>
                <c:pt idx="93">
                  <c:v>45.890625</c:v>
                </c:pt>
                <c:pt idx="94">
                  <c:v>49.90625</c:v>
                </c:pt>
                <c:pt idx="95">
                  <c:v>66.40625</c:v>
                </c:pt>
                <c:pt idx="96">
                  <c:v>52.5625</c:v>
                </c:pt>
                <c:pt idx="97">
                  <c:v>40.21875</c:v>
                </c:pt>
                <c:pt idx="98">
                  <c:v>52.546875</c:v>
                </c:pt>
                <c:pt idx="99">
                  <c:v>63.96875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E-4810-B437-599CFF071E40}"/>
            </c:ext>
          </c:extLst>
        </c:ser>
        <c:ser>
          <c:idx val="0"/>
          <c:order val="1"/>
          <c:tx>
            <c:strRef>
              <c:f>REPRISE!$AP$2</c:f>
              <c:strCache>
                <c:ptCount val="1"/>
                <c:pt idx="0">
                  <c:v>SURP LAFFORGUE min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REPRISE!$AP$5:$AP$370</c:f>
              <c:numCache>
                <c:formatCode>General</c:formatCode>
                <c:ptCount val="36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E-4810-B437-599CFF071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"/>
        <c:scaling>
          <c:orientation val="minMax"/>
          <c:max val="120"/>
          <c:min val="2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600" b="1"/>
              <a:t>CARREROT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REPRISE!$F$2</c:f>
              <c:strCache>
                <c:ptCount val="1"/>
                <c:pt idx="0">
                  <c:v>SURP_CARREROT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REPRISE!$H$5:$H$369</c:f>
              <c:numCache>
                <c:formatCode>0.0</c:formatCode>
                <c:ptCount val="365"/>
                <c:pt idx="0">
                  <c:v>41.1005859375</c:v>
                </c:pt>
                <c:pt idx="1">
                  <c:v>40.099609375</c:v>
                </c:pt>
                <c:pt idx="2">
                  <c:v>37.7998046875</c:v>
                </c:pt>
                <c:pt idx="3">
                  <c:v>35.5</c:v>
                </c:pt>
                <c:pt idx="4">
                  <c:v>36.5</c:v>
                </c:pt>
                <c:pt idx="5">
                  <c:v>37.1005859375</c:v>
                </c:pt>
                <c:pt idx="6">
                  <c:v>34.8994140625</c:v>
                </c:pt>
                <c:pt idx="7">
                  <c:v>37.2998046875</c:v>
                </c:pt>
                <c:pt idx="8">
                  <c:v>38.7001953125</c:v>
                </c:pt>
                <c:pt idx="9">
                  <c:v>38.7998046875</c:v>
                </c:pt>
                <c:pt idx="10">
                  <c:v>35.400390625</c:v>
                </c:pt>
                <c:pt idx="11">
                  <c:v>39.2001953125</c:v>
                </c:pt>
                <c:pt idx="12">
                  <c:v>36.7001953125</c:v>
                </c:pt>
                <c:pt idx="13">
                  <c:v>37.599609375</c:v>
                </c:pt>
                <c:pt idx="14">
                  <c:v>38.400390625</c:v>
                </c:pt>
                <c:pt idx="15">
                  <c:v>36.19921875</c:v>
                </c:pt>
                <c:pt idx="16">
                  <c:v>41</c:v>
                </c:pt>
                <c:pt idx="17">
                  <c:v>41.1005859375</c:v>
                </c:pt>
                <c:pt idx="18">
                  <c:v>36.599609375</c:v>
                </c:pt>
                <c:pt idx="19">
                  <c:v>42.1005859375</c:v>
                </c:pt>
                <c:pt idx="20">
                  <c:v>37.8994140625</c:v>
                </c:pt>
                <c:pt idx="21">
                  <c:v>60.900390625</c:v>
                </c:pt>
                <c:pt idx="22">
                  <c:v>48.5</c:v>
                </c:pt>
                <c:pt idx="23">
                  <c:v>44.2001953125</c:v>
                </c:pt>
                <c:pt idx="24">
                  <c:v>26</c:v>
                </c:pt>
                <c:pt idx="25">
                  <c:v>43.7998046875</c:v>
                </c:pt>
                <c:pt idx="26">
                  <c:v>37.8994140625</c:v>
                </c:pt>
                <c:pt idx="27">
                  <c:v>40</c:v>
                </c:pt>
                <c:pt idx="28">
                  <c:v>39.7001953125</c:v>
                </c:pt>
                <c:pt idx="29">
                  <c:v>40.2998046875</c:v>
                </c:pt>
                <c:pt idx="30">
                  <c:v>37.6005859375</c:v>
                </c:pt>
                <c:pt idx="31">
                  <c:v>40.2998046875</c:v>
                </c:pt>
                <c:pt idx="32">
                  <c:v>39.900390625</c:v>
                </c:pt>
                <c:pt idx="33">
                  <c:v>38.3994140625</c:v>
                </c:pt>
                <c:pt idx="34">
                  <c:v>36.1005859375</c:v>
                </c:pt>
                <c:pt idx="35">
                  <c:v>38.599609375</c:v>
                </c:pt>
                <c:pt idx="36">
                  <c:v>39.7001953125</c:v>
                </c:pt>
                <c:pt idx="37">
                  <c:v>38.7998046875</c:v>
                </c:pt>
                <c:pt idx="38">
                  <c:v>36.2001953125</c:v>
                </c:pt>
                <c:pt idx="39">
                  <c:v>34.7001953125</c:v>
                </c:pt>
                <c:pt idx="40">
                  <c:v>36.099609375</c:v>
                </c:pt>
                <c:pt idx="41">
                  <c:v>37.2998046875</c:v>
                </c:pt>
                <c:pt idx="42">
                  <c:v>38.6005859375</c:v>
                </c:pt>
                <c:pt idx="43">
                  <c:v>43.69921875</c:v>
                </c:pt>
                <c:pt idx="44">
                  <c:v>36.900390625</c:v>
                </c:pt>
                <c:pt idx="45">
                  <c:v>56.099609375</c:v>
                </c:pt>
                <c:pt idx="46">
                  <c:v>50</c:v>
                </c:pt>
                <c:pt idx="47">
                  <c:v>28.30078125</c:v>
                </c:pt>
                <c:pt idx="48">
                  <c:v>37.69921875</c:v>
                </c:pt>
                <c:pt idx="49">
                  <c:v>38.1005859375</c:v>
                </c:pt>
                <c:pt idx="50">
                  <c:v>39.7998046875</c:v>
                </c:pt>
                <c:pt idx="51">
                  <c:v>38.5</c:v>
                </c:pt>
                <c:pt idx="52">
                  <c:v>36.2001953125</c:v>
                </c:pt>
                <c:pt idx="53">
                  <c:v>38.7001953125</c:v>
                </c:pt>
                <c:pt idx="54">
                  <c:v>41.099609375</c:v>
                </c:pt>
                <c:pt idx="55">
                  <c:v>46.900390625</c:v>
                </c:pt>
                <c:pt idx="56">
                  <c:v>44.2998046875</c:v>
                </c:pt>
                <c:pt idx="57">
                  <c:v>37.7998046875</c:v>
                </c:pt>
                <c:pt idx="58">
                  <c:v>52.7001953125</c:v>
                </c:pt>
                <c:pt idx="59">
                  <c:v>41</c:v>
                </c:pt>
                <c:pt idx="60">
                  <c:v>39.8994140625</c:v>
                </c:pt>
                <c:pt idx="61">
                  <c:v>38.7001953125</c:v>
                </c:pt>
                <c:pt idx="62">
                  <c:v>55.6005859375</c:v>
                </c:pt>
                <c:pt idx="63">
                  <c:v>51.3994140625</c:v>
                </c:pt>
                <c:pt idx="64">
                  <c:v>30.6005859375</c:v>
                </c:pt>
                <c:pt idx="65">
                  <c:v>40.099609375</c:v>
                </c:pt>
                <c:pt idx="66">
                  <c:v>34.2001953125</c:v>
                </c:pt>
                <c:pt idx="67">
                  <c:v>28.3994140625</c:v>
                </c:pt>
                <c:pt idx="68">
                  <c:v>27.1005859375</c:v>
                </c:pt>
                <c:pt idx="69">
                  <c:v>29.2998046875</c:v>
                </c:pt>
                <c:pt idx="70">
                  <c:v>29.7001953125</c:v>
                </c:pt>
                <c:pt idx="71">
                  <c:v>28.5</c:v>
                </c:pt>
                <c:pt idx="72">
                  <c:v>28.2001953125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19.2998046875</c:v>
                </c:pt>
                <c:pt idx="77">
                  <c:v>23.099609375</c:v>
                </c:pt>
                <c:pt idx="78">
                  <c:v>27.7001953125</c:v>
                </c:pt>
                <c:pt idx="79">
                  <c:v>26.400390625</c:v>
                </c:pt>
                <c:pt idx="80">
                  <c:v>27.69921875</c:v>
                </c:pt>
                <c:pt idx="81">
                  <c:v>24.6005859375</c:v>
                </c:pt>
                <c:pt idx="82">
                  <c:v>23.8994140625</c:v>
                </c:pt>
                <c:pt idx="83">
                  <c:v>24</c:v>
                </c:pt>
                <c:pt idx="84">
                  <c:v>24.5</c:v>
                </c:pt>
                <c:pt idx="85">
                  <c:v>23</c:v>
                </c:pt>
                <c:pt idx="86">
                  <c:v>24.6005859375</c:v>
                </c:pt>
                <c:pt idx="87">
                  <c:v>23.599609375</c:v>
                </c:pt>
                <c:pt idx="88">
                  <c:v>27.1005859375</c:v>
                </c:pt>
                <c:pt idx="89">
                  <c:v>22.19921875</c:v>
                </c:pt>
                <c:pt idx="90">
                  <c:v>21</c:v>
                </c:pt>
                <c:pt idx="91">
                  <c:v>23</c:v>
                </c:pt>
                <c:pt idx="92">
                  <c:v>23.7001953125</c:v>
                </c:pt>
                <c:pt idx="93">
                  <c:v>23.7998046875</c:v>
                </c:pt>
                <c:pt idx="94">
                  <c:v>24.2001953125</c:v>
                </c:pt>
                <c:pt idx="95">
                  <c:v>24.2001953125</c:v>
                </c:pt>
                <c:pt idx="96">
                  <c:v>23.7001953125</c:v>
                </c:pt>
                <c:pt idx="97">
                  <c:v>23.2001953125</c:v>
                </c:pt>
                <c:pt idx="98">
                  <c:v>25.5</c:v>
                </c:pt>
                <c:pt idx="99">
                  <c:v>25.3994140625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6-4112-A8FC-0178B33A3EAC}"/>
            </c:ext>
          </c:extLst>
        </c:ser>
        <c:ser>
          <c:idx val="0"/>
          <c:order val="1"/>
          <c:tx>
            <c:strRef>
              <c:f>REPRISE!$AO$2</c:f>
              <c:strCache>
                <c:ptCount val="1"/>
                <c:pt idx="0">
                  <c:v>SURP CARREROT min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REPRISE!$AO$5:$AO$370</c:f>
              <c:numCache>
                <c:formatCode>General</c:formatCode>
                <c:ptCount val="366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6-4112-A8FC-0178B33A3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"/>
        <c:scaling>
          <c:orientation val="minMax"/>
          <c:max val="75"/>
          <c:min val="15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"/>
        <c:minorUnit val="2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600" b="1"/>
              <a:t>PINDATS-LANOT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REPRISE!$AD$2</c:f>
              <c:strCache>
                <c:ptCount val="1"/>
                <c:pt idx="0">
                  <c:v>SURP_PINDATS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REPRISE!$AF$5:$AF$369</c:f>
              <c:numCache>
                <c:formatCode>0.0</c:formatCode>
                <c:ptCount val="365"/>
                <c:pt idx="0">
                  <c:v>397.9375</c:v>
                </c:pt>
                <c:pt idx="1">
                  <c:v>410.25</c:v>
                </c:pt>
                <c:pt idx="2">
                  <c:v>358</c:v>
                </c:pt>
                <c:pt idx="3">
                  <c:v>423</c:v>
                </c:pt>
                <c:pt idx="4">
                  <c:v>348.9375</c:v>
                </c:pt>
                <c:pt idx="5">
                  <c:v>357</c:v>
                </c:pt>
                <c:pt idx="6">
                  <c:v>406.1875</c:v>
                </c:pt>
                <c:pt idx="7">
                  <c:v>350.5</c:v>
                </c:pt>
                <c:pt idx="8">
                  <c:v>391</c:v>
                </c:pt>
                <c:pt idx="9">
                  <c:v>427.6875</c:v>
                </c:pt>
                <c:pt idx="10">
                  <c:v>360.9375</c:v>
                </c:pt>
                <c:pt idx="11">
                  <c:v>418.5625</c:v>
                </c:pt>
                <c:pt idx="12">
                  <c:v>356.125</c:v>
                </c:pt>
                <c:pt idx="13">
                  <c:v>417.1875</c:v>
                </c:pt>
                <c:pt idx="14">
                  <c:v>387.6875</c:v>
                </c:pt>
                <c:pt idx="15">
                  <c:v>433.4375</c:v>
                </c:pt>
                <c:pt idx="16">
                  <c:v>459.5</c:v>
                </c:pt>
                <c:pt idx="17">
                  <c:v>395.5</c:v>
                </c:pt>
                <c:pt idx="18">
                  <c:v>408.875</c:v>
                </c:pt>
                <c:pt idx="19">
                  <c:v>377.5</c:v>
                </c:pt>
                <c:pt idx="20">
                  <c:v>437.1875</c:v>
                </c:pt>
                <c:pt idx="21">
                  <c:v>406.625</c:v>
                </c:pt>
                <c:pt idx="22">
                  <c:v>437.6875</c:v>
                </c:pt>
                <c:pt idx="23">
                  <c:v>399.5</c:v>
                </c:pt>
                <c:pt idx="24">
                  <c:v>484.1875</c:v>
                </c:pt>
                <c:pt idx="25">
                  <c:v>367.9375</c:v>
                </c:pt>
                <c:pt idx="26">
                  <c:v>469.75</c:v>
                </c:pt>
                <c:pt idx="27">
                  <c:v>409.25</c:v>
                </c:pt>
                <c:pt idx="28">
                  <c:v>502.875</c:v>
                </c:pt>
                <c:pt idx="29">
                  <c:v>447.1875</c:v>
                </c:pt>
                <c:pt idx="30">
                  <c:v>465.3125</c:v>
                </c:pt>
                <c:pt idx="31">
                  <c:v>422.125</c:v>
                </c:pt>
                <c:pt idx="32">
                  <c:v>453</c:v>
                </c:pt>
                <c:pt idx="33">
                  <c:v>421.75</c:v>
                </c:pt>
                <c:pt idx="34">
                  <c:v>431.3125</c:v>
                </c:pt>
                <c:pt idx="35">
                  <c:v>490.5</c:v>
                </c:pt>
                <c:pt idx="36">
                  <c:v>410.5</c:v>
                </c:pt>
                <c:pt idx="37">
                  <c:v>475.9375</c:v>
                </c:pt>
                <c:pt idx="38">
                  <c:v>436.25</c:v>
                </c:pt>
                <c:pt idx="39">
                  <c:v>478.9375</c:v>
                </c:pt>
                <c:pt idx="40">
                  <c:v>475.8125</c:v>
                </c:pt>
                <c:pt idx="41">
                  <c:v>477.875</c:v>
                </c:pt>
                <c:pt idx="42">
                  <c:v>488.625</c:v>
                </c:pt>
                <c:pt idx="43">
                  <c:v>472.75</c:v>
                </c:pt>
                <c:pt idx="44">
                  <c:v>486.5</c:v>
                </c:pt>
                <c:pt idx="45">
                  <c:v>488.25</c:v>
                </c:pt>
                <c:pt idx="46">
                  <c:v>482.25</c:v>
                </c:pt>
                <c:pt idx="47">
                  <c:v>520.25</c:v>
                </c:pt>
                <c:pt idx="48">
                  <c:v>485.1875</c:v>
                </c:pt>
                <c:pt idx="49">
                  <c:v>559.5625</c:v>
                </c:pt>
                <c:pt idx="50">
                  <c:v>468.4375</c:v>
                </c:pt>
                <c:pt idx="51">
                  <c:v>518.5</c:v>
                </c:pt>
                <c:pt idx="52">
                  <c:v>415.8125</c:v>
                </c:pt>
                <c:pt idx="53">
                  <c:v>480</c:v>
                </c:pt>
                <c:pt idx="54">
                  <c:v>441.375</c:v>
                </c:pt>
                <c:pt idx="55">
                  <c:v>406</c:v>
                </c:pt>
                <c:pt idx="56">
                  <c:v>388</c:v>
                </c:pt>
                <c:pt idx="57">
                  <c:v>428.625</c:v>
                </c:pt>
                <c:pt idx="58">
                  <c:v>354</c:v>
                </c:pt>
                <c:pt idx="59">
                  <c:v>435.875</c:v>
                </c:pt>
                <c:pt idx="60">
                  <c:v>378.125</c:v>
                </c:pt>
                <c:pt idx="61">
                  <c:v>421.875</c:v>
                </c:pt>
                <c:pt idx="62">
                  <c:v>426.3125</c:v>
                </c:pt>
                <c:pt idx="63">
                  <c:v>414.6875</c:v>
                </c:pt>
                <c:pt idx="64">
                  <c:v>454.3125</c:v>
                </c:pt>
                <c:pt idx="65">
                  <c:v>432.5625</c:v>
                </c:pt>
                <c:pt idx="66">
                  <c:v>371.4375</c:v>
                </c:pt>
                <c:pt idx="67">
                  <c:v>381.375</c:v>
                </c:pt>
                <c:pt idx="68">
                  <c:v>390</c:v>
                </c:pt>
                <c:pt idx="69">
                  <c:v>277</c:v>
                </c:pt>
                <c:pt idx="70">
                  <c:v>430.6875</c:v>
                </c:pt>
                <c:pt idx="71">
                  <c:v>413.625</c:v>
                </c:pt>
                <c:pt idx="72">
                  <c:v>322.6875</c:v>
                </c:pt>
                <c:pt idx="73">
                  <c:v>374.125</c:v>
                </c:pt>
                <c:pt idx="74">
                  <c:v>377.375</c:v>
                </c:pt>
                <c:pt idx="75">
                  <c:v>334</c:v>
                </c:pt>
                <c:pt idx="76">
                  <c:v>350.125</c:v>
                </c:pt>
                <c:pt idx="77">
                  <c:v>361.0625</c:v>
                </c:pt>
                <c:pt idx="78">
                  <c:v>379.8125</c:v>
                </c:pt>
                <c:pt idx="79">
                  <c:v>335.1875</c:v>
                </c:pt>
                <c:pt idx="80">
                  <c:v>368.25</c:v>
                </c:pt>
                <c:pt idx="81">
                  <c:v>344.6875</c:v>
                </c:pt>
                <c:pt idx="82">
                  <c:v>327.375</c:v>
                </c:pt>
                <c:pt idx="83">
                  <c:v>322</c:v>
                </c:pt>
                <c:pt idx="84">
                  <c:v>341.3125</c:v>
                </c:pt>
                <c:pt idx="85">
                  <c:v>324.875</c:v>
                </c:pt>
                <c:pt idx="86">
                  <c:v>340.75</c:v>
                </c:pt>
                <c:pt idx="87">
                  <c:v>382.375</c:v>
                </c:pt>
                <c:pt idx="88">
                  <c:v>407.875</c:v>
                </c:pt>
                <c:pt idx="89">
                  <c:v>325.75</c:v>
                </c:pt>
                <c:pt idx="90">
                  <c:v>337.1875</c:v>
                </c:pt>
                <c:pt idx="91">
                  <c:v>338.5</c:v>
                </c:pt>
                <c:pt idx="92">
                  <c:v>363.0625</c:v>
                </c:pt>
                <c:pt idx="93">
                  <c:v>339.3125</c:v>
                </c:pt>
                <c:pt idx="94">
                  <c:v>364.1875</c:v>
                </c:pt>
                <c:pt idx="95">
                  <c:v>344.9375</c:v>
                </c:pt>
                <c:pt idx="96">
                  <c:v>340.5</c:v>
                </c:pt>
                <c:pt idx="97">
                  <c:v>361.5</c:v>
                </c:pt>
                <c:pt idx="98">
                  <c:v>376.375</c:v>
                </c:pt>
                <c:pt idx="99">
                  <c:v>360.6875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4-4CBA-A7A0-560E3D043D77}"/>
            </c:ext>
          </c:extLst>
        </c:ser>
        <c:ser>
          <c:idx val="8"/>
          <c:order val="1"/>
          <c:tx>
            <c:strRef>
              <c:f>REPRISE!$AH$2</c:f>
              <c:strCache>
                <c:ptCount val="1"/>
                <c:pt idx="0">
                  <c:v>SURP_LANOT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REPRISE!$AJ$5:$AJ$369</c:f>
              <c:numCache>
                <c:formatCode>0.0</c:formatCode>
                <c:ptCount val="365"/>
                <c:pt idx="0">
                  <c:v>135.90625</c:v>
                </c:pt>
                <c:pt idx="1">
                  <c:v>132.90625</c:v>
                </c:pt>
                <c:pt idx="2">
                  <c:v>123.5</c:v>
                </c:pt>
                <c:pt idx="3">
                  <c:v>131.6875</c:v>
                </c:pt>
                <c:pt idx="4">
                  <c:v>133</c:v>
                </c:pt>
                <c:pt idx="5">
                  <c:v>123.5</c:v>
                </c:pt>
                <c:pt idx="6">
                  <c:v>122.5</c:v>
                </c:pt>
                <c:pt idx="7">
                  <c:v>146.5</c:v>
                </c:pt>
                <c:pt idx="8">
                  <c:v>124</c:v>
                </c:pt>
                <c:pt idx="9">
                  <c:v>129.8125</c:v>
                </c:pt>
                <c:pt idx="10">
                  <c:v>131.59375</c:v>
                </c:pt>
                <c:pt idx="11">
                  <c:v>133.1875</c:v>
                </c:pt>
                <c:pt idx="12">
                  <c:v>126.21875</c:v>
                </c:pt>
                <c:pt idx="13">
                  <c:v>131.59375</c:v>
                </c:pt>
                <c:pt idx="14">
                  <c:v>145.78125</c:v>
                </c:pt>
                <c:pt idx="15">
                  <c:v>139</c:v>
                </c:pt>
                <c:pt idx="16">
                  <c:v>129.125</c:v>
                </c:pt>
                <c:pt idx="17">
                  <c:v>146.09375</c:v>
                </c:pt>
                <c:pt idx="18">
                  <c:v>138.90625</c:v>
                </c:pt>
                <c:pt idx="19">
                  <c:v>128.6875</c:v>
                </c:pt>
                <c:pt idx="20">
                  <c:v>151.40625</c:v>
                </c:pt>
                <c:pt idx="21">
                  <c:v>187.90625</c:v>
                </c:pt>
                <c:pt idx="22">
                  <c:v>119.5</c:v>
                </c:pt>
                <c:pt idx="23">
                  <c:v>156.78125</c:v>
                </c:pt>
                <c:pt idx="24">
                  <c:v>178.59375</c:v>
                </c:pt>
                <c:pt idx="25">
                  <c:v>122.125</c:v>
                </c:pt>
                <c:pt idx="26">
                  <c:v>147.28125</c:v>
                </c:pt>
                <c:pt idx="27">
                  <c:v>193.21875</c:v>
                </c:pt>
                <c:pt idx="28">
                  <c:v>183.78125</c:v>
                </c:pt>
                <c:pt idx="29">
                  <c:v>175.8125</c:v>
                </c:pt>
                <c:pt idx="30">
                  <c:v>157.6875</c:v>
                </c:pt>
                <c:pt idx="31">
                  <c:v>149.71875</c:v>
                </c:pt>
                <c:pt idx="32">
                  <c:v>146.28125</c:v>
                </c:pt>
                <c:pt idx="33">
                  <c:v>139.90625</c:v>
                </c:pt>
                <c:pt idx="34">
                  <c:v>155.5</c:v>
                </c:pt>
                <c:pt idx="35">
                  <c:v>150.59375</c:v>
                </c:pt>
                <c:pt idx="36">
                  <c:v>145.5</c:v>
                </c:pt>
                <c:pt idx="37">
                  <c:v>140.40625</c:v>
                </c:pt>
                <c:pt idx="38">
                  <c:v>152.6875</c:v>
                </c:pt>
                <c:pt idx="39">
                  <c:v>150.21875</c:v>
                </c:pt>
                <c:pt idx="40">
                  <c:v>148.28125</c:v>
                </c:pt>
                <c:pt idx="41">
                  <c:v>151.5</c:v>
                </c:pt>
                <c:pt idx="42">
                  <c:v>145.90625</c:v>
                </c:pt>
                <c:pt idx="43">
                  <c:v>171.5</c:v>
                </c:pt>
                <c:pt idx="44">
                  <c:v>146.09375</c:v>
                </c:pt>
                <c:pt idx="45">
                  <c:v>108.5</c:v>
                </c:pt>
                <c:pt idx="46">
                  <c:v>151</c:v>
                </c:pt>
                <c:pt idx="47">
                  <c:v>174.8125</c:v>
                </c:pt>
                <c:pt idx="48">
                  <c:v>161.3125</c:v>
                </c:pt>
                <c:pt idx="49">
                  <c:v>141.28125</c:v>
                </c:pt>
                <c:pt idx="50">
                  <c:v>168.71875</c:v>
                </c:pt>
                <c:pt idx="51">
                  <c:v>139.78125</c:v>
                </c:pt>
                <c:pt idx="52">
                  <c:v>137.8125</c:v>
                </c:pt>
                <c:pt idx="53">
                  <c:v>103.28125</c:v>
                </c:pt>
                <c:pt idx="54">
                  <c:v>138.8125</c:v>
                </c:pt>
                <c:pt idx="55">
                  <c:v>133.09375</c:v>
                </c:pt>
                <c:pt idx="56">
                  <c:v>154.71875</c:v>
                </c:pt>
                <c:pt idx="57">
                  <c:v>132.78125</c:v>
                </c:pt>
                <c:pt idx="58">
                  <c:v>135.59375</c:v>
                </c:pt>
                <c:pt idx="59">
                  <c:v>159</c:v>
                </c:pt>
                <c:pt idx="60">
                  <c:v>145.40625</c:v>
                </c:pt>
                <c:pt idx="61">
                  <c:v>133.3125</c:v>
                </c:pt>
                <c:pt idx="62">
                  <c:v>135.09375</c:v>
                </c:pt>
                <c:pt idx="63">
                  <c:v>146.90625</c:v>
                </c:pt>
                <c:pt idx="64">
                  <c:v>145.1875</c:v>
                </c:pt>
                <c:pt idx="65">
                  <c:v>145</c:v>
                </c:pt>
                <c:pt idx="66">
                  <c:v>140.8125</c:v>
                </c:pt>
                <c:pt idx="67">
                  <c:v>135.6875</c:v>
                </c:pt>
                <c:pt idx="68">
                  <c:v>139.40625</c:v>
                </c:pt>
                <c:pt idx="69">
                  <c:v>81.6875</c:v>
                </c:pt>
                <c:pt idx="70">
                  <c:v>188.625</c:v>
                </c:pt>
                <c:pt idx="71">
                  <c:v>172.28125</c:v>
                </c:pt>
                <c:pt idx="72">
                  <c:v>124.40625</c:v>
                </c:pt>
                <c:pt idx="73">
                  <c:v>136.90625</c:v>
                </c:pt>
                <c:pt idx="74">
                  <c:v>144</c:v>
                </c:pt>
                <c:pt idx="75">
                  <c:v>137.59375</c:v>
                </c:pt>
                <c:pt idx="76">
                  <c:v>132.09375</c:v>
                </c:pt>
                <c:pt idx="77">
                  <c:v>146.5</c:v>
                </c:pt>
                <c:pt idx="78">
                  <c:v>146.09375</c:v>
                </c:pt>
                <c:pt idx="79">
                  <c:v>133.21875</c:v>
                </c:pt>
                <c:pt idx="80">
                  <c:v>143.78125</c:v>
                </c:pt>
                <c:pt idx="81">
                  <c:v>138.8125</c:v>
                </c:pt>
                <c:pt idx="82">
                  <c:v>122.5</c:v>
                </c:pt>
                <c:pt idx="83">
                  <c:v>136.8125</c:v>
                </c:pt>
                <c:pt idx="84">
                  <c:v>135.28125</c:v>
                </c:pt>
                <c:pt idx="85">
                  <c:v>135.3125</c:v>
                </c:pt>
                <c:pt idx="86">
                  <c:v>147.78125</c:v>
                </c:pt>
                <c:pt idx="87">
                  <c:v>155.625</c:v>
                </c:pt>
                <c:pt idx="88">
                  <c:v>149.09375</c:v>
                </c:pt>
                <c:pt idx="89">
                  <c:v>119.6875</c:v>
                </c:pt>
                <c:pt idx="90">
                  <c:v>124</c:v>
                </c:pt>
                <c:pt idx="91">
                  <c:v>136.90625</c:v>
                </c:pt>
                <c:pt idx="92">
                  <c:v>152.40625</c:v>
                </c:pt>
                <c:pt idx="93">
                  <c:v>134.59375</c:v>
                </c:pt>
                <c:pt idx="94">
                  <c:v>131.59375</c:v>
                </c:pt>
                <c:pt idx="95">
                  <c:v>141.40625</c:v>
                </c:pt>
                <c:pt idx="96">
                  <c:v>134.09375</c:v>
                </c:pt>
                <c:pt idx="97">
                  <c:v>157</c:v>
                </c:pt>
                <c:pt idx="98">
                  <c:v>136.90625</c:v>
                </c:pt>
                <c:pt idx="99">
                  <c:v>149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4-4CBA-A7A0-560E3D043D77}"/>
            </c:ext>
          </c:extLst>
        </c:ser>
        <c:ser>
          <c:idx val="0"/>
          <c:order val="2"/>
          <c:tx>
            <c:strRef>
              <c:f>REPRISE!$AU$2</c:f>
              <c:strCache>
                <c:ptCount val="1"/>
                <c:pt idx="0">
                  <c:v>PINDATS min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REPRISE!$AU$5:$AU$370</c:f>
              <c:numCache>
                <c:formatCode>General</c:formatCode>
                <c:ptCount val="366"/>
                <c:pt idx="0">
                  <c:v>350</c:v>
                </c:pt>
                <c:pt idx="1">
                  <c:v>350</c:v>
                </c:pt>
                <c:pt idx="2">
                  <c:v>350</c:v>
                </c:pt>
                <c:pt idx="3">
                  <c:v>350</c:v>
                </c:pt>
                <c:pt idx="4">
                  <c:v>350</c:v>
                </c:pt>
                <c:pt idx="5">
                  <c:v>350</c:v>
                </c:pt>
                <c:pt idx="6">
                  <c:v>350</c:v>
                </c:pt>
                <c:pt idx="7">
                  <c:v>350</c:v>
                </c:pt>
                <c:pt idx="8">
                  <c:v>350</c:v>
                </c:pt>
                <c:pt idx="9">
                  <c:v>350</c:v>
                </c:pt>
                <c:pt idx="10">
                  <c:v>350</c:v>
                </c:pt>
                <c:pt idx="11">
                  <c:v>350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350</c:v>
                </c:pt>
                <c:pt idx="32">
                  <c:v>350</c:v>
                </c:pt>
                <c:pt idx="33">
                  <c:v>350</c:v>
                </c:pt>
                <c:pt idx="34">
                  <c:v>350</c:v>
                </c:pt>
                <c:pt idx="35">
                  <c:v>350</c:v>
                </c:pt>
                <c:pt idx="36">
                  <c:v>350</c:v>
                </c:pt>
                <c:pt idx="37">
                  <c:v>350</c:v>
                </c:pt>
                <c:pt idx="38">
                  <c:v>350</c:v>
                </c:pt>
                <c:pt idx="39">
                  <c:v>350</c:v>
                </c:pt>
                <c:pt idx="40">
                  <c:v>350</c:v>
                </c:pt>
                <c:pt idx="41">
                  <c:v>350</c:v>
                </c:pt>
                <c:pt idx="42">
                  <c:v>350</c:v>
                </c:pt>
                <c:pt idx="43">
                  <c:v>350</c:v>
                </c:pt>
                <c:pt idx="44">
                  <c:v>350</c:v>
                </c:pt>
                <c:pt idx="45">
                  <c:v>350</c:v>
                </c:pt>
                <c:pt idx="46">
                  <c:v>350</c:v>
                </c:pt>
                <c:pt idx="47">
                  <c:v>350</c:v>
                </c:pt>
                <c:pt idx="48">
                  <c:v>350</c:v>
                </c:pt>
                <c:pt idx="49">
                  <c:v>350</c:v>
                </c:pt>
                <c:pt idx="50">
                  <c:v>350</c:v>
                </c:pt>
                <c:pt idx="51">
                  <c:v>350</c:v>
                </c:pt>
                <c:pt idx="52">
                  <c:v>350</c:v>
                </c:pt>
                <c:pt idx="53">
                  <c:v>350</c:v>
                </c:pt>
                <c:pt idx="54">
                  <c:v>350</c:v>
                </c:pt>
                <c:pt idx="55">
                  <c:v>350</c:v>
                </c:pt>
                <c:pt idx="56">
                  <c:v>350</c:v>
                </c:pt>
                <c:pt idx="57">
                  <c:v>350</c:v>
                </c:pt>
                <c:pt idx="58">
                  <c:v>350</c:v>
                </c:pt>
                <c:pt idx="59">
                  <c:v>350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350</c:v>
                </c:pt>
                <c:pt idx="64">
                  <c:v>350</c:v>
                </c:pt>
                <c:pt idx="65">
                  <c:v>350</c:v>
                </c:pt>
                <c:pt idx="66">
                  <c:v>350</c:v>
                </c:pt>
                <c:pt idx="67">
                  <c:v>350</c:v>
                </c:pt>
                <c:pt idx="68">
                  <c:v>350</c:v>
                </c:pt>
                <c:pt idx="69">
                  <c:v>350</c:v>
                </c:pt>
                <c:pt idx="70">
                  <c:v>350</c:v>
                </c:pt>
                <c:pt idx="71">
                  <c:v>350</c:v>
                </c:pt>
                <c:pt idx="72">
                  <c:v>350</c:v>
                </c:pt>
                <c:pt idx="73">
                  <c:v>350</c:v>
                </c:pt>
                <c:pt idx="74">
                  <c:v>350</c:v>
                </c:pt>
                <c:pt idx="75">
                  <c:v>350</c:v>
                </c:pt>
                <c:pt idx="76">
                  <c:v>350</c:v>
                </c:pt>
                <c:pt idx="77">
                  <c:v>350</c:v>
                </c:pt>
                <c:pt idx="78">
                  <c:v>350</c:v>
                </c:pt>
                <c:pt idx="79">
                  <c:v>350</c:v>
                </c:pt>
                <c:pt idx="80">
                  <c:v>350</c:v>
                </c:pt>
                <c:pt idx="81">
                  <c:v>350</c:v>
                </c:pt>
                <c:pt idx="82">
                  <c:v>350</c:v>
                </c:pt>
                <c:pt idx="83">
                  <c:v>350</c:v>
                </c:pt>
                <c:pt idx="84">
                  <c:v>350</c:v>
                </c:pt>
                <c:pt idx="85">
                  <c:v>350</c:v>
                </c:pt>
                <c:pt idx="86">
                  <c:v>350</c:v>
                </c:pt>
                <c:pt idx="87">
                  <c:v>350</c:v>
                </c:pt>
                <c:pt idx="88">
                  <c:v>350</c:v>
                </c:pt>
                <c:pt idx="89">
                  <c:v>350</c:v>
                </c:pt>
                <c:pt idx="90">
                  <c:v>350</c:v>
                </c:pt>
                <c:pt idx="91">
                  <c:v>350</c:v>
                </c:pt>
                <c:pt idx="92">
                  <c:v>350</c:v>
                </c:pt>
                <c:pt idx="93">
                  <c:v>350</c:v>
                </c:pt>
                <c:pt idx="94">
                  <c:v>350</c:v>
                </c:pt>
                <c:pt idx="95">
                  <c:v>350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  <c:pt idx="102">
                  <c:v>350</c:v>
                </c:pt>
                <c:pt idx="103">
                  <c:v>350</c:v>
                </c:pt>
                <c:pt idx="104">
                  <c:v>350</c:v>
                </c:pt>
                <c:pt idx="105">
                  <c:v>350</c:v>
                </c:pt>
                <c:pt idx="106">
                  <c:v>350</c:v>
                </c:pt>
                <c:pt idx="107">
                  <c:v>350</c:v>
                </c:pt>
                <c:pt idx="108">
                  <c:v>350</c:v>
                </c:pt>
                <c:pt idx="109">
                  <c:v>350</c:v>
                </c:pt>
                <c:pt idx="110">
                  <c:v>350</c:v>
                </c:pt>
                <c:pt idx="111">
                  <c:v>350</c:v>
                </c:pt>
                <c:pt idx="112">
                  <c:v>350</c:v>
                </c:pt>
                <c:pt idx="113">
                  <c:v>350</c:v>
                </c:pt>
                <c:pt idx="114">
                  <c:v>350</c:v>
                </c:pt>
                <c:pt idx="115">
                  <c:v>350</c:v>
                </c:pt>
                <c:pt idx="116">
                  <c:v>350</c:v>
                </c:pt>
                <c:pt idx="117">
                  <c:v>350</c:v>
                </c:pt>
                <c:pt idx="118">
                  <c:v>350</c:v>
                </c:pt>
                <c:pt idx="119">
                  <c:v>350</c:v>
                </c:pt>
                <c:pt idx="120">
                  <c:v>350</c:v>
                </c:pt>
                <c:pt idx="121">
                  <c:v>350</c:v>
                </c:pt>
                <c:pt idx="122">
                  <c:v>350</c:v>
                </c:pt>
                <c:pt idx="123">
                  <c:v>350</c:v>
                </c:pt>
                <c:pt idx="124">
                  <c:v>350</c:v>
                </c:pt>
                <c:pt idx="125">
                  <c:v>350</c:v>
                </c:pt>
                <c:pt idx="126">
                  <c:v>350</c:v>
                </c:pt>
                <c:pt idx="127">
                  <c:v>350</c:v>
                </c:pt>
                <c:pt idx="128">
                  <c:v>350</c:v>
                </c:pt>
                <c:pt idx="129">
                  <c:v>350</c:v>
                </c:pt>
                <c:pt idx="130">
                  <c:v>350</c:v>
                </c:pt>
                <c:pt idx="131">
                  <c:v>350</c:v>
                </c:pt>
                <c:pt idx="132">
                  <c:v>350</c:v>
                </c:pt>
                <c:pt idx="133">
                  <c:v>350</c:v>
                </c:pt>
                <c:pt idx="134">
                  <c:v>350</c:v>
                </c:pt>
                <c:pt idx="135">
                  <c:v>350</c:v>
                </c:pt>
                <c:pt idx="136">
                  <c:v>350</c:v>
                </c:pt>
                <c:pt idx="137">
                  <c:v>350</c:v>
                </c:pt>
                <c:pt idx="138">
                  <c:v>350</c:v>
                </c:pt>
                <c:pt idx="139">
                  <c:v>350</c:v>
                </c:pt>
                <c:pt idx="140">
                  <c:v>350</c:v>
                </c:pt>
                <c:pt idx="141">
                  <c:v>350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350</c:v>
                </c:pt>
                <c:pt idx="146">
                  <c:v>350</c:v>
                </c:pt>
                <c:pt idx="147">
                  <c:v>350</c:v>
                </c:pt>
                <c:pt idx="148">
                  <c:v>350</c:v>
                </c:pt>
                <c:pt idx="149">
                  <c:v>350</c:v>
                </c:pt>
                <c:pt idx="150">
                  <c:v>350</c:v>
                </c:pt>
                <c:pt idx="151">
                  <c:v>350</c:v>
                </c:pt>
                <c:pt idx="152">
                  <c:v>350</c:v>
                </c:pt>
                <c:pt idx="153">
                  <c:v>350</c:v>
                </c:pt>
                <c:pt idx="154">
                  <c:v>350</c:v>
                </c:pt>
                <c:pt idx="155">
                  <c:v>350</c:v>
                </c:pt>
                <c:pt idx="156">
                  <c:v>350</c:v>
                </c:pt>
                <c:pt idx="157">
                  <c:v>350</c:v>
                </c:pt>
                <c:pt idx="158">
                  <c:v>350</c:v>
                </c:pt>
                <c:pt idx="159">
                  <c:v>350</c:v>
                </c:pt>
                <c:pt idx="160">
                  <c:v>350</c:v>
                </c:pt>
                <c:pt idx="161">
                  <c:v>350</c:v>
                </c:pt>
                <c:pt idx="162">
                  <c:v>350</c:v>
                </c:pt>
                <c:pt idx="163">
                  <c:v>350</c:v>
                </c:pt>
                <c:pt idx="164">
                  <c:v>350</c:v>
                </c:pt>
                <c:pt idx="165">
                  <c:v>350</c:v>
                </c:pt>
                <c:pt idx="166">
                  <c:v>350</c:v>
                </c:pt>
                <c:pt idx="167">
                  <c:v>350</c:v>
                </c:pt>
                <c:pt idx="168">
                  <c:v>350</c:v>
                </c:pt>
                <c:pt idx="169">
                  <c:v>350</c:v>
                </c:pt>
                <c:pt idx="170">
                  <c:v>350</c:v>
                </c:pt>
                <c:pt idx="171">
                  <c:v>350</c:v>
                </c:pt>
                <c:pt idx="172">
                  <c:v>350</c:v>
                </c:pt>
                <c:pt idx="173">
                  <c:v>350</c:v>
                </c:pt>
                <c:pt idx="174">
                  <c:v>350</c:v>
                </c:pt>
                <c:pt idx="175">
                  <c:v>350</c:v>
                </c:pt>
                <c:pt idx="176">
                  <c:v>350</c:v>
                </c:pt>
                <c:pt idx="177">
                  <c:v>350</c:v>
                </c:pt>
                <c:pt idx="178">
                  <c:v>350</c:v>
                </c:pt>
                <c:pt idx="179">
                  <c:v>350</c:v>
                </c:pt>
                <c:pt idx="180">
                  <c:v>350</c:v>
                </c:pt>
                <c:pt idx="181">
                  <c:v>350</c:v>
                </c:pt>
                <c:pt idx="182">
                  <c:v>350</c:v>
                </c:pt>
                <c:pt idx="183">
                  <c:v>350</c:v>
                </c:pt>
                <c:pt idx="184">
                  <c:v>350</c:v>
                </c:pt>
                <c:pt idx="185">
                  <c:v>350</c:v>
                </c:pt>
                <c:pt idx="186">
                  <c:v>350</c:v>
                </c:pt>
                <c:pt idx="187">
                  <c:v>350</c:v>
                </c:pt>
                <c:pt idx="188">
                  <c:v>350</c:v>
                </c:pt>
                <c:pt idx="189">
                  <c:v>350</c:v>
                </c:pt>
                <c:pt idx="190">
                  <c:v>350</c:v>
                </c:pt>
                <c:pt idx="191">
                  <c:v>350</c:v>
                </c:pt>
                <c:pt idx="192">
                  <c:v>350</c:v>
                </c:pt>
                <c:pt idx="193">
                  <c:v>350</c:v>
                </c:pt>
                <c:pt idx="194">
                  <c:v>350</c:v>
                </c:pt>
                <c:pt idx="195">
                  <c:v>350</c:v>
                </c:pt>
                <c:pt idx="196">
                  <c:v>350</c:v>
                </c:pt>
                <c:pt idx="197">
                  <c:v>350</c:v>
                </c:pt>
                <c:pt idx="198">
                  <c:v>350</c:v>
                </c:pt>
                <c:pt idx="199">
                  <c:v>350</c:v>
                </c:pt>
                <c:pt idx="200">
                  <c:v>350</c:v>
                </c:pt>
                <c:pt idx="201">
                  <c:v>350</c:v>
                </c:pt>
                <c:pt idx="202">
                  <c:v>350</c:v>
                </c:pt>
                <c:pt idx="203">
                  <c:v>350</c:v>
                </c:pt>
                <c:pt idx="204">
                  <c:v>350</c:v>
                </c:pt>
                <c:pt idx="205">
                  <c:v>350</c:v>
                </c:pt>
                <c:pt idx="206">
                  <c:v>350</c:v>
                </c:pt>
                <c:pt idx="207">
                  <c:v>350</c:v>
                </c:pt>
                <c:pt idx="208">
                  <c:v>350</c:v>
                </c:pt>
                <c:pt idx="209">
                  <c:v>350</c:v>
                </c:pt>
                <c:pt idx="210">
                  <c:v>350</c:v>
                </c:pt>
                <c:pt idx="211">
                  <c:v>350</c:v>
                </c:pt>
                <c:pt idx="212">
                  <c:v>350</c:v>
                </c:pt>
                <c:pt idx="213">
                  <c:v>350</c:v>
                </c:pt>
                <c:pt idx="214">
                  <c:v>350</c:v>
                </c:pt>
                <c:pt idx="215">
                  <c:v>350</c:v>
                </c:pt>
                <c:pt idx="216">
                  <c:v>350</c:v>
                </c:pt>
                <c:pt idx="217">
                  <c:v>350</c:v>
                </c:pt>
                <c:pt idx="218">
                  <c:v>350</c:v>
                </c:pt>
                <c:pt idx="219">
                  <c:v>350</c:v>
                </c:pt>
                <c:pt idx="220">
                  <c:v>350</c:v>
                </c:pt>
                <c:pt idx="221">
                  <c:v>350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  <c:pt idx="226">
                  <c:v>350</c:v>
                </c:pt>
                <c:pt idx="227">
                  <c:v>350</c:v>
                </c:pt>
                <c:pt idx="228">
                  <c:v>350</c:v>
                </c:pt>
                <c:pt idx="229">
                  <c:v>350</c:v>
                </c:pt>
                <c:pt idx="230">
                  <c:v>350</c:v>
                </c:pt>
                <c:pt idx="231">
                  <c:v>350</c:v>
                </c:pt>
                <c:pt idx="232">
                  <c:v>350</c:v>
                </c:pt>
                <c:pt idx="233">
                  <c:v>350</c:v>
                </c:pt>
                <c:pt idx="234">
                  <c:v>350</c:v>
                </c:pt>
                <c:pt idx="235">
                  <c:v>350</c:v>
                </c:pt>
                <c:pt idx="236">
                  <c:v>350</c:v>
                </c:pt>
                <c:pt idx="237">
                  <c:v>350</c:v>
                </c:pt>
                <c:pt idx="238">
                  <c:v>350</c:v>
                </c:pt>
                <c:pt idx="239">
                  <c:v>350</c:v>
                </c:pt>
                <c:pt idx="240">
                  <c:v>350</c:v>
                </c:pt>
                <c:pt idx="241">
                  <c:v>350</c:v>
                </c:pt>
                <c:pt idx="242">
                  <c:v>350</c:v>
                </c:pt>
                <c:pt idx="243">
                  <c:v>350</c:v>
                </c:pt>
                <c:pt idx="244">
                  <c:v>350</c:v>
                </c:pt>
                <c:pt idx="245">
                  <c:v>350</c:v>
                </c:pt>
                <c:pt idx="246">
                  <c:v>350</c:v>
                </c:pt>
                <c:pt idx="247">
                  <c:v>350</c:v>
                </c:pt>
                <c:pt idx="248">
                  <c:v>350</c:v>
                </c:pt>
                <c:pt idx="249">
                  <c:v>350</c:v>
                </c:pt>
                <c:pt idx="250">
                  <c:v>350</c:v>
                </c:pt>
                <c:pt idx="251">
                  <c:v>350</c:v>
                </c:pt>
                <c:pt idx="252">
                  <c:v>350</c:v>
                </c:pt>
                <c:pt idx="253">
                  <c:v>350</c:v>
                </c:pt>
                <c:pt idx="254">
                  <c:v>350</c:v>
                </c:pt>
                <c:pt idx="255">
                  <c:v>350</c:v>
                </c:pt>
                <c:pt idx="256">
                  <c:v>350</c:v>
                </c:pt>
                <c:pt idx="257">
                  <c:v>350</c:v>
                </c:pt>
                <c:pt idx="258">
                  <c:v>350</c:v>
                </c:pt>
                <c:pt idx="259">
                  <c:v>350</c:v>
                </c:pt>
                <c:pt idx="260">
                  <c:v>350</c:v>
                </c:pt>
                <c:pt idx="261">
                  <c:v>350</c:v>
                </c:pt>
                <c:pt idx="262">
                  <c:v>350</c:v>
                </c:pt>
                <c:pt idx="263">
                  <c:v>350</c:v>
                </c:pt>
                <c:pt idx="264">
                  <c:v>350</c:v>
                </c:pt>
                <c:pt idx="265">
                  <c:v>350</c:v>
                </c:pt>
                <c:pt idx="266">
                  <c:v>350</c:v>
                </c:pt>
                <c:pt idx="267">
                  <c:v>350</c:v>
                </c:pt>
                <c:pt idx="268">
                  <c:v>350</c:v>
                </c:pt>
                <c:pt idx="269">
                  <c:v>350</c:v>
                </c:pt>
                <c:pt idx="270">
                  <c:v>350</c:v>
                </c:pt>
                <c:pt idx="271">
                  <c:v>350</c:v>
                </c:pt>
                <c:pt idx="272">
                  <c:v>350</c:v>
                </c:pt>
                <c:pt idx="273">
                  <c:v>350</c:v>
                </c:pt>
                <c:pt idx="274">
                  <c:v>350</c:v>
                </c:pt>
                <c:pt idx="275">
                  <c:v>350</c:v>
                </c:pt>
                <c:pt idx="276">
                  <c:v>350</c:v>
                </c:pt>
                <c:pt idx="277">
                  <c:v>350</c:v>
                </c:pt>
                <c:pt idx="278">
                  <c:v>350</c:v>
                </c:pt>
                <c:pt idx="279">
                  <c:v>350</c:v>
                </c:pt>
                <c:pt idx="280">
                  <c:v>350</c:v>
                </c:pt>
                <c:pt idx="281">
                  <c:v>350</c:v>
                </c:pt>
                <c:pt idx="282">
                  <c:v>350</c:v>
                </c:pt>
                <c:pt idx="283">
                  <c:v>350</c:v>
                </c:pt>
                <c:pt idx="284">
                  <c:v>350</c:v>
                </c:pt>
                <c:pt idx="285">
                  <c:v>350</c:v>
                </c:pt>
                <c:pt idx="286">
                  <c:v>350</c:v>
                </c:pt>
                <c:pt idx="287">
                  <c:v>350</c:v>
                </c:pt>
                <c:pt idx="288">
                  <c:v>350</c:v>
                </c:pt>
                <c:pt idx="289">
                  <c:v>350</c:v>
                </c:pt>
                <c:pt idx="290">
                  <c:v>350</c:v>
                </c:pt>
                <c:pt idx="291">
                  <c:v>350</c:v>
                </c:pt>
                <c:pt idx="292">
                  <c:v>350</c:v>
                </c:pt>
                <c:pt idx="293">
                  <c:v>350</c:v>
                </c:pt>
                <c:pt idx="294">
                  <c:v>350</c:v>
                </c:pt>
                <c:pt idx="295">
                  <c:v>350</c:v>
                </c:pt>
                <c:pt idx="296">
                  <c:v>350</c:v>
                </c:pt>
                <c:pt idx="297">
                  <c:v>350</c:v>
                </c:pt>
                <c:pt idx="298">
                  <c:v>350</c:v>
                </c:pt>
                <c:pt idx="299">
                  <c:v>350</c:v>
                </c:pt>
                <c:pt idx="300">
                  <c:v>350</c:v>
                </c:pt>
                <c:pt idx="301">
                  <c:v>350</c:v>
                </c:pt>
                <c:pt idx="302">
                  <c:v>350</c:v>
                </c:pt>
                <c:pt idx="303">
                  <c:v>350</c:v>
                </c:pt>
                <c:pt idx="304">
                  <c:v>350</c:v>
                </c:pt>
                <c:pt idx="305">
                  <c:v>350</c:v>
                </c:pt>
                <c:pt idx="306">
                  <c:v>350</c:v>
                </c:pt>
                <c:pt idx="307">
                  <c:v>350</c:v>
                </c:pt>
                <c:pt idx="308">
                  <c:v>350</c:v>
                </c:pt>
                <c:pt idx="309">
                  <c:v>350</c:v>
                </c:pt>
                <c:pt idx="310">
                  <c:v>350</c:v>
                </c:pt>
                <c:pt idx="311">
                  <c:v>350</c:v>
                </c:pt>
                <c:pt idx="312">
                  <c:v>350</c:v>
                </c:pt>
                <c:pt idx="313">
                  <c:v>350</c:v>
                </c:pt>
                <c:pt idx="314">
                  <c:v>350</c:v>
                </c:pt>
                <c:pt idx="315">
                  <c:v>350</c:v>
                </c:pt>
                <c:pt idx="316">
                  <c:v>350</c:v>
                </c:pt>
                <c:pt idx="317">
                  <c:v>350</c:v>
                </c:pt>
                <c:pt idx="318">
                  <c:v>350</c:v>
                </c:pt>
                <c:pt idx="319">
                  <c:v>350</c:v>
                </c:pt>
                <c:pt idx="320">
                  <c:v>350</c:v>
                </c:pt>
                <c:pt idx="321">
                  <c:v>350</c:v>
                </c:pt>
                <c:pt idx="322">
                  <c:v>350</c:v>
                </c:pt>
                <c:pt idx="323">
                  <c:v>350</c:v>
                </c:pt>
                <c:pt idx="324">
                  <c:v>350</c:v>
                </c:pt>
                <c:pt idx="325">
                  <c:v>350</c:v>
                </c:pt>
                <c:pt idx="326">
                  <c:v>350</c:v>
                </c:pt>
                <c:pt idx="327">
                  <c:v>350</c:v>
                </c:pt>
                <c:pt idx="328">
                  <c:v>350</c:v>
                </c:pt>
                <c:pt idx="329">
                  <c:v>350</c:v>
                </c:pt>
                <c:pt idx="330">
                  <c:v>350</c:v>
                </c:pt>
                <c:pt idx="331">
                  <c:v>350</c:v>
                </c:pt>
                <c:pt idx="332">
                  <c:v>350</c:v>
                </c:pt>
                <c:pt idx="333">
                  <c:v>350</c:v>
                </c:pt>
                <c:pt idx="334">
                  <c:v>350</c:v>
                </c:pt>
                <c:pt idx="335">
                  <c:v>350</c:v>
                </c:pt>
                <c:pt idx="336">
                  <c:v>350</c:v>
                </c:pt>
                <c:pt idx="337">
                  <c:v>350</c:v>
                </c:pt>
                <c:pt idx="338">
                  <c:v>350</c:v>
                </c:pt>
                <c:pt idx="339">
                  <c:v>350</c:v>
                </c:pt>
                <c:pt idx="340">
                  <c:v>350</c:v>
                </c:pt>
                <c:pt idx="341">
                  <c:v>350</c:v>
                </c:pt>
                <c:pt idx="342">
                  <c:v>350</c:v>
                </c:pt>
                <c:pt idx="343">
                  <c:v>350</c:v>
                </c:pt>
                <c:pt idx="344">
                  <c:v>350</c:v>
                </c:pt>
                <c:pt idx="345">
                  <c:v>350</c:v>
                </c:pt>
                <c:pt idx="346">
                  <c:v>350</c:v>
                </c:pt>
                <c:pt idx="347">
                  <c:v>350</c:v>
                </c:pt>
                <c:pt idx="348">
                  <c:v>350</c:v>
                </c:pt>
                <c:pt idx="349">
                  <c:v>350</c:v>
                </c:pt>
                <c:pt idx="350">
                  <c:v>350</c:v>
                </c:pt>
                <c:pt idx="351">
                  <c:v>350</c:v>
                </c:pt>
                <c:pt idx="352">
                  <c:v>350</c:v>
                </c:pt>
                <c:pt idx="353">
                  <c:v>350</c:v>
                </c:pt>
                <c:pt idx="354">
                  <c:v>350</c:v>
                </c:pt>
                <c:pt idx="355">
                  <c:v>350</c:v>
                </c:pt>
                <c:pt idx="356">
                  <c:v>350</c:v>
                </c:pt>
                <c:pt idx="357">
                  <c:v>350</c:v>
                </c:pt>
                <c:pt idx="358">
                  <c:v>350</c:v>
                </c:pt>
                <c:pt idx="359">
                  <c:v>350</c:v>
                </c:pt>
                <c:pt idx="360">
                  <c:v>350</c:v>
                </c:pt>
                <c:pt idx="361">
                  <c:v>350</c:v>
                </c:pt>
                <c:pt idx="362">
                  <c:v>350</c:v>
                </c:pt>
                <c:pt idx="363">
                  <c:v>350</c:v>
                </c:pt>
                <c:pt idx="364">
                  <c:v>350</c:v>
                </c:pt>
                <c:pt idx="36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4-4CBA-A7A0-560E3D043D77}"/>
            </c:ext>
          </c:extLst>
        </c:ser>
        <c:ser>
          <c:idx val="1"/>
          <c:order val="3"/>
          <c:tx>
            <c:strRef>
              <c:f>REPRISE!$AV$2</c:f>
              <c:strCache>
                <c:ptCount val="1"/>
                <c:pt idx="0">
                  <c:v>LANOT min 2022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val>
            <c:numRef>
              <c:f>REPRISE!$AV$5:$AV$370</c:f>
              <c:numCache>
                <c:formatCode>General</c:formatCode>
                <c:ptCount val="366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  <c:pt idx="14">
                  <c:v>125</c:v>
                </c:pt>
                <c:pt idx="15">
                  <c:v>125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125</c:v>
                </c:pt>
                <c:pt idx="20">
                  <c:v>125</c:v>
                </c:pt>
                <c:pt idx="21">
                  <c:v>125</c:v>
                </c:pt>
                <c:pt idx="22">
                  <c:v>125</c:v>
                </c:pt>
                <c:pt idx="23">
                  <c:v>125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125</c:v>
                </c:pt>
                <c:pt idx="28">
                  <c:v>125</c:v>
                </c:pt>
                <c:pt idx="29">
                  <c:v>125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125</c:v>
                </c:pt>
                <c:pt idx="58">
                  <c:v>125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125</c:v>
                </c:pt>
                <c:pt idx="64">
                  <c:v>125</c:v>
                </c:pt>
                <c:pt idx="65">
                  <c:v>125</c:v>
                </c:pt>
                <c:pt idx="66">
                  <c:v>125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125</c:v>
                </c:pt>
                <c:pt idx="71">
                  <c:v>125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125</c:v>
                </c:pt>
                <c:pt idx="87">
                  <c:v>125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125</c:v>
                </c:pt>
                <c:pt idx="92">
                  <c:v>125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125</c:v>
                </c:pt>
                <c:pt idx="97">
                  <c:v>125</c:v>
                </c:pt>
                <c:pt idx="98">
                  <c:v>125</c:v>
                </c:pt>
                <c:pt idx="99">
                  <c:v>125</c:v>
                </c:pt>
                <c:pt idx="100">
                  <c:v>125</c:v>
                </c:pt>
                <c:pt idx="101">
                  <c:v>125</c:v>
                </c:pt>
                <c:pt idx="102">
                  <c:v>125</c:v>
                </c:pt>
                <c:pt idx="103">
                  <c:v>125</c:v>
                </c:pt>
                <c:pt idx="104">
                  <c:v>125</c:v>
                </c:pt>
                <c:pt idx="105">
                  <c:v>125</c:v>
                </c:pt>
                <c:pt idx="106">
                  <c:v>125</c:v>
                </c:pt>
                <c:pt idx="107">
                  <c:v>125</c:v>
                </c:pt>
                <c:pt idx="108">
                  <c:v>125</c:v>
                </c:pt>
                <c:pt idx="109">
                  <c:v>125</c:v>
                </c:pt>
                <c:pt idx="110">
                  <c:v>125</c:v>
                </c:pt>
                <c:pt idx="111">
                  <c:v>125</c:v>
                </c:pt>
                <c:pt idx="112">
                  <c:v>125</c:v>
                </c:pt>
                <c:pt idx="113">
                  <c:v>125</c:v>
                </c:pt>
                <c:pt idx="114">
                  <c:v>125</c:v>
                </c:pt>
                <c:pt idx="115">
                  <c:v>125</c:v>
                </c:pt>
                <c:pt idx="116">
                  <c:v>125</c:v>
                </c:pt>
                <c:pt idx="117">
                  <c:v>125</c:v>
                </c:pt>
                <c:pt idx="118">
                  <c:v>125</c:v>
                </c:pt>
                <c:pt idx="119">
                  <c:v>125</c:v>
                </c:pt>
                <c:pt idx="120">
                  <c:v>125</c:v>
                </c:pt>
                <c:pt idx="121">
                  <c:v>125</c:v>
                </c:pt>
                <c:pt idx="122">
                  <c:v>125</c:v>
                </c:pt>
                <c:pt idx="123">
                  <c:v>125</c:v>
                </c:pt>
                <c:pt idx="124">
                  <c:v>125</c:v>
                </c:pt>
                <c:pt idx="125">
                  <c:v>125</c:v>
                </c:pt>
                <c:pt idx="126">
                  <c:v>125</c:v>
                </c:pt>
                <c:pt idx="127">
                  <c:v>125</c:v>
                </c:pt>
                <c:pt idx="128">
                  <c:v>125</c:v>
                </c:pt>
                <c:pt idx="129">
                  <c:v>125</c:v>
                </c:pt>
                <c:pt idx="130">
                  <c:v>125</c:v>
                </c:pt>
                <c:pt idx="131">
                  <c:v>125</c:v>
                </c:pt>
                <c:pt idx="132">
                  <c:v>125</c:v>
                </c:pt>
                <c:pt idx="133">
                  <c:v>125</c:v>
                </c:pt>
                <c:pt idx="134">
                  <c:v>125</c:v>
                </c:pt>
                <c:pt idx="135">
                  <c:v>125</c:v>
                </c:pt>
                <c:pt idx="136">
                  <c:v>125</c:v>
                </c:pt>
                <c:pt idx="137">
                  <c:v>125</c:v>
                </c:pt>
                <c:pt idx="138">
                  <c:v>125</c:v>
                </c:pt>
                <c:pt idx="139">
                  <c:v>125</c:v>
                </c:pt>
                <c:pt idx="140">
                  <c:v>125</c:v>
                </c:pt>
                <c:pt idx="141">
                  <c:v>125</c:v>
                </c:pt>
                <c:pt idx="142">
                  <c:v>125</c:v>
                </c:pt>
                <c:pt idx="143">
                  <c:v>125</c:v>
                </c:pt>
                <c:pt idx="144">
                  <c:v>125</c:v>
                </c:pt>
                <c:pt idx="145">
                  <c:v>125</c:v>
                </c:pt>
                <c:pt idx="146">
                  <c:v>125</c:v>
                </c:pt>
                <c:pt idx="147">
                  <c:v>125</c:v>
                </c:pt>
                <c:pt idx="148">
                  <c:v>125</c:v>
                </c:pt>
                <c:pt idx="149">
                  <c:v>125</c:v>
                </c:pt>
                <c:pt idx="150">
                  <c:v>125</c:v>
                </c:pt>
                <c:pt idx="151">
                  <c:v>125</c:v>
                </c:pt>
                <c:pt idx="152">
                  <c:v>125</c:v>
                </c:pt>
                <c:pt idx="153">
                  <c:v>125</c:v>
                </c:pt>
                <c:pt idx="154">
                  <c:v>125</c:v>
                </c:pt>
                <c:pt idx="155">
                  <c:v>125</c:v>
                </c:pt>
                <c:pt idx="156">
                  <c:v>125</c:v>
                </c:pt>
                <c:pt idx="157">
                  <c:v>125</c:v>
                </c:pt>
                <c:pt idx="158">
                  <c:v>125</c:v>
                </c:pt>
                <c:pt idx="159">
                  <c:v>125</c:v>
                </c:pt>
                <c:pt idx="160">
                  <c:v>125</c:v>
                </c:pt>
                <c:pt idx="161">
                  <c:v>125</c:v>
                </c:pt>
                <c:pt idx="162">
                  <c:v>125</c:v>
                </c:pt>
                <c:pt idx="163">
                  <c:v>125</c:v>
                </c:pt>
                <c:pt idx="164">
                  <c:v>125</c:v>
                </c:pt>
                <c:pt idx="165">
                  <c:v>125</c:v>
                </c:pt>
                <c:pt idx="166">
                  <c:v>125</c:v>
                </c:pt>
                <c:pt idx="167">
                  <c:v>125</c:v>
                </c:pt>
                <c:pt idx="168">
                  <c:v>125</c:v>
                </c:pt>
                <c:pt idx="169">
                  <c:v>125</c:v>
                </c:pt>
                <c:pt idx="170">
                  <c:v>125</c:v>
                </c:pt>
                <c:pt idx="171">
                  <c:v>125</c:v>
                </c:pt>
                <c:pt idx="172">
                  <c:v>125</c:v>
                </c:pt>
                <c:pt idx="173">
                  <c:v>125</c:v>
                </c:pt>
                <c:pt idx="174">
                  <c:v>125</c:v>
                </c:pt>
                <c:pt idx="175">
                  <c:v>125</c:v>
                </c:pt>
                <c:pt idx="176">
                  <c:v>125</c:v>
                </c:pt>
                <c:pt idx="177">
                  <c:v>125</c:v>
                </c:pt>
                <c:pt idx="178">
                  <c:v>125</c:v>
                </c:pt>
                <c:pt idx="179">
                  <c:v>125</c:v>
                </c:pt>
                <c:pt idx="180">
                  <c:v>125</c:v>
                </c:pt>
                <c:pt idx="181">
                  <c:v>125</c:v>
                </c:pt>
                <c:pt idx="182">
                  <c:v>125</c:v>
                </c:pt>
                <c:pt idx="183">
                  <c:v>125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125</c:v>
                </c:pt>
                <c:pt idx="188">
                  <c:v>125</c:v>
                </c:pt>
                <c:pt idx="189">
                  <c:v>125</c:v>
                </c:pt>
                <c:pt idx="190">
                  <c:v>125</c:v>
                </c:pt>
                <c:pt idx="191">
                  <c:v>125</c:v>
                </c:pt>
                <c:pt idx="192">
                  <c:v>125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125</c:v>
                </c:pt>
                <c:pt idx="197">
                  <c:v>125</c:v>
                </c:pt>
                <c:pt idx="198">
                  <c:v>125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125</c:v>
                </c:pt>
                <c:pt idx="203">
                  <c:v>125</c:v>
                </c:pt>
                <c:pt idx="204">
                  <c:v>125</c:v>
                </c:pt>
                <c:pt idx="205">
                  <c:v>125</c:v>
                </c:pt>
                <c:pt idx="206">
                  <c:v>125</c:v>
                </c:pt>
                <c:pt idx="207">
                  <c:v>125</c:v>
                </c:pt>
                <c:pt idx="208">
                  <c:v>125</c:v>
                </c:pt>
                <c:pt idx="209">
                  <c:v>125</c:v>
                </c:pt>
                <c:pt idx="210">
                  <c:v>125</c:v>
                </c:pt>
                <c:pt idx="211">
                  <c:v>125</c:v>
                </c:pt>
                <c:pt idx="212">
                  <c:v>125</c:v>
                </c:pt>
                <c:pt idx="213">
                  <c:v>125</c:v>
                </c:pt>
                <c:pt idx="214">
                  <c:v>125</c:v>
                </c:pt>
                <c:pt idx="215">
                  <c:v>125</c:v>
                </c:pt>
                <c:pt idx="216">
                  <c:v>125</c:v>
                </c:pt>
                <c:pt idx="217">
                  <c:v>125</c:v>
                </c:pt>
                <c:pt idx="218">
                  <c:v>125</c:v>
                </c:pt>
                <c:pt idx="219">
                  <c:v>125</c:v>
                </c:pt>
                <c:pt idx="220">
                  <c:v>125</c:v>
                </c:pt>
                <c:pt idx="221">
                  <c:v>125</c:v>
                </c:pt>
                <c:pt idx="222">
                  <c:v>125</c:v>
                </c:pt>
                <c:pt idx="223">
                  <c:v>125</c:v>
                </c:pt>
                <c:pt idx="224">
                  <c:v>125</c:v>
                </c:pt>
                <c:pt idx="225">
                  <c:v>125</c:v>
                </c:pt>
                <c:pt idx="226">
                  <c:v>125</c:v>
                </c:pt>
                <c:pt idx="227">
                  <c:v>125</c:v>
                </c:pt>
                <c:pt idx="228">
                  <c:v>125</c:v>
                </c:pt>
                <c:pt idx="229">
                  <c:v>125</c:v>
                </c:pt>
                <c:pt idx="230">
                  <c:v>125</c:v>
                </c:pt>
                <c:pt idx="231">
                  <c:v>125</c:v>
                </c:pt>
                <c:pt idx="232">
                  <c:v>125</c:v>
                </c:pt>
                <c:pt idx="233">
                  <c:v>125</c:v>
                </c:pt>
                <c:pt idx="234">
                  <c:v>125</c:v>
                </c:pt>
                <c:pt idx="235">
                  <c:v>125</c:v>
                </c:pt>
                <c:pt idx="236">
                  <c:v>125</c:v>
                </c:pt>
                <c:pt idx="237">
                  <c:v>125</c:v>
                </c:pt>
                <c:pt idx="238">
                  <c:v>125</c:v>
                </c:pt>
                <c:pt idx="239">
                  <c:v>125</c:v>
                </c:pt>
                <c:pt idx="240">
                  <c:v>125</c:v>
                </c:pt>
                <c:pt idx="241">
                  <c:v>125</c:v>
                </c:pt>
                <c:pt idx="242">
                  <c:v>125</c:v>
                </c:pt>
                <c:pt idx="243">
                  <c:v>125</c:v>
                </c:pt>
                <c:pt idx="244">
                  <c:v>125</c:v>
                </c:pt>
                <c:pt idx="245">
                  <c:v>125</c:v>
                </c:pt>
                <c:pt idx="246">
                  <c:v>125</c:v>
                </c:pt>
                <c:pt idx="247">
                  <c:v>125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125</c:v>
                </c:pt>
                <c:pt idx="253">
                  <c:v>125</c:v>
                </c:pt>
                <c:pt idx="254">
                  <c:v>125</c:v>
                </c:pt>
                <c:pt idx="255">
                  <c:v>125</c:v>
                </c:pt>
                <c:pt idx="256">
                  <c:v>125</c:v>
                </c:pt>
                <c:pt idx="257">
                  <c:v>125</c:v>
                </c:pt>
                <c:pt idx="258">
                  <c:v>125</c:v>
                </c:pt>
                <c:pt idx="259">
                  <c:v>125</c:v>
                </c:pt>
                <c:pt idx="260">
                  <c:v>125</c:v>
                </c:pt>
                <c:pt idx="261">
                  <c:v>125</c:v>
                </c:pt>
                <c:pt idx="262">
                  <c:v>125</c:v>
                </c:pt>
                <c:pt idx="263">
                  <c:v>125</c:v>
                </c:pt>
                <c:pt idx="264">
                  <c:v>125</c:v>
                </c:pt>
                <c:pt idx="265">
                  <c:v>125</c:v>
                </c:pt>
                <c:pt idx="266">
                  <c:v>125</c:v>
                </c:pt>
                <c:pt idx="267">
                  <c:v>125</c:v>
                </c:pt>
                <c:pt idx="268">
                  <c:v>125</c:v>
                </c:pt>
                <c:pt idx="269">
                  <c:v>125</c:v>
                </c:pt>
                <c:pt idx="270">
                  <c:v>125</c:v>
                </c:pt>
                <c:pt idx="271">
                  <c:v>125</c:v>
                </c:pt>
                <c:pt idx="272">
                  <c:v>125</c:v>
                </c:pt>
                <c:pt idx="273">
                  <c:v>125</c:v>
                </c:pt>
                <c:pt idx="274">
                  <c:v>125</c:v>
                </c:pt>
                <c:pt idx="275">
                  <c:v>125</c:v>
                </c:pt>
                <c:pt idx="276">
                  <c:v>125</c:v>
                </c:pt>
                <c:pt idx="277">
                  <c:v>125</c:v>
                </c:pt>
                <c:pt idx="278">
                  <c:v>125</c:v>
                </c:pt>
                <c:pt idx="279">
                  <c:v>125</c:v>
                </c:pt>
                <c:pt idx="280">
                  <c:v>125</c:v>
                </c:pt>
                <c:pt idx="281">
                  <c:v>125</c:v>
                </c:pt>
                <c:pt idx="282">
                  <c:v>125</c:v>
                </c:pt>
                <c:pt idx="283">
                  <c:v>125</c:v>
                </c:pt>
                <c:pt idx="284">
                  <c:v>125</c:v>
                </c:pt>
                <c:pt idx="285">
                  <c:v>125</c:v>
                </c:pt>
                <c:pt idx="286">
                  <c:v>125</c:v>
                </c:pt>
                <c:pt idx="287">
                  <c:v>125</c:v>
                </c:pt>
                <c:pt idx="288">
                  <c:v>125</c:v>
                </c:pt>
                <c:pt idx="289">
                  <c:v>125</c:v>
                </c:pt>
                <c:pt idx="290">
                  <c:v>125</c:v>
                </c:pt>
                <c:pt idx="291">
                  <c:v>125</c:v>
                </c:pt>
                <c:pt idx="292">
                  <c:v>125</c:v>
                </c:pt>
                <c:pt idx="293">
                  <c:v>125</c:v>
                </c:pt>
                <c:pt idx="294">
                  <c:v>125</c:v>
                </c:pt>
                <c:pt idx="295">
                  <c:v>125</c:v>
                </c:pt>
                <c:pt idx="296">
                  <c:v>125</c:v>
                </c:pt>
                <c:pt idx="297">
                  <c:v>125</c:v>
                </c:pt>
                <c:pt idx="298">
                  <c:v>125</c:v>
                </c:pt>
                <c:pt idx="299">
                  <c:v>125</c:v>
                </c:pt>
                <c:pt idx="300">
                  <c:v>125</c:v>
                </c:pt>
                <c:pt idx="301">
                  <c:v>125</c:v>
                </c:pt>
                <c:pt idx="302">
                  <c:v>125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125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125</c:v>
                </c:pt>
                <c:pt idx="317">
                  <c:v>125</c:v>
                </c:pt>
                <c:pt idx="318">
                  <c:v>125</c:v>
                </c:pt>
                <c:pt idx="319">
                  <c:v>125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125</c:v>
                </c:pt>
                <c:pt idx="327">
                  <c:v>125</c:v>
                </c:pt>
                <c:pt idx="328">
                  <c:v>125</c:v>
                </c:pt>
                <c:pt idx="329">
                  <c:v>125</c:v>
                </c:pt>
                <c:pt idx="330">
                  <c:v>125</c:v>
                </c:pt>
                <c:pt idx="331">
                  <c:v>125</c:v>
                </c:pt>
                <c:pt idx="332">
                  <c:v>125</c:v>
                </c:pt>
                <c:pt idx="333">
                  <c:v>125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125</c:v>
                </c:pt>
                <c:pt idx="339">
                  <c:v>125</c:v>
                </c:pt>
                <c:pt idx="340">
                  <c:v>125</c:v>
                </c:pt>
                <c:pt idx="341">
                  <c:v>125</c:v>
                </c:pt>
                <c:pt idx="342">
                  <c:v>125</c:v>
                </c:pt>
                <c:pt idx="343">
                  <c:v>125</c:v>
                </c:pt>
                <c:pt idx="344">
                  <c:v>125</c:v>
                </c:pt>
                <c:pt idx="345">
                  <c:v>125</c:v>
                </c:pt>
                <c:pt idx="346">
                  <c:v>125</c:v>
                </c:pt>
                <c:pt idx="347">
                  <c:v>125</c:v>
                </c:pt>
                <c:pt idx="348">
                  <c:v>125</c:v>
                </c:pt>
                <c:pt idx="349">
                  <c:v>125</c:v>
                </c:pt>
                <c:pt idx="350">
                  <c:v>125</c:v>
                </c:pt>
                <c:pt idx="351">
                  <c:v>125</c:v>
                </c:pt>
                <c:pt idx="352">
                  <c:v>125</c:v>
                </c:pt>
                <c:pt idx="353">
                  <c:v>125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125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4-4CBA-A7A0-560E3D043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"/>
        <c:scaling>
          <c:orientation val="minMax"/>
          <c:max val="650"/>
          <c:min val="5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"/>
        <c:min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600" b="1"/>
              <a:t>ALIOU-CARRAZE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REPRISE!$V$2</c:f>
              <c:strCache>
                <c:ptCount val="1"/>
                <c:pt idx="0">
                  <c:v>SURP_ALIOU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REPRISE!$X$5:$X$369</c:f>
              <c:numCache>
                <c:formatCode>0.0</c:formatCode>
                <c:ptCount val="365"/>
                <c:pt idx="0">
                  <c:v>3.69921875</c:v>
                </c:pt>
                <c:pt idx="1">
                  <c:v>3.900390625</c:v>
                </c:pt>
                <c:pt idx="2">
                  <c:v>3.599609375</c:v>
                </c:pt>
                <c:pt idx="3">
                  <c:v>4.1005859375</c:v>
                </c:pt>
                <c:pt idx="4">
                  <c:v>3.2998046875</c:v>
                </c:pt>
                <c:pt idx="5">
                  <c:v>3.599609375</c:v>
                </c:pt>
                <c:pt idx="6">
                  <c:v>4.2001953125</c:v>
                </c:pt>
                <c:pt idx="7">
                  <c:v>4</c:v>
                </c:pt>
                <c:pt idx="8">
                  <c:v>3.6005859375</c:v>
                </c:pt>
                <c:pt idx="9">
                  <c:v>3.5</c:v>
                </c:pt>
                <c:pt idx="10">
                  <c:v>3.69921875</c:v>
                </c:pt>
                <c:pt idx="11">
                  <c:v>3.6005859375</c:v>
                </c:pt>
                <c:pt idx="12">
                  <c:v>4.2998046875</c:v>
                </c:pt>
                <c:pt idx="13">
                  <c:v>4.099609375</c:v>
                </c:pt>
                <c:pt idx="14">
                  <c:v>4</c:v>
                </c:pt>
                <c:pt idx="15">
                  <c:v>4.400390625</c:v>
                </c:pt>
                <c:pt idx="16">
                  <c:v>3.5</c:v>
                </c:pt>
                <c:pt idx="17">
                  <c:v>5.099609375</c:v>
                </c:pt>
                <c:pt idx="18">
                  <c:v>3.5</c:v>
                </c:pt>
                <c:pt idx="19">
                  <c:v>4.30078125</c:v>
                </c:pt>
                <c:pt idx="20">
                  <c:v>4.19921875</c:v>
                </c:pt>
                <c:pt idx="21">
                  <c:v>5.1005859375</c:v>
                </c:pt>
                <c:pt idx="22">
                  <c:v>4.5</c:v>
                </c:pt>
                <c:pt idx="23">
                  <c:v>4.099609375</c:v>
                </c:pt>
                <c:pt idx="24">
                  <c:v>4.400390625</c:v>
                </c:pt>
                <c:pt idx="25">
                  <c:v>4.7001953125</c:v>
                </c:pt>
                <c:pt idx="26">
                  <c:v>4.5</c:v>
                </c:pt>
                <c:pt idx="27">
                  <c:v>5</c:v>
                </c:pt>
                <c:pt idx="28">
                  <c:v>4.69921875</c:v>
                </c:pt>
                <c:pt idx="29">
                  <c:v>4.400390625</c:v>
                </c:pt>
                <c:pt idx="30">
                  <c:v>4.7998046875</c:v>
                </c:pt>
                <c:pt idx="31">
                  <c:v>4.7001953125</c:v>
                </c:pt>
                <c:pt idx="32">
                  <c:v>4.400390625</c:v>
                </c:pt>
                <c:pt idx="33">
                  <c:v>4.599609375</c:v>
                </c:pt>
                <c:pt idx="34">
                  <c:v>5.400390625</c:v>
                </c:pt>
                <c:pt idx="35">
                  <c:v>5.5</c:v>
                </c:pt>
                <c:pt idx="36">
                  <c:v>4.5</c:v>
                </c:pt>
                <c:pt idx="37">
                  <c:v>4.19921875</c:v>
                </c:pt>
                <c:pt idx="38">
                  <c:v>4.2001953125</c:v>
                </c:pt>
                <c:pt idx="39">
                  <c:v>4.1005859375</c:v>
                </c:pt>
                <c:pt idx="40">
                  <c:v>4.2998046875</c:v>
                </c:pt>
                <c:pt idx="41">
                  <c:v>5</c:v>
                </c:pt>
                <c:pt idx="42">
                  <c:v>5</c:v>
                </c:pt>
                <c:pt idx="43">
                  <c:v>5.2001953125</c:v>
                </c:pt>
                <c:pt idx="44">
                  <c:v>4.2998046875</c:v>
                </c:pt>
                <c:pt idx="45">
                  <c:v>4.7998046875</c:v>
                </c:pt>
                <c:pt idx="46">
                  <c:v>4.2998046875</c:v>
                </c:pt>
                <c:pt idx="47">
                  <c:v>4.2998046875</c:v>
                </c:pt>
                <c:pt idx="48">
                  <c:v>4.2001953125</c:v>
                </c:pt>
                <c:pt idx="49">
                  <c:v>4.2998046875</c:v>
                </c:pt>
                <c:pt idx="50">
                  <c:v>3.900390625</c:v>
                </c:pt>
                <c:pt idx="51">
                  <c:v>3.7998046875</c:v>
                </c:pt>
                <c:pt idx="52">
                  <c:v>4.400390625</c:v>
                </c:pt>
                <c:pt idx="53">
                  <c:v>4</c:v>
                </c:pt>
                <c:pt idx="54">
                  <c:v>4</c:v>
                </c:pt>
                <c:pt idx="55">
                  <c:v>4.7998046875</c:v>
                </c:pt>
                <c:pt idx="56">
                  <c:v>4</c:v>
                </c:pt>
                <c:pt idx="57">
                  <c:v>4.099609375</c:v>
                </c:pt>
                <c:pt idx="58">
                  <c:v>4.2001953125</c:v>
                </c:pt>
                <c:pt idx="59">
                  <c:v>4.2998046875</c:v>
                </c:pt>
                <c:pt idx="60">
                  <c:v>3.900390625</c:v>
                </c:pt>
                <c:pt idx="61">
                  <c:v>4</c:v>
                </c:pt>
                <c:pt idx="62">
                  <c:v>4.900390625</c:v>
                </c:pt>
                <c:pt idx="63">
                  <c:v>5.099609375</c:v>
                </c:pt>
                <c:pt idx="64">
                  <c:v>4.5</c:v>
                </c:pt>
                <c:pt idx="65">
                  <c:v>4.5</c:v>
                </c:pt>
                <c:pt idx="66">
                  <c:v>4.900390625</c:v>
                </c:pt>
                <c:pt idx="67">
                  <c:v>4.5</c:v>
                </c:pt>
                <c:pt idx="68">
                  <c:v>4.599609375</c:v>
                </c:pt>
                <c:pt idx="69">
                  <c:v>3.900390625</c:v>
                </c:pt>
                <c:pt idx="70">
                  <c:v>5</c:v>
                </c:pt>
                <c:pt idx="71">
                  <c:v>4.3994140625</c:v>
                </c:pt>
                <c:pt idx="72">
                  <c:v>3.6005859375</c:v>
                </c:pt>
                <c:pt idx="73">
                  <c:v>3.7998046875</c:v>
                </c:pt>
                <c:pt idx="74">
                  <c:v>3.7001953125</c:v>
                </c:pt>
                <c:pt idx="75">
                  <c:v>4</c:v>
                </c:pt>
                <c:pt idx="76">
                  <c:v>4.5</c:v>
                </c:pt>
                <c:pt idx="77">
                  <c:v>4.19921875</c:v>
                </c:pt>
                <c:pt idx="78">
                  <c:v>3.80078125</c:v>
                </c:pt>
                <c:pt idx="79">
                  <c:v>3.19921875</c:v>
                </c:pt>
                <c:pt idx="80">
                  <c:v>3.7001953125</c:v>
                </c:pt>
                <c:pt idx="81">
                  <c:v>3.2001953125</c:v>
                </c:pt>
                <c:pt idx="82">
                  <c:v>3.2998046875</c:v>
                </c:pt>
                <c:pt idx="83">
                  <c:v>4.6005859375</c:v>
                </c:pt>
                <c:pt idx="84">
                  <c:v>3.599609375</c:v>
                </c:pt>
                <c:pt idx="85">
                  <c:v>3.7001953125</c:v>
                </c:pt>
                <c:pt idx="86">
                  <c:v>3.7001953125</c:v>
                </c:pt>
                <c:pt idx="87">
                  <c:v>4.099609375</c:v>
                </c:pt>
                <c:pt idx="88">
                  <c:v>3.2001953125</c:v>
                </c:pt>
                <c:pt idx="89">
                  <c:v>3.3994140625</c:v>
                </c:pt>
                <c:pt idx="90">
                  <c:v>3.2001953125</c:v>
                </c:pt>
                <c:pt idx="91">
                  <c:v>2.6005859375</c:v>
                </c:pt>
                <c:pt idx="92">
                  <c:v>3.099609375</c:v>
                </c:pt>
                <c:pt idx="93">
                  <c:v>2.599609375</c:v>
                </c:pt>
                <c:pt idx="94">
                  <c:v>3.5</c:v>
                </c:pt>
                <c:pt idx="95">
                  <c:v>4</c:v>
                </c:pt>
                <c:pt idx="96">
                  <c:v>3</c:v>
                </c:pt>
                <c:pt idx="97">
                  <c:v>4.400390625</c:v>
                </c:pt>
                <c:pt idx="98">
                  <c:v>3</c:v>
                </c:pt>
                <c:pt idx="99">
                  <c:v>3.400390625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E-4B28-ACE8-563649F22285}"/>
            </c:ext>
          </c:extLst>
        </c:ser>
        <c:ser>
          <c:idx val="6"/>
          <c:order val="1"/>
          <c:tx>
            <c:strRef>
              <c:f>REPRISE!$Z$2</c:f>
              <c:strCache>
                <c:ptCount val="1"/>
                <c:pt idx="0">
                  <c:v>SURP_CARRAZE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REPRISE!$AB$5:$AB$369</c:f>
              <c:numCache>
                <c:formatCode>0.0</c:formatCode>
                <c:ptCount val="365"/>
                <c:pt idx="0">
                  <c:v>16.67578125</c:v>
                </c:pt>
                <c:pt idx="1">
                  <c:v>15.76953125</c:v>
                </c:pt>
                <c:pt idx="2">
                  <c:v>14.82421875</c:v>
                </c:pt>
                <c:pt idx="3">
                  <c:v>15.80078125</c:v>
                </c:pt>
                <c:pt idx="4">
                  <c:v>14.3671875</c:v>
                </c:pt>
                <c:pt idx="5">
                  <c:v>14.17578125</c:v>
                </c:pt>
                <c:pt idx="6">
                  <c:v>14.74609375</c:v>
                </c:pt>
                <c:pt idx="7">
                  <c:v>15.625</c:v>
                </c:pt>
                <c:pt idx="8">
                  <c:v>6.19921875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E-4B28-ACE8-563649F22285}"/>
            </c:ext>
          </c:extLst>
        </c:ser>
        <c:ser>
          <c:idx val="0"/>
          <c:order val="2"/>
          <c:tx>
            <c:strRef>
              <c:f>REPRISE!$AT$2</c:f>
              <c:strCache>
                <c:ptCount val="1"/>
                <c:pt idx="0">
                  <c:v>SURP CARRAZE min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REPRISE!$AT$5:$AT$370</c:f>
              <c:numCache>
                <c:formatCode>General</c:formatCode>
                <c:ptCount val="36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E-4B28-ACE8-563649F22285}"/>
            </c:ext>
          </c:extLst>
        </c:ser>
        <c:ser>
          <c:idx val="1"/>
          <c:order val="3"/>
          <c:tx>
            <c:strRef>
              <c:f>REPRISE!$AS$2</c:f>
              <c:strCache>
                <c:ptCount val="1"/>
                <c:pt idx="0">
                  <c:v>SURP ALIOU min 2022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val>
            <c:numRef>
              <c:f>REPRISE!$AS$5:$AS$370</c:f>
              <c:numCache>
                <c:formatCode>General</c:formatCode>
                <c:ptCount val="36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5E-4B28-ACE8-563649F22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"/>
        <c:scaling>
          <c:orientation val="minMax"/>
          <c:max val="3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"/>
        <c:minorUnit val="2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600" b="1"/>
              <a:t>BERLANNE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REPRISE!$N$2</c:f>
              <c:strCache>
                <c:ptCount val="1"/>
                <c:pt idx="0">
                  <c:v>SURP_BERLANNE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REPRISE!$P$5:$P$369</c:f>
              <c:numCache>
                <c:formatCode>0.0</c:formatCode>
                <c:ptCount val="365"/>
                <c:pt idx="0">
                  <c:v>869.5625</c:v>
                </c:pt>
                <c:pt idx="1">
                  <c:v>874.8125</c:v>
                </c:pt>
                <c:pt idx="2">
                  <c:v>858.8125</c:v>
                </c:pt>
                <c:pt idx="3">
                  <c:v>912</c:v>
                </c:pt>
                <c:pt idx="4">
                  <c:v>906.625</c:v>
                </c:pt>
                <c:pt idx="5">
                  <c:v>933.75</c:v>
                </c:pt>
                <c:pt idx="6">
                  <c:v>867.25</c:v>
                </c:pt>
                <c:pt idx="7">
                  <c:v>893.0625</c:v>
                </c:pt>
                <c:pt idx="8">
                  <c:v>865.5</c:v>
                </c:pt>
                <c:pt idx="9">
                  <c:v>874.6875</c:v>
                </c:pt>
                <c:pt idx="10">
                  <c:v>874.9375</c:v>
                </c:pt>
                <c:pt idx="11">
                  <c:v>948</c:v>
                </c:pt>
                <c:pt idx="12">
                  <c:v>897.3125</c:v>
                </c:pt>
                <c:pt idx="13">
                  <c:v>896.5</c:v>
                </c:pt>
                <c:pt idx="14">
                  <c:v>865.6875</c:v>
                </c:pt>
                <c:pt idx="15">
                  <c:v>867.0625</c:v>
                </c:pt>
                <c:pt idx="16">
                  <c:v>891.625</c:v>
                </c:pt>
                <c:pt idx="17">
                  <c:v>896.1875</c:v>
                </c:pt>
                <c:pt idx="18">
                  <c:v>895.125</c:v>
                </c:pt>
                <c:pt idx="19">
                  <c:v>982.1875</c:v>
                </c:pt>
                <c:pt idx="20">
                  <c:v>882.1875</c:v>
                </c:pt>
                <c:pt idx="21">
                  <c:v>966.3125</c:v>
                </c:pt>
                <c:pt idx="22">
                  <c:v>952.5</c:v>
                </c:pt>
                <c:pt idx="23">
                  <c:v>960</c:v>
                </c:pt>
                <c:pt idx="24">
                  <c:v>1006.5</c:v>
                </c:pt>
                <c:pt idx="25">
                  <c:v>976.5</c:v>
                </c:pt>
                <c:pt idx="26">
                  <c:v>1003.875</c:v>
                </c:pt>
                <c:pt idx="27">
                  <c:v>958.4375</c:v>
                </c:pt>
                <c:pt idx="28">
                  <c:v>1040.0625</c:v>
                </c:pt>
                <c:pt idx="29">
                  <c:v>1052.8125</c:v>
                </c:pt>
                <c:pt idx="30">
                  <c:v>1007.625</c:v>
                </c:pt>
                <c:pt idx="31">
                  <c:v>837.8125</c:v>
                </c:pt>
                <c:pt idx="32">
                  <c:v>726.875</c:v>
                </c:pt>
                <c:pt idx="33">
                  <c:v>693.125</c:v>
                </c:pt>
                <c:pt idx="34">
                  <c:v>910.6875</c:v>
                </c:pt>
                <c:pt idx="35">
                  <c:v>948</c:v>
                </c:pt>
                <c:pt idx="36">
                  <c:v>902.5625</c:v>
                </c:pt>
                <c:pt idx="37">
                  <c:v>705.625</c:v>
                </c:pt>
                <c:pt idx="38">
                  <c:v>797</c:v>
                </c:pt>
                <c:pt idx="39">
                  <c:v>950.875</c:v>
                </c:pt>
                <c:pt idx="40">
                  <c:v>963.625</c:v>
                </c:pt>
                <c:pt idx="41">
                  <c:v>923.6875</c:v>
                </c:pt>
                <c:pt idx="42">
                  <c:v>916</c:v>
                </c:pt>
                <c:pt idx="43">
                  <c:v>918.1875</c:v>
                </c:pt>
                <c:pt idx="44">
                  <c:v>867.25</c:v>
                </c:pt>
                <c:pt idx="45">
                  <c:v>914.875</c:v>
                </c:pt>
                <c:pt idx="46">
                  <c:v>891.1875</c:v>
                </c:pt>
                <c:pt idx="47">
                  <c:v>940.625</c:v>
                </c:pt>
                <c:pt idx="48">
                  <c:v>884.5625</c:v>
                </c:pt>
                <c:pt idx="49">
                  <c:v>990.625</c:v>
                </c:pt>
                <c:pt idx="50">
                  <c:v>961.375</c:v>
                </c:pt>
                <c:pt idx="51">
                  <c:v>949.75</c:v>
                </c:pt>
                <c:pt idx="52">
                  <c:v>873.5625</c:v>
                </c:pt>
                <c:pt idx="53">
                  <c:v>898.1875</c:v>
                </c:pt>
                <c:pt idx="54">
                  <c:v>930</c:v>
                </c:pt>
                <c:pt idx="55">
                  <c:v>911.125</c:v>
                </c:pt>
                <c:pt idx="56">
                  <c:v>902.8125</c:v>
                </c:pt>
                <c:pt idx="57">
                  <c:v>914.375</c:v>
                </c:pt>
                <c:pt idx="58">
                  <c:v>930.6875</c:v>
                </c:pt>
                <c:pt idx="59">
                  <c:v>967.75</c:v>
                </c:pt>
                <c:pt idx="60">
                  <c:v>960.6875</c:v>
                </c:pt>
                <c:pt idx="61">
                  <c:v>963.0625</c:v>
                </c:pt>
                <c:pt idx="62">
                  <c:v>887.625</c:v>
                </c:pt>
                <c:pt idx="63">
                  <c:v>974.875</c:v>
                </c:pt>
                <c:pt idx="64">
                  <c:v>916.8125</c:v>
                </c:pt>
                <c:pt idx="65">
                  <c:v>909.6875</c:v>
                </c:pt>
                <c:pt idx="66">
                  <c:v>978</c:v>
                </c:pt>
                <c:pt idx="67">
                  <c:v>949</c:v>
                </c:pt>
                <c:pt idx="68">
                  <c:v>912.4375</c:v>
                </c:pt>
                <c:pt idx="69">
                  <c:v>850.1875</c:v>
                </c:pt>
                <c:pt idx="70">
                  <c:v>975.125</c:v>
                </c:pt>
                <c:pt idx="71">
                  <c:v>966.5</c:v>
                </c:pt>
                <c:pt idx="72">
                  <c:v>954.5625</c:v>
                </c:pt>
                <c:pt idx="73">
                  <c:v>949.8125</c:v>
                </c:pt>
                <c:pt idx="74">
                  <c:v>961.6875</c:v>
                </c:pt>
                <c:pt idx="75">
                  <c:v>916.625</c:v>
                </c:pt>
                <c:pt idx="76">
                  <c:v>928.1875</c:v>
                </c:pt>
                <c:pt idx="77">
                  <c:v>888.1875</c:v>
                </c:pt>
                <c:pt idx="78">
                  <c:v>932.125</c:v>
                </c:pt>
                <c:pt idx="79">
                  <c:v>927</c:v>
                </c:pt>
                <c:pt idx="80">
                  <c:v>937.6875</c:v>
                </c:pt>
                <c:pt idx="81">
                  <c:v>904.5</c:v>
                </c:pt>
                <c:pt idx="82">
                  <c:v>957.1875</c:v>
                </c:pt>
                <c:pt idx="83">
                  <c:v>934.1875</c:v>
                </c:pt>
                <c:pt idx="84">
                  <c:v>869</c:v>
                </c:pt>
                <c:pt idx="85">
                  <c:v>893.25</c:v>
                </c:pt>
                <c:pt idx="86">
                  <c:v>953.0625</c:v>
                </c:pt>
                <c:pt idx="87">
                  <c:v>965.6875</c:v>
                </c:pt>
                <c:pt idx="88">
                  <c:v>962.3125</c:v>
                </c:pt>
                <c:pt idx="89">
                  <c:v>837.1875</c:v>
                </c:pt>
                <c:pt idx="90">
                  <c:v>908.4375</c:v>
                </c:pt>
                <c:pt idx="91">
                  <c:v>896.3125</c:v>
                </c:pt>
                <c:pt idx="92">
                  <c:v>875.375</c:v>
                </c:pt>
                <c:pt idx="93">
                  <c:v>918.125</c:v>
                </c:pt>
                <c:pt idx="94">
                  <c:v>959.375</c:v>
                </c:pt>
                <c:pt idx="95">
                  <c:v>961.6875</c:v>
                </c:pt>
                <c:pt idx="96">
                  <c:v>955.9375</c:v>
                </c:pt>
                <c:pt idx="97">
                  <c:v>914.6875</c:v>
                </c:pt>
                <c:pt idx="98">
                  <c:v>903.875</c:v>
                </c:pt>
                <c:pt idx="99">
                  <c:v>912.5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3-4392-BEE7-8BAEA8454FC2}"/>
            </c:ext>
          </c:extLst>
        </c:ser>
        <c:ser>
          <c:idx val="0"/>
          <c:order val="1"/>
          <c:tx>
            <c:strRef>
              <c:f>REPRISE!$AQ$2</c:f>
              <c:strCache>
                <c:ptCount val="1"/>
                <c:pt idx="0">
                  <c:v>BERLANNE min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REPRISE!$AQ$5:$AQ$370</c:f>
              <c:numCache>
                <c:formatCode>General</c:formatCode>
                <c:ptCount val="366"/>
                <c:pt idx="0">
                  <c:v>850</c:v>
                </c:pt>
                <c:pt idx="1">
                  <c:v>850</c:v>
                </c:pt>
                <c:pt idx="2">
                  <c:v>850</c:v>
                </c:pt>
                <c:pt idx="3">
                  <c:v>850</c:v>
                </c:pt>
                <c:pt idx="4">
                  <c:v>850</c:v>
                </c:pt>
                <c:pt idx="5">
                  <c:v>850</c:v>
                </c:pt>
                <c:pt idx="6">
                  <c:v>850</c:v>
                </c:pt>
                <c:pt idx="7">
                  <c:v>850</c:v>
                </c:pt>
                <c:pt idx="8">
                  <c:v>850</c:v>
                </c:pt>
                <c:pt idx="9">
                  <c:v>850</c:v>
                </c:pt>
                <c:pt idx="10">
                  <c:v>850</c:v>
                </c:pt>
                <c:pt idx="11">
                  <c:v>850</c:v>
                </c:pt>
                <c:pt idx="12">
                  <c:v>850</c:v>
                </c:pt>
                <c:pt idx="13">
                  <c:v>850</c:v>
                </c:pt>
                <c:pt idx="14">
                  <c:v>850</c:v>
                </c:pt>
                <c:pt idx="15">
                  <c:v>850</c:v>
                </c:pt>
                <c:pt idx="16">
                  <c:v>850</c:v>
                </c:pt>
                <c:pt idx="17">
                  <c:v>850</c:v>
                </c:pt>
                <c:pt idx="18">
                  <c:v>850</c:v>
                </c:pt>
                <c:pt idx="19">
                  <c:v>850</c:v>
                </c:pt>
                <c:pt idx="20">
                  <c:v>850</c:v>
                </c:pt>
                <c:pt idx="21">
                  <c:v>850</c:v>
                </c:pt>
                <c:pt idx="22">
                  <c:v>850</c:v>
                </c:pt>
                <c:pt idx="23">
                  <c:v>850</c:v>
                </c:pt>
                <c:pt idx="24">
                  <c:v>850</c:v>
                </c:pt>
                <c:pt idx="25">
                  <c:v>850</c:v>
                </c:pt>
                <c:pt idx="26">
                  <c:v>850</c:v>
                </c:pt>
                <c:pt idx="27">
                  <c:v>850</c:v>
                </c:pt>
                <c:pt idx="28">
                  <c:v>850</c:v>
                </c:pt>
                <c:pt idx="29">
                  <c:v>850</c:v>
                </c:pt>
                <c:pt idx="30">
                  <c:v>850</c:v>
                </c:pt>
                <c:pt idx="31">
                  <c:v>850</c:v>
                </c:pt>
                <c:pt idx="32">
                  <c:v>850</c:v>
                </c:pt>
                <c:pt idx="33">
                  <c:v>850</c:v>
                </c:pt>
                <c:pt idx="34">
                  <c:v>850</c:v>
                </c:pt>
                <c:pt idx="35">
                  <c:v>850</c:v>
                </c:pt>
                <c:pt idx="36">
                  <c:v>850</c:v>
                </c:pt>
                <c:pt idx="37">
                  <c:v>850</c:v>
                </c:pt>
                <c:pt idx="38">
                  <c:v>850</c:v>
                </c:pt>
                <c:pt idx="39">
                  <c:v>850</c:v>
                </c:pt>
                <c:pt idx="40">
                  <c:v>850</c:v>
                </c:pt>
                <c:pt idx="41">
                  <c:v>850</c:v>
                </c:pt>
                <c:pt idx="42">
                  <c:v>850</c:v>
                </c:pt>
                <c:pt idx="43">
                  <c:v>850</c:v>
                </c:pt>
                <c:pt idx="44">
                  <c:v>850</c:v>
                </c:pt>
                <c:pt idx="45">
                  <c:v>850</c:v>
                </c:pt>
                <c:pt idx="46">
                  <c:v>850</c:v>
                </c:pt>
                <c:pt idx="47">
                  <c:v>850</c:v>
                </c:pt>
                <c:pt idx="48">
                  <c:v>850</c:v>
                </c:pt>
                <c:pt idx="49">
                  <c:v>850</c:v>
                </c:pt>
                <c:pt idx="50">
                  <c:v>850</c:v>
                </c:pt>
                <c:pt idx="51">
                  <c:v>850</c:v>
                </c:pt>
                <c:pt idx="52">
                  <c:v>850</c:v>
                </c:pt>
                <c:pt idx="53">
                  <c:v>850</c:v>
                </c:pt>
                <c:pt idx="54">
                  <c:v>850</c:v>
                </c:pt>
                <c:pt idx="55">
                  <c:v>850</c:v>
                </c:pt>
                <c:pt idx="56">
                  <c:v>850</c:v>
                </c:pt>
                <c:pt idx="57">
                  <c:v>850</c:v>
                </c:pt>
                <c:pt idx="58">
                  <c:v>850</c:v>
                </c:pt>
                <c:pt idx="59">
                  <c:v>850</c:v>
                </c:pt>
                <c:pt idx="60">
                  <c:v>850</c:v>
                </c:pt>
                <c:pt idx="61">
                  <c:v>850</c:v>
                </c:pt>
                <c:pt idx="62">
                  <c:v>850</c:v>
                </c:pt>
                <c:pt idx="63">
                  <c:v>850</c:v>
                </c:pt>
                <c:pt idx="64">
                  <c:v>850</c:v>
                </c:pt>
                <c:pt idx="65">
                  <c:v>850</c:v>
                </c:pt>
                <c:pt idx="66">
                  <c:v>850</c:v>
                </c:pt>
                <c:pt idx="67">
                  <c:v>850</c:v>
                </c:pt>
                <c:pt idx="68">
                  <c:v>850</c:v>
                </c:pt>
                <c:pt idx="69">
                  <c:v>850</c:v>
                </c:pt>
                <c:pt idx="70">
                  <c:v>850</c:v>
                </c:pt>
                <c:pt idx="71">
                  <c:v>850</c:v>
                </c:pt>
                <c:pt idx="72">
                  <c:v>850</c:v>
                </c:pt>
                <c:pt idx="73">
                  <c:v>850</c:v>
                </c:pt>
                <c:pt idx="74">
                  <c:v>850</c:v>
                </c:pt>
                <c:pt idx="75">
                  <c:v>850</c:v>
                </c:pt>
                <c:pt idx="76">
                  <c:v>850</c:v>
                </c:pt>
                <c:pt idx="77">
                  <c:v>850</c:v>
                </c:pt>
                <c:pt idx="78">
                  <c:v>850</c:v>
                </c:pt>
                <c:pt idx="79">
                  <c:v>850</c:v>
                </c:pt>
                <c:pt idx="80">
                  <c:v>850</c:v>
                </c:pt>
                <c:pt idx="81">
                  <c:v>850</c:v>
                </c:pt>
                <c:pt idx="82">
                  <c:v>850</c:v>
                </c:pt>
                <c:pt idx="83">
                  <c:v>850</c:v>
                </c:pt>
                <c:pt idx="84">
                  <c:v>850</c:v>
                </c:pt>
                <c:pt idx="85">
                  <c:v>850</c:v>
                </c:pt>
                <c:pt idx="86">
                  <c:v>850</c:v>
                </c:pt>
                <c:pt idx="87">
                  <c:v>850</c:v>
                </c:pt>
                <c:pt idx="88">
                  <c:v>850</c:v>
                </c:pt>
                <c:pt idx="89">
                  <c:v>850</c:v>
                </c:pt>
                <c:pt idx="90">
                  <c:v>850</c:v>
                </c:pt>
                <c:pt idx="91">
                  <c:v>850</c:v>
                </c:pt>
                <c:pt idx="92">
                  <c:v>850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850</c:v>
                </c:pt>
                <c:pt idx="97">
                  <c:v>850</c:v>
                </c:pt>
                <c:pt idx="98">
                  <c:v>850</c:v>
                </c:pt>
                <c:pt idx="99">
                  <c:v>850</c:v>
                </c:pt>
                <c:pt idx="100">
                  <c:v>850</c:v>
                </c:pt>
                <c:pt idx="101">
                  <c:v>850</c:v>
                </c:pt>
                <c:pt idx="102">
                  <c:v>850</c:v>
                </c:pt>
                <c:pt idx="103">
                  <c:v>850</c:v>
                </c:pt>
                <c:pt idx="104">
                  <c:v>850</c:v>
                </c:pt>
                <c:pt idx="105">
                  <c:v>850</c:v>
                </c:pt>
                <c:pt idx="106">
                  <c:v>850</c:v>
                </c:pt>
                <c:pt idx="107">
                  <c:v>850</c:v>
                </c:pt>
                <c:pt idx="108">
                  <c:v>850</c:v>
                </c:pt>
                <c:pt idx="109">
                  <c:v>850</c:v>
                </c:pt>
                <c:pt idx="110">
                  <c:v>850</c:v>
                </c:pt>
                <c:pt idx="111">
                  <c:v>850</c:v>
                </c:pt>
                <c:pt idx="112">
                  <c:v>850</c:v>
                </c:pt>
                <c:pt idx="113">
                  <c:v>850</c:v>
                </c:pt>
                <c:pt idx="114">
                  <c:v>850</c:v>
                </c:pt>
                <c:pt idx="115">
                  <c:v>850</c:v>
                </c:pt>
                <c:pt idx="116">
                  <c:v>850</c:v>
                </c:pt>
                <c:pt idx="117">
                  <c:v>850</c:v>
                </c:pt>
                <c:pt idx="118">
                  <c:v>850</c:v>
                </c:pt>
                <c:pt idx="119">
                  <c:v>850</c:v>
                </c:pt>
                <c:pt idx="120">
                  <c:v>850</c:v>
                </c:pt>
                <c:pt idx="121">
                  <c:v>850</c:v>
                </c:pt>
                <c:pt idx="122">
                  <c:v>850</c:v>
                </c:pt>
                <c:pt idx="123">
                  <c:v>850</c:v>
                </c:pt>
                <c:pt idx="124">
                  <c:v>850</c:v>
                </c:pt>
                <c:pt idx="125">
                  <c:v>850</c:v>
                </c:pt>
                <c:pt idx="126">
                  <c:v>850</c:v>
                </c:pt>
                <c:pt idx="127">
                  <c:v>850</c:v>
                </c:pt>
                <c:pt idx="128">
                  <c:v>850</c:v>
                </c:pt>
                <c:pt idx="129">
                  <c:v>850</c:v>
                </c:pt>
                <c:pt idx="130">
                  <c:v>850</c:v>
                </c:pt>
                <c:pt idx="131">
                  <c:v>850</c:v>
                </c:pt>
                <c:pt idx="132">
                  <c:v>850</c:v>
                </c:pt>
                <c:pt idx="133">
                  <c:v>850</c:v>
                </c:pt>
                <c:pt idx="134">
                  <c:v>850</c:v>
                </c:pt>
                <c:pt idx="135">
                  <c:v>850</c:v>
                </c:pt>
                <c:pt idx="136">
                  <c:v>850</c:v>
                </c:pt>
                <c:pt idx="137">
                  <c:v>850</c:v>
                </c:pt>
                <c:pt idx="138">
                  <c:v>850</c:v>
                </c:pt>
                <c:pt idx="139">
                  <c:v>850</c:v>
                </c:pt>
                <c:pt idx="140">
                  <c:v>850</c:v>
                </c:pt>
                <c:pt idx="141">
                  <c:v>850</c:v>
                </c:pt>
                <c:pt idx="142">
                  <c:v>850</c:v>
                </c:pt>
                <c:pt idx="143">
                  <c:v>850</c:v>
                </c:pt>
                <c:pt idx="144">
                  <c:v>850</c:v>
                </c:pt>
                <c:pt idx="145">
                  <c:v>850</c:v>
                </c:pt>
                <c:pt idx="146">
                  <c:v>850</c:v>
                </c:pt>
                <c:pt idx="147">
                  <c:v>850</c:v>
                </c:pt>
                <c:pt idx="148">
                  <c:v>850</c:v>
                </c:pt>
                <c:pt idx="149">
                  <c:v>850</c:v>
                </c:pt>
                <c:pt idx="150">
                  <c:v>850</c:v>
                </c:pt>
                <c:pt idx="151">
                  <c:v>850</c:v>
                </c:pt>
                <c:pt idx="152">
                  <c:v>850</c:v>
                </c:pt>
                <c:pt idx="153">
                  <c:v>850</c:v>
                </c:pt>
                <c:pt idx="154">
                  <c:v>850</c:v>
                </c:pt>
                <c:pt idx="155">
                  <c:v>850</c:v>
                </c:pt>
                <c:pt idx="156">
                  <c:v>850</c:v>
                </c:pt>
                <c:pt idx="157">
                  <c:v>850</c:v>
                </c:pt>
                <c:pt idx="158">
                  <c:v>850</c:v>
                </c:pt>
                <c:pt idx="159">
                  <c:v>850</c:v>
                </c:pt>
                <c:pt idx="160">
                  <c:v>850</c:v>
                </c:pt>
                <c:pt idx="161">
                  <c:v>850</c:v>
                </c:pt>
                <c:pt idx="162">
                  <c:v>850</c:v>
                </c:pt>
                <c:pt idx="163">
                  <c:v>850</c:v>
                </c:pt>
                <c:pt idx="164">
                  <c:v>850</c:v>
                </c:pt>
                <c:pt idx="165">
                  <c:v>850</c:v>
                </c:pt>
                <c:pt idx="166">
                  <c:v>850</c:v>
                </c:pt>
                <c:pt idx="167">
                  <c:v>850</c:v>
                </c:pt>
                <c:pt idx="168">
                  <c:v>850</c:v>
                </c:pt>
                <c:pt idx="169">
                  <c:v>850</c:v>
                </c:pt>
                <c:pt idx="170">
                  <c:v>850</c:v>
                </c:pt>
                <c:pt idx="171">
                  <c:v>850</c:v>
                </c:pt>
                <c:pt idx="172">
                  <c:v>850</c:v>
                </c:pt>
                <c:pt idx="173">
                  <c:v>850</c:v>
                </c:pt>
                <c:pt idx="174">
                  <c:v>850</c:v>
                </c:pt>
                <c:pt idx="175">
                  <c:v>850</c:v>
                </c:pt>
                <c:pt idx="176">
                  <c:v>850</c:v>
                </c:pt>
                <c:pt idx="177">
                  <c:v>850</c:v>
                </c:pt>
                <c:pt idx="178">
                  <c:v>850</c:v>
                </c:pt>
                <c:pt idx="179">
                  <c:v>850</c:v>
                </c:pt>
                <c:pt idx="180">
                  <c:v>850</c:v>
                </c:pt>
                <c:pt idx="181">
                  <c:v>850</c:v>
                </c:pt>
                <c:pt idx="182">
                  <c:v>850</c:v>
                </c:pt>
                <c:pt idx="183">
                  <c:v>850</c:v>
                </c:pt>
                <c:pt idx="184">
                  <c:v>850</c:v>
                </c:pt>
                <c:pt idx="185">
                  <c:v>850</c:v>
                </c:pt>
                <c:pt idx="186">
                  <c:v>850</c:v>
                </c:pt>
                <c:pt idx="187">
                  <c:v>850</c:v>
                </c:pt>
                <c:pt idx="188">
                  <c:v>850</c:v>
                </c:pt>
                <c:pt idx="189">
                  <c:v>850</c:v>
                </c:pt>
                <c:pt idx="190">
                  <c:v>850</c:v>
                </c:pt>
                <c:pt idx="191">
                  <c:v>850</c:v>
                </c:pt>
                <c:pt idx="192">
                  <c:v>850</c:v>
                </c:pt>
                <c:pt idx="193">
                  <c:v>850</c:v>
                </c:pt>
                <c:pt idx="194">
                  <c:v>850</c:v>
                </c:pt>
                <c:pt idx="195">
                  <c:v>850</c:v>
                </c:pt>
                <c:pt idx="196">
                  <c:v>850</c:v>
                </c:pt>
                <c:pt idx="197">
                  <c:v>850</c:v>
                </c:pt>
                <c:pt idx="198">
                  <c:v>850</c:v>
                </c:pt>
                <c:pt idx="199">
                  <c:v>850</c:v>
                </c:pt>
                <c:pt idx="200">
                  <c:v>850</c:v>
                </c:pt>
                <c:pt idx="201">
                  <c:v>850</c:v>
                </c:pt>
                <c:pt idx="202">
                  <c:v>850</c:v>
                </c:pt>
                <c:pt idx="203">
                  <c:v>850</c:v>
                </c:pt>
                <c:pt idx="204">
                  <c:v>850</c:v>
                </c:pt>
                <c:pt idx="205">
                  <c:v>850</c:v>
                </c:pt>
                <c:pt idx="206">
                  <c:v>850</c:v>
                </c:pt>
                <c:pt idx="207">
                  <c:v>850</c:v>
                </c:pt>
                <c:pt idx="208">
                  <c:v>850</c:v>
                </c:pt>
                <c:pt idx="209">
                  <c:v>850</c:v>
                </c:pt>
                <c:pt idx="210">
                  <c:v>850</c:v>
                </c:pt>
                <c:pt idx="211">
                  <c:v>850</c:v>
                </c:pt>
                <c:pt idx="212">
                  <c:v>850</c:v>
                </c:pt>
                <c:pt idx="213">
                  <c:v>850</c:v>
                </c:pt>
                <c:pt idx="214">
                  <c:v>850</c:v>
                </c:pt>
                <c:pt idx="215">
                  <c:v>850</c:v>
                </c:pt>
                <c:pt idx="216">
                  <c:v>850</c:v>
                </c:pt>
                <c:pt idx="217">
                  <c:v>850</c:v>
                </c:pt>
                <c:pt idx="218">
                  <c:v>850</c:v>
                </c:pt>
                <c:pt idx="219">
                  <c:v>850</c:v>
                </c:pt>
                <c:pt idx="220">
                  <c:v>850</c:v>
                </c:pt>
                <c:pt idx="221">
                  <c:v>850</c:v>
                </c:pt>
                <c:pt idx="222">
                  <c:v>850</c:v>
                </c:pt>
                <c:pt idx="223">
                  <c:v>850</c:v>
                </c:pt>
                <c:pt idx="224">
                  <c:v>850</c:v>
                </c:pt>
                <c:pt idx="225">
                  <c:v>850</c:v>
                </c:pt>
                <c:pt idx="226">
                  <c:v>850</c:v>
                </c:pt>
                <c:pt idx="227">
                  <c:v>850</c:v>
                </c:pt>
                <c:pt idx="228">
                  <c:v>850</c:v>
                </c:pt>
                <c:pt idx="229">
                  <c:v>850</c:v>
                </c:pt>
                <c:pt idx="230">
                  <c:v>850</c:v>
                </c:pt>
                <c:pt idx="231">
                  <c:v>850</c:v>
                </c:pt>
                <c:pt idx="232">
                  <c:v>850</c:v>
                </c:pt>
                <c:pt idx="233">
                  <c:v>850</c:v>
                </c:pt>
                <c:pt idx="234">
                  <c:v>850</c:v>
                </c:pt>
                <c:pt idx="235">
                  <c:v>850</c:v>
                </c:pt>
                <c:pt idx="236">
                  <c:v>850</c:v>
                </c:pt>
                <c:pt idx="237">
                  <c:v>850</c:v>
                </c:pt>
                <c:pt idx="238">
                  <c:v>850</c:v>
                </c:pt>
                <c:pt idx="239">
                  <c:v>850</c:v>
                </c:pt>
                <c:pt idx="240">
                  <c:v>850</c:v>
                </c:pt>
                <c:pt idx="241">
                  <c:v>850</c:v>
                </c:pt>
                <c:pt idx="242">
                  <c:v>850</c:v>
                </c:pt>
                <c:pt idx="243">
                  <c:v>850</c:v>
                </c:pt>
                <c:pt idx="244">
                  <c:v>850</c:v>
                </c:pt>
                <c:pt idx="245">
                  <c:v>850</c:v>
                </c:pt>
                <c:pt idx="246">
                  <c:v>850</c:v>
                </c:pt>
                <c:pt idx="247">
                  <c:v>850</c:v>
                </c:pt>
                <c:pt idx="248">
                  <c:v>850</c:v>
                </c:pt>
                <c:pt idx="249">
                  <c:v>850</c:v>
                </c:pt>
                <c:pt idx="250">
                  <c:v>850</c:v>
                </c:pt>
                <c:pt idx="251">
                  <c:v>850</c:v>
                </c:pt>
                <c:pt idx="252">
                  <c:v>850</c:v>
                </c:pt>
                <c:pt idx="253">
                  <c:v>850</c:v>
                </c:pt>
                <c:pt idx="254">
                  <c:v>850</c:v>
                </c:pt>
                <c:pt idx="255">
                  <c:v>850</c:v>
                </c:pt>
                <c:pt idx="256">
                  <c:v>850</c:v>
                </c:pt>
                <c:pt idx="257">
                  <c:v>850</c:v>
                </c:pt>
                <c:pt idx="258">
                  <c:v>850</c:v>
                </c:pt>
                <c:pt idx="259">
                  <c:v>850</c:v>
                </c:pt>
                <c:pt idx="260">
                  <c:v>850</c:v>
                </c:pt>
                <c:pt idx="261">
                  <c:v>850</c:v>
                </c:pt>
                <c:pt idx="262">
                  <c:v>850</c:v>
                </c:pt>
                <c:pt idx="263">
                  <c:v>850</c:v>
                </c:pt>
                <c:pt idx="264">
                  <c:v>850</c:v>
                </c:pt>
                <c:pt idx="265">
                  <c:v>850</c:v>
                </c:pt>
                <c:pt idx="266">
                  <c:v>850</c:v>
                </c:pt>
                <c:pt idx="267">
                  <c:v>850</c:v>
                </c:pt>
                <c:pt idx="268">
                  <c:v>850</c:v>
                </c:pt>
                <c:pt idx="269">
                  <c:v>850</c:v>
                </c:pt>
                <c:pt idx="270">
                  <c:v>850</c:v>
                </c:pt>
                <c:pt idx="271">
                  <c:v>850</c:v>
                </c:pt>
                <c:pt idx="272">
                  <c:v>850</c:v>
                </c:pt>
                <c:pt idx="273">
                  <c:v>850</c:v>
                </c:pt>
                <c:pt idx="274">
                  <c:v>850</c:v>
                </c:pt>
                <c:pt idx="275">
                  <c:v>850</c:v>
                </c:pt>
                <c:pt idx="276">
                  <c:v>850</c:v>
                </c:pt>
                <c:pt idx="277">
                  <c:v>850</c:v>
                </c:pt>
                <c:pt idx="278">
                  <c:v>850</c:v>
                </c:pt>
                <c:pt idx="279">
                  <c:v>850</c:v>
                </c:pt>
                <c:pt idx="280">
                  <c:v>850</c:v>
                </c:pt>
                <c:pt idx="281">
                  <c:v>850</c:v>
                </c:pt>
                <c:pt idx="282">
                  <c:v>850</c:v>
                </c:pt>
                <c:pt idx="283">
                  <c:v>850</c:v>
                </c:pt>
                <c:pt idx="284">
                  <c:v>850</c:v>
                </c:pt>
                <c:pt idx="285">
                  <c:v>850</c:v>
                </c:pt>
                <c:pt idx="286">
                  <c:v>850</c:v>
                </c:pt>
                <c:pt idx="287">
                  <c:v>850</c:v>
                </c:pt>
                <c:pt idx="288">
                  <c:v>850</c:v>
                </c:pt>
                <c:pt idx="289">
                  <c:v>850</c:v>
                </c:pt>
                <c:pt idx="290">
                  <c:v>850</c:v>
                </c:pt>
                <c:pt idx="291">
                  <c:v>850</c:v>
                </c:pt>
                <c:pt idx="292">
                  <c:v>850</c:v>
                </c:pt>
                <c:pt idx="293">
                  <c:v>850</c:v>
                </c:pt>
                <c:pt idx="294">
                  <c:v>850</c:v>
                </c:pt>
                <c:pt idx="295">
                  <c:v>850</c:v>
                </c:pt>
                <c:pt idx="296">
                  <c:v>850</c:v>
                </c:pt>
                <c:pt idx="297">
                  <c:v>850</c:v>
                </c:pt>
                <c:pt idx="298">
                  <c:v>850</c:v>
                </c:pt>
                <c:pt idx="299">
                  <c:v>850</c:v>
                </c:pt>
                <c:pt idx="300">
                  <c:v>850</c:v>
                </c:pt>
                <c:pt idx="301">
                  <c:v>850</c:v>
                </c:pt>
                <c:pt idx="302">
                  <c:v>850</c:v>
                </c:pt>
                <c:pt idx="303">
                  <c:v>850</c:v>
                </c:pt>
                <c:pt idx="304">
                  <c:v>850</c:v>
                </c:pt>
                <c:pt idx="305">
                  <c:v>850</c:v>
                </c:pt>
                <c:pt idx="306">
                  <c:v>850</c:v>
                </c:pt>
                <c:pt idx="307">
                  <c:v>850</c:v>
                </c:pt>
                <c:pt idx="308">
                  <c:v>850</c:v>
                </c:pt>
                <c:pt idx="309">
                  <c:v>850</c:v>
                </c:pt>
                <c:pt idx="310">
                  <c:v>850</c:v>
                </c:pt>
                <c:pt idx="311">
                  <c:v>850</c:v>
                </c:pt>
                <c:pt idx="312">
                  <c:v>850</c:v>
                </c:pt>
                <c:pt idx="313">
                  <c:v>850</c:v>
                </c:pt>
                <c:pt idx="314">
                  <c:v>850</c:v>
                </c:pt>
                <c:pt idx="315">
                  <c:v>850</c:v>
                </c:pt>
                <c:pt idx="316">
                  <c:v>850</c:v>
                </c:pt>
                <c:pt idx="317">
                  <c:v>850</c:v>
                </c:pt>
                <c:pt idx="318">
                  <c:v>850</c:v>
                </c:pt>
                <c:pt idx="319">
                  <c:v>850</c:v>
                </c:pt>
                <c:pt idx="320">
                  <c:v>850</c:v>
                </c:pt>
                <c:pt idx="321">
                  <c:v>850</c:v>
                </c:pt>
                <c:pt idx="322">
                  <c:v>850</c:v>
                </c:pt>
                <c:pt idx="323">
                  <c:v>850</c:v>
                </c:pt>
                <c:pt idx="324">
                  <c:v>850</c:v>
                </c:pt>
                <c:pt idx="325">
                  <c:v>850</c:v>
                </c:pt>
                <c:pt idx="326">
                  <c:v>850</c:v>
                </c:pt>
                <c:pt idx="327">
                  <c:v>850</c:v>
                </c:pt>
                <c:pt idx="328">
                  <c:v>850</c:v>
                </c:pt>
                <c:pt idx="329">
                  <c:v>850</c:v>
                </c:pt>
                <c:pt idx="330">
                  <c:v>850</c:v>
                </c:pt>
                <c:pt idx="331">
                  <c:v>850</c:v>
                </c:pt>
                <c:pt idx="332">
                  <c:v>850</c:v>
                </c:pt>
                <c:pt idx="333">
                  <c:v>850</c:v>
                </c:pt>
                <c:pt idx="334">
                  <c:v>850</c:v>
                </c:pt>
                <c:pt idx="335">
                  <c:v>850</c:v>
                </c:pt>
                <c:pt idx="336">
                  <c:v>850</c:v>
                </c:pt>
                <c:pt idx="337">
                  <c:v>850</c:v>
                </c:pt>
                <c:pt idx="338">
                  <c:v>850</c:v>
                </c:pt>
                <c:pt idx="339">
                  <c:v>850</c:v>
                </c:pt>
                <c:pt idx="340">
                  <c:v>850</c:v>
                </c:pt>
                <c:pt idx="341">
                  <c:v>850</c:v>
                </c:pt>
                <c:pt idx="342">
                  <c:v>850</c:v>
                </c:pt>
                <c:pt idx="343">
                  <c:v>850</c:v>
                </c:pt>
                <c:pt idx="344">
                  <c:v>850</c:v>
                </c:pt>
                <c:pt idx="345">
                  <c:v>850</c:v>
                </c:pt>
                <c:pt idx="346">
                  <c:v>850</c:v>
                </c:pt>
                <c:pt idx="347">
                  <c:v>850</c:v>
                </c:pt>
                <c:pt idx="348">
                  <c:v>850</c:v>
                </c:pt>
                <c:pt idx="349">
                  <c:v>850</c:v>
                </c:pt>
                <c:pt idx="350">
                  <c:v>850</c:v>
                </c:pt>
                <c:pt idx="351">
                  <c:v>850</c:v>
                </c:pt>
                <c:pt idx="352">
                  <c:v>850</c:v>
                </c:pt>
                <c:pt idx="353">
                  <c:v>850</c:v>
                </c:pt>
                <c:pt idx="354">
                  <c:v>850</c:v>
                </c:pt>
                <c:pt idx="355">
                  <c:v>850</c:v>
                </c:pt>
                <c:pt idx="356">
                  <c:v>850</c:v>
                </c:pt>
                <c:pt idx="357">
                  <c:v>850</c:v>
                </c:pt>
                <c:pt idx="358">
                  <c:v>850</c:v>
                </c:pt>
                <c:pt idx="359">
                  <c:v>850</c:v>
                </c:pt>
                <c:pt idx="360">
                  <c:v>850</c:v>
                </c:pt>
                <c:pt idx="361">
                  <c:v>850</c:v>
                </c:pt>
                <c:pt idx="362">
                  <c:v>850</c:v>
                </c:pt>
                <c:pt idx="363">
                  <c:v>850</c:v>
                </c:pt>
                <c:pt idx="364">
                  <c:v>850</c:v>
                </c:pt>
                <c:pt idx="365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3-4392-BEE7-8BAEA8454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"/>
        <c:scaling>
          <c:orientation val="minMax"/>
          <c:max val="1500"/>
          <c:min val="75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"/>
        <c:min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600" b="1"/>
              <a:t>RIANT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REPRISE!$B$2</c:f>
              <c:strCache>
                <c:ptCount val="1"/>
                <c:pt idx="0">
                  <c:v>SURP RIANT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REPRISE!$D$5:$D$369</c:f>
              <c:numCache>
                <c:formatCode>0.0</c:formatCode>
                <c:ptCount val="365"/>
                <c:pt idx="0">
                  <c:v>734</c:v>
                </c:pt>
                <c:pt idx="1">
                  <c:v>799</c:v>
                </c:pt>
                <c:pt idx="2">
                  <c:v>778</c:v>
                </c:pt>
                <c:pt idx="3">
                  <c:v>827</c:v>
                </c:pt>
                <c:pt idx="4">
                  <c:v>818</c:v>
                </c:pt>
                <c:pt idx="5">
                  <c:v>828</c:v>
                </c:pt>
                <c:pt idx="6">
                  <c:v>802</c:v>
                </c:pt>
                <c:pt idx="7">
                  <c:v>775</c:v>
                </c:pt>
                <c:pt idx="8">
                  <c:v>808</c:v>
                </c:pt>
                <c:pt idx="9">
                  <c:v>858</c:v>
                </c:pt>
                <c:pt idx="10">
                  <c:v>884</c:v>
                </c:pt>
                <c:pt idx="11">
                  <c:v>893</c:v>
                </c:pt>
                <c:pt idx="12">
                  <c:v>851</c:v>
                </c:pt>
                <c:pt idx="13">
                  <c:v>823</c:v>
                </c:pt>
                <c:pt idx="14">
                  <c:v>790</c:v>
                </c:pt>
                <c:pt idx="15">
                  <c:v>842</c:v>
                </c:pt>
                <c:pt idx="16">
                  <c:v>851</c:v>
                </c:pt>
                <c:pt idx="17">
                  <c:v>890</c:v>
                </c:pt>
                <c:pt idx="18">
                  <c:v>870</c:v>
                </c:pt>
                <c:pt idx="19">
                  <c:v>897</c:v>
                </c:pt>
                <c:pt idx="20">
                  <c:v>909</c:v>
                </c:pt>
                <c:pt idx="21">
                  <c:v>1285</c:v>
                </c:pt>
                <c:pt idx="22">
                  <c:v>1132</c:v>
                </c:pt>
                <c:pt idx="23">
                  <c:v>944</c:v>
                </c:pt>
                <c:pt idx="24">
                  <c:v>882</c:v>
                </c:pt>
                <c:pt idx="25">
                  <c:v>884</c:v>
                </c:pt>
                <c:pt idx="26">
                  <c:v>877</c:v>
                </c:pt>
                <c:pt idx="27">
                  <c:v>855</c:v>
                </c:pt>
                <c:pt idx="28">
                  <c:v>874</c:v>
                </c:pt>
                <c:pt idx="29">
                  <c:v>892</c:v>
                </c:pt>
                <c:pt idx="30">
                  <c:v>850</c:v>
                </c:pt>
                <c:pt idx="31">
                  <c:v>825</c:v>
                </c:pt>
                <c:pt idx="32">
                  <c:v>816</c:v>
                </c:pt>
                <c:pt idx="33">
                  <c:v>848</c:v>
                </c:pt>
                <c:pt idx="34">
                  <c:v>778</c:v>
                </c:pt>
                <c:pt idx="35">
                  <c:v>768</c:v>
                </c:pt>
                <c:pt idx="36">
                  <c:v>809</c:v>
                </c:pt>
                <c:pt idx="37">
                  <c:v>800</c:v>
                </c:pt>
                <c:pt idx="38">
                  <c:v>816</c:v>
                </c:pt>
                <c:pt idx="39">
                  <c:v>794</c:v>
                </c:pt>
                <c:pt idx="40">
                  <c:v>823</c:v>
                </c:pt>
                <c:pt idx="41">
                  <c:v>782</c:v>
                </c:pt>
                <c:pt idx="42">
                  <c:v>813</c:v>
                </c:pt>
                <c:pt idx="43">
                  <c:v>832</c:v>
                </c:pt>
                <c:pt idx="44">
                  <c:v>801</c:v>
                </c:pt>
                <c:pt idx="45">
                  <c:v>838</c:v>
                </c:pt>
                <c:pt idx="46">
                  <c:v>824</c:v>
                </c:pt>
                <c:pt idx="47">
                  <c:v>831</c:v>
                </c:pt>
                <c:pt idx="48">
                  <c:v>800</c:v>
                </c:pt>
                <c:pt idx="49">
                  <c:v>829</c:v>
                </c:pt>
                <c:pt idx="50">
                  <c:v>849</c:v>
                </c:pt>
                <c:pt idx="51">
                  <c:v>810</c:v>
                </c:pt>
                <c:pt idx="52">
                  <c:v>795</c:v>
                </c:pt>
                <c:pt idx="53">
                  <c:v>794</c:v>
                </c:pt>
                <c:pt idx="54">
                  <c:v>837</c:v>
                </c:pt>
                <c:pt idx="55">
                  <c:v>809</c:v>
                </c:pt>
                <c:pt idx="56">
                  <c:v>833</c:v>
                </c:pt>
                <c:pt idx="57">
                  <c:v>793</c:v>
                </c:pt>
                <c:pt idx="58">
                  <c:v>814</c:v>
                </c:pt>
                <c:pt idx="59">
                  <c:v>873</c:v>
                </c:pt>
                <c:pt idx="60">
                  <c:v>861</c:v>
                </c:pt>
                <c:pt idx="61">
                  <c:v>834</c:v>
                </c:pt>
                <c:pt idx="62">
                  <c:v>841</c:v>
                </c:pt>
                <c:pt idx="63">
                  <c:v>851</c:v>
                </c:pt>
                <c:pt idx="64">
                  <c:v>826</c:v>
                </c:pt>
                <c:pt idx="65">
                  <c:v>844</c:v>
                </c:pt>
                <c:pt idx="66">
                  <c:v>881</c:v>
                </c:pt>
                <c:pt idx="67">
                  <c:v>855</c:v>
                </c:pt>
                <c:pt idx="68">
                  <c:v>822</c:v>
                </c:pt>
                <c:pt idx="69">
                  <c:v>816</c:v>
                </c:pt>
                <c:pt idx="70">
                  <c:v>886</c:v>
                </c:pt>
                <c:pt idx="71">
                  <c:v>855</c:v>
                </c:pt>
                <c:pt idx="72">
                  <c:v>737</c:v>
                </c:pt>
                <c:pt idx="73">
                  <c:v>810</c:v>
                </c:pt>
                <c:pt idx="74">
                  <c:v>817</c:v>
                </c:pt>
                <c:pt idx="75">
                  <c:v>731</c:v>
                </c:pt>
                <c:pt idx="76">
                  <c:v>781</c:v>
                </c:pt>
                <c:pt idx="77">
                  <c:v>733</c:v>
                </c:pt>
                <c:pt idx="78">
                  <c:v>678</c:v>
                </c:pt>
                <c:pt idx="79">
                  <c:v>818</c:v>
                </c:pt>
                <c:pt idx="80">
                  <c:v>1000</c:v>
                </c:pt>
                <c:pt idx="81">
                  <c:v>844</c:v>
                </c:pt>
                <c:pt idx="82">
                  <c:v>819</c:v>
                </c:pt>
                <c:pt idx="83">
                  <c:v>811</c:v>
                </c:pt>
                <c:pt idx="84">
                  <c:v>745</c:v>
                </c:pt>
                <c:pt idx="85">
                  <c:v>779</c:v>
                </c:pt>
                <c:pt idx="86">
                  <c:v>786</c:v>
                </c:pt>
                <c:pt idx="87">
                  <c:v>897</c:v>
                </c:pt>
                <c:pt idx="88">
                  <c:v>870</c:v>
                </c:pt>
                <c:pt idx="89">
                  <c:v>728</c:v>
                </c:pt>
                <c:pt idx="90">
                  <c:v>740</c:v>
                </c:pt>
                <c:pt idx="91">
                  <c:v>778</c:v>
                </c:pt>
                <c:pt idx="92">
                  <c:v>746</c:v>
                </c:pt>
                <c:pt idx="93">
                  <c:v>786</c:v>
                </c:pt>
                <c:pt idx="94">
                  <c:v>840</c:v>
                </c:pt>
                <c:pt idx="95">
                  <c:v>766</c:v>
                </c:pt>
                <c:pt idx="96">
                  <c:v>790</c:v>
                </c:pt>
                <c:pt idx="97">
                  <c:v>810</c:v>
                </c:pt>
                <c:pt idx="98">
                  <c:v>741</c:v>
                </c:pt>
                <c:pt idx="99">
                  <c:v>767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2-4117-821A-514B068EA0EB}"/>
            </c:ext>
          </c:extLst>
        </c:ser>
        <c:ser>
          <c:idx val="0"/>
          <c:order val="1"/>
          <c:tx>
            <c:strRef>
              <c:f>REPRISE!$AN$2</c:f>
              <c:strCache>
                <c:ptCount val="1"/>
                <c:pt idx="0">
                  <c:v>SURP RIANT moy basse 2022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REPRISE!$AN$5:$AN$369</c:f>
              <c:numCache>
                <c:formatCode>General</c:formatCode>
                <c:ptCount val="365"/>
                <c:pt idx="0">
                  <c:v>725</c:v>
                </c:pt>
                <c:pt idx="1">
                  <c:v>725</c:v>
                </c:pt>
                <c:pt idx="2">
                  <c:v>725</c:v>
                </c:pt>
                <c:pt idx="3">
                  <c:v>725</c:v>
                </c:pt>
                <c:pt idx="4">
                  <c:v>725</c:v>
                </c:pt>
                <c:pt idx="5">
                  <c:v>725</c:v>
                </c:pt>
                <c:pt idx="6">
                  <c:v>725</c:v>
                </c:pt>
                <c:pt idx="7">
                  <c:v>725</c:v>
                </c:pt>
                <c:pt idx="8">
                  <c:v>725</c:v>
                </c:pt>
                <c:pt idx="9">
                  <c:v>725</c:v>
                </c:pt>
                <c:pt idx="10">
                  <c:v>725</c:v>
                </c:pt>
                <c:pt idx="11">
                  <c:v>725</c:v>
                </c:pt>
                <c:pt idx="12">
                  <c:v>725</c:v>
                </c:pt>
                <c:pt idx="13">
                  <c:v>725</c:v>
                </c:pt>
                <c:pt idx="14">
                  <c:v>725</c:v>
                </c:pt>
                <c:pt idx="15">
                  <c:v>725</c:v>
                </c:pt>
                <c:pt idx="16">
                  <c:v>725</c:v>
                </c:pt>
                <c:pt idx="17">
                  <c:v>725</c:v>
                </c:pt>
                <c:pt idx="18">
                  <c:v>725</c:v>
                </c:pt>
                <c:pt idx="19">
                  <c:v>725</c:v>
                </c:pt>
                <c:pt idx="20">
                  <c:v>725</c:v>
                </c:pt>
                <c:pt idx="21">
                  <c:v>725</c:v>
                </c:pt>
                <c:pt idx="22">
                  <c:v>725</c:v>
                </c:pt>
                <c:pt idx="23">
                  <c:v>725</c:v>
                </c:pt>
                <c:pt idx="24">
                  <c:v>725</c:v>
                </c:pt>
                <c:pt idx="25">
                  <c:v>725</c:v>
                </c:pt>
                <c:pt idx="26">
                  <c:v>725</c:v>
                </c:pt>
                <c:pt idx="27">
                  <c:v>725</c:v>
                </c:pt>
                <c:pt idx="28">
                  <c:v>725</c:v>
                </c:pt>
                <c:pt idx="29">
                  <c:v>725</c:v>
                </c:pt>
                <c:pt idx="30">
                  <c:v>725</c:v>
                </c:pt>
                <c:pt idx="31">
                  <c:v>725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725</c:v>
                </c:pt>
                <c:pt idx="36">
                  <c:v>725</c:v>
                </c:pt>
                <c:pt idx="37">
                  <c:v>725</c:v>
                </c:pt>
                <c:pt idx="38">
                  <c:v>725</c:v>
                </c:pt>
                <c:pt idx="39">
                  <c:v>725</c:v>
                </c:pt>
                <c:pt idx="40">
                  <c:v>725</c:v>
                </c:pt>
                <c:pt idx="41">
                  <c:v>725</c:v>
                </c:pt>
                <c:pt idx="42">
                  <c:v>725</c:v>
                </c:pt>
                <c:pt idx="43">
                  <c:v>725</c:v>
                </c:pt>
                <c:pt idx="44">
                  <c:v>725</c:v>
                </c:pt>
                <c:pt idx="45">
                  <c:v>725</c:v>
                </c:pt>
                <c:pt idx="46">
                  <c:v>725</c:v>
                </c:pt>
                <c:pt idx="47">
                  <c:v>725</c:v>
                </c:pt>
                <c:pt idx="48">
                  <c:v>725</c:v>
                </c:pt>
                <c:pt idx="49">
                  <c:v>725</c:v>
                </c:pt>
                <c:pt idx="50">
                  <c:v>725</c:v>
                </c:pt>
                <c:pt idx="51">
                  <c:v>725</c:v>
                </c:pt>
                <c:pt idx="52">
                  <c:v>725</c:v>
                </c:pt>
                <c:pt idx="53">
                  <c:v>725</c:v>
                </c:pt>
                <c:pt idx="54">
                  <c:v>725</c:v>
                </c:pt>
                <c:pt idx="55">
                  <c:v>725</c:v>
                </c:pt>
                <c:pt idx="56">
                  <c:v>725</c:v>
                </c:pt>
                <c:pt idx="57">
                  <c:v>725</c:v>
                </c:pt>
                <c:pt idx="58">
                  <c:v>725</c:v>
                </c:pt>
                <c:pt idx="59">
                  <c:v>725</c:v>
                </c:pt>
                <c:pt idx="60">
                  <c:v>725</c:v>
                </c:pt>
                <c:pt idx="61">
                  <c:v>725</c:v>
                </c:pt>
                <c:pt idx="62">
                  <c:v>725</c:v>
                </c:pt>
                <c:pt idx="63">
                  <c:v>725</c:v>
                </c:pt>
                <c:pt idx="64">
                  <c:v>725</c:v>
                </c:pt>
                <c:pt idx="65">
                  <c:v>725</c:v>
                </c:pt>
                <c:pt idx="66">
                  <c:v>725</c:v>
                </c:pt>
                <c:pt idx="67">
                  <c:v>725</c:v>
                </c:pt>
                <c:pt idx="68">
                  <c:v>725</c:v>
                </c:pt>
                <c:pt idx="69">
                  <c:v>725</c:v>
                </c:pt>
                <c:pt idx="70">
                  <c:v>725</c:v>
                </c:pt>
                <c:pt idx="71">
                  <c:v>725</c:v>
                </c:pt>
                <c:pt idx="72">
                  <c:v>725</c:v>
                </c:pt>
                <c:pt idx="73">
                  <c:v>725</c:v>
                </c:pt>
                <c:pt idx="74">
                  <c:v>725</c:v>
                </c:pt>
                <c:pt idx="75">
                  <c:v>725</c:v>
                </c:pt>
                <c:pt idx="76">
                  <c:v>725</c:v>
                </c:pt>
                <c:pt idx="77">
                  <c:v>725</c:v>
                </c:pt>
                <c:pt idx="78">
                  <c:v>725</c:v>
                </c:pt>
                <c:pt idx="79">
                  <c:v>725</c:v>
                </c:pt>
                <c:pt idx="80">
                  <c:v>725</c:v>
                </c:pt>
                <c:pt idx="81">
                  <c:v>725</c:v>
                </c:pt>
                <c:pt idx="82">
                  <c:v>725</c:v>
                </c:pt>
                <c:pt idx="83">
                  <c:v>725</c:v>
                </c:pt>
                <c:pt idx="84">
                  <c:v>725</c:v>
                </c:pt>
                <c:pt idx="85">
                  <c:v>725</c:v>
                </c:pt>
                <c:pt idx="86">
                  <c:v>725</c:v>
                </c:pt>
                <c:pt idx="87">
                  <c:v>725</c:v>
                </c:pt>
                <c:pt idx="88">
                  <c:v>725</c:v>
                </c:pt>
                <c:pt idx="89">
                  <c:v>725</c:v>
                </c:pt>
                <c:pt idx="90">
                  <c:v>725</c:v>
                </c:pt>
                <c:pt idx="91">
                  <c:v>725</c:v>
                </c:pt>
                <c:pt idx="92">
                  <c:v>725</c:v>
                </c:pt>
                <c:pt idx="93">
                  <c:v>725</c:v>
                </c:pt>
                <c:pt idx="94">
                  <c:v>725</c:v>
                </c:pt>
                <c:pt idx="95">
                  <c:v>725</c:v>
                </c:pt>
                <c:pt idx="96">
                  <c:v>725</c:v>
                </c:pt>
                <c:pt idx="97">
                  <c:v>725</c:v>
                </c:pt>
                <c:pt idx="98">
                  <c:v>725</c:v>
                </c:pt>
                <c:pt idx="99">
                  <c:v>725</c:v>
                </c:pt>
                <c:pt idx="100">
                  <c:v>725</c:v>
                </c:pt>
                <c:pt idx="101">
                  <c:v>725</c:v>
                </c:pt>
                <c:pt idx="102">
                  <c:v>725</c:v>
                </c:pt>
                <c:pt idx="103">
                  <c:v>725</c:v>
                </c:pt>
                <c:pt idx="104">
                  <c:v>725</c:v>
                </c:pt>
                <c:pt idx="105">
                  <c:v>725</c:v>
                </c:pt>
                <c:pt idx="106">
                  <c:v>725</c:v>
                </c:pt>
                <c:pt idx="107">
                  <c:v>725</c:v>
                </c:pt>
                <c:pt idx="108">
                  <c:v>725</c:v>
                </c:pt>
                <c:pt idx="109">
                  <c:v>725</c:v>
                </c:pt>
                <c:pt idx="110">
                  <c:v>725</c:v>
                </c:pt>
                <c:pt idx="111">
                  <c:v>725</c:v>
                </c:pt>
                <c:pt idx="112">
                  <c:v>725</c:v>
                </c:pt>
                <c:pt idx="113">
                  <c:v>725</c:v>
                </c:pt>
                <c:pt idx="114">
                  <c:v>725</c:v>
                </c:pt>
                <c:pt idx="115">
                  <c:v>725</c:v>
                </c:pt>
                <c:pt idx="116">
                  <c:v>725</c:v>
                </c:pt>
                <c:pt idx="117">
                  <c:v>725</c:v>
                </c:pt>
                <c:pt idx="118">
                  <c:v>725</c:v>
                </c:pt>
                <c:pt idx="119">
                  <c:v>725</c:v>
                </c:pt>
                <c:pt idx="120">
                  <c:v>725</c:v>
                </c:pt>
                <c:pt idx="121">
                  <c:v>725</c:v>
                </c:pt>
                <c:pt idx="122">
                  <c:v>725</c:v>
                </c:pt>
                <c:pt idx="123">
                  <c:v>725</c:v>
                </c:pt>
                <c:pt idx="124">
                  <c:v>725</c:v>
                </c:pt>
                <c:pt idx="125">
                  <c:v>725</c:v>
                </c:pt>
                <c:pt idx="126">
                  <c:v>725</c:v>
                </c:pt>
                <c:pt idx="127">
                  <c:v>725</c:v>
                </c:pt>
                <c:pt idx="128">
                  <c:v>725</c:v>
                </c:pt>
                <c:pt idx="129">
                  <c:v>725</c:v>
                </c:pt>
                <c:pt idx="130">
                  <c:v>725</c:v>
                </c:pt>
                <c:pt idx="131">
                  <c:v>725</c:v>
                </c:pt>
                <c:pt idx="132">
                  <c:v>725</c:v>
                </c:pt>
                <c:pt idx="133">
                  <c:v>725</c:v>
                </c:pt>
                <c:pt idx="134">
                  <c:v>725</c:v>
                </c:pt>
                <c:pt idx="135">
                  <c:v>725</c:v>
                </c:pt>
                <c:pt idx="136">
                  <c:v>725</c:v>
                </c:pt>
                <c:pt idx="137">
                  <c:v>725</c:v>
                </c:pt>
                <c:pt idx="138">
                  <c:v>725</c:v>
                </c:pt>
                <c:pt idx="139">
                  <c:v>725</c:v>
                </c:pt>
                <c:pt idx="140">
                  <c:v>725</c:v>
                </c:pt>
                <c:pt idx="141">
                  <c:v>725</c:v>
                </c:pt>
                <c:pt idx="142">
                  <c:v>725</c:v>
                </c:pt>
                <c:pt idx="143">
                  <c:v>725</c:v>
                </c:pt>
                <c:pt idx="144">
                  <c:v>725</c:v>
                </c:pt>
                <c:pt idx="145">
                  <c:v>725</c:v>
                </c:pt>
                <c:pt idx="146">
                  <c:v>725</c:v>
                </c:pt>
                <c:pt idx="147">
                  <c:v>725</c:v>
                </c:pt>
                <c:pt idx="148">
                  <c:v>725</c:v>
                </c:pt>
                <c:pt idx="149">
                  <c:v>725</c:v>
                </c:pt>
                <c:pt idx="150">
                  <c:v>725</c:v>
                </c:pt>
                <c:pt idx="151">
                  <c:v>725</c:v>
                </c:pt>
                <c:pt idx="152">
                  <c:v>725</c:v>
                </c:pt>
                <c:pt idx="153">
                  <c:v>725</c:v>
                </c:pt>
                <c:pt idx="154">
                  <c:v>725</c:v>
                </c:pt>
                <c:pt idx="155">
                  <c:v>725</c:v>
                </c:pt>
                <c:pt idx="156">
                  <c:v>725</c:v>
                </c:pt>
                <c:pt idx="157">
                  <c:v>725</c:v>
                </c:pt>
                <c:pt idx="158">
                  <c:v>725</c:v>
                </c:pt>
                <c:pt idx="159">
                  <c:v>725</c:v>
                </c:pt>
                <c:pt idx="160">
                  <c:v>725</c:v>
                </c:pt>
                <c:pt idx="161">
                  <c:v>725</c:v>
                </c:pt>
                <c:pt idx="162">
                  <c:v>725</c:v>
                </c:pt>
                <c:pt idx="163">
                  <c:v>725</c:v>
                </c:pt>
                <c:pt idx="164">
                  <c:v>725</c:v>
                </c:pt>
                <c:pt idx="165">
                  <c:v>725</c:v>
                </c:pt>
                <c:pt idx="166">
                  <c:v>725</c:v>
                </c:pt>
                <c:pt idx="167">
                  <c:v>725</c:v>
                </c:pt>
                <c:pt idx="168">
                  <c:v>725</c:v>
                </c:pt>
                <c:pt idx="169">
                  <c:v>725</c:v>
                </c:pt>
                <c:pt idx="170">
                  <c:v>725</c:v>
                </c:pt>
                <c:pt idx="171">
                  <c:v>725</c:v>
                </c:pt>
                <c:pt idx="172">
                  <c:v>725</c:v>
                </c:pt>
                <c:pt idx="173">
                  <c:v>725</c:v>
                </c:pt>
                <c:pt idx="174">
                  <c:v>725</c:v>
                </c:pt>
                <c:pt idx="175">
                  <c:v>725</c:v>
                </c:pt>
                <c:pt idx="176">
                  <c:v>725</c:v>
                </c:pt>
                <c:pt idx="177">
                  <c:v>725</c:v>
                </c:pt>
                <c:pt idx="178">
                  <c:v>725</c:v>
                </c:pt>
                <c:pt idx="179">
                  <c:v>725</c:v>
                </c:pt>
                <c:pt idx="180">
                  <c:v>725</c:v>
                </c:pt>
                <c:pt idx="181">
                  <c:v>725</c:v>
                </c:pt>
                <c:pt idx="182">
                  <c:v>725</c:v>
                </c:pt>
                <c:pt idx="183">
                  <c:v>725</c:v>
                </c:pt>
                <c:pt idx="184">
                  <c:v>725</c:v>
                </c:pt>
                <c:pt idx="185">
                  <c:v>725</c:v>
                </c:pt>
                <c:pt idx="186">
                  <c:v>725</c:v>
                </c:pt>
                <c:pt idx="187">
                  <c:v>725</c:v>
                </c:pt>
                <c:pt idx="188">
                  <c:v>725</c:v>
                </c:pt>
                <c:pt idx="189">
                  <c:v>725</c:v>
                </c:pt>
                <c:pt idx="190">
                  <c:v>725</c:v>
                </c:pt>
                <c:pt idx="191">
                  <c:v>725</c:v>
                </c:pt>
                <c:pt idx="192">
                  <c:v>725</c:v>
                </c:pt>
                <c:pt idx="193">
                  <c:v>725</c:v>
                </c:pt>
                <c:pt idx="194">
                  <c:v>725</c:v>
                </c:pt>
                <c:pt idx="195">
                  <c:v>725</c:v>
                </c:pt>
                <c:pt idx="196">
                  <c:v>725</c:v>
                </c:pt>
                <c:pt idx="197">
                  <c:v>725</c:v>
                </c:pt>
                <c:pt idx="198">
                  <c:v>725</c:v>
                </c:pt>
                <c:pt idx="199">
                  <c:v>725</c:v>
                </c:pt>
                <c:pt idx="200">
                  <c:v>725</c:v>
                </c:pt>
                <c:pt idx="201">
                  <c:v>725</c:v>
                </c:pt>
                <c:pt idx="202">
                  <c:v>725</c:v>
                </c:pt>
                <c:pt idx="203">
                  <c:v>725</c:v>
                </c:pt>
                <c:pt idx="204">
                  <c:v>725</c:v>
                </c:pt>
                <c:pt idx="205">
                  <c:v>725</c:v>
                </c:pt>
                <c:pt idx="206">
                  <c:v>725</c:v>
                </c:pt>
                <c:pt idx="207">
                  <c:v>725</c:v>
                </c:pt>
                <c:pt idx="208">
                  <c:v>725</c:v>
                </c:pt>
                <c:pt idx="209">
                  <c:v>725</c:v>
                </c:pt>
                <c:pt idx="210">
                  <c:v>725</c:v>
                </c:pt>
                <c:pt idx="211">
                  <c:v>725</c:v>
                </c:pt>
                <c:pt idx="212">
                  <c:v>725</c:v>
                </c:pt>
                <c:pt idx="213">
                  <c:v>725</c:v>
                </c:pt>
                <c:pt idx="214">
                  <c:v>725</c:v>
                </c:pt>
                <c:pt idx="215">
                  <c:v>725</c:v>
                </c:pt>
                <c:pt idx="216">
                  <c:v>725</c:v>
                </c:pt>
                <c:pt idx="217">
                  <c:v>725</c:v>
                </c:pt>
                <c:pt idx="218">
                  <c:v>725</c:v>
                </c:pt>
                <c:pt idx="219">
                  <c:v>725</c:v>
                </c:pt>
                <c:pt idx="220">
                  <c:v>725</c:v>
                </c:pt>
                <c:pt idx="221">
                  <c:v>725</c:v>
                </c:pt>
                <c:pt idx="222">
                  <c:v>725</c:v>
                </c:pt>
                <c:pt idx="223">
                  <c:v>725</c:v>
                </c:pt>
                <c:pt idx="224">
                  <c:v>725</c:v>
                </c:pt>
                <c:pt idx="225">
                  <c:v>725</c:v>
                </c:pt>
                <c:pt idx="226">
                  <c:v>725</c:v>
                </c:pt>
                <c:pt idx="227">
                  <c:v>725</c:v>
                </c:pt>
                <c:pt idx="228">
                  <c:v>725</c:v>
                </c:pt>
                <c:pt idx="229">
                  <c:v>725</c:v>
                </c:pt>
                <c:pt idx="230">
                  <c:v>725</c:v>
                </c:pt>
                <c:pt idx="231">
                  <c:v>725</c:v>
                </c:pt>
                <c:pt idx="232">
                  <c:v>725</c:v>
                </c:pt>
                <c:pt idx="233">
                  <c:v>725</c:v>
                </c:pt>
                <c:pt idx="234">
                  <c:v>725</c:v>
                </c:pt>
                <c:pt idx="235">
                  <c:v>725</c:v>
                </c:pt>
                <c:pt idx="236">
                  <c:v>725</c:v>
                </c:pt>
                <c:pt idx="237">
                  <c:v>725</c:v>
                </c:pt>
                <c:pt idx="238">
                  <c:v>725</c:v>
                </c:pt>
                <c:pt idx="239">
                  <c:v>725</c:v>
                </c:pt>
                <c:pt idx="240">
                  <c:v>725</c:v>
                </c:pt>
                <c:pt idx="241">
                  <c:v>725</c:v>
                </c:pt>
                <c:pt idx="242">
                  <c:v>725</c:v>
                </c:pt>
                <c:pt idx="243">
                  <c:v>725</c:v>
                </c:pt>
                <c:pt idx="244">
                  <c:v>725</c:v>
                </c:pt>
                <c:pt idx="245">
                  <c:v>725</c:v>
                </c:pt>
                <c:pt idx="246">
                  <c:v>725</c:v>
                </c:pt>
                <c:pt idx="247">
                  <c:v>725</c:v>
                </c:pt>
                <c:pt idx="248">
                  <c:v>725</c:v>
                </c:pt>
                <c:pt idx="249">
                  <c:v>725</c:v>
                </c:pt>
                <c:pt idx="250">
                  <c:v>725</c:v>
                </c:pt>
                <c:pt idx="251">
                  <c:v>725</c:v>
                </c:pt>
                <c:pt idx="252">
                  <c:v>725</c:v>
                </c:pt>
                <c:pt idx="253">
                  <c:v>725</c:v>
                </c:pt>
                <c:pt idx="254">
                  <c:v>725</c:v>
                </c:pt>
                <c:pt idx="255">
                  <c:v>725</c:v>
                </c:pt>
                <c:pt idx="256">
                  <c:v>725</c:v>
                </c:pt>
                <c:pt idx="257">
                  <c:v>725</c:v>
                </c:pt>
                <c:pt idx="258">
                  <c:v>725</c:v>
                </c:pt>
                <c:pt idx="259">
                  <c:v>725</c:v>
                </c:pt>
                <c:pt idx="260">
                  <c:v>725</c:v>
                </c:pt>
                <c:pt idx="261">
                  <c:v>725</c:v>
                </c:pt>
                <c:pt idx="262">
                  <c:v>725</c:v>
                </c:pt>
                <c:pt idx="263">
                  <c:v>725</c:v>
                </c:pt>
                <c:pt idx="264">
                  <c:v>725</c:v>
                </c:pt>
                <c:pt idx="265">
                  <c:v>725</c:v>
                </c:pt>
                <c:pt idx="266">
                  <c:v>725</c:v>
                </c:pt>
                <c:pt idx="267">
                  <c:v>725</c:v>
                </c:pt>
                <c:pt idx="268">
                  <c:v>725</c:v>
                </c:pt>
                <c:pt idx="269">
                  <c:v>725</c:v>
                </c:pt>
                <c:pt idx="270">
                  <c:v>725</c:v>
                </c:pt>
                <c:pt idx="271">
                  <c:v>725</c:v>
                </c:pt>
                <c:pt idx="272">
                  <c:v>725</c:v>
                </c:pt>
                <c:pt idx="273">
                  <c:v>725</c:v>
                </c:pt>
                <c:pt idx="274">
                  <c:v>725</c:v>
                </c:pt>
                <c:pt idx="275">
                  <c:v>725</c:v>
                </c:pt>
                <c:pt idx="276">
                  <c:v>725</c:v>
                </c:pt>
                <c:pt idx="277">
                  <c:v>725</c:v>
                </c:pt>
                <c:pt idx="278">
                  <c:v>725</c:v>
                </c:pt>
                <c:pt idx="279">
                  <c:v>725</c:v>
                </c:pt>
                <c:pt idx="280">
                  <c:v>725</c:v>
                </c:pt>
                <c:pt idx="281">
                  <c:v>725</c:v>
                </c:pt>
                <c:pt idx="282">
                  <c:v>725</c:v>
                </c:pt>
                <c:pt idx="283">
                  <c:v>725</c:v>
                </c:pt>
                <c:pt idx="284">
                  <c:v>725</c:v>
                </c:pt>
                <c:pt idx="285">
                  <c:v>725</c:v>
                </c:pt>
                <c:pt idx="286">
                  <c:v>725</c:v>
                </c:pt>
                <c:pt idx="287">
                  <c:v>725</c:v>
                </c:pt>
                <c:pt idx="288">
                  <c:v>725</c:v>
                </c:pt>
                <c:pt idx="289">
                  <c:v>725</c:v>
                </c:pt>
                <c:pt idx="290">
                  <c:v>725</c:v>
                </c:pt>
                <c:pt idx="291">
                  <c:v>725</c:v>
                </c:pt>
                <c:pt idx="292">
                  <c:v>725</c:v>
                </c:pt>
                <c:pt idx="293">
                  <c:v>725</c:v>
                </c:pt>
                <c:pt idx="294">
                  <c:v>725</c:v>
                </c:pt>
                <c:pt idx="295">
                  <c:v>725</c:v>
                </c:pt>
                <c:pt idx="296">
                  <c:v>725</c:v>
                </c:pt>
                <c:pt idx="297">
                  <c:v>725</c:v>
                </c:pt>
                <c:pt idx="298">
                  <c:v>725</c:v>
                </c:pt>
                <c:pt idx="299">
                  <c:v>725</c:v>
                </c:pt>
                <c:pt idx="300">
                  <c:v>725</c:v>
                </c:pt>
                <c:pt idx="301">
                  <c:v>725</c:v>
                </c:pt>
                <c:pt idx="302">
                  <c:v>725</c:v>
                </c:pt>
                <c:pt idx="303">
                  <c:v>725</c:v>
                </c:pt>
                <c:pt idx="304">
                  <c:v>725</c:v>
                </c:pt>
                <c:pt idx="305">
                  <c:v>725</c:v>
                </c:pt>
                <c:pt idx="306">
                  <c:v>725</c:v>
                </c:pt>
                <c:pt idx="307">
                  <c:v>725</c:v>
                </c:pt>
                <c:pt idx="308">
                  <c:v>725</c:v>
                </c:pt>
                <c:pt idx="309">
                  <c:v>725</c:v>
                </c:pt>
                <c:pt idx="310">
                  <c:v>725</c:v>
                </c:pt>
                <c:pt idx="311">
                  <c:v>725</c:v>
                </c:pt>
                <c:pt idx="312">
                  <c:v>725</c:v>
                </c:pt>
                <c:pt idx="313">
                  <c:v>725</c:v>
                </c:pt>
                <c:pt idx="314">
                  <c:v>725</c:v>
                </c:pt>
                <c:pt idx="315">
                  <c:v>725</c:v>
                </c:pt>
                <c:pt idx="316">
                  <c:v>725</c:v>
                </c:pt>
                <c:pt idx="317">
                  <c:v>725</c:v>
                </c:pt>
                <c:pt idx="318">
                  <c:v>725</c:v>
                </c:pt>
                <c:pt idx="319">
                  <c:v>725</c:v>
                </c:pt>
                <c:pt idx="320">
                  <c:v>725</c:v>
                </c:pt>
                <c:pt idx="321">
                  <c:v>725</c:v>
                </c:pt>
                <c:pt idx="322">
                  <c:v>725</c:v>
                </c:pt>
                <c:pt idx="323">
                  <c:v>725</c:v>
                </c:pt>
                <c:pt idx="324">
                  <c:v>725</c:v>
                </c:pt>
                <c:pt idx="325">
                  <c:v>725</c:v>
                </c:pt>
                <c:pt idx="326">
                  <c:v>725</c:v>
                </c:pt>
                <c:pt idx="327">
                  <c:v>725</c:v>
                </c:pt>
                <c:pt idx="328">
                  <c:v>725</c:v>
                </c:pt>
                <c:pt idx="329">
                  <c:v>725</c:v>
                </c:pt>
                <c:pt idx="330">
                  <c:v>725</c:v>
                </c:pt>
                <c:pt idx="331">
                  <c:v>725</c:v>
                </c:pt>
                <c:pt idx="332">
                  <c:v>725</c:v>
                </c:pt>
                <c:pt idx="333">
                  <c:v>725</c:v>
                </c:pt>
                <c:pt idx="334">
                  <c:v>725</c:v>
                </c:pt>
                <c:pt idx="335">
                  <c:v>725</c:v>
                </c:pt>
                <c:pt idx="336">
                  <c:v>725</c:v>
                </c:pt>
                <c:pt idx="337">
                  <c:v>725</c:v>
                </c:pt>
                <c:pt idx="338">
                  <c:v>725</c:v>
                </c:pt>
                <c:pt idx="339">
                  <c:v>725</c:v>
                </c:pt>
                <c:pt idx="340">
                  <c:v>725</c:v>
                </c:pt>
                <c:pt idx="341">
                  <c:v>725</c:v>
                </c:pt>
                <c:pt idx="342">
                  <c:v>725</c:v>
                </c:pt>
                <c:pt idx="343">
                  <c:v>725</c:v>
                </c:pt>
                <c:pt idx="344">
                  <c:v>725</c:v>
                </c:pt>
                <c:pt idx="345">
                  <c:v>725</c:v>
                </c:pt>
                <c:pt idx="346">
                  <c:v>725</c:v>
                </c:pt>
                <c:pt idx="347">
                  <c:v>725</c:v>
                </c:pt>
                <c:pt idx="348">
                  <c:v>725</c:v>
                </c:pt>
                <c:pt idx="349">
                  <c:v>725</c:v>
                </c:pt>
                <c:pt idx="350">
                  <c:v>725</c:v>
                </c:pt>
                <c:pt idx="351">
                  <c:v>725</c:v>
                </c:pt>
                <c:pt idx="352">
                  <c:v>725</c:v>
                </c:pt>
                <c:pt idx="353">
                  <c:v>725</c:v>
                </c:pt>
                <c:pt idx="354">
                  <c:v>725</c:v>
                </c:pt>
                <c:pt idx="355">
                  <c:v>725</c:v>
                </c:pt>
                <c:pt idx="356">
                  <c:v>725</c:v>
                </c:pt>
                <c:pt idx="357">
                  <c:v>725</c:v>
                </c:pt>
                <c:pt idx="358">
                  <c:v>725</c:v>
                </c:pt>
                <c:pt idx="359">
                  <c:v>725</c:v>
                </c:pt>
                <c:pt idx="360">
                  <c:v>725</c:v>
                </c:pt>
                <c:pt idx="361">
                  <c:v>725</c:v>
                </c:pt>
                <c:pt idx="362">
                  <c:v>725</c:v>
                </c:pt>
                <c:pt idx="363">
                  <c:v>725</c:v>
                </c:pt>
                <c:pt idx="364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2-4117-821A-514B068EA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dateAx>
        <c:axId val="1"/>
        <c:scaling>
          <c:orientation val="minMax"/>
        </c:scaling>
        <c:delete val="0"/>
        <c:axPos val="b"/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out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"/>
        <c:scaling>
          <c:orientation val="minMax"/>
          <c:max val="1300"/>
          <c:min val="65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50"/>
        <c:min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800" b="1"/>
              <a:t>PRODUCTION</a:t>
            </a:r>
            <a:r>
              <a:rPr lang="fr-FR" sz="2800" b="1" baseline="0"/>
              <a:t> 2015-2023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800" b="1" baseline="0"/>
              <a:t>Evolution Moyenne Glissante Mensuelle m3/j</a:t>
            </a:r>
          </a:p>
        </c:rich>
      </c:tx>
      <c:layout>
        <c:manualLayout>
          <c:xMode val="edge"/>
          <c:yMode val="edge"/>
          <c:x val="0.23442305624484999"/>
          <c:y val="1.90580878406763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0795858949422802E-2"/>
          <c:y val="0.14239063858985901"/>
          <c:w val="0.94789600372314498"/>
          <c:h val="0.77139019966125499"/>
        </c:manualLayout>
      </c:layout>
      <c:lineChart>
        <c:grouping val="standard"/>
        <c:varyColors val="0"/>
        <c:ser>
          <c:idx val="8"/>
          <c:order val="0"/>
          <c:tx>
            <c:strRef>
              <c:f>'prod 2015 2023'!$B$26</c:f>
              <c:strCache>
                <c:ptCount val="1"/>
                <c:pt idx="0">
                  <c:v>2023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'prod 2015 2023'!$C$26:$N$26</c:f>
              <c:numCache>
                <c:formatCode>#,##0</c:formatCode>
                <c:ptCount val="12"/>
                <c:pt idx="0">
                  <c:v>17380.322580645163</c:v>
                </c:pt>
                <c:pt idx="1">
                  <c:v>16283.559322033898</c:v>
                </c:pt>
                <c:pt idx="2">
                  <c:v>15530.333333333334</c:v>
                </c:pt>
                <c:pt idx="3">
                  <c:v>15347.5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60-41BB-A4EF-2F81147E9D50}"/>
            </c:ext>
          </c:extLst>
        </c:ser>
        <c:ser>
          <c:idx val="7"/>
          <c:order val="1"/>
          <c:tx>
            <c:strRef>
              <c:f>'prod 2015 2023'!$B$27</c:f>
              <c:strCache>
                <c:ptCount val="1"/>
                <c:pt idx="0">
                  <c:v>2022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40000"/>
                  <a:lumOff val="60000"/>
                  <a:alpha val="91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val>
            <c:numRef>
              <c:f>'prod 2015 2023'!$C$27:$N$27</c:f>
              <c:numCache>
                <c:formatCode>#,##0</c:formatCode>
                <c:ptCount val="12"/>
                <c:pt idx="0">
                  <c:v>15635.322580645161</c:v>
                </c:pt>
                <c:pt idx="1">
                  <c:v>15597.372881355932</c:v>
                </c:pt>
                <c:pt idx="2">
                  <c:v>15345.722222222223</c:v>
                </c:pt>
                <c:pt idx="3">
                  <c:v>15086.291666666666</c:v>
                </c:pt>
                <c:pt idx="4">
                  <c:v>15148.509933774834</c:v>
                </c:pt>
                <c:pt idx="5">
                  <c:v>15149.806629834255</c:v>
                </c:pt>
                <c:pt idx="6">
                  <c:v>15166.627358490567</c:v>
                </c:pt>
                <c:pt idx="7">
                  <c:v>15115.45267489712</c:v>
                </c:pt>
                <c:pt idx="8">
                  <c:v>15181.263564560439</c:v>
                </c:pt>
                <c:pt idx="9">
                  <c:v>15138.174187911185</c:v>
                </c:pt>
                <c:pt idx="10">
                  <c:v>15124.086686002995</c:v>
                </c:pt>
                <c:pt idx="11">
                  <c:v>15141.109460616439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60-41BB-A4EF-2F81147E9D50}"/>
            </c:ext>
          </c:extLst>
        </c:ser>
        <c:ser>
          <c:idx val="1"/>
          <c:order val="2"/>
          <c:tx>
            <c:v>2020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C000"/>
              </a:solidFill>
              <a:ln w="6350">
                <a:solidFill>
                  <a:srgbClr val="FFC000"/>
                </a:solidFill>
              </a:ln>
              <a:effectLst/>
            </c:spPr>
          </c:marker>
          <c:val>
            <c:numRef>
              <c:f>'prod 2015 2023'!$C$29:$N$29</c:f>
              <c:numCache>
                <c:formatCode>#,##0</c:formatCode>
                <c:ptCount val="12"/>
                <c:pt idx="0">
                  <c:v>16795.16129032258</c:v>
                </c:pt>
                <c:pt idx="1">
                  <c:v>16502.666666666668</c:v>
                </c:pt>
                <c:pt idx="2">
                  <c:v>16429.23076923077</c:v>
                </c:pt>
                <c:pt idx="3">
                  <c:v>16409.586776859505</c:v>
                </c:pt>
                <c:pt idx="4">
                  <c:v>16593.88157894737</c:v>
                </c:pt>
                <c:pt idx="5">
                  <c:v>16740.54945054945</c:v>
                </c:pt>
                <c:pt idx="6">
                  <c:v>16914.178403755868</c:v>
                </c:pt>
                <c:pt idx="7">
                  <c:v>16979.795081967211</c:v>
                </c:pt>
                <c:pt idx="8">
                  <c:v>16977.481751824816</c:v>
                </c:pt>
                <c:pt idx="9">
                  <c:v>16861.901639344262</c:v>
                </c:pt>
                <c:pt idx="10">
                  <c:v>16811.492537313432</c:v>
                </c:pt>
                <c:pt idx="11">
                  <c:v>16842.267759562841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60-41BB-A4EF-2F81147E9D50}"/>
            </c:ext>
          </c:extLst>
        </c:ser>
        <c:ser>
          <c:idx val="0"/>
          <c:order val="3"/>
          <c:tx>
            <c:v>2021</c:v>
          </c:tx>
          <c:spPr>
            <a:ln w="38100" cap="rnd">
              <a:solidFill>
                <a:schemeClr val="accent2">
                  <a:lumMod val="75000"/>
                  <a:alpha val="9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60000"/>
                  <a:lumOff val="40000"/>
                  <a:alpha val="91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'prod 2015 2023'!$C$28:$N$28</c:f>
              <c:numCache>
                <c:formatCode>#,##0</c:formatCode>
                <c:ptCount val="12"/>
                <c:pt idx="0">
                  <c:v>18515.483870967742</c:v>
                </c:pt>
                <c:pt idx="1">
                  <c:v>17654.576271186441</c:v>
                </c:pt>
                <c:pt idx="2">
                  <c:v>17459.444444444445</c:v>
                </c:pt>
                <c:pt idx="3">
                  <c:v>17272.083333333332</c:v>
                </c:pt>
                <c:pt idx="4">
                  <c:v>17018.41059602649</c:v>
                </c:pt>
                <c:pt idx="5">
                  <c:v>16903.204419889502</c:v>
                </c:pt>
                <c:pt idx="6">
                  <c:v>16609.622641509435</c:v>
                </c:pt>
                <c:pt idx="7">
                  <c:v>16372.01646090535</c:v>
                </c:pt>
                <c:pt idx="8">
                  <c:v>16228.388278388278</c:v>
                </c:pt>
                <c:pt idx="9">
                  <c:v>16094.605263157895</c:v>
                </c:pt>
                <c:pt idx="10">
                  <c:v>16033.383233532933</c:v>
                </c:pt>
                <c:pt idx="11">
                  <c:v>16039.890410958904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60-41BB-A4EF-2F81147E9D50}"/>
            </c:ext>
          </c:extLst>
        </c:ser>
        <c:ser>
          <c:idx val="4"/>
          <c:order val="4"/>
          <c:tx>
            <c:v>2017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>
                <a:solidFill>
                  <a:srgbClr val="92D050"/>
                </a:solidFill>
              </a:ln>
              <a:effectLst/>
            </c:spPr>
          </c:marker>
          <c:val>
            <c:numRef>
              <c:f>'prod 2015 2023'!$C$32:$N$32</c:f>
              <c:numCache>
                <c:formatCode>#,##0</c:formatCode>
                <c:ptCount val="12"/>
                <c:pt idx="0">
                  <c:v>17751.935483870966</c:v>
                </c:pt>
                <c:pt idx="1">
                  <c:v>17447.118644067796</c:v>
                </c:pt>
                <c:pt idx="2">
                  <c:v>17017.444444444445</c:v>
                </c:pt>
                <c:pt idx="3">
                  <c:v>16830.166666666668</c:v>
                </c:pt>
                <c:pt idx="4">
                  <c:v>16833.046357615895</c:v>
                </c:pt>
                <c:pt idx="5">
                  <c:v>16921.21546961326</c:v>
                </c:pt>
                <c:pt idx="6">
                  <c:v>16807.405660377357</c:v>
                </c:pt>
                <c:pt idx="7">
                  <c:v>16662.633744855968</c:v>
                </c:pt>
                <c:pt idx="8">
                  <c:v>16587.87545787546</c:v>
                </c:pt>
                <c:pt idx="9">
                  <c:v>16540.230263157893</c:v>
                </c:pt>
                <c:pt idx="10">
                  <c:v>16488.263473053892</c:v>
                </c:pt>
                <c:pt idx="11">
                  <c:v>16467.479452054795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60-41BB-A4EF-2F81147E9D50}"/>
            </c:ext>
          </c:extLst>
        </c:ser>
        <c:ser>
          <c:idx val="6"/>
          <c:order val="5"/>
          <c:tx>
            <c:v>2015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val>
            <c:numRef>
              <c:f>'prod 2015 2023'!$C$34:$N$34</c:f>
              <c:numCache>
                <c:formatCode>#,##0</c:formatCode>
                <c:ptCount val="12"/>
                <c:pt idx="0">
                  <c:v>17127.451612903227</c:v>
                </c:pt>
                <c:pt idx="1">
                  <c:v>17369.338983050846</c:v>
                </c:pt>
                <c:pt idx="2">
                  <c:v>17112.455555555556</c:v>
                </c:pt>
                <c:pt idx="3">
                  <c:v>16908.791666666668</c:v>
                </c:pt>
                <c:pt idx="4">
                  <c:v>16710.827814569537</c:v>
                </c:pt>
                <c:pt idx="5">
                  <c:v>16803.563535911602</c:v>
                </c:pt>
                <c:pt idx="6">
                  <c:v>16870.683962264149</c:v>
                </c:pt>
                <c:pt idx="7">
                  <c:v>16801.090534979423</c:v>
                </c:pt>
                <c:pt idx="8">
                  <c:v>16745.622710622709</c:v>
                </c:pt>
                <c:pt idx="9">
                  <c:v>16700.80592105263</c:v>
                </c:pt>
                <c:pt idx="10">
                  <c:v>16656.18263473054</c:v>
                </c:pt>
                <c:pt idx="11">
                  <c:v>16639.95890410959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60-41BB-A4EF-2F81147E9D50}"/>
            </c:ext>
          </c:extLst>
        </c:ser>
        <c:ser>
          <c:idx val="5"/>
          <c:order val="6"/>
          <c:tx>
            <c:v>2016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6350">
                <a:solidFill>
                  <a:srgbClr val="00B0F0"/>
                </a:solidFill>
              </a:ln>
              <a:effectLst/>
            </c:spPr>
          </c:marker>
          <c:val>
            <c:numRef>
              <c:f>'prod 2015 2023'!$C$33:$N$33</c:f>
              <c:numCache>
                <c:formatCode>#,##0</c:formatCode>
                <c:ptCount val="12"/>
                <c:pt idx="0">
                  <c:v>17033.225806451614</c:v>
                </c:pt>
                <c:pt idx="1">
                  <c:v>16865.349999999999</c:v>
                </c:pt>
                <c:pt idx="2">
                  <c:v>16742.978021978022</c:v>
                </c:pt>
                <c:pt idx="3">
                  <c:v>16561.578512396693</c:v>
                </c:pt>
                <c:pt idx="4">
                  <c:v>16400.401315789473</c:v>
                </c:pt>
                <c:pt idx="5">
                  <c:v>16228.027472527472</c:v>
                </c:pt>
                <c:pt idx="6">
                  <c:v>16175.638497652582</c:v>
                </c:pt>
                <c:pt idx="7">
                  <c:v>16147.340163934427</c:v>
                </c:pt>
                <c:pt idx="8">
                  <c:v>16113.178832116788</c:v>
                </c:pt>
                <c:pt idx="9">
                  <c:v>16094.724590163934</c:v>
                </c:pt>
                <c:pt idx="10">
                  <c:v>16124.152238805969</c:v>
                </c:pt>
                <c:pt idx="11">
                  <c:v>16200.439890710382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60-41BB-A4EF-2F81147E9D50}"/>
            </c:ext>
          </c:extLst>
        </c:ser>
        <c:ser>
          <c:idx val="2"/>
          <c:order val="7"/>
          <c:tx>
            <c:v>2019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'prod 2015 2023'!$C$30:$N$30</c:f>
              <c:numCache>
                <c:formatCode>#,##0</c:formatCode>
                <c:ptCount val="12"/>
                <c:pt idx="0">
                  <c:v>16741.290322580644</c:v>
                </c:pt>
                <c:pt idx="1">
                  <c:v>16619.830508474577</c:v>
                </c:pt>
                <c:pt idx="2">
                  <c:v>16327.888888888889</c:v>
                </c:pt>
                <c:pt idx="3">
                  <c:v>16066.416666666666</c:v>
                </c:pt>
                <c:pt idx="4">
                  <c:v>15969.933774834437</c:v>
                </c:pt>
                <c:pt idx="5">
                  <c:v>16068.011049723757</c:v>
                </c:pt>
                <c:pt idx="6">
                  <c:v>16040.377358490567</c:v>
                </c:pt>
                <c:pt idx="7">
                  <c:v>15960.411522633745</c:v>
                </c:pt>
                <c:pt idx="8">
                  <c:v>15958.571428571429</c:v>
                </c:pt>
                <c:pt idx="9">
                  <c:v>15990.46052631579</c:v>
                </c:pt>
                <c:pt idx="10">
                  <c:v>16036.676646706586</c:v>
                </c:pt>
                <c:pt idx="11">
                  <c:v>16056.602739726028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60-41BB-A4EF-2F81147E9D50}"/>
            </c:ext>
          </c:extLst>
        </c:ser>
        <c:ser>
          <c:idx val="3"/>
          <c:order val="8"/>
          <c:tx>
            <c:v>2018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rgbClr val="FFFF00"/>
                </a:solidFill>
              </a:ln>
              <a:effectLst/>
            </c:spPr>
          </c:marker>
          <c:val>
            <c:numRef>
              <c:f>'prod 2015 2023'!$C$31:$N$31</c:f>
              <c:numCache>
                <c:formatCode>#,##0</c:formatCode>
                <c:ptCount val="12"/>
                <c:pt idx="0">
                  <c:v>16075.161290322581</c:v>
                </c:pt>
                <c:pt idx="1">
                  <c:v>16196.271186440677</c:v>
                </c:pt>
                <c:pt idx="2">
                  <c:v>16071.555555555555</c:v>
                </c:pt>
                <c:pt idx="3">
                  <c:v>15978.916666666666</c:v>
                </c:pt>
                <c:pt idx="4">
                  <c:v>15849.139072847682</c:v>
                </c:pt>
                <c:pt idx="5">
                  <c:v>15867.67955801105</c:v>
                </c:pt>
                <c:pt idx="6">
                  <c:v>15879.150943396226</c:v>
                </c:pt>
                <c:pt idx="7">
                  <c:v>15812.839506172839</c:v>
                </c:pt>
                <c:pt idx="8">
                  <c:v>15822.454212454213</c:v>
                </c:pt>
                <c:pt idx="9">
                  <c:v>15795.855263157895</c:v>
                </c:pt>
                <c:pt idx="10">
                  <c:v>15757.185628742514</c:v>
                </c:pt>
                <c:pt idx="11">
                  <c:v>15767.342465753425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60-41BB-A4EF-2F81147E9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  <c:max val="18550"/>
          <c:min val="1420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2700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25" r="0.25" t="0.75" header="0.3" footer="0.3"/>
    <c:pageSetup paperSize="8" orientation="landscape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2021/2023</a:t>
            </a:r>
            <a:r>
              <a:rPr lang="en-US" sz="2800" b="1" baseline="0"/>
              <a:t> </a:t>
            </a:r>
            <a:r>
              <a:rPr lang="en-US" sz="2800" b="1"/>
              <a:t>- VOL m3/J mis en distrib - MOYENNE MENSUELLE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440404951572397E-2"/>
          <c:y val="8.9744918048381805E-2"/>
          <c:w val="0.94961220026016202"/>
          <c:h val="0.80651694536209095"/>
        </c:manualLayout>
      </c:layout>
      <c:barChart>
        <c:barDir val="col"/>
        <c:grouping val="clustered"/>
        <c:varyColors val="0"/>
        <c:ser>
          <c:idx val="0"/>
          <c:order val="0"/>
          <c:tx>
            <c:v>2021</c:v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'prod 2015 2023'!$C$16:$N$16</c:f>
              <c:numCache>
                <c:formatCode>#,##0</c:formatCode>
                <c:ptCount val="12"/>
                <c:pt idx="0">
                  <c:v>18515.483870967742</c:v>
                </c:pt>
                <c:pt idx="1">
                  <c:v>16701.428571428572</c:v>
                </c:pt>
                <c:pt idx="2">
                  <c:v>17088.064516129034</c:v>
                </c:pt>
                <c:pt idx="3">
                  <c:v>16710</c:v>
                </c:pt>
                <c:pt idx="4">
                  <c:v>16036.451612903225</c:v>
                </c:pt>
                <c:pt idx="5">
                  <c:v>16323.333333333334</c:v>
                </c:pt>
                <c:pt idx="6">
                  <c:v>14895.483870967742</c:v>
                </c:pt>
                <c:pt idx="7">
                  <c:v>14747.096774193549</c:v>
                </c:pt>
                <c:pt idx="8">
                  <c:v>15065</c:v>
                </c:pt>
                <c:pt idx="9">
                  <c:v>14916.451612903225</c:v>
                </c:pt>
                <c:pt idx="10">
                  <c:v>15413</c:v>
                </c:pt>
                <c:pt idx="11">
                  <c:v>16110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7-4AC8-82BC-DC2F43F218F8}"/>
            </c:ext>
          </c:extLst>
        </c:ser>
        <c:ser>
          <c:idx val="1"/>
          <c:order val="1"/>
          <c:tx>
            <c:strRef>
              <c:f>'prod 2015 2023'!$B$27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'prod 2015 2023'!$C$15:$N$15</c:f>
              <c:numCache>
                <c:formatCode>#,##0</c:formatCode>
                <c:ptCount val="12"/>
                <c:pt idx="0">
                  <c:v>15764.032258064517</c:v>
                </c:pt>
                <c:pt idx="1">
                  <c:v>15555.357142857143</c:v>
                </c:pt>
                <c:pt idx="2">
                  <c:v>14866.774193548386</c:v>
                </c:pt>
                <c:pt idx="3">
                  <c:v>14308</c:v>
                </c:pt>
                <c:pt idx="4">
                  <c:v>15387.41935483871</c:v>
                </c:pt>
                <c:pt idx="5">
                  <c:v>15156.333333333334</c:v>
                </c:pt>
                <c:pt idx="6">
                  <c:v>15240.645161290322</c:v>
                </c:pt>
                <c:pt idx="7">
                  <c:v>14765.483870967742</c:v>
                </c:pt>
                <c:pt idx="8">
                  <c:v>15714.331770833332</c:v>
                </c:pt>
                <c:pt idx="9">
                  <c:v>14758.709677419354</c:v>
                </c:pt>
                <c:pt idx="10">
                  <c:v>14981.333333333334</c:v>
                </c:pt>
                <c:pt idx="11">
                  <c:v>15221.935483870968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7-4AC8-82BC-DC2F43F218F8}"/>
            </c:ext>
          </c:extLst>
        </c:ser>
        <c:ser>
          <c:idx val="2"/>
          <c:order val="2"/>
          <c:tx>
            <c:strRef>
              <c:f>'prod 2015 2023'!$B$26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'prod 2015 2023'!$C$26:$N$26</c:f>
              <c:numCache>
                <c:formatCode>#,##0</c:formatCode>
                <c:ptCount val="12"/>
                <c:pt idx="0">
                  <c:v>17380.322580645163</c:v>
                </c:pt>
                <c:pt idx="1">
                  <c:v>16283.559322033898</c:v>
                </c:pt>
                <c:pt idx="2">
                  <c:v>15530.333333333334</c:v>
                </c:pt>
                <c:pt idx="3">
                  <c:v>15347.5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7-4AC8-82BC-DC2F43F21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  <c:min val="14000"/>
        </c:scaling>
        <c:delete val="0"/>
        <c:axPos val="l"/>
        <c:majorGridlines>
          <c:spPr>
            <a:ln w="9525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crossBetween val="between"/>
        <c:majorUnit val="25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legendEntry>
      <c:layout>
        <c:manualLayout>
          <c:xMode val="edge"/>
          <c:yMode val="edge"/>
          <c:x val="0.40686666965484602"/>
          <c:y val="0.94471180438995395"/>
          <c:w val="0.15436185896396601"/>
          <c:h val="5.46801164746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0</xdr:row>
      <xdr:rowOff>38100</xdr:rowOff>
    </xdr:from>
    <xdr:to>
      <xdr:col>4</xdr:col>
      <xdr:colOff>285115</xdr:colOff>
      <xdr:row>0</xdr:row>
      <xdr:rowOff>860425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257300" y="38100"/>
          <a:ext cx="685800" cy="8337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57150</xdr:colOff>
      <xdr:row>0</xdr:row>
      <xdr:rowOff>66675</xdr:rowOff>
    </xdr:from>
    <xdr:to>
      <xdr:col>1</xdr:col>
      <xdr:colOff>210185</xdr:colOff>
      <xdr:row>0</xdr:row>
      <xdr:rowOff>838200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57150" y="66675"/>
          <a:ext cx="919022" cy="77152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38100</xdr:rowOff>
    </xdr:from>
    <xdr:to>
      <xdr:col>7</xdr:col>
      <xdr:colOff>706120</xdr:colOff>
      <xdr:row>1</xdr:row>
      <xdr:rowOff>856615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447800" y="38100"/>
          <a:ext cx="694840" cy="8223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57150</xdr:colOff>
      <xdr:row>1</xdr:row>
      <xdr:rowOff>66675</xdr:rowOff>
    </xdr:from>
    <xdr:to>
      <xdr:col>1</xdr:col>
      <xdr:colOff>206375</xdr:colOff>
      <xdr:row>1</xdr:row>
      <xdr:rowOff>838200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53340" y="64770"/>
          <a:ext cx="937895" cy="77343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94</xdr:row>
      <xdr:rowOff>86360</xdr:rowOff>
    </xdr:from>
    <xdr:to>
      <xdr:col>25</xdr:col>
      <xdr:colOff>678815</xdr:colOff>
      <xdr:row>123</xdr:row>
      <xdr:rowOff>107950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25</xdr:col>
      <xdr:colOff>696595</xdr:colOff>
      <xdr:row>32</xdr:row>
      <xdr:rowOff>6985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219075</xdr:colOff>
      <xdr:row>32</xdr:row>
      <xdr:rowOff>120015</xdr:rowOff>
    </xdr:from>
    <xdr:to>
      <xdr:col>25</xdr:col>
      <xdr:colOff>653415</xdr:colOff>
      <xdr:row>62</xdr:row>
      <xdr:rowOff>171450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13335</xdr:colOff>
      <xdr:row>63</xdr:row>
      <xdr:rowOff>163195</xdr:rowOff>
    </xdr:from>
    <xdr:to>
      <xdr:col>25</xdr:col>
      <xdr:colOff>690880</xdr:colOff>
      <xdr:row>92</xdr:row>
      <xdr:rowOff>184785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125</xdr:row>
      <xdr:rowOff>0</xdr:rowOff>
    </xdr:from>
    <xdr:to>
      <xdr:col>25</xdr:col>
      <xdr:colOff>677545</xdr:colOff>
      <xdr:row>154</xdr:row>
      <xdr:rowOff>21590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59690</xdr:colOff>
      <xdr:row>0</xdr:row>
      <xdr:rowOff>65405</xdr:rowOff>
    </xdr:from>
    <xdr:to>
      <xdr:col>33</xdr:col>
      <xdr:colOff>635</xdr:colOff>
      <xdr:row>0</xdr:row>
      <xdr:rowOff>817880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2088586" y="65314"/>
          <a:ext cx="702766" cy="75247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84455</xdr:colOff>
      <xdr:row>0</xdr:row>
      <xdr:rowOff>175260</xdr:rowOff>
    </xdr:from>
    <xdr:to>
      <xdr:col>35</xdr:col>
      <xdr:colOff>250190</xdr:colOff>
      <xdr:row>0</xdr:row>
      <xdr:rowOff>897255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13364936" y="175532"/>
          <a:ext cx="753835" cy="727322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696595</xdr:colOff>
      <xdr:row>27</xdr:row>
      <xdr:rowOff>59055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664210</xdr:colOff>
      <xdr:row>27</xdr:row>
      <xdr:rowOff>72390</xdr:rowOff>
    </xdr:from>
    <xdr:to>
      <xdr:col>21</xdr:col>
      <xdr:colOff>551815</xdr:colOff>
      <xdr:row>54</xdr:row>
      <xdr:rowOff>109220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72390</xdr:rowOff>
    </xdr:from>
    <xdr:to>
      <xdr:col>10</xdr:col>
      <xdr:colOff>710565</xdr:colOff>
      <xdr:row>54</xdr:row>
      <xdr:rowOff>109220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696595</xdr:colOff>
      <xdr:row>0</xdr:row>
      <xdr:rowOff>0</xdr:rowOff>
    </xdr:from>
    <xdr:to>
      <xdr:col>21</xdr:col>
      <xdr:colOff>579120</xdr:colOff>
      <xdr:row>27</xdr:row>
      <xdr:rowOff>59055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54</xdr:row>
      <xdr:rowOff>117475</xdr:rowOff>
    </xdr:from>
    <xdr:to>
      <xdr:col>10</xdr:col>
      <xdr:colOff>710565</xdr:colOff>
      <xdr:row>81</xdr:row>
      <xdr:rowOff>154305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598805</xdr:colOff>
      <xdr:row>0</xdr:row>
      <xdr:rowOff>0</xdr:rowOff>
    </xdr:from>
    <xdr:to>
      <xdr:col>32</xdr:col>
      <xdr:colOff>481330</xdr:colOff>
      <xdr:row>27</xdr:row>
      <xdr:rowOff>59055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571500</xdr:colOff>
      <xdr:row>27</xdr:row>
      <xdr:rowOff>54610</xdr:rowOff>
    </xdr:from>
    <xdr:to>
      <xdr:col>32</xdr:col>
      <xdr:colOff>454025</xdr:colOff>
      <xdr:row>54</xdr:row>
      <xdr:rowOff>113665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172720</xdr:rowOff>
    </xdr:from>
    <xdr:to>
      <xdr:col>13</xdr:col>
      <xdr:colOff>795655</xdr:colOff>
      <xdr:row>78</xdr:row>
      <xdr:rowOff>66675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78</xdr:row>
      <xdr:rowOff>89535</xdr:rowOff>
    </xdr:from>
    <xdr:to>
      <xdr:col>13</xdr:col>
      <xdr:colOff>762000</xdr:colOff>
      <xdr:row>107</xdr:row>
      <xdr:rowOff>11430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0.05423</cdr:x>
      <cdr:y>0.00889</cdr:y>
    </cdr:from>
    <cdr:to>
      <cdr:x>0.12567</cdr:x>
      <cdr:y>0.13404</cdr:y>
    </cdr:to>
    <cdr:pic>
      <cdr:nvPicPr>
        <cdr:cNvPr id="4" name="Image 1">
          <a:extLst xmlns:a="http://schemas.openxmlformats.org/drawingml/2006/main">
            <a:ext uri="{FF2B5EF4-FFF2-40B4-BE49-F238E27FC236}">
              <a16:creationId xmlns:a16="http://schemas.microsoft.com/office/drawing/2014/main" id="{F81B24D1-CEDB-F22B-F74B-B3C8FEF78E66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/>
        <a:stretch xmlns:a="http://schemas.openxmlformats.org/drawingml/2006/main">
          <a:fillRect/>
        </a:stretch>
      </cdr:blipFill>
      <cdr:spPr>
        <a:xfrm xmlns:a="http://schemas.openxmlformats.org/drawingml/2006/main">
          <a:off x="669943" y="77015"/>
          <a:ext cx="882635" cy="1084173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0.89746</cdr:x>
      <cdr:y>0.01169</cdr:y>
    </cdr:from>
    <cdr:to>
      <cdr:x>0.97913</cdr:x>
      <cdr:y>0.12561</cdr:y>
    </cdr:to>
    <cdr:pic>
      <cdr:nvPicPr>
        <cdr:cNvPr id="5" name="Image 2">
          <a:extLst xmlns:a="http://schemas.openxmlformats.org/drawingml/2006/main">
            <a:ext uri="{FF2B5EF4-FFF2-40B4-BE49-F238E27FC236}">
              <a16:creationId xmlns:a16="http://schemas.microsoft.com/office/drawing/2014/main" id="{0157DF15-A4F9-E204-BA2B-D1B2CCD23A50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087102" y="101271"/>
          <a:ext cx="1009000" cy="9868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680085</xdr:colOff>
      <xdr:row>0</xdr:row>
      <xdr:rowOff>89535</xdr:rowOff>
    </xdr:from>
    <xdr:to>
      <xdr:col>11</xdr:col>
      <xdr:colOff>662940</xdr:colOff>
      <xdr:row>0</xdr:row>
      <xdr:rowOff>990600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8604885" y="89536"/>
          <a:ext cx="775335" cy="9010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57150</xdr:colOff>
      <xdr:row>0</xdr:row>
      <xdr:rowOff>66675</xdr:rowOff>
    </xdr:from>
    <xdr:to>
      <xdr:col>1</xdr:col>
      <xdr:colOff>160020</xdr:colOff>
      <xdr:row>0</xdr:row>
      <xdr:rowOff>982980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57150" y="66675"/>
          <a:ext cx="895350" cy="91630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505"/>
  <sheetViews>
    <sheetView tabSelected="1" zoomScale="130" zoomScaleNormal="13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R32" sqref="AR32"/>
    </sheetView>
  </sheetViews>
  <sheetFormatPr baseColWidth="10" defaultColWidth="6.7109375" defaultRowHeight="9"/>
  <cols>
    <col min="1" max="1" width="10.85546875" style="7" bestFit="1" customWidth="1"/>
    <col min="2" max="5" width="6.7109375" style="8"/>
    <col min="6" max="6" width="8.28515625" style="8" bestFit="1" customWidth="1"/>
    <col min="7" max="8" width="6.7109375" style="8"/>
    <col min="9" max="9" width="8.5703125" style="8" bestFit="1" customWidth="1"/>
    <col min="10" max="10" width="6.7109375" style="8"/>
    <col min="11" max="11" width="8.28515625" style="8" bestFit="1" customWidth="1"/>
    <col min="12" max="12" width="8.7109375" style="8" customWidth="1"/>
    <col min="13" max="13" width="6.7109375" style="7" customWidth="1"/>
    <col min="14" max="14" width="6.7109375" style="7"/>
    <col min="15" max="15" width="6.7109375" style="8"/>
    <col min="16" max="16" width="8.28515625" style="8" bestFit="1" customWidth="1"/>
    <col min="17" max="17" width="6.7109375" style="8"/>
    <col min="18" max="18" width="8.42578125" style="8" customWidth="1"/>
    <col min="19" max="19" width="8.85546875" style="8" bestFit="1" customWidth="1"/>
    <col min="20" max="20" width="8.42578125" style="8" customWidth="1"/>
    <col min="21" max="28" width="6.7109375" style="8"/>
    <col min="29" max="29" width="9.7109375" style="8" bestFit="1" customWidth="1"/>
    <col min="30" max="30" width="6.7109375" style="8"/>
    <col min="31" max="31" width="9.7109375" style="8" bestFit="1" customWidth="1"/>
    <col min="32" max="32" width="6.7109375" style="8"/>
    <col min="33" max="33" width="9.7109375" style="8" bestFit="1" customWidth="1"/>
    <col min="34" max="34" width="9.7109375" style="8" customWidth="1"/>
    <col min="35" max="39" width="6.7109375" style="8"/>
    <col min="40" max="41" width="7.7109375" style="8" bestFit="1" customWidth="1"/>
    <col min="42" max="47" width="6.7109375" style="8"/>
    <col min="48" max="48" width="6.7109375" style="7"/>
    <col min="49" max="49" width="11.28515625" style="7" bestFit="1" customWidth="1"/>
    <col min="50" max="50" width="6.7109375" style="7"/>
    <col min="51" max="51" width="11.28515625" style="7" bestFit="1" customWidth="1"/>
    <col min="52" max="53" width="6.7109375" style="7"/>
    <col min="54" max="54" width="13.42578125" style="7" bestFit="1" customWidth="1"/>
    <col min="55" max="55" width="7.7109375" style="7" bestFit="1" customWidth="1"/>
    <col min="56" max="57" width="6.7109375" style="7"/>
    <col min="58" max="16384" width="6.7109375" style="8"/>
  </cols>
  <sheetData>
    <row r="1" spans="1:257" ht="9" customHeight="1">
      <c r="A1" s="9"/>
      <c r="B1" s="9"/>
      <c r="C1" s="9"/>
      <c r="D1" s="9"/>
      <c r="E1" s="9"/>
      <c r="F1" s="10"/>
      <c r="G1" s="11" t="s">
        <v>0</v>
      </c>
      <c r="H1" s="10"/>
      <c r="I1" s="10"/>
      <c r="J1" s="10"/>
      <c r="K1" s="10"/>
      <c r="L1" s="10"/>
      <c r="M1" s="11"/>
      <c r="N1" s="11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2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</row>
    <row r="2" spans="1:257" ht="9" customHeight="1">
      <c r="A2" s="9"/>
      <c r="B2" s="9"/>
      <c r="C2" s="9"/>
      <c r="D2" s="9"/>
      <c r="E2" s="9"/>
      <c r="F2" s="10"/>
      <c r="G2" s="13">
        <v>44927</v>
      </c>
      <c r="H2" s="14">
        <v>0</v>
      </c>
      <c r="I2" s="10">
        <v>0</v>
      </c>
      <c r="J2" s="10">
        <v>0</v>
      </c>
      <c r="K2" s="10">
        <v>0</v>
      </c>
      <c r="L2" s="10">
        <v>0</v>
      </c>
      <c r="M2" s="11">
        <v>0</v>
      </c>
      <c r="N2" s="11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1">
        <v>0</v>
      </c>
      <c r="BB2" s="11">
        <v>0</v>
      </c>
      <c r="BC2" s="11">
        <v>0</v>
      </c>
      <c r="BD2" s="11">
        <v>0</v>
      </c>
      <c r="BE2" s="11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</row>
    <row r="3" spans="1:257" ht="9" customHeight="1">
      <c r="A3" s="15"/>
      <c r="B3" s="15"/>
      <c r="C3" s="15"/>
      <c r="D3" s="16">
        <v>44927</v>
      </c>
      <c r="E3" s="15"/>
      <c r="F3" s="10"/>
      <c r="G3" s="10"/>
      <c r="H3" s="10"/>
      <c r="I3" s="10"/>
      <c r="J3" s="10"/>
      <c r="K3" s="10"/>
      <c r="L3" s="10"/>
      <c r="M3" s="11"/>
      <c r="N3" s="11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>
        <v>0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</row>
    <row r="4" spans="1:257" s="1" customFormat="1" ht="9" customHeight="1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</row>
    <row r="5" spans="1:257" s="2" customFormat="1" ht="15" customHeight="1">
      <c r="A5" s="23" t="s">
        <v>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9"/>
      <c r="R5" s="19"/>
      <c r="S5" s="19"/>
      <c r="T5" s="19"/>
      <c r="U5" s="225" t="s">
        <v>2</v>
      </c>
      <c r="V5" s="226"/>
      <c r="W5" s="227"/>
      <c r="X5" s="225" t="s">
        <v>3</v>
      </c>
      <c r="Y5" s="226"/>
      <c r="Z5" s="227"/>
      <c r="AA5" s="225" t="s">
        <v>4</v>
      </c>
      <c r="AB5" s="226"/>
      <c r="AC5" s="227"/>
      <c r="AD5" s="225" t="s">
        <v>5</v>
      </c>
      <c r="AE5" s="226"/>
      <c r="AF5" s="227"/>
      <c r="AG5" s="225" t="s">
        <v>6</v>
      </c>
      <c r="AH5" s="226"/>
      <c r="AI5" s="227"/>
      <c r="AJ5" s="225" t="s">
        <v>7</v>
      </c>
      <c r="AK5" s="226"/>
      <c r="AL5" s="227"/>
      <c r="AM5" s="225" t="s">
        <v>8</v>
      </c>
      <c r="AN5" s="226"/>
      <c r="AO5" s="227"/>
      <c r="AP5" s="225" t="s">
        <v>9</v>
      </c>
      <c r="AQ5" s="226"/>
      <c r="AR5" s="227"/>
      <c r="AS5" s="225" t="s">
        <v>10</v>
      </c>
      <c r="AT5" s="226"/>
      <c r="AU5" s="227"/>
      <c r="AV5" s="228" t="s">
        <v>11</v>
      </c>
      <c r="AW5" s="230"/>
      <c r="AX5" s="230"/>
      <c r="AY5" s="229"/>
      <c r="AZ5" s="20" t="s">
        <v>12</v>
      </c>
      <c r="BA5" s="20" t="s">
        <v>13</v>
      </c>
      <c r="BB5" s="20" t="s">
        <v>14</v>
      </c>
      <c r="BC5" s="228" t="s">
        <v>15</v>
      </c>
      <c r="BD5" s="229"/>
      <c r="BE5" s="228" t="s">
        <v>16</v>
      </c>
      <c r="BF5" s="229"/>
      <c r="BG5" s="228" t="s">
        <v>17</v>
      </c>
      <c r="BH5" s="229"/>
      <c r="BI5" s="21" t="s">
        <v>18</v>
      </c>
      <c r="BJ5" s="21" t="s">
        <v>19</v>
      </c>
      <c r="BK5" s="21" t="s">
        <v>20</v>
      </c>
      <c r="BL5" s="21" t="s">
        <v>21</v>
      </c>
      <c r="BM5" s="21" t="s">
        <v>22</v>
      </c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</row>
    <row r="6" spans="1:257" s="3" customFormat="1" ht="18.75" customHeight="1">
      <c r="A6" s="25">
        <f>D3</f>
        <v>44927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26"/>
      <c r="N6" s="26"/>
      <c r="O6" s="26"/>
      <c r="P6" s="26"/>
      <c r="Q6" s="27"/>
      <c r="R6" s="26"/>
      <c r="S6" s="26"/>
      <c r="T6" s="26"/>
      <c r="U6" s="26" t="s">
        <v>23</v>
      </c>
      <c r="V6" s="27" t="s">
        <v>24</v>
      </c>
      <c r="W6" s="26" t="s">
        <v>25</v>
      </c>
      <c r="X6" s="26" t="s">
        <v>23</v>
      </c>
      <c r="Y6" s="27" t="s">
        <v>24</v>
      </c>
      <c r="Z6" s="26" t="s">
        <v>25</v>
      </c>
      <c r="AA6" s="26" t="s">
        <v>23</v>
      </c>
      <c r="AB6" s="27" t="s">
        <v>24</v>
      </c>
      <c r="AC6" s="26" t="s">
        <v>25</v>
      </c>
      <c r="AD6" s="26" t="s">
        <v>23</v>
      </c>
      <c r="AE6" s="27" t="s">
        <v>24</v>
      </c>
      <c r="AF6" s="26" t="s">
        <v>25</v>
      </c>
      <c r="AG6" s="26" t="s">
        <v>23</v>
      </c>
      <c r="AH6" s="27" t="s">
        <v>24</v>
      </c>
      <c r="AI6" s="26" t="s">
        <v>25</v>
      </c>
      <c r="AJ6" s="26" t="s">
        <v>23</v>
      </c>
      <c r="AK6" s="27" t="s">
        <v>24</v>
      </c>
      <c r="AL6" s="26" t="s">
        <v>25</v>
      </c>
      <c r="AM6" s="26" t="s">
        <v>23</v>
      </c>
      <c r="AN6" s="27" t="s">
        <v>24</v>
      </c>
      <c r="AO6" s="26" t="s">
        <v>25</v>
      </c>
      <c r="AP6" s="26" t="s">
        <v>23</v>
      </c>
      <c r="AQ6" s="27" t="s">
        <v>24</v>
      </c>
      <c r="AR6" s="26" t="s">
        <v>25</v>
      </c>
      <c r="AS6" s="26" t="s">
        <v>23</v>
      </c>
      <c r="AT6" s="27" t="s">
        <v>24</v>
      </c>
      <c r="AU6" s="26" t="s">
        <v>25</v>
      </c>
      <c r="AV6" s="28" t="s">
        <v>25</v>
      </c>
      <c r="AW6" s="28" t="s">
        <v>25</v>
      </c>
      <c r="AX6" s="28" t="s">
        <v>25</v>
      </c>
      <c r="AY6" s="28" t="s">
        <v>25</v>
      </c>
      <c r="AZ6" s="28"/>
      <c r="BA6" s="28"/>
      <c r="BB6" s="29"/>
      <c r="BC6" s="28" t="s">
        <v>26</v>
      </c>
      <c r="BD6" s="28" t="s">
        <v>27</v>
      </c>
      <c r="BE6" s="28" t="s">
        <v>26</v>
      </c>
      <c r="BF6" s="28" t="s">
        <v>27</v>
      </c>
      <c r="BG6" s="28" t="s">
        <v>26</v>
      </c>
      <c r="BH6" s="28" t="s">
        <v>27</v>
      </c>
      <c r="BI6" s="28"/>
      <c r="BJ6" s="28"/>
      <c r="BK6" s="30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30"/>
      <c r="BW6" s="28"/>
      <c r="BX6" s="28"/>
      <c r="BY6" s="28"/>
      <c r="BZ6" s="28"/>
      <c r="CA6" s="28"/>
      <c r="CB6" s="28"/>
      <c r="CC6" s="26"/>
      <c r="CD6" s="27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26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</row>
    <row r="7" spans="1:257" s="4" customFormat="1" ht="27.75" customHeight="1">
      <c r="A7" s="32"/>
      <c r="B7" s="33" t="s">
        <v>13</v>
      </c>
      <c r="C7" s="33" t="s">
        <v>14</v>
      </c>
      <c r="D7" s="33" t="s">
        <v>12</v>
      </c>
      <c r="E7" s="33" t="s">
        <v>21</v>
      </c>
      <c r="F7" s="33" t="s">
        <v>28</v>
      </c>
      <c r="G7" s="33" t="s">
        <v>29</v>
      </c>
      <c r="H7" s="33" t="s">
        <v>15</v>
      </c>
      <c r="I7" s="33" t="s">
        <v>20</v>
      </c>
      <c r="J7" s="33" t="s">
        <v>19</v>
      </c>
      <c r="K7" s="33" t="s">
        <v>18</v>
      </c>
      <c r="L7" s="33" t="s">
        <v>30</v>
      </c>
      <c r="M7" s="26" t="s">
        <v>31</v>
      </c>
      <c r="N7" s="26" t="s">
        <v>32</v>
      </c>
      <c r="O7" s="26" t="s">
        <v>33</v>
      </c>
      <c r="P7" s="26" t="s">
        <v>34</v>
      </c>
      <c r="Q7" s="26" t="s">
        <v>35</v>
      </c>
      <c r="R7" s="26" t="s">
        <v>36</v>
      </c>
      <c r="S7" s="26" t="s">
        <v>37</v>
      </c>
      <c r="T7" s="26" t="s">
        <v>38</v>
      </c>
      <c r="U7" s="34" t="s">
        <v>39</v>
      </c>
      <c r="V7" s="34" t="s">
        <v>40</v>
      </c>
      <c r="W7" s="34" t="s">
        <v>41</v>
      </c>
      <c r="X7" s="34" t="s">
        <v>42</v>
      </c>
      <c r="Y7" s="34" t="s">
        <v>43</v>
      </c>
      <c r="Z7" s="34" t="s">
        <v>44</v>
      </c>
      <c r="AA7" s="34" t="s">
        <v>45</v>
      </c>
      <c r="AB7" s="34" t="s">
        <v>46</v>
      </c>
      <c r="AC7" s="34" t="s">
        <v>47</v>
      </c>
      <c r="AD7" s="34" t="s">
        <v>48</v>
      </c>
      <c r="AE7" s="34" t="s">
        <v>49</v>
      </c>
      <c r="AF7" s="34" t="s">
        <v>50</v>
      </c>
      <c r="AG7" s="34" t="s">
        <v>51</v>
      </c>
      <c r="AH7" s="34" t="s">
        <v>52</v>
      </c>
      <c r="AI7" s="34" t="s">
        <v>53</v>
      </c>
      <c r="AJ7" s="34" t="s">
        <v>54</v>
      </c>
      <c r="AK7" s="34" t="s">
        <v>55</v>
      </c>
      <c r="AL7" s="34" t="s">
        <v>56</v>
      </c>
      <c r="AM7" s="34" t="s">
        <v>57</v>
      </c>
      <c r="AN7" s="35" t="s">
        <v>58</v>
      </c>
      <c r="AO7" s="35" t="s">
        <v>59</v>
      </c>
      <c r="AP7" s="35" t="s">
        <v>60</v>
      </c>
      <c r="AQ7" s="35" t="s">
        <v>61</v>
      </c>
      <c r="AR7" s="35" t="s">
        <v>62</v>
      </c>
      <c r="AS7" s="35" t="s">
        <v>63</v>
      </c>
      <c r="AT7" s="35" t="s">
        <v>64</v>
      </c>
      <c r="AU7" s="35" t="s">
        <v>65</v>
      </c>
      <c r="AV7" s="36" t="s">
        <v>66</v>
      </c>
      <c r="AW7" s="36" t="s">
        <v>67</v>
      </c>
      <c r="AX7" s="28" t="s">
        <v>68</v>
      </c>
      <c r="AY7" s="28" t="s">
        <v>69</v>
      </c>
      <c r="AZ7" s="28" t="s">
        <v>70</v>
      </c>
      <c r="BA7" s="28" t="s">
        <v>71</v>
      </c>
      <c r="BB7" s="37" t="s">
        <v>72</v>
      </c>
      <c r="BC7" s="28" t="s">
        <v>73</v>
      </c>
      <c r="BD7" s="28" t="s">
        <v>74</v>
      </c>
      <c r="BE7" s="28" t="s">
        <v>75</v>
      </c>
      <c r="BF7" s="28" t="s">
        <v>76</v>
      </c>
      <c r="BG7" s="28" t="s">
        <v>77</v>
      </c>
      <c r="BH7" s="28" t="s">
        <v>78</v>
      </c>
      <c r="BI7" s="28" t="s">
        <v>79</v>
      </c>
      <c r="BJ7" s="28" t="s">
        <v>80</v>
      </c>
      <c r="BK7" s="28" t="s">
        <v>81</v>
      </c>
      <c r="BL7" s="28" t="s">
        <v>82</v>
      </c>
      <c r="BM7" s="28" t="s">
        <v>83</v>
      </c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</row>
    <row r="8" spans="1:257" ht="9" customHeight="1">
      <c r="A8" s="39" t="s">
        <v>84</v>
      </c>
      <c r="B8" s="40">
        <v>1</v>
      </c>
      <c r="C8" s="40">
        <v>2</v>
      </c>
      <c r="D8" s="40">
        <v>3</v>
      </c>
      <c r="E8" s="40">
        <v>4</v>
      </c>
      <c r="F8" s="40">
        <v>5</v>
      </c>
      <c r="G8" s="40">
        <v>6</v>
      </c>
      <c r="H8" s="40">
        <v>7</v>
      </c>
      <c r="I8" s="40">
        <v>8</v>
      </c>
      <c r="J8" s="40">
        <v>9</v>
      </c>
      <c r="K8" s="40">
        <v>10</v>
      </c>
      <c r="L8" s="40">
        <v>11</v>
      </c>
      <c r="M8" s="40">
        <v>12</v>
      </c>
      <c r="N8" s="40">
        <v>13</v>
      </c>
      <c r="O8" s="40">
        <v>14</v>
      </c>
      <c r="P8" s="40">
        <v>15</v>
      </c>
      <c r="Q8" s="40">
        <v>16</v>
      </c>
      <c r="R8" s="40">
        <v>17</v>
      </c>
      <c r="S8" s="40">
        <v>18</v>
      </c>
      <c r="T8" s="40">
        <v>19</v>
      </c>
      <c r="U8" s="40">
        <v>20</v>
      </c>
      <c r="V8" s="40">
        <v>21</v>
      </c>
      <c r="W8" s="40">
        <v>22</v>
      </c>
      <c r="X8" s="40">
        <v>23</v>
      </c>
      <c r="Y8" s="40">
        <v>24</v>
      </c>
      <c r="Z8" s="40">
        <v>25</v>
      </c>
      <c r="AA8" s="40">
        <v>26</v>
      </c>
      <c r="AB8" s="40">
        <v>27</v>
      </c>
      <c r="AC8" s="40">
        <v>28</v>
      </c>
      <c r="AD8" s="40">
        <v>29</v>
      </c>
      <c r="AE8" s="40">
        <v>30</v>
      </c>
      <c r="AF8" s="40">
        <v>31</v>
      </c>
      <c r="AG8" s="40">
        <v>32</v>
      </c>
      <c r="AH8" s="40">
        <v>33</v>
      </c>
      <c r="AI8" s="40">
        <v>34</v>
      </c>
      <c r="AJ8" s="40">
        <v>35</v>
      </c>
      <c r="AK8" s="40">
        <v>36</v>
      </c>
      <c r="AL8" s="40">
        <v>37</v>
      </c>
      <c r="AM8" s="40">
        <v>38</v>
      </c>
      <c r="AN8" s="40">
        <v>39</v>
      </c>
      <c r="AO8" s="40">
        <v>40</v>
      </c>
      <c r="AP8" s="40">
        <v>41</v>
      </c>
      <c r="AQ8" s="40">
        <v>42</v>
      </c>
      <c r="AR8" s="40">
        <v>43</v>
      </c>
      <c r="AS8" s="40">
        <v>44</v>
      </c>
      <c r="AT8" s="40">
        <v>45</v>
      </c>
      <c r="AU8" s="40">
        <v>46</v>
      </c>
      <c r="AV8" s="40">
        <v>47</v>
      </c>
      <c r="AW8" s="40">
        <v>48</v>
      </c>
      <c r="AX8" s="40">
        <v>49</v>
      </c>
      <c r="AY8" s="40">
        <v>50</v>
      </c>
      <c r="AZ8" s="40">
        <v>51</v>
      </c>
      <c r="BA8" s="40">
        <v>52</v>
      </c>
      <c r="BB8" s="40">
        <v>53</v>
      </c>
      <c r="BC8" s="40">
        <v>54</v>
      </c>
      <c r="BD8" s="40">
        <v>55</v>
      </c>
      <c r="BE8" s="40">
        <v>56</v>
      </c>
      <c r="BF8" s="40">
        <v>57</v>
      </c>
      <c r="BG8" s="40">
        <v>58</v>
      </c>
      <c r="BH8" s="40">
        <v>59</v>
      </c>
      <c r="BI8" s="40">
        <v>60</v>
      </c>
      <c r="BJ8" s="40">
        <v>61</v>
      </c>
      <c r="BK8" s="40">
        <v>62</v>
      </c>
      <c r="BL8" s="40">
        <v>63</v>
      </c>
      <c r="BM8" s="40">
        <v>64</v>
      </c>
      <c r="BN8" s="40">
        <v>65</v>
      </c>
      <c r="BO8" s="40">
        <v>66</v>
      </c>
      <c r="BP8" s="40">
        <v>67</v>
      </c>
      <c r="BQ8" s="40">
        <v>68</v>
      </c>
      <c r="BR8" s="40">
        <v>69</v>
      </c>
      <c r="BS8" s="40">
        <v>70</v>
      </c>
      <c r="BT8" s="40">
        <v>71</v>
      </c>
      <c r="BU8" s="40">
        <v>72</v>
      </c>
      <c r="BV8" s="40">
        <v>73</v>
      </c>
      <c r="BW8" s="40">
        <v>74</v>
      </c>
      <c r="BX8" s="40">
        <v>75</v>
      </c>
      <c r="BY8" s="40">
        <v>76</v>
      </c>
      <c r="BZ8" s="40">
        <v>77</v>
      </c>
      <c r="CA8" s="40">
        <v>78</v>
      </c>
      <c r="CB8" s="40">
        <v>79</v>
      </c>
      <c r="CC8" s="40">
        <v>80</v>
      </c>
      <c r="CD8" s="40">
        <v>81</v>
      </c>
      <c r="CE8" s="40">
        <v>82</v>
      </c>
      <c r="CF8" s="40">
        <v>83</v>
      </c>
      <c r="CG8" s="40">
        <v>84</v>
      </c>
      <c r="CH8" s="40">
        <v>85</v>
      </c>
      <c r="CI8" s="40">
        <v>86</v>
      </c>
      <c r="CJ8" s="40">
        <v>87</v>
      </c>
      <c r="CK8" s="40">
        <v>88</v>
      </c>
      <c r="CL8" s="40">
        <v>89</v>
      </c>
      <c r="CM8" s="40">
        <v>90</v>
      </c>
      <c r="CN8" s="40">
        <v>91</v>
      </c>
      <c r="CO8" s="40">
        <v>92</v>
      </c>
      <c r="CP8" s="40">
        <v>93</v>
      </c>
      <c r="CQ8" s="40">
        <v>94</v>
      </c>
      <c r="CR8" s="40">
        <v>95</v>
      </c>
      <c r="CS8" s="40">
        <v>96</v>
      </c>
      <c r="CT8" s="40">
        <v>97</v>
      </c>
      <c r="CU8" s="40">
        <v>98</v>
      </c>
      <c r="CV8" s="40">
        <v>99</v>
      </c>
      <c r="CW8" s="40">
        <v>100</v>
      </c>
      <c r="CX8" s="40">
        <v>101</v>
      </c>
      <c r="CY8" s="40">
        <v>102</v>
      </c>
      <c r="CZ8" s="40">
        <v>103</v>
      </c>
      <c r="DA8" s="40">
        <v>104</v>
      </c>
      <c r="DB8" s="40">
        <v>105</v>
      </c>
      <c r="DC8" s="40">
        <v>106</v>
      </c>
      <c r="DD8" s="40">
        <v>107</v>
      </c>
      <c r="DE8" s="40">
        <v>108</v>
      </c>
      <c r="DF8" s="40">
        <v>109</v>
      </c>
      <c r="DG8" s="40">
        <v>110</v>
      </c>
      <c r="DH8" s="40">
        <v>111</v>
      </c>
      <c r="DI8" s="40">
        <v>112</v>
      </c>
      <c r="DJ8" s="40">
        <v>113</v>
      </c>
      <c r="DK8" s="40">
        <v>114</v>
      </c>
      <c r="DL8" s="40">
        <v>115</v>
      </c>
      <c r="DM8" s="40">
        <v>116</v>
      </c>
      <c r="DN8" s="40">
        <v>117</v>
      </c>
      <c r="DO8" s="40">
        <v>118</v>
      </c>
      <c r="DP8" s="40">
        <v>119</v>
      </c>
      <c r="DQ8" s="40">
        <v>120</v>
      </c>
      <c r="DR8" s="40">
        <v>121</v>
      </c>
      <c r="DS8" s="40">
        <v>122</v>
      </c>
      <c r="DT8" s="40">
        <v>123</v>
      </c>
      <c r="DU8" s="40">
        <v>124</v>
      </c>
      <c r="DV8" s="40">
        <v>125</v>
      </c>
      <c r="DW8" s="40">
        <v>126</v>
      </c>
      <c r="DX8" s="40">
        <v>127</v>
      </c>
      <c r="DY8" s="40">
        <v>128</v>
      </c>
      <c r="DZ8" s="40">
        <v>129</v>
      </c>
      <c r="EA8" s="40">
        <v>130</v>
      </c>
      <c r="EB8" s="40">
        <v>131</v>
      </c>
      <c r="EC8" s="40">
        <v>132</v>
      </c>
      <c r="ED8" s="40">
        <v>133</v>
      </c>
      <c r="EE8" s="40">
        <v>134</v>
      </c>
      <c r="EF8" s="40">
        <v>135</v>
      </c>
      <c r="EG8" s="40">
        <v>136</v>
      </c>
      <c r="EH8" s="40">
        <v>137</v>
      </c>
      <c r="EI8" s="40">
        <v>138</v>
      </c>
      <c r="EJ8" s="40">
        <v>139</v>
      </c>
      <c r="EK8" s="40">
        <v>140</v>
      </c>
      <c r="EL8" s="40">
        <v>141</v>
      </c>
      <c r="EM8" s="40">
        <v>142</v>
      </c>
      <c r="EN8" s="40">
        <v>143</v>
      </c>
      <c r="EO8" s="40">
        <v>144</v>
      </c>
      <c r="EP8" s="40">
        <v>145</v>
      </c>
      <c r="EQ8" s="40">
        <v>146</v>
      </c>
      <c r="ER8" s="40">
        <v>147</v>
      </c>
      <c r="ES8" s="40">
        <v>148</v>
      </c>
      <c r="ET8" s="40">
        <v>149</v>
      </c>
      <c r="EU8" s="40">
        <v>150</v>
      </c>
      <c r="EV8" s="40">
        <v>151</v>
      </c>
      <c r="EW8" s="40">
        <v>152</v>
      </c>
      <c r="EX8" s="40">
        <v>153</v>
      </c>
      <c r="EY8" s="40">
        <v>154</v>
      </c>
      <c r="EZ8" s="40">
        <v>155</v>
      </c>
      <c r="FA8" s="40">
        <v>156</v>
      </c>
      <c r="FB8" s="40">
        <v>157</v>
      </c>
      <c r="FC8" s="40">
        <v>158</v>
      </c>
      <c r="FD8" s="40">
        <v>159</v>
      </c>
      <c r="FE8" s="40">
        <v>160</v>
      </c>
      <c r="FF8" s="40">
        <v>161</v>
      </c>
      <c r="FG8" s="40">
        <v>162</v>
      </c>
      <c r="FH8" s="40">
        <v>163</v>
      </c>
      <c r="FI8" s="40">
        <v>164</v>
      </c>
      <c r="FJ8" s="40">
        <v>165</v>
      </c>
      <c r="FK8" s="40">
        <v>166</v>
      </c>
      <c r="FL8" s="40">
        <v>167</v>
      </c>
      <c r="FM8" s="40">
        <v>168</v>
      </c>
      <c r="FN8" s="40">
        <v>169</v>
      </c>
      <c r="FO8" s="40">
        <v>170</v>
      </c>
      <c r="FP8" s="40">
        <v>171</v>
      </c>
      <c r="FQ8" s="40">
        <v>172</v>
      </c>
      <c r="FR8" s="40">
        <v>173</v>
      </c>
      <c r="FS8" s="40">
        <v>174</v>
      </c>
      <c r="FT8" s="40">
        <v>175</v>
      </c>
      <c r="FU8" s="40">
        <v>176</v>
      </c>
      <c r="FV8" s="40">
        <v>177</v>
      </c>
      <c r="FW8" s="40">
        <v>178</v>
      </c>
      <c r="FX8" s="40">
        <v>179</v>
      </c>
      <c r="FY8" s="40">
        <v>180</v>
      </c>
      <c r="FZ8" s="40">
        <v>181</v>
      </c>
      <c r="GA8" s="40">
        <v>182</v>
      </c>
      <c r="GB8" s="40">
        <v>183</v>
      </c>
      <c r="GC8" s="40">
        <v>184</v>
      </c>
      <c r="GD8" s="40">
        <v>185</v>
      </c>
      <c r="GE8" s="40">
        <v>186</v>
      </c>
      <c r="GF8" s="40">
        <v>187</v>
      </c>
      <c r="GG8" s="40">
        <v>188</v>
      </c>
      <c r="GH8" s="40">
        <v>189</v>
      </c>
      <c r="GI8" s="40">
        <v>190</v>
      </c>
      <c r="GJ8" s="40">
        <v>191</v>
      </c>
      <c r="GK8" s="40">
        <v>192</v>
      </c>
      <c r="GL8" s="40">
        <v>193</v>
      </c>
      <c r="GM8" s="40">
        <v>194</v>
      </c>
      <c r="GN8" s="40">
        <v>195</v>
      </c>
      <c r="GO8" s="40">
        <v>196</v>
      </c>
      <c r="GP8" s="40">
        <v>197</v>
      </c>
      <c r="GQ8" s="40">
        <v>198</v>
      </c>
      <c r="GR8" s="40">
        <v>199</v>
      </c>
      <c r="GS8" s="40">
        <v>200</v>
      </c>
      <c r="GT8" s="40">
        <v>201</v>
      </c>
      <c r="GU8" s="40">
        <v>202</v>
      </c>
      <c r="GV8" s="40">
        <v>203</v>
      </c>
      <c r="GW8" s="40">
        <v>204</v>
      </c>
      <c r="GX8" s="40">
        <v>205</v>
      </c>
      <c r="GY8" s="40">
        <v>206</v>
      </c>
      <c r="GZ8" s="40">
        <v>207</v>
      </c>
      <c r="HA8" s="40">
        <v>208</v>
      </c>
      <c r="HB8" s="40">
        <v>209</v>
      </c>
      <c r="HC8" s="40">
        <v>210</v>
      </c>
      <c r="HD8" s="40">
        <v>211</v>
      </c>
      <c r="HE8" s="40">
        <v>212</v>
      </c>
      <c r="HF8" s="40">
        <v>213</v>
      </c>
      <c r="HG8" s="40">
        <v>214</v>
      </c>
      <c r="HH8" s="40">
        <v>215</v>
      </c>
      <c r="HI8" s="40">
        <v>216</v>
      </c>
      <c r="HJ8" s="40">
        <v>217</v>
      </c>
      <c r="HK8" s="40">
        <v>218</v>
      </c>
      <c r="HL8" s="40">
        <v>219</v>
      </c>
      <c r="HM8" s="40">
        <v>220</v>
      </c>
      <c r="HN8" s="40">
        <v>221</v>
      </c>
      <c r="HO8" s="40">
        <v>222</v>
      </c>
      <c r="HP8" s="40">
        <v>223</v>
      </c>
      <c r="HQ8" s="40">
        <v>224</v>
      </c>
      <c r="HR8" s="40">
        <v>225</v>
      </c>
      <c r="HS8" s="40">
        <v>226</v>
      </c>
      <c r="HT8" s="40">
        <v>227</v>
      </c>
      <c r="HU8" s="40">
        <v>228</v>
      </c>
      <c r="HV8" s="40">
        <v>229</v>
      </c>
      <c r="HW8" s="40">
        <v>230</v>
      </c>
      <c r="HX8" s="40">
        <v>231</v>
      </c>
      <c r="HY8" s="40">
        <v>232</v>
      </c>
      <c r="HZ8" s="40">
        <v>233</v>
      </c>
      <c r="IA8" s="40">
        <v>234</v>
      </c>
      <c r="IB8" s="40">
        <v>235</v>
      </c>
      <c r="IC8" s="40">
        <v>236</v>
      </c>
      <c r="ID8" s="40">
        <v>237</v>
      </c>
      <c r="IE8" s="40">
        <v>238</v>
      </c>
      <c r="IF8" s="40">
        <v>239</v>
      </c>
      <c r="IG8" s="40">
        <v>240</v>
      </c>
      <c r="IH8" s="40">
        <v>241</v>
      </c>
      <c r="II8" s="40">
        <v>242</v>
      </c>
      <c r="IJ8" s="40">
        <v>243</v>
      </c>
      <c r="IK8" s="40">
        <v>244</v>
      </c>
      <c r="IL8" s="40">
        <v>245</v>
      </c>
      <c r="IM8" s="40">
        <v>246</v>
      </c>
      <c r="IN8" s="40">
        <v>247</v>
      </c>
      <c r="IO8" s="40">
        <v>248</v>
      </c>
      <c r="IP8" s="40">
        <v>249</v>
      </c>
      <c r="IQ8" s="40">
        <v>250</v>
      </c>
      <c r="IR8" s="40">
        <v>251</v>
      </c>
      <c r="IS8" s="40">
        <v>252</v>
      </c>
      <c r="IT8" s="40">
        <v>253</v>
      </c>
      <c r="IU8" s="40">
        <v>254</v>
      </c>
      <c r="IV8" s="40">
        <v>255</v>
      </c>
      <c r="IW8" s="40">
        <v>256</v>
      </c>
    </row>
    <row r="9" spans="1:257" ht="9" customHeight="1">
      <c r="A9" s="41" t="s">
        <v>85</v>
      </c>
      <c r="B9" s="42" t="s">
        <v>86</v>
      </c>
      <c r="C9" s="42" t="s">
        <v>86</v>
      </c>
      <c r="D9" s="42" t="s">
        <v>86</v>
      </c>
      <c r="E9" s="42" t="s">
        <v>86</v>
      </c>
      <c r="F9" s="42" t="s">
        <v>86</v>
      </c>
      <c r="G9" s="42" t="s">
        <v>86</v>
      </c>
      <c r="H9" s="42" t="s">
        <v>86</v>
      </c>
      <c r="I9" s="42" t="s">
        <v>86</v>
      </c>
      <c r="J9" s="42" t="s">
        <v>86</v>
      </c>
      <c r="K9" s="42" t="s">
        <v>86</v>
      </c>
      <c r="L9" s="42" t="s">
        <v>86</v>
      </c>
      <c r="M9" s="42" t="s">
        <v>86</v>
      </c>
      <c r="N9" s="42" t="s">
        <v>86</v>
      </c>
      <c r="O9" s="42" t="s">
        <v>86</v>
      </c>
      <c r="P9" s="42" t="s">
        <v>86</v>
      </c>
      <c r="Q9" s="42" t="s">
        <v>86</v>
      </c>
      <c r="R9" s="42" t="s">
        <v>86</v>
      </c>
      <c r="S9" s="42" t="s">
        <v>86</v>
      </c>
      <c r="T9" s="42" t="s">
        <v>86</v>
      </c>
      <c r="U9" s="42" t="s">
        <v>86</v>
      </c>
      <c r="V9" s="42" t="s">
        <v>86</v>
      </c>
      <c r="W9" s="42" t="s">
        <v>86</v>
      </c>
      <c r="X9" s="42" t="s">
        <v>86</v>
      </c>
      <c r="Y9" s="42" t="s">
        <v>86</v>
      </c>
      <c r="Z9" s="42" t="s">
        <v>86</v>
      </c>
      <c r="AA9" s="42" t="s">
        <v>86</v>
      </c>
      <c r="AB9" s="42" t="s">
        <v>86</v>
      </c>
      <c r="AC9" s="42" t="s">
        <v>86</v>
      </c>
      <c r="AD9" s="42" t="s">
        <v>86</v>
      </c>
      <c r="AE9" s="42" t="s">
        <v>86</v>
      </c>
      <c r="AF9" s="42" t="s">
        <v>86</v>
      </c>
      <c r="AG9" s="42" t="s">
        <v>86</v>
      </c>
      <c r="AH9" s="42" t="s">
        <v>86</v>
      </c>
      <c r="AI9" s="42" t="s">
        <v>86</v>
      </c>
      <c r="AJ9" s="42" t="s">
        <v>86</v>
      </c>
      <c r="AK9" s="42" t="s">
        <v>86</v>
      </c>
      <c r="AL9" s="42" t="s">
        <v>86</v>
      </c>
      <c r="AM9" s="42" t="s">
        <v>86</v>
      </c>
      <c r="AN9" s="42" t="s">
        <v>86</v>
      </c>
      <c r="AO9" s="42" t="s">
        <v>86</v>
      </c>
      <c r="AP9" s="42"/>
      <c r="AQ9" s="42" t="s">
        <v>86</v>
      </c>
      <c r="AR9" s="42"/>
      <c r="AS9" s="42" t="s">
        <v>86</v>
      </c>
      <c r="AT9" s="42" t="s">
        <v>86</v>
      </c>
      <c r="AU9" s="42" t="s">
        <v>86</v>
      </c>
      <c r="AV9" s="42" t="s">
        <v>86</v>
      </c>
      <c r="AW9" s="42" t="s">
        <v>86</v>
      </c>
      <c r="AX9" s="42" t="s">
        <v>86</v>
      </c>
      <c r="AY9" s="42" t="s">
        <v>86</v>
      </c>
      <c r="AZ9" s="42" t="s">
        <v>86</v>
      </c>
      <c r="BA9" s="42" t="s">
        <v>86</v>
      </c>
      <c r="BB9" s="42" t="s">
        <v>86</v>
      </c>
      <c r="BC9" s="42" t="s">
        <v>86</v>
      </c>
      <c r="BD9" s="42" t="s">
        <v>86</v>
      </c>
      <c r="BE9" s="42" t="s">
        <v>86</v>
      </c>
      <c r="BF9" s="42" t="s">
        <v>86</v>
      </c>
      <c r="BG9" s="42" t="s">
        <v>86</v>
      </c>
      <c r="BH9" s="42" t="s">
        <v>86</v>
      </c>
      <c r="BI9" s="42" t="s">
        <v>86</v>
      </c>
      <c r="BJ9" s="42" t="s">
        <v>86</v>
      </c>
      <c r="BK9" s="42" t="s">
        <v>86</v>
      </c>
      <c r="BL9" s="42" t="s">
        <v>86</v>
      </c>
      <c r="BM9" s="42" t="s">
        <v>86</v>
      </c>
      <c r="BN9" s="42" t="s">
        <v>86</v>
      </c>
      <c r="BO9" s="42" t="s">
        <v>86</v>
      </c>
      <c r="BP9" s="42" t="s">
        <v>86</v>
      </c>
      <c r="BQ9" s="42" t="s">
        <v>86</v>
      </c>
      <c r="BR9" s="42" t="s">
        <v>86</v>
      </c>
      <c r="BS9" s="42" t="s">
        <v>86</v>
      </c>
      <c r="BT9" s="42" t="s">
        <v>86</v>
      </c>
      <c r="BU9" s="42" t="s">
        <v>86</v>
      </c>
      <c r="BV9" s="42" t="s">
        <v>86</v>
      </c>
      <c r="BW9" s="42" t="s">
        <v>86</v>
      </c>
      <c r="BX9" s="42" t="s">
        <v>86</v>
      </c>
      <c r="BY9" s="42" t="s">
        <v>86</v>
      </c>
      <c r="BZ9" s="42" t="s">
        <v>86</v>
      </c>
      <c r="CA9" s="42" t="s">
        <v>86</v>
      </c>
      <c r="CB9" s="42" t="s">
        <v>86</v>
      </c>
      <c r="CC9" s="42" t="s">
        <v>86</v>
      </c>
      <c r="CD9" s="42" t="s">
        <v>86</v>
      </c>
      <c r="CE9" s="42" t="s">
        <v>86</v>
      </c>
      <c r="CF9" s="42" t="s">
        <v>86</v>
      </c>
      <c r="CG9" s="42" t="s">
        <v>86</v>
      </c>
      <c r="CH9" s="42" t="s">
        <v>86</v>
      </c>
      <c r="CI9" s="42" t="s">
        <v>86</v>
      </c>
      <c r="CJ9" s="42" t="s">
        <v>86</v>
      </c>
      <c r="CK9" s="42" t="s">
        <v>86</v>
      </c>
      <c r="CL9" s="42" t="s">
        <v>86</v>
      </c>
      <c r="CM9" s="42" t="s">
        <v>86</v>
      </c>
      <c r="CN9" s="42" t="s">
        <v>86</v>
      </c>
      <c r="CO9" s="42" t="s">
        <v>86</v>
      </c>
      <c r="CP9" s="42" t="s">
        <v>86</v>
      </c>
      <c r="CQ9" s="42" t="s">
        <v>86</v>
      </c>
      <c r="CR9" s="42" t="s">
        <v>86</v>
      </c>
      <c r="CS9" s="42" t="s">
        <v>86</v>
      </c>
      <c r="CT9" s="42" t="s">
        <v>86</v>
      </c>
      <c r="CU9" s="42" t="s">
        <v>86</v>
      </c>
      <c r="CV9" s="42" t="s">
        <v>86</v>
      </c>
      <c r="CW9" s="42" t="s">
        <v>86</v>
      </c>
      <c r="CX9" s="42" t="s">
        <v>86</v>
      </c>
      <c r="CY9" s="42" t="s">
        <v>86</v>
      </c>
      <c r="CZ9" s="42" t="s">
        <v>86</v>
      </c>
      <c r="DA9" s="42" t="s">
        <v>86</v>
      </c>
      <c r="DB9" s="42" t="s">
        <v>86</v>
      </c>
      <c r="DC9" s="42" t="s">
        <v>86</v>
      </c>
      <c r="DD9" s="42" t="s">
        <v>86</v>
      </c>
      <c r="DE9" s="42" t="s">
        <v>86</v>
      </c>
      <c r="DF9" s="42" t="s">
        <v>86</v>
      </c>
      <c r="DG9" s="42" t="s">
        <v>86</v>
      </c>
      <c r="DH9" s="42" t="s">
        <v>86</v>
      </c>
      <c r="DI9" s="42" t="s">
        <v>86</v>
      </c>
      <c r="DJ9" s="42" t="s">
        <v>86</v>
      </c>
      <c r="DK9" s="42" t="s">
        <v>86</v>
      </c>
      <c r="DL9" s="42" t="s">
        <v>86</v>
      </c>
      <c r="DM9" s="42" t="s">
        <v>86</v>
      </c>
      <c r="DN9" s="42" t="s">
        <v>86</v>
      </c>
      <c r="DO9" s="42" t="s">
        <v>86</v>
      </c>
      <c r="DP9" s="42" t="s">
        <v>86</v>
      </c>
      <c r="DQ9" s="42" t="s">
        <v>86</v>
      </c>
      <c r="DR9" s="42" t="s">
        <v>86</v>
      </c>
      <c r="DS9" s="42" t="s">
        <v>86</v>
      </c>
      <c r="DT9" s="42" t="s">
        <v>86</v>
      </c>
      <c r="DU9" s="42" t="s">
        <v>86</v>
      </c>
      <c r="DV9" s="42" t="s">
        <v>86</v>
      </c>
      <c r="DW9" s="42" t="s">
        <v>86</v>
      </c>
      <c r="DX9" s="42" t="s">
        <v>86</v>
      </c>
      <c r="DY9" s="42" t="s">
        <v>86</v>
      </c>
      <c r="DZ9" s="42" t="s">
        <v>86</v>
      </c>
      <c r="EA9" s="42" t="s">
        <v>86</v>
      </c>
      <c r="EB9" s="42" t="s">
        <v>86</v>
      </c>
      <c r="EC9" s="42" t="s">
        <v>86</v>
      </c>
      <c r="ED9" s="42" t="s">
        <v>86</v>
      </c>
      <c r="EE9" s="42" t="s">
        <v>86</v>
      </c>
      <c r="EF9" s="42" t="s">
        <v>86</v>
      </c>
      <c r="EG9" s="42" t="s">
        <v>86</v>
      </c>
      <c r="EH9" s="42" t="s">
        <v>86</v>
      </c>
      <c r="EI9" s="42" t="s">
        <v>86</v>
      </c>
      <c r="EJ9" s="42" t="s">
        <v>86</v>
      </c>
      <c r="EK9" s="42" t="s">
        <v>86</v>
      </c>
      <c r="EL9" s="42" t="s">
        <v>86</v>
      </c>
      <c r="EM9" s="42" t="s">
        <v>86</v>
      </c>
      <c r="EN9" s="42" t="s">
        <v>86</v>
      </c>
      <c r="EO9" s="42" t="s">
        <v>86</v>
      </c>
      <c r="EP9" s="42" t="s">
        <v>86</v>
      </c>
      <c r="EQ9" s="42" t="s">
        <v>86</v>
      </c>
      <c r="ER9" s="42" t="s">
        <v>86</v>
      </c>
      <c r="ES9" s="42" t="s">
        <v>86</v>
      </c>
      <c r="ET9" s="42" t="s">
        <v>86</v>
      </c>
      <c r="EU9" s="42" t="s">
        <v>86</v>
      </c>
      <c r="EV9" s="42" t="s">
        <v>86</v>
      </c>
      <c r="EW9" s="42" t="s">
        <v>86</v>
      </c>
      <c r="EX9" s="42" t="s">
        <v>86</v>
      </c>
      <c r="EY9" s="42" t="s">
        <v>86</v>
      </c>
      <c r="EZ9" s="42" t="s">
        <v>86</v>
      </c>
      <c r="FA9" s="42" t="s">
        <v>86</v>
      </c>
      <c r="FB9" s="42" t="s">
        <v>86</v>
      </c>
      <c r="FC9" s="42" t="s">
        <v>86</v>
      </c>
      <c r="FD9" s="42" t="s">
        <v>86</v>
      </c>
      <c r="FE9" s="42" t="s">
        <v>86</v>
      </c>
      <c r="FF9" s="42" t="s">
        <v>86</v>
      </c>
      <c r="FG9" s="42" t="s">
        <v>86</v>
      </c>
      <c r="FH9" s="42" t="s">
        <v>86</v>
      </c>
      <c r="FI9" s="42" t="s">
        <v>86</v>
      </c>
      <c r="FJ9" s="42" t="s">
        <v>86</v>
      </c>
      <c r="FK9" s="42" t="s">
        <v>86</v>
      </c>
      <c r="FL9" s="42" t="s">
        <v>86</v>
      </c>
      <c r="FM9" s="42" t="s">
        <v>86</v>
      </c>
      <c r="FN9" s="42" t="s">
        <v>86</v>
      </c>
      <c r="FO9" s="42" t="s">
        <v>86</v>
      </c>
      <c r="FP9" s="42" t="s">
        <v>86</v>
      </c>
      <c r="FQ9" s="42" t="s">
        <v>86</v>
      </c>
      <c r="FR9" s="42" t="s">
        <v>86</v>
      </c>
      <c r="FS9" s="42" t="s">
        <v>86</v>
      </c>
      <c r="FT9" s="42" t="s">
        <v>86</v>
      </c>
      <c r="FU9" s="42" t="s">
        <v>86</v>
      </c>
      <c r="FV9" s="42" t="s">
        <v>86</v>
      </c>
      <c r="FW9" s="42" t="s">
        <v>86</v>
      </c>
      <c r="FX9" s="42" t="s">
        <v>86</v>
      </c>
      <c r="FY9" s="42" t="s">
        <v>86</v>
      </c>
      <c r="FZ9" s="42" t="s">
        <v>86</v>
      </c>
      <c r="GA9" s="42" t="s">
        <v>86</v>
      </c>
      <c r="GB9" s="42" t="s">
        <v>86</v>
      </c>
      <c r="GC9" s="42" t="s">
        <v>86</v>
      </c>
      <c r="GD9" s="42" t="s">
        <v>86</v>
      </c>
      <c r="GE9" s="42" t="s">
        <v>86</v>
      </c>
      <c r="GF9" s="42" t="s">
        <v>86</v>
      </c>
      <c r="GG9" s="42" t="s">
        <v>86</v>
      </c>
      <c r="GH9" s="42" t="s">
        <v>86</v>
      </c>
      <c r="GI9" s="42" t="s">
        <v>86</v>
      </c>
      <c r="GJ9" s="42" t="s">
        <v>86</v>
      </c>
      <c r="GK9" s="42" t="s">
        <v>86</v>
      </c>
      <c r="GL9" s="42" t="s">
        <v>86</v>
      </c>
      <c r="GM9" s="42" t="s">
        <v>86</v>
      </c>
      <c r="GN9" s="42" t="s">
        <v>86</v>
      </c>
      <c r="GO9" s="42" t="s">
        <v>86</v>
      </c>
      <c r="GP9" s="42" t="s">
        <v>86</v>
      </c>
      <c r="GQ9" s="42" t="s">
        <v>86</v>
      </c>
      <c r="GR9" s="42" t="s">
        <v>86</v>
      </c>
      <c r="GS9" s="42" t="s">
        <v>86</v>
      </c>
      <c r="GT9" s="42" t="s">
        <v>86</v>
      </c>
      <c r="GU9" s="42" t="s">
        <v>86</v>
      </c>
      <c r="GV9" s="42" t="s">
        <v>86</v>
      </c>
      <c r="GW9" s="42" t="s">
        <v>86</v>
      </c>
      <c r="GX9" s="42" t="s">
        <v>86</v>
      </c>
      <c r="GY9" s="42" t="s">
        <v>86</v>
      </c>
      <c r="GZ9" s="42" t="s">
        <v>86</v>
      </c>
      <c r="HA9" s="42" t="s">
        <v>86</v>
      </c>
      <c r="HB9" s="42" t="s">
        <v>86</v>
      </c>
      <c r="HC9" s="42" t="s">
        <v>86</v>
      </c>
      <c r="HD9" s="42" t="s">
        <v>86</v>
      </c>
      <c r="HE9" s="42" t="s">
        <v>86</v>
      </c>
      <c r="HF9" s="42" t="s">
        <v>86</v>
      </c>
      <c r="HG9" s="42" t="s">
        <v>86</v>
      </c>
      <c r="HH9" s="42" t="s">
        <v>86</v>
      </c>
      <c r="HI9" s="42" t="s">
        <v>86</v>
      </c>
      <c r="HJ9" s="42" t="s">
        <v>86</v>
      </c>
      <c r="HK9" s="42" t="s">
        <v>86</v>
      </c>
      <c r="HL9" s="42" t="s">
        <v>86</v>
      </c>
      <c r="HM9" s="42" t="s">
        <v>86</v>
      </c>
      <c r="HN9" s="42" t="s">
        <v>86</v>
      </c>
      <c r="HO9" s="42" t="s">
        <v>86</v>
      </c>
      <c r="HP9" s="42" t="s">
        <v>86</v>
      </c>
      <c r="HQ9" s="42" t="s">
        <v>86</v>
      </c>
      <c r="HR9" s="42" t="s">
        <v>86</v>
      </c>
      <c r="HS9" s="42" t="s">
        <v>86</v>
      </c>
      <c r="HT9" s="42" t="s">
        <v>86</v>
      </c>
      <c r="HU9" s="42" t="s">
        <v>86</v>
      </c>
      <c r="HV9" s="42" t="s">
        <v>86</v>
      </c>
      <c r="HW9" s="42" t="s">
        <v>86</v>
      </c>
      <c r="HX9" s="42" t="s">
        <v>86</v>
      </c>
      <c r="HY9" s="42" t="s">
        <v>86</v>
      </c>
      <c r="HZ9" s="42" t="s">
        <v>86</v>
      </c>
      <c r="IA9" s="42" t="s">
        <v>86</v>
      </c>
      <c r="IB9" s="42" t="s">
        <v>86</v>
      </c>
      <c r="IC9" s="42" t="s">
        <v>86</v>
      </c>
      <c r="ID9" s="42" t="s">
        <v>86</v>
      </c>
      <c r="IE9" s="42" t="s">
        <v>86</v>
      </c>
      <c r="IF9" s="42" t="s">
        <v>86</v>
      </c>
      <c r="IG9" s="42" t="s">
        <v>86</v>
      </c>
      <c r="IH9" s="42" t="s">
        <v>86</v>
      </c>
      <c r="II9" s="42" t="s">
        <v>86</v>
      </c>
      <c r="IJ9" s="42" t="s">
        <v>86</v>
      </c>
      <c r="IK9" s="42" t="s">
        <v>86</v>
      </c>
      <c r="IL9" s="42" t="s">
        <v>86</v>
      </c>
      <c r="IM9" s="42" t="s">
        <v>86</v>
      </c>
      <c r="IN9" s="42" t="s">
        <v>86</v>
      </c>
      <c r="IO9" s="42" t="s">
        <v>86</v>
      </c>
      <c r="IP9" s="42" t="s">
        <v>86</v>
      </c>
      <c r="IQ9" s="42" t="s">
        <v>86</v>
      </c>
      <c r="IR9" s="42" t="s">
        <v>86</v>
      </c>
      <c r="IS9" s="42" t="s">
        <v>86</v>
      </c>
      <c r="IT9" s="42" t="s">
        <v>86</v>
      </c>
      <c r="IU9" s="42" t="s">
        <v>86</v>
      </c>
      <c r="IV9" s="42" t="s">
        <v>86</v>
      </c>
      <c r="IW9" s="42" t="s">
        <v>86</v>
      </c>
    </row>
    <row r="10" spans="1:257" s="1" customFormat="1" ht="9" customHeight="1">
      <c r="A10" s="43">
        <v>44927</v>
      </c>
      <c r="B10" s="44">
        <v>1971</v>
      </c>
      <c r="C10" s="44">
        <v>2202</v>
      </c>
      <c r="D10" s="44">
        <v>3541.75</v>
      </c>
      <c r="E10" s="44">
        <v>0</v>
      </c>
      <c r="F10" s="44">
        <v>0</v>
      </c>
      <c r="G10" s="44">
        <v>1771</v>
      </c>
      <c r="H10" s="44">
        <v>2313</v>
      </c>
      <c r="I10" s="44">
        <v>2314</v>
      </c>
      <c r="J10" s="44">
        <v>941</v>
      </c>
      <c r="K10" s="44">
        <v>766</v>
      </c>
      <c r="L10" s="44">
        <v>15730</v>
      </c>
      <c r="M10" s="44">
        <v>9667</v>
      </c>
      <c r="N10" s="44">
        <v>0</v>
      </c>
      <c r="O10" s="44">
        <v>4047</v>
      </c>
      <c r="P10" s="44">
        <v>5427</v>
      </c>
      <c r="Q10" s="44">
        <v>3805</v>
      </c>
      <c r="R10" s="44">
        <v>399</v>
      </c>
      <c r="S10" s="44">
        <v>0</v>
      </c>
      <c r="T10" s="44">
        <v>0</v>
      </c>
      <c r="U10" s="44">
        <v>3.654296875</v>
      </c>
      <c r="V10" s="44">
        <v>3.453125</v>
      </c>
      <c r="W10" s="44">
        <v>734</v>
      </c>
      <c r="X10" s="44">
        <v>0</v>
      </c>
      <c r="Y10" s="44">
        <v>2.5516662597656201</v>
      </c>
      <c r="Z10" s="44">
        <v>41.1005859375</v>
      </c>
      <c r="AA10" s="44">
        <v>2.9183333333333299</v>
      </c>
      <c r="AB10" s="44">
        <v>2.3483333333333301</v>
      </c>
      <c r="AC10" s="44">
        <v>69.671875</v>
      </c>
      <c r="AD10" s="44">
        <v>9.1650390625</v>
      </c>
      <c r="AE10" s="44">
        <v>3.8740234375</v>
      </c>
      <c r="AF10" s="44">
        <v>869.5625</v>
      </c>
      <c r="AG10" s="44">
        <v>8.08</v>
      </c>
      <c r="AH10" s="44">
        <v>6.3472222222222197</v>
      </c>
      <c r="AI10" s="44">
        <v>1096</v>
      </c>
      <c r="AJ10" s="44">
        <v>0.296630859375</v>
      </c>
      <c r="AK10" s="44">
        <v>0.30322265625</v>
      </c>
      <c r="AL10" s="44">
        <v>3.69921875</v>
      </c>
      <c r="AM10" s="44">
        <v>9.3330078125</v>
      </c>
      <c r="AN10" s="44">
        <v>9.328125</v>
      </c>
      <c r="AO10" s="44">
        <v>16.67578125</v>
      </c>
      <c r="AP10" s="44">
        <v>6.66796875</v>
      </c>
      <c r="AQ10" s="44">
        <v>14.380859375</v>
      </c>
      <c r="AR10" s="44">
        <v>397.9375</v>
      </c>
      <c r="AS10" s="44">
        <v>3.6982421875</v>
      </c>
      <c r="AT10" s="44">
        <v>5.63671875</v>
      </c>
      <c r="AU10" s="44">
        <v>135.90625</v>
      </c>
      <c r="AV10" s="44">
        <v>109.5</v>
      </c>
      <c r="AW10" s="44">
        <v>6.296875</v>
      </c>
      <c r="AX10" s="44">
        <v>0</v>
      </c>
      <c r="AY10" s="44">
        <v>93.099609375</v>
      </c>
      <c r="AZ10" s="44">
        <v>23.5627777777778</v>
      </c>
      <c r="BA10" s="44">
        <v>24</v>
      </c>
      <c r="BB10" s="45">
        <v>24</v>
      </c>
      <c r="BC10" s="44">
        <v>18.280277777777801</v>
      </c>
      <c r="BD10" s="44">
        <v>0</v>
      </c>
      <c r="BE10" s="44">
        <v>8.8877777777777798</v>
      </c>
      <c r="BF10" s="44">
        <v>0</v>
      </c>
      <c r="BG10" s="44">
        <v>5.4683333333333302</v>
      </c>
      <c r="BH10" s="44">
        <v>0</v>
      </c>
      <c r="BI10" s="44">
        <v>11.8944444444444</v>
      </c>
      <c r="BJ10" s="44">
        <v>17.3808333333333</v>
      </c>
      <c r="BK10" s="44">
        <v>20.818055555555599</v>
      </c>
      <c r="BL10" s="44">
        <v>0</v>
      </c>
      <c r="BM10" s="44">
        <v>0</v>
      </c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</row>
    <row r="11" spans="1:257" s="1" customFormat="1" ht="9" customHeight="1">
      <c r="A11" s="43">
        <v>44928</v>
      </c>
      <c r="B11" s="44">
        <v>1968</v>
      </c>
      <c r="C11" s="44">
        <v>2198</v>
      </c>
      <c r="D11" s="44">
        <v>3499</v>
      </c>
      <c r="E11" s="44">
        <v>0</v>
      </c>
      <c r="F11" s="44">
        <v>0</v>
      </c>
      <c r="G11" s="44">
        <v>2763</v>
      </c>
      <c r="H11" s="44">
        <v>2496</v>
      </c>
      <c r="I11" s="44">
        <v>2418</v>
      </c>
      <c r="J11" s="44">
        <v>1081</v>
      </c>
      <c r="K11" s="44">
        <v>965</v>
      </c>
      <c r="L11" s="44">
        <v>17280</v>
      </c>
      <c r="M11" s="44">
        <v>10655</v>
      </c>
      <c r="N11" s="44">
        <v>0</v>
      </c>
      <c r="O11" s="44">
        <v>4175</v>
      </c>
      <c r="P11" s="44">
        <v>5632</v>
      </c>
      <c r="Q11" s="44">
        <v>3604</v>
      </c>
      <c r="R11" s="44">
        <v>1325</v>
      </c>
      <c r="S11" s="44">
        <v>4</v>
      </c>
      <c r="T11" s="44">
        <v>4.4000244140625</v>
      </c>
      <c r="U11" s="44">
        <v>3.822265625</v>
      </c>
      <c r="V11" s="44">
        <v>3.984375</v>
      </c>
      <c r="W11" s="44">
        <v>799</v>
      </c>
      <c r="X11" s="44">
        <v>2.63055419921875</v>
      </c>
      <c r="Y11" s="44">
        <v>0</v>
      </c>
      <c r="Z11" s="44">
        <v>40.099609375</v>
      </c>
      <c r="AA11" s="44">
        <v>2.6119444444444402</v>
      </c>
      <c r="AB11" s="44">
        <v>2.04416666666667</v>
      </c>
      <c r="AC11" s="44">
        <v>61.5</v>
      </c>
      <c r="AD11" s="44">
        <v>11.5078125</v>
      </c>
      <c r="AE11" s="44">
        <v>1.654296875</v>
      </c>
      <c r="AF11" s="44">
        <v>874.8125</v>
      </c>
      <c r="AG11" s="44">
        <v>3.26972222222222</v>
      </c>
      <c r="AH11" s="44">
        <v>9.4047222222222207</v>
      </c>
      <c r="AI11" s="44">
        <v>973</v>
      </c>
      <c r="AJ11" s="44">
        <v>0.30126953125</v>
      </c>
      <c r="AK11" s="44">
        <v>0.314697265625</v>
      </c>
      <c r="AL11" s="44">
        <v>3.900390625</v>
      </c>
      <c r="AM11" s="44">
        <v>9.24609375</v>
      </c>
      <c r="AN11" s="44">
        <v>9.24609375</v>
      </c>
      <c r="AO11" s="44">
        <v>15.76953125</v>
      </c>
      <c r="AP11" s="44">
        <v>11.69921875</v>
      </c>
      <c r="AQ11" s="44">
        <v>10.4140625</v>
      </c>
      <c r="AR11" s="44">
        <v>410.25</v>
      </c>
      <c r="AS11" s="44">
        <v>2.65234375</v>
      </c>
      <c r="AT11" s="44">
        <v>6.5361328125</v>
      </c>
      <c r="AU11" s="44">
        <v>132.90625</v>
      </c>
      <c r="AV11" s="44">
        <v>112.5</v>
      </c>
      <c r="AW11" s="44">
        <v>23.1015625</v>
      </c>
      <c r="AX11" s="44">
        <v>0</v>
      </c>
      <c r="AY11" s="44">
        <v>112.400390625</v>
      </c>
      <c r="AZ11" s="44">
        <v>23.344444444444399</v>
      </c>
      <c r="BA11" s="44">
        <v>24</v>
      </c>
      <c r="BB11" s="45">
        <v>24</v>
      </c>
      <c r="BC11" s="44">
        <v>19.772500000000001</v>
      </c>
      <c r="BD11" s="44">
        <v>0</v>
      </c>
      <c r="BE11" s="44">
        <v>12.911666666666701</v>
      </c>
      <c r="BF11" s="44">
        <v>0</v>
      </c>
      <c r="BG11" s="44">
        <v>9.5175000000000001</v>
      </c>
      <c r="BH11" s="44">
        <v>0</v>
      </c>
      <c r="BI11" s="44">
        <v>14.9194444444444</v>
      </c>
      <c r="BJ11" s="44">
        <v>19.046666666666699</v>
      </c>
      <c r="BK11" s="44">
        <v>21.762222222222199</v>
      </c>
      <c r="BL11" s="44">
        <v>0</v>
      </c>
      <c r="BM11" s="44">
        <v>0</v>
      </c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</row>
    <row r="12" spans="1:257" s="1" customFormat="1" ht="9" customHeight="1">
      <c r="A12" s="43">
        <v>44929</v>
      </c>
      <c r="B12" s="44">
        <v>1968</v>
      </c>
      <c r="C12" s="44">
        <v>2192</v>
      </c>
      <c r="D12" s="44">
        <v>3600.25</v>
      </c>
      <c r="E12" s="44">
        <v>0</v>
      </c>
      <c r="F12" s="44">
        <v>0</v>
      </c>
      <c r="G12" s="44">
        <v>2678</v>
      </c>
      <c r="H12" s="44">
        <v>2650</v>
      </c>
      <c r="I12" s="44">
        <v>2539</v>
      </c>
      <c r="J12" s="44">
        <v>1138</v>
      </c>
      <c r="K12" s="44">
        <v>1049</v>
      </c>
      <c r="L12" s="44">
        <v>17710</v>
      </c>
      <c r="M12" s="44">
        <v>11142</v>
      </c>
      <c r="N12" s="44">
        <v>0</v>
      </c>
      <c r="O12" s="44">
        <v>4110</v>
      </c>
      <c r="P12" s="44">
        <v>5611</v>
      </c>
      <c r="Q12" s="44">
        <v>3616</v>
      </c>
      <c r="R12" s="44">
        <v>1606</v>
      </c>
      <c r="S12" s="44">
        <v>0.5999755859375</v>
      </c>
      <c r="T12" s="44">
        <v>0.7999267578125</v>
      </c>
      <c r="U12" s="44">
        <v>4.015625</v>
      </c>
      <c r="V12" s="44">
        <v>3.578125</v>
      </c>
      <c r="W12" s="44">
        <v>778</v>
      </c>
      <c r="X12" s="44">
        <v>0</v>
      </c>
      <c r="Y12" s="44">
        <v>2.3558349609375</v>
      </c>
      <c r="Z12" s="44">
        <v>37.7998046875</v>
      </c>
      <c r="AA12" s="44">
        <v>2.58555555555556</v>
      </c>
      <c r="AB12" s="44">
        <v>1.3688888888888899</v>
      </c>
      <c r="AC12" s="44">
        <v>52.328125</v>
      </c>
      <c r="AD12" s="44">
        <v>2.775390625</v>
      </c>
      <c r="AE12" s="44">
        <v>10.0537109375</v>
      </c>
      <c r="AF12" s="44">
        <v>858.8125</v>
      </c>
      <c r="AG12" s="44">
        <v>4.12777777777778</v>
      </c>
      <c r="AH12" s="44">
        <v>10.216388888888901</v>
      </c>
      <c r="AI12" s="44">
        <v>1101</v>
      </c>
      <c r="AJ12" s="44">
        <v>0.259033203125</v>
      </c>
      <c r="AK12" s="44">
        <v>0.2685546875</v>
      </c>
      <c r="AL12" s="44">
        <v>3.599609375</v>
      </c>
      <c r="AM12" s="44">
        <v>9.1328125</v>
      </c>
      <c r="AN12" s="44">
        <v>9.14453125</v>
      </c>
      <c r="AO12" s="44">
        <v>14.82421875</v>
      </c>
      <c r="AP12" s="44">
        <v>6.666015625</v>
      </c>
      <c r="AQ12" s="44">
        <v>12.37890625</v>
      </c>
      <c r="AR12" s="44">
        <v>358</v>
      </c>
      <c r="AS12" s="44">
        <v>4.853515625</v>
      </c>
      <c r="AT12" s="44">
        <v>3.6904296875</v>
      </c>
      <c r="AU12" s="44">
        <v>123.5</v>
      </c>
      <c r="AV12" s="44">
        <v>118.400390625</v>
      </c>
      <c r="AW12" s="44">
        <v>19.80078125</v>
      </c>
      <c r="AX12" s="44">
        <v>0</v>
      </c>
      <c r="AY12" s="44">
        <v>114.3984375</v>
      </c>
      <c r="AZ12" s="44">
        <v>24</v>
      </c>
      <c r="BA12" s="44">
        <v>24</v>
      </c>
      <c r="BB12" s="45">
        <v>24</v>
      </c>
      <c r="BC12" s="44">
        <v>20.996111111111102</v>
      </c>
      <c r="BD12" s="44">
        <v>0</v>
      </c>
      <c r="BE12" s="44">
        <v>12.7538888888889</v>
      </c>
      <c r="BF12" s="44">
        <v>0</v>
      </c>
      <c r="BG12" s="44">
        <v>9.0436111111111099</v>
      </c>
      <c r="BH12" s="44">
        <v>0</v>
      </c>
      <c r="BI12" s="44">
        <v>16.233055555555602</v>
      </c>
      <c r="BJ12" s="44">
        <v>19.906666666666698</v>
      </c>
      <c r="BK12" s="44">
        <v>22.872222222222199</v>
      </c>
      <c r="BL12" s="44">
        <v>0</v>
      </c>
      <c r="BM12" s="44">
        <v>0</v>
      </c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</row>
    <row r="13" spans="1:257" s="1" customFormat="1" ht="9" customHeight="1">
      <c r="A13" s="43">
        <v>44930</v>
      </c>
      <c r="B13" s="44">
        <v>1971</v>
      </c>
      <c r="C13" s="44">
        <v>2185</v>
      </c>
      <c r="D13" s="44">
        <v>3588.25</v>
      </c>
      <c r="E13" s="44">
        <v>0</v>
      </c>
      <c r="F13" s="44">
        <v>0</v>
      </c>
      <c r="G13" s="44">
        <v>2854</v>
      </c>
      <c r="H13" s="44">
        <v>2435</v>
      </c>
      <c r="I13" s="44">
        <v>2398</v>
      </c>
      <c r="J13" s="44">
        <v>1155</v>
      </c>
      <c r="K13" s="44">
        <v>1116</v>
      </c>
      <c r="L13" s="44">
        <v>17590</v>
      </c>
      <c r="M13" s="44">
        <v>11264</v>
      </c>
      <c r="N13" s="44">
        <v>0</v>
      </c>
      <c r="O13" s="44">
        <v>4309</v>
      </c>
      <c r="P13" s="44">
        <v>5303</v>
      </c>
      <c r="Q13" s="44">
        <v>3740</v>
      </c>
      <c r="R13" s="44">
        <v>1179</v>
      </c>
      <c r="S13" s="44">
        <v>0</v>
      </c>
      <c r="T13" s="44">
        <v>0</v>
      </c>
      <c r="U13" s="44">
        <v>4.1484375</v>
      </c>
      <c r="V13" s="44">
        <v>3.9375</v>
      </c>
      <c r="W13" s="44">
        <v>827</v>
      </c>
      <c r="X13" s="44">
        <v>2.3238830566406201</v>
      </c>
      <c r="Y13" s="44">
        <v>0</v>
      </c>
      <c r="Z13" s="44">
        <v>35.5</v>
      </c>
      <c r="AA13" s="44">
        <v>1.9538888888888899</v>
      </c>
      <c r="AB13" s="44">
        <v>3.01</v>
      </c>
      <c r="AC13" s="44">
        <v>65.40625</v>
      </c>
      <c r="AD13" s="44">
        <v>7.146484375</v>
      </c>
      <c r="AE13" s="44">
        <v>6.515625</v>
      </c>
      <c r="AF13" s="44">
        <v>912</v>
      </c>
      <c r="AG13" s="44">
        <v>6.2308333333333303</v>
      </c>
      <c r="AH13" s="44">
        <v>6.7163888888888899</v>
      </c>
      <c r="AI13" s="44">
        <v>987</v>
      </c>
      <c r="AJ13" s="44">
        <v>0.30810546875</v>
      </c>
      <c r="AK13" s="44">
        <v>0.31640625</v>
      </c>
      <c r="AL13" s="44">
        <v>4.1005859375</v>
      </c>
      <c r="AM13" s="44">
        <v>9.236328125</v>
      </c>
      <c r="AN13" s="44">
        <v>9.234375</v>
      </c>
      <c r="AO13" s="44">
        <v>15.80078125</v>
      </c>
      <c r="AP13" s="44">
        <v>14.046875</v>
      </c>
      <c r="AQ13" s="44">
        <v>8.541015625</v>
      </c>
      <c r="AR13" s="44">
        <v>423</v>
      </c>
      <c r="AS13" s="44">
        <v>5.6591796875</v>
      </c>
      <c r="AT13" s="44">
        <v>3.388671875</v>
      </c>
      <c r="AU13" s="44">
        <v>131.6875</v>
      </c>
      <c r="AV13" s="44">
        <v>128</v>
      </c>
      <c r="AW13" s="44">
        <v>69.59765625</v>
      </c>
      <c r="AX13" s="44">
        <v>0</v>
      </c>
      <c r="AY13" s="44">
        <v>111.701171875</v>
      </c>
      <c r="AZ13" s="44">
        <v>23.8541666666667</v>
      </c>
      <c r="BA13" s="44">
        <v>24</v>
      </c>
      <c r="BB13" s="45">
        <v>24</v>
      </c>
      <c r="BC13" s="44">
        <v>19.3061111111111</v>
      </c>
      <c r="BD13" s="44">
        <v>0</v>
      </c>
      <c r="BE13" s="44">
        <v>12.6177777777778</v>
      </c>
      <c r="BF13" s="44">
        <v>0</v>
      </c>
      <c r="BG13" s="44">
        <v>10.567777777777801</v>
      </c>
      <c r="BH13" s="44">
        <v>0</v>
      </c>
      <c r="BI13" s="44">
        <v>17.226666666666699</v>
      </c>
      <c r="BJ13" s="44">
        <v>19.690277777777801</v>
      </c>
      <c r="BK13" s="44">
        <v>21.654166666666701</v>
      </c>
      <c r="BL13" s="44">
        <v>0</v>
      </c>
      <c r="BM13" s="44">
        <v>0</v>
      </c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</row>
    <row r="14" spans="1:257" s="1" customFormat="1" ht="9" customHeight="1">
      <c r="A14" s="43">
        <v>44931</v>
      </c>
      <c r="B14" s="44">
        <v>1965</v>
      </c>
      <c r="C14" s="44">
        <v>2171</v>
      </c>
      <c r="D14" s="44">
        <v>3585</v>
      </c>
      <c r="E14" s="44">
        <v>0</v>
      </c>
      <c r="F14" s="44">
        <v>0</v>
      </c>
      <c r="G14" s="44">
        <v>2657</v>
      </c>
      <c r="H14" s="44">
        <v>2332</v>
      </c>
      <c r="I14" s="44">
        <v>2447</v>
      </c>
      <c r="J14" s="44">
        <v>1126</v>
      </c>
      <c r="K14" s="44">
        <v>1051</v>
      </c>
      <c r="L14" s="44">
        <v>17220</v>
      </c>
      <c r="M14" s="44">
        <v>10833</v>
      </c>
      <c r="N14" s="44">
        <v>0</v>
      </c>
      <c r="O14" s="44">
        <v>4120</v>
      </c>
      <c r="P14" s="44">
        <v>5721</v>
      </c>
      <c r="Q14" s="44">
        <v>3881</v>
      </c>
      <c r="R14" s="44">
        <v>1193</v>
      </c>
      <c r="S14" s="44">
        <v>0</v>
      </c>
      <c r="T14" s="44">
        <v>0</v>
      </c>
      <c r="U14" s="44">
        <v>3.984375</v>
      </c>
      <c r="V14" s="44">
        <v>3.984375</v>
      </c>
      <c r="W14" s="44">
        <v>818</v>
      </c>
      <c r="X14" s="44">
        <v>0</v>
      </c>
      <c r="Y14" s="44">
        <v>2.260009765625</v>
      </c>
      <c r="Z14" s="44">
        <v>36.5</v>
      </c>
      <c r="AA14" s="44">
        <v>1.9819444444444401</v>
      </c>
      <c r="AB14" s="44">
        <v>2.5697222222222198</v>
      </c>
      <c r="AC14" s="44">
        <v>60.03125</v>
      </c>
      <c r="AD14" s="44">
        <v>6.0400390625</v>
      </c>
      <c r="AE14" s="44">
        <v>7.5107421875</v>
      </c>
      <c r="AF14" s="44">
        <v>906.625</v>
      </c>
      <c r="AG14" s="44">
        <v>2.0322222222222202</v>
      </c>
      <c r="AH14" s="44">
        <v>11.5</v>
      </c>
      <c r="AI14" s="44">
        <v>1044</v>
      </c>
      <c r="AJ14" s="44">
        <v>0.233154296875</v>
      </c>
      <c r="AK14" s="44">
        <v>0.238525390625</v>
      </c>
      <c r="AL14" s="44">
        <v>3.2998046875</v>
      </c>
      <c r="AM14" s="44">
        <v>9.076171875</v>
      </c>
      <c r="AN14" s="44">
        <v>9.083984375</v>
      </c>
      <c r="AO14" s="44">
        <v>14.3671875</v>
      </c>
      <c r="AP14" s="44">
        <v>6.66796875</v>
      </c>
      <c r="AQ14" s="44">
        <v>11.63671875</v>
      </c>
      <c r="AR14" s="44">
        <v>348.9375</v>
      </c>
      <c r="AS14" s="44">
        <v>5.1806640625</v>
      </c>
      <c r="AT14" s="44">
        <v>3.9921875</v>
      </c>
      <c r="AU14" s="44">
        <v>133</v>
      </c>
      <c r="AV14" s="44">
        <v>134.2998046875</v>
      </c>
      <c r="AW14" s="44">
        <v>89.203125</v>
      </c>
      <c r="AX14" s="44">
        <v>0</v>
      </c>
      <c r="AY14" s="44">
        <v>114.400390625</v>
      </c>
      <c r="AZ14" s="44">
        <v>23.8963888888889</v>
      </c>
      <c r="BA14" s="44">
        <v>23.963055555555599</v>
      </c>
      <c r="BB14" s="45">
        <v>23.8963888888889</v>
      </c>
      <c r="BC14" s="44">
        <v>18.550833333333301</v>
      </c>
      <c r="BD14" s="44">
        <v>0</v>
      </c>
      <c r="BE14" s="44">
        <v>10.723333333333301</v>
      </c>
      <c r="BF14" s="44">
        <v>0</v>
      </c>
      <c r="BG14" s="44">
        <v>10.9294444444444</v>
      </c>
      <c r="BH14" s="44">
        <v>0</v>
      </c>
      <c r="BI14" s="44">
        <v>16.282777777777799</v>
      </c>
      <c r="BJ14" s="44">
        <v>19.463333333333299</v>
      </c>
      <c r="BK14" s="44">
        <v>22.1252777777778</v>
      </c>
      <c r="BL14" s="44">
        <v>0</v>
      </c>
      <c r="BM14" s="44">
        <v>0</v>
      </c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</row>
    <row r="15" spans="1:257" s="1" customFormat="1" ht="9" customHeight="1">
      <c r="A15" s="43">
        <v>44932</v>
      </c>
      <c r="B15" s="44">
        <v>1968</v>
      </c>
      <c r="C15" s="44">
        <v>2179</v>
      </c>
      <c r="D15" s="44">
        <v>3603.25</v>
      </c>
      <c r="E15" s="44">
        <v>0</v>
      </c>
      <c r="F15" s="44">
        <v>0</v>
      </c>
      <c r="G15" s="44">
        <v>2644</v>
      </c>
      <c r="H15" s="44">
        <v>2617</v>
      </c>
      <c r="I15" s="44">
        <v>2505</v>
      </c>
      <c r="J15" s="44">
        <v>1133</v>
      </c>
      <c r="K15" s="44">
        <v>1042</v>
      </c>
      <c r="L15" s="44">
        <v>17590</v>
      </c>
      <c r="M15" s="44">
        <v>11250</v>
      </c>
      <c r="N15" s="44">
        <v>0</v>
      </c>
      <c r="O15" s="44">
        <v>4200</v>
      </c>
      <c r="P15" s="44">
        <v>5470</v>
      </c>
      <c r="Q15" s="44">
        <v>3787</v>
      </c>
      <c r="R15" s="44">
        <v>1372</v>
      </c>
      <c r="S15" s="44">
        <v>0</v>
      </c>
      <c r="T15" s="44">
        <v>0</v>
      </c>
      <c r="U15" s="44">
        <v>3.966796875</v>
      </c>
      <c r="V15" s="44">
        <v>4.109375</v>
      </c>
      <c r="W15" s="44">
        <v>828</v>
      </c>
      <c r="X15" s="44">
        <v>2.4241638183593799</v>
      </c>
      <c r="Y15" s="44">
        <v>0</v>
      </c>
      <c r="Z15" s="44">
        <v>37.1005859375</v>
      </c>
      <c r="AA15" s="44">
        <v>1.12777777777778</v>
      </c>
      <c r="AB15" s="44">
        <v>2.55972222222222</v>
      </c>
      <c r="AC15" s="44">
        <v>48.53125</v>
      </c>
      <c r="AD15" s="44">
        <v>11.31640625</v>
      </c>
      <c r="AE15" s="44">
        <v>2.759765625</v>
      </c>
      <c r="AF15" s="44">
        <v>933.75</v>
      </c>
      <c r="AG15" s="44">
        <v>2.5052777777777799</v>
      </c>
      <c r="AH15" s="44">
        <v>10.9491666666667</v>
      </c>
      <c r="AI15" s="44">
        <v>1037</v>
      </c>
      <c r="AJ15" s="44">
        <v>0.269775390625</v>
      </c>
      <c r="AK15" s="44">
        <v>0.277587890625</v>
      </c>
      <c r="AL15" s="44">
        <v>3.599609375</v>
      </c>
      <c r="AM15" s="44">
        <v>9.1005859375</v>
      </c>
      <c r="AN15" s="44">
        <v>9.083984375</v>
      </c>
      <c r="AO15" s="44">
        <v>14.17578125</v>
      </c>
      <c r="AP15" s="44">
        <v>8.302734375</v>
      </c>
      <c r="AQ15" s="44">
        <v>10.53515625</v>
      </c>
      <c r="AR15" s="44">
        <v>357</v>
      </c>
      <c r="AS15" s="44">
        <v>5.0146484375</v>
      </c>
      <c r="AT15" s="44">
        <v>3.4814453125</v>
      </c>
      <c r="AU15" s="44">
        <v>123.5</v>
      </c>
      <c r="AV15" s="44">
        <v>144.8994140625</v>
      </c>
      <c r="AW15" s="44">
        <v>84.3984375</v>
      </c>
      <c r="AX15" s="44">
        <v>0</v>
      </c>
      <c r="AY15" s="44">
        <v>110.298828125</v>
      </c>
      <c r="AZ15" s="44">
        <v>23.9997222222222</v>
      </c>
      <c r="BA15" s="44">
        <v>23.9997222222222</v>
      </c>
      <c r="BB15" s="45">
        <v>23.9997222222222</v>
      </c>
      <c r="BC15" s="44">
        <v>20.7558333333333</v>
      </c>
      <c r="BD15" s="44">
        <v>0</v>
      </c>
      <c r="BE15" s="44">
        <v>8.9019444444444407</v>
      </c>
      <c r="BF15" s="44">
        <v>0</v>
      </c>
      <c r="BG15" s="44">
        <v>12.5761111111111</v>
      </c>
      <c r="BH15" s="44">
        <v>0</v>
      </c>
      <c r="BI15" s="44">
        <v>16.158611111111099</v>
      </c>
      <c r="BJ15" s="44">
        <v>19.725000000000001</v>
      </c>
      <c r="BK15" s="44">
        <v>22.598888888888901</v>
      </c>
      <c r="BL15" s="44">
        <v>0</v>
      </c>
      <c r="BM15" s="44">
        <v>0</v>
      </c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</row>
    <row r="16" spans="1:257" s="1" customFormat="1" ht="9" customHeight="1">
      <c r="A16" s="43">
        <v>44933</v>
      </c>
      <c r="B16" s="44">
        <v>1968</v>
      </c>
      <c r="C16" s="44">
        <v>2171</v>
      </c>
      <c r="D16" s="44">
        <v>3570</v>
      </c>
      <c r="E16" s="44">
        <v>0</v>
      </c>
      <c r="F16" s="44">
        <v>0</v>
      </c>
      <c r="G16" s="44">
        <v>2631</v>
      </c>
      <c r="H16" s="44">
        <v>2454</v>
      </c>
      <c r="I16" s="44">
        <v>2386</v>
      </c>
      <c r="J16" s="44">
        <v>1026</v>
      </c>
      <c r="K16" s="44">
        <v>936</v>
      </c>
      <c r="L16" s="44">
        <v>17030</v>
      </c>
      <c r="M16" s="44">
        <v>10431</v>
      </c>
      <c r="N16" s="44">
        <v>0</v>
      </c>
      <c r="O16" s="44">
        <v>4259</v>
      </c>
      <c r="P16" s="44">
        <v>5420</v>
      </c>
      <c r="Q16" s="44">
        <v>3496</v>
      </c>
      <c r="R16" s="44">
        <v>749</v>
      </c>
      <c r="S16" s="44">
        <v>6.2000732421875</v>
      </c>
      <c r="T16" s="44">
        <v>5.60009765625</v>
      </c>
      <c r="U16" s="44">
        <v>3.45703125</v>
      </c>
      <c r="V16" s="44">
        <v>4.375</v>
      </c>
      <c r="W16" s="44">
        <v>802</v>
      </c>
      <c r="X16" s="44">
        <v>0</v>
      </c>
      <c r="Y16" s="44">
        <v>2.159423828125</v>
      </c>
      <c r="Z16" s="44">
        <v>34.8994140625</v>
      </c>
      <c r="AA16" s="44">
        <v>3.1830555555555602</v>
      </c>
      <c r="AB16" s="44">
        <v>1.99166666666667</v>
      </c>
      <c r="AC16" s="44">
        <v>68.546875</v>
      </c>
      <c r="AD16" s="44">
        <v>3.2431640625</v>
      </c>
      <c r="AE16" s="44">
        <v>9.6728515625</v>
      </c>
      <c r="AF16" s="44">
        <v>867.25</v>
      </c>
      <c r="AG16" s="44">
        <v>6.4080555555555598</v>
      </c>
      <c r="AH16" s="44">
        <v>7.6736111111111098</v>
      </c>
      <c r="AI16" s="44">
        <v>1074</v>
      </c>
      <c r="AJ16" s="44">
        <v>0.322265625</v>
      </c>
      <c r="AK16" s="44">
        <v>0.3349609375</v>
      </c>
      <c r="AL16" s="44">
        <v>4.2001953125</v>
      </c>
      <c r="AM16" s="44">
        <v>9.166015625</v>
      </c>
      <c r="AN16" s="44">
        <v>9.177734375</v>
      </c>
      <c r="AO16" s="44">
        <v>14.74609375</v>
      </c>
      <c r="AP16" s="44">
        <v>6.66796875</v>
      </c>
      <c r="AQ16" s="44">
        <v>14.724609375</v>
      </c>
      <c r="AR16" s="44">
        <v>406.1875</v>
      </c>
      <c r="AS16" s="44">
        <v>5.57421875</v>
      </c>
      <c r="AT16" s="44">
        <v>2.7890625</v>
      </c>
      <c r="AU16" s="44">
        <v>122.5</v>
      </c>
      <c r="AV16" s="44">
        <v>111.400390625</v>
      </c>
      <c r="AW16" s="44">
        <v>71.8984375</v>
      </c>
      <c r="AX16" s="44">
        <v>0</v>
      </c>
      <c r="AY16" s="44">
        <v>104.80078125</v>
      </c>
      <c r="AZ16" s="44">
        <v>23.816111111111098</v>
      </c>
      <c r="BA16" s="44">
        <v>23.9997222222222</v>
      </c>
      <c r="BB16" s="45">
        <v>23.9997222222222</v>
      </c>
      <c r="BC16" s="44">
        <v>19.4655555555556</v>
      </c>
      <c r="BD16" s="44">
        <v>0</v>
      </c>
      <c r="BE16" s="44">
        <v>9.1558333333333302</v>
      </c>
      <c r="BF16" s="44">
        <v>0</v>
      </c>
      <c r="BG16" s="44">
        <v>12.268333333333301</v>
      </c>
      <c r="BH16" s="44">
        <v>0</v>
      </c>
      <c r="BI16" s="44">
        <v>14.485555555555599</v>
      </c>
      <c r="BJ16" s="44">
        <v>18.046944444444399</v>
      </c>
      <c r="BK16" s="44">
        <v>21.579722222222198</v>
      </c>
      <c r="BL16" s="44">
        <v>0</v>
      </c>
      <c r="BM16" s="44">
        <v>0</v>
      </c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</row>
    <row r="17" spans="1:257" s="1" customFormat="1" ht="9" customHeight="1">
      <c r="A17" s="43">
        <v>44934</v>
      </c>
      <c r="B17" s="44">
        <v>1968</v>
      </c>
      <c r="C17" s="44">
        <v>2161</v>
      </c>
      <c r="D17" s="44">
        <v>3508.5</v>
      </c>
      <c r="E17" s="44">
        <v>0</v>
      </c>
      <c r="F17" s="44">
        <v>979.1875</v>
      </c>
      <c r="G17" s="44">
        <v>1350</v>
      </c>
      <c r="H17" s="44">
        <v>2322</v>
      </c>
      <c r="I17" s="44">
        <v>2284</v>
      </c>
      <c r="J17" s="44">
        <v>991</v>
      </c>
      <c r="K17" s="44">
        <v>904</v>
      </c>
      <c r="L17" s="44">
        <v>16360</v>
      </c>
      <c r="M17" s="44">
        <v>10068</v>
      </c>
      <c r="N17" s="44">
        <v>0</v>
      </c>
      <c r="O17" s="44">
        <v>4273</v>
      </c>
      <c r="P17" s="44">
        <v>5261</v>
      </c>
      <c r="Q17" s="44">
        <v>3649</v>
      </c>
      <c r="R17" s="44">
        <v>355</v>
      </c>
      <c r="S17" s="44">
        <v>23</v>
      </c>
      <c r="T17" s="44">
        <v>19</v>
      </c>
      <c r="U17" s="44">
        <v>3.8203125</v>
      </c>
      <c r="V17" s="44">
        <v>3.703125</v>
      </c>
      <c r="W17" s="44">
        <v>775</v>
      </c>
      <c r="X17" s="44">
        <v>2.4327697753906201</v>
      </c>
      <c r="Y17" s="44">
        <v>0</v>
      </c>
      <c r="Z17" s="44">
        <v>37.2998046875</v>
      </c>
      <c r="AA17" s="44">
        <v>2.43888888888889</v>
      </c>
      <c r="AB17" s="44">
        <v>2.3944444444444399</v>
      </c>
      <c r="AC17" s="44">
        <v>63.90625</v>
      </c>
      <c r="AD17" s="44">
        <v>5.498046875</v>
      </c>
      <c r="AE17" s="44">
        <v>7.8447265625</v>
      </c>
      <c r="AF17" s="44">
        <v>893.0625</v>
      </c>
      <c r="AG17" s="44">
        <v>10.418888888888899</v>
      </c>
      <c r="AH17" s="44">
        <v>2.7013888888888902</v>
      </c>
      <c r="AI17" s="44">
        <v>988</v>
      </c>
      <c r="AJ17" s="44">
        <v>0.326416015625</v>
      </c>
      <c r="AK17" s="44">
        <v>0.33837890625</v>
      </c>
      <c r="AL17" s="44">
        <v>4</v>
      </c>
      <c r="AM17" s="44">
        <v>9.24609375</v>
      </c>
      <c r="AN17" s="44">
        <v>9.236328125</v>
      </c>
      <c r="AO17" s="44">
        <v>15.625</v>
      </c>
      <c r="AP17" s="44">
        <v>11.5859375</v>
      </c>
      <c r="AQ17" s="44">
        <v>6.806640625</v>
      </c>
      <c r="AR17" s="44">
        <v>350.5</v>
      </c>
      <c r="AS17" s="44">
        <v>5.2119140625</v>
      </c>
      <c r="AT17" s="44">
        <v>4.85546875</v>
      </c>
      <c r="AU17" s="44">
        <v>146.5</v>
      </c>
      <c r="AV17" s="44">
        <v>93</v>
      </c>
      <c r="AW17" s="44">
        <v>59.40234375</v>
      </c>
      <c r="AX17" s="44">
        <v>0</v>
      </c>
      <c r="AY17" s="44">
        <v>91.599609375</v>
      </c>
      <c r="AZ17" s="44">
        <v>23.398888888888902</v>
      </c>
      <c r="BA17" s="44">
        <v>23.9997222222222</v>
      </c>
      <c r="BB17" s="45">
        <v>23.9997222222222</v>
      </c>
      <c r="BC17" s="44">
        <v>18.4433333333333</v>
      </c>
      <c r="BD17" s="44">
        <v>0</v>
      </c>
      <c r="BE17" s="44">
        <v>7.4352777777777801</v>
      </c>
      <c r="BF17" s="44">
        <v>0</v>
      </c>
      <c r="BG17" s="44">
        <v>3.6216666666666701</v>
      </c>
      <c r="BH17" s="44">
        <v>0</v>
      </c>
      <c r="BI17" s="44">
        <v>14.0061111111111</v>
      </c>
      <c r="BJ17" s="44">
        <v>17.32</v>
      </c>
      <c r="BK17" s="44">
        <v>20.648055555555601</v>
      </c>
      <c r="BL17" s="44">
        <v>0</v>
      </c>
      <c r="BM17" s="44">
        <v>9.7805555555555497</v>
      </c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</row>
    <row r="18" spans="1:257" s="1" customFormat="1" ht="9" customHeight="1">
      <c r="A18" s="43">
        <v>44935</v>
      </c>
      <c r="B18" s="44">
        <v>1967</v>
      </c>
      <c r="C18" s="44">
        <v>2175</v>
      </c>
      <c r="D18" s="44">
        <v>3603.5</v>
      </c>
      <c r="E18" s="44">
        <v>0</v>
      </c>
      <c r="F18" s="44">
        <v>1238.8125</v>
      </c>
      <c r="G18" s="44">
        <v>1346</v>
      </c>
      <c r="H18" s="44">
        <v>2594</v>
      </c>
      <c r="I18" s="44">
        <v>2427</v>
      </c>
      <c r="J18" s="44">
        <v>1131</v>
      </c>
      <c r="K18" s="44">
        <v>995</v>
      </c>
      <c r="L18" s="44">
        <v>17350</v>
      </c>
      <c r="M18" s="44">
        <v>10885</v>
      </c>
      <c r="N18" s="44">
        <v>0</v>
      </c>
      <c r="O18" s="44">
        <v>4173</v>
      </c>
      <c r="P18" s="44">
        <v>5694</v>
      </c>
      <c r="Q18" s="44">
        <v>3839</v>
      </c>
      <c r="R18" s="44">
        <v>1317</v>
      </c>
      <c r="S18" s="44">
        <v>18</v>
      </c>
      <c r="T18" s="44">
        <v>18.199951171875</v>
      </c>
      <c r="U18" s="44">
        <v>4.0234375</v>
      </c>
      <c r="V18" s="44">
        <v>3.875</v>
      </c>
      <c r="W18" s="44">
        <v>808</v>
      </c>
      <c r="X18" s="44">
        <v>0</v>
      </c>
      <c r="Y18" s="44">
        <v>2.3888854980468701</v>
      </c>
      <c r="Z18" s="44">
        <v>38.7001953125</v>
      </c>
      <c r="AA18" s="44">
        <v>2.895</v>
      </c>
      <c r="AB18" s="44">
        <v>0</v>
      </c>
      <c r="AC18" s="44">
        <v>38.578125</v>
      </c>
      <c r="AD18" s="44">
        <v>6.4560546875</v>
      </c>
      <c r="AE18" s="44">
        <v>6.548828125</v>
      </c>
      <c r="AF18" s="44">
        <v>865.5</v>
      </c>
      <c r="AG18" s="44">
        <v>12.5036111111111</v>
      </c>
      <c r="AH18" s="44">
        <v>1.7069444444444399</v>
      </c>
      <c r="AI18" s="44">
        <v>1065</v>
      </c>
      <c r="AJ18" s="44">
        <v>0.29248046875</v>
      </c>
      <c r="AK18" s="44">
        <v>0.298828125</v>
      </c>
      <c r="AL18" s="44">
        <v>3.6005859375</v>
      </c>
      <c r="AM18" s="44">
        <v>4.19140625</v>
      </c>
      <c r="AN18" s="44">
        <v>4.181640625</v>
      </c>
      <c r="AO18" s="44">
        <v>6.19921875</v>
      </c>
      <c r="AP18" s="44">
        <v>13.833984375</v>
      </c>
      <c r="AQ18" s="44">
        <v>6.666015625</v>
      </c>
      <c r="AR18" s="44">
        <v>391</v>
      </c>
      <c r="AS18" s="44">
        <v>4.9951171875</v>
      </c>
      <c r="AT18" s="44">
        <v>3.5810546875</v>
      </c>
      <c r="AU18" s="44">
        <v>124</v>
      </c>
      <c r="AV18" s="44">
        <v>83</v>
      </c>
      <c r="AW18" s="44">
        <v>61.80078125</v>
      </c>
      <c r="AX18" s="44">
        <v>0</v>
      </c>
      <c r="AY18" s="44">
        <v>97.400390625</v>
      </c>
      <c r="AZ18" s="44">
        <v>23.9997222222222</v>
      </c>
      <c r="BA18" s="44">
        <v>23.9997222222222</v>
      </c>
      <c r="BB18" s="45">
        <v>23.9997222222222</v>
      </c>
      <c r="BC18" s="44">
        <v>20.571666666666701</v>
      </c>
      <c r="BD18" s="44">
        <v>0</v>
      </c>
      <c r="BE18" s="44">
        <v>8.5863888888888908</v>
      </c>
      <c r="BF18" s="44">
        <v>0</v>
      </c>
      <c r="BG18" s="44">
        <v>2.4058333333333302</v>
      </c>
      <c r="BH18" s="44">
        <v>0</v>
      </c>
      <c r="BI18" s="44">
        <v>15.424444444444401</v>
      </c>
      <c r="BJ18" s="44">
        <v>20.0286111111111</v>
      </c>
      <c r="BK18" s="44">
        <v>21.9238888888889</v>
      </c>
      <c r="BL18" s="44">
        <v>0</v>
      </c>
      <c r="BM18" s="44">
        <v>12.342777777777799</v>
      </c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</row>
    <row r="19" spans="1:257" s="1" customFormat="1" ht="9" customHeight="1">
      <c r="A19" s="43">
        <v>44936</v>
      </c>
      <c r="B19" s="44">
        <v>1970</v>
      </c>
      <c r="C19" s="44">
        <v>2184</v>
      </c>
      <c r="D19" s="44">
        <v>3611</v>
      </c>
      <c r="E19" s="44">
        <v>0</v>
      </c>
      <c r="F19" s="44">
        <v>1330.5</v>
      </c>
      <c r="G19" s="44">
        <v>1425</v>
      </c>
      <c r="H19" s="44">
        <v>2652</v>
      </c>
      <c r="I19" s="44">
        <v>2466</v>
      </c>
      <c r="J19" s="44">
        <v>1174</v>
      </c>
      <c r="K19" s="44">
        <v>1064</v>
      </c>
      <c r="L19" s="44">
        <v>17740</v>
      </c>
      <c r="M19" s="44">
        <v>11126</v>
      </c>
      <c r="N19" s="44">
        <v>0</v>
      </c>
      <c r="O19" s="44">
        <v>4228</v>
      </c>
      <c r="P19" s="44">
        <v>5631</v>
      </c>
      <c r="Q19" s="44">
        <v>3694</v>
      </c>
      <c r="R19" s="44">
        <v>1415</v>
      </c>
      <c r="S19" s="44">
        <v>0</v>
      </c>
      <c r="T19" s="44">
        <v>0</v>
      </c>
      <c r="U19" s="44">
        <v>4.2265625</v>
      </c>
      <c r="V19" s="44">
        <v>4.15625</v>
      </c>
      <c r="W19" s="44">
        <v>858</v>
      </c>
      <c r="X19" s="44">
        <v>2.53057861328125</v>
      </c>
      <c r="Y19" s="44">
        <v>0</v>
      </c>
      <c r="Z19" s="44">
        <v>38.7998046875</v>
      </c>
      <c r="AA19" s="44">
        <v>0</v>
      </c>
      <c r="AB19" s="44">
        <v>3.8125</v>
      </c>
      <c r="AC19" s="44">
        <v>49.859375</v>
      </c>
      <c r="AD19" s="44">
        <v>6.224609375</v>
      </c>
      <c r="AE19" s="44">
        <v>6.9052734375</v>
      </c>
      <c r="AF19" s="44">
        <v>874.6875</v>
      </c>
      <c r="AG19" s="44">
        <v>11.0369444444444</v>
      </c>
      <c r="AH19" s="44">
        <v>3.7630555555555598</v>
      </c>
      <c r="AI19" s="44">
        <v>1114</v>
      </c>
      <c r="AJ19" s="44">
        <v>0.29052734375</v>
      </c>
      <c r="AK19" s="44">
        <v>0.2978515625</v>
      </c>
      <c r="AL19" s="44">
        <v>3.5</v>
      </c>
      <c r="AM19" s="44">
        <v>0</v>
      </c>
      <c r="AN19" s="44">
        <v>0</v>
      </c>
      <c r="AO19" s="44">
        <v>0</v>
      </c>
      <c r="AP19" s="44">
        <v>8.41015625</v>
      </c>
      <c r="AQ19" s="44">
        <v>14.794921875</v>
      </c>
      <c r="AR19" s="44">
        <v>427.6875</v>
      </c>
      <c r="AS19" s="44">
        <v>5.3447265625</v>
      </c>
      <c r="AT19" s="44">
        <v>3.5947265625</v>
      </c>
      <c r="AU19" s="44">
        <v>129.8125</v>
      </c>
      <c r="AV19" s="44">
        <v>80.599609375</v>
      </c>
      <c r="AW19" s="44">
        <v>61.5</v>
      </c>
      <c r="AX19" s="44">
        <v>0</v>
      </c>
      <c r="AY19" s="44">
        <v>110.298828125</v>
      </c>
      <c r="AZ19" s="44">
        <v>23.9997222222222</v>
      </c>
      <c r="BA19" s="44">
        <v>23.9997222222222</v>
      </c>
      <c r="BB19" s="45">
        <v>23.9997222222222</v>
      </c>
      <c r="BC19" s="44">
        <v>20.904444444444401</v>
      </c>
      <c r="BD19" s="44">
        <v>0</v>
      </c>
      <c r="BE19" s="44">
        <v>8.4700000000000006</v>
      </c>
      <c r="BF19" s="44">
        <v>0</v>
      </c>
      <c r="BG19" s="44">
        <v>3.1336111111111098</v>
      </c>
      <c r="BH19" s="44">
        <v>0</v>
      </c>
      <c r="BI19" s="44">
        <v>16.498333333333299</v>
      </c>
      <c r="BJ19" s="44">
        <v>20.635555555555602</v>
      </c>
      <c r="BK19" s="44">
        <v>22.235555555555599</v>
      </c>
      <c r="BL19" s="44">
        <v>0</v>
      </c>
      <c r="BM19" s="44">
        <v>13.151111111111099</v>
      </c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</row>
    <row r="20" spans="1:257" s="1" customFormat="1" ht="9" customHeight="1">
      <c r="A20" s="43">
        <v>44937</v>
      </c>
      <c r="B20" s="44">
        <v>1969</v>
      </c>
      <c r="C20" s="44">
        <v>2173</v>
      </c>
      <c r="D20" s="44">
        <v>3609</v>
      </c>
      <c r="E20" s="44">
        <v>0</v>
      </c>
      <c r="F20" s="44">
        <v>1259.09375</v>
      </c>
      <c r="G20" s="44">
        <v>1368</v>
      </c>
      <c r="H20" s="44">
        <v>2662</v>
      </c>
      <c r="I20" s="44">
        <v>2531</v>
      </c>
      <c r="J20" s="44">
        <v>1137</v>
      </c>
      <c r="K20" s="44">
        <v>1018</v>
      </c>
      <c r="L20" s="44">
        <v>17600</v>
      </c>
      <c r="M20" s="44">
        <v>11129</v>
      </c>
      <c r="N20" s="44">
        <v>0</v>
      </c>
      <c r="O20" s="44">
        <v>4174</v>
      </c>
      <c r="P20" s="44">
        <v>5573</v>
      </c>
      <c r="Q20" s="44">
        <v>3729</v>
      </c>
      <c r="R20" s="44">
        <v>1225</v>
      </c>
      <c r="S20" s="44">
        <v>9.5999755859375</v>
      </c>
      <c r="T20" s="44">
        <v>7.199951171875</v>
      </c>
      <c r="U20" s="44">
        <v>4.279296875</v>
      </c>
      <c r="V20" s="44">
        <v>4.375</v>
      </c>
      <c r="W20" s="44">
        <v>884</v>
      </c>
      <c r="X20" s="44">
        <v>0</v>
      </c>
      <c r="Y20" s="44">
        <v>2.1855773925781299</v>
      </c>
      <c r="Z20" s="44">
        <v>35.400390625</v>
      </c>
      <c r="AA20" s="44">
        <v>2.9894444444444401</v>
      </c>
      <c r="AB20" s="44">
        <v>0</v>
      </c>
      <c r="AC20" s="44">
        <v>39.828125</v>
      </c>
      <c r="AD20" s="44">
        <v>11.1484375</v>
      </c>
      <c r="AE20" s="44">
        <v>2.03515625</v>
      </c>
      <c r="AF20" s="44">
        <v>874.9375</v>
      </c>
      <c r="AG20" s="44">
        <v>10.5661111111111</v>
      </c>
      <c r="AH20" s="44">
        <v>3.6391666666666702</v>
      </c>
      <c r="AI20" s="44">
        <v>1070</v>
      </c>
      <c r="AJ20" s="44">
        <v>0.296875</v>
      </c>
      <c r="AK20" s="44">
        <v>0.332275390625</v>
      </c>
      <c r="AL20" s="44">
        <v>3.69921875</v>
      </c>
      <c r="AM20" s="44">
        <v>0</v>
      </c>
      <c r="AN20" s="44">
        <v>0</v>
      </c>
      <c r="AO20" s="44">
        <v>0</v>
      </c>
      <c r="AP20" s="44">
        <v>12.25390625</v>
      </c>
      <c r="AQ20" s="44">
        <v>6.666015625</v>
      </c>
      <c r="AR20" s="44">
        <v>360.9375</v>
      </c>
      <c r="AS20" s="44">
        <v>4.9072265625</v>
      </c>
      <c r="AT20" s="44">
        <v>4.1865234375</v>
      </c>
      <c r="AU20" s="44">
        <v>131.59375</v>
      </c>
      <c r="AV20" s="44">
        <v>68.900390625</v>
      </c>
      <c r="AW20" s="44">
        <v>69.296875</v>
      </c>
      <c r="AX20" s="44">
        <v>0</v>
      </c>
      <c r="AY20" s="44">
        <v>117.201171875</v>
      </c>
      <c r="AZ20" s="44">
        <v>23.9997222222222</v>
      </c>
      <c r="BA20" s="44">
        <v>23.9997222222222</v>
      </c>
      <c r="BB20" s="45">
        <v>23.9997222222222</v>
      </c>
      <c r="BC20" s="44">
        <v>20.997499999999999</v>
      </c>
      <c r="BD20" s="44">
        <v>0</v>
      </c>
      <c r="BE20" s="44">
        <v>8.4749999999999996</v>
      </c>
      <c r="BF20" s="44">
        <v>0</v>
      </c>
      <c r="BG20" s="44">
        <v>2.6816666666666702</v>
      </c>
      <c r="BH20" s="44">
        <v>0</v>
      </c>
      <c r="BI20" s="44">
        <v>15.8086111111111</v>
      </c>
      <c r="BJ20" s="44">
        <v>20.5075</v>
      </c>
      <c r="BK20" s="44">
        <v>22.796944444444399</v>
      </c>
      <c r="BL20" s="44">
        <v>0</v>
      </c>
      <c r="BM20" s="44">
        <v>12.4408333333333</v>
      </c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</row>
    <row r="21" spans="1:257" s="1" customFormat="1" ht="9" customHeight="1">
      <c r="A21" s="43">
        <v>44938</v>
      </c>
      <c r="B21" s="44">
        <v>1969</v>
      </c>
      <c r="C21" s="44">
        <v>2167</v>
      </c>
      <c r="D21" s="44">
        <v>3604.25</v>
      </c>
      <c r="E21" s="44">
        <v>0</v>
      </c>
      <c r="F21" s="44">
        <v>1386.59375</v>
      </c>
      <c r="G21" s="44">
        <v>1433</v>
      </c>
      <c r="H21" s="44">
        <v>2648</v>
      </c>
      <c r="I21" s="44">
        <v>2554</v>
      </c>
      <c r="J21" s="44">
        <v>1177</v>
      </c>
      <c r="K21" s="44">
        <v>1133</v>
      </c>
      <c r="L21" s="44">
        <v>17940</v>
      </c>
      <c r="M21" s="44">
        <v>11429</v>
      </c>
      <c r="N21" s="44">
        <v>0</v>
      </c>
      <c r="O21" s="44">
        <v>4186</v>
      </c>
      <c r="P21" s="44">
        <v>5550</v>
      </c>
      <c r="Q21" s="44">
        <v>3690</v>
      </c>
      <c r="R21" s="44">
        <v>1418</v>
      </c>
      <c r="S21" s="44">
        <v>0.199951171875</v>
      </c>
      <c r="T21" s="44">
        <v>0</v>
      </c>
      <c r="U21" s="44">
        <v>4.1640625</v>
      </c>
      <c r="V21" s="44">
        <v>4.578125</v>
      </c>
      <c r="W21" s="44">
        <v>893</v>
      </c>
      <c r="X21" s="44">
        <v>2.55413818359375</v>
      </c>
      <c r="Y21" s="44">
        <v>0</v>
      </c>
      <c r="Z21" s="44">
        <v>39.2001953125</v>
      </c>
      <c r="AA21" s="44">
        <v>0</v>
      </c>
      <c r="AB21" s="44">
        <v>3.5288888888888899</v>
      </c>
      <c r="AC21" s="44">
        <v>46.15625</v>
      </c>
      <c r="AD21" s="44">
        <v>1.8515625</v>
      </c>
      <c r="AE21" s="44">
        <v>12.306640625</v>
      </c>
      <c r="AF21" s="44">
        <v>948</v>
      </c>
      <c r="AG21" s="44">
        <v>8.3552777777777791</v>
      </c>
      <c r="AH21" s="44">
        <v>6.46</v>
      </c>
      <c r="AI21" s="44">
        <v>1123</v>
      </c>
      <c r="AJ21" s="44">
        <v>0.290771484375</v>
      </c>
      <c r="AK21" s="44">
        <v>0.3037109375</v>
      </c>
      <c r="AL21" s="44">
        <v>3.6005859375</v>
      </c>
      <c r="AM21" s="44">
        <v>0</v>
      </c>
      <c r="AN21" s="44">
        <v>0</v>
      </c>
      <c r="AO21" s="44">
        <v>0</v>
      </c>
      <c r="AP21" s="44">
        <v>8.423828125</v>
      </c>
      <c r="AQ21" s="44">
        <v>13.970703125</v>
      </c>
      <c r="AR21" s="44">
        <v>418.5625</v>
      </c>
      <c r="AS21" s="44">
        <v>5.2802734375</v>
      </c>
      <c r="AT21" s="44">
        <v>3.9111328125</v>
      </c>
      <c r="AU21" s="44">
        <v>133.1875</v>
      </c>
      <c r="AV21" s="44">
        <v>91.7001953125</v>
      </c>
      <c r="AW21" s="44">
        <v>68.80078125</v>
      </c>
      <c r="AX21" s="44">
        <v>0</v>
      </c>
      <c r="AY21" s="44">
        <v>146.798828125</v>
      </c>
      <c r="AZ21" s="44">
        <v>24</v>
      </c>
      <c r="BA21" s="44">
        <v>24</v>
      </c>
      <c r="BB21" s="45">
        <v>24</v>
      </c>
      <c r="BC21" s="44">
        <v>20.907777777777799</v>
      </c>
      <c r="BD21" s="44">
        <v>0</v>
      </c>
      <c r="BE21" s="44">
        <v>9.4286111111111097</v>
      </c>
      <c r="BF21" s="44">
        <v>0</v>
      </c>
      <c r="BG21" s="44">
        <v>2.2625000000000002</v>
      </c>
      <c r="BH21" s="44">
        <v>0</v>
      </c>
      <c r="BI21" s="44">
        <v>17.516111111111101</v>
      </c>
      <c r="BJ21" s="44">
        <v>20.6108333333333</v>
      </c>
      <c r="BK21" s="44">
        <v>22.9802777777778</v>
      </c>
      <c r="BL21" s="44">
        <v>0</v>
      </c>
      <c r="BM21" s="44">
        <v>13.6986111111111</v>
      </c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</row>
    <row r="22" spans="1:257" s="1" customFormat="1" ht="9" customHeight="1">
      <c r="A22" s="43">
        <v>44939</v>
      </c>
      <c r="B22" s="44">
        <v>1970</v>
      </c>
      <c r="C22" s="44">
        <v>2157</v>
      </c>
      <c r="D22" s="44">
        <v>3605.5</v>
      </c>
      <c r="E22" s="44">
        <v>0</v>
      </c>
      <c r="F22" s="44">
        <v>1362.71875</v>
      </c>
      <c r="G22" s="44">
        <v>1390</v>
      </c>
      <c r="H22" s="44">
        <v>2599</v>
      </c>
      <c r="I22" s="44">
        <v>2424</v>
      </c>
      <c r="J22" s="44">
        <v>1165</v>
      </c>
      <c r="K22" s="44">
        <v>1095</v>
      </c>
      <c r="L22" s="44">
        <v>17640</v>
      </c>
      <c r="M22" s="44">
        <v>11211</v>
      </c>
      <c r="N22" s="44">
        <v>0</v>
      </c>
      <c r="O22" s="44">
        <v>4181</v>
      </c>
      <c r="P22" s="44">
        <v>5515</v>
      </c>
      <c r="Q22" s="44">
        <v>3728</v>
      </c>
      <c r="R22" s="44">
        <v>1397</v>
      </c>
      <c r="S22" s="44">
        <v>1.4000244140625</v>
      </c>
      <c r="T22" s="44">
        <v>0.800048828125</v>
      </c>
      <c r="U22" s="44">
        <v>3.751953125</v>
      </c>
      <c r="V22" s="44">
        <v>4.578125</v>
      </c>
      <c r="W22" s="44">
        <v>851</v>
      </c>
      <c r="X22" s="44">
        <v>0</v>
      </c>
      <c r="Y22" s="44">
        <v>2.26611328125</v>
      </c>
      <c r="Z22" s="44">
        <v>36.7001953125</v>
      </c>
      <c r="AA22" s="44">
        <v>3.2430555555555598</v>
      </c>
      <c r="AB22" s="44">
        <v>0</v>
      </c>
      <c r="AC22" s="44">
        <v>43.1875</v>
      </c>
      <c r="AD22" s="44">
        <v>6.818359375</v>
      </c>
      <c r="AE22" s="44">
        <v>6.6396484375</v>
      </c>
      <c r="AF22" s="44">
        <v>897.3125</v>
      </c>
      <c r="AG22" s="44">
        <v>6.6822222222222196</v>
      </c>
      <c r="AH22" s="44">
        <v>6.6952777777777799</v>
      </c>
      <c r="AI22" s="44">
        <v>1018</v>
      </c>
      <c r="AJ22" s="44">
        <v>0.356689453125</v>
      </c>
      <c r="AK22" s="44">
        <v>0.3701171875</v>
      </c>
      <c r="AL22" s="44">
        <v>4.2998046875</v>
      </c>
      <c r="AM22" s="44">
        <v>0</v>
      </c>
      <c r="AN22" s="44">
        <v>0</v>
      </c>
      <c r="AO22" s="44">
        <v>0</v>
      </c>
      <c r="AP22" s="44">
        <v>12.1484375</v>
      </c>
      <c r="AQ22" s="44">
        <v>6.66796875</v>
      </c>
      <c r="AR22" s="44">
        <v>356.125</v>
      </c>
      <c r="AS22" s="44">
        <v>5.23828125</v>
      </c>
      <c r="AT22" s="44">
        <v>3.4580078125</v>
      </c>
      <c r="AU22" s="44">
        <v>126.21875</v>
      </c>
      <c r="AV22" s="44">
        <v>106.3994140625</v>
      </c>
      <c r="AW22" s="44">
        <v>82</v>
      </c>
      <c r="AX22" s="44">
        <v>0</v>
      </c>
      <c r="AY22" s="44">
        <v>130.80078125</v>
      </c>
      <c r="AZ22" s="44">
        <v>24</v>
      </c>
      <c r="BA22" s="44">
        <v>24</v>
      </c>
      <c r="BB22" s="45">
        <v>24</v>
      </c>
      <c r="BC22" s="44">
        <v>20.540277777777799</v>
      </c>
      <c r="BD22" s="44">
        <v>0</v>
      </c>
      <c r="BE22" s="44">
        <v>9.3175000000000008</v>
      </c>
      <c r="BF22" s="44">
        <v>0</v>
      </c>
      <c r="BG22" s="44">
        <v>2.0405555555555601</v>
      </c>
      <c r="BH22" s="44">
        <v>0</v>
      </c>
      <c r="BI22" s="44">
        <v>16.939166666666701</v>
      </c>
      <c r="BJ22" s="44">
        <v>20.216666666666701</v>
      </c>
      <c r="BK22" s="44">
        <v>21.7988888888889</v>
      </c>
      <c r="BL22" s="44">
        <v>0</v>
      </c>
      <c r="BM22" s="44">
        <v>13.4938888888889</v>
      </c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</row>
    <row r="23" spans="1:257" s="1" customFormat="1" ht="9" customHeight="1">
      <c r="A23" s="43">
        <v>44940</v>
      </c>
      <c r="B23" s="44">
        <v>1970</v>
      </c>
      <c r="C23" s="44">
        <v>2152</v>
      </c>
      <c r="D23" s="44">
        <v>3517</v>
      </c>
      <c r="E23" s="44">
        <v>0</v>
      </c>
      <c r="F23" s="44">
        <v>1196.59375</v>
      </c>
      <c r="G23" s="44">
        <v>1326</v>
      </c>
      <c r="H23" s="44">
        <v>2494</v>
      </c>
      <c r="I23" s="44">
        <v>2337</v>
      </c>
      <c r="J23" s="44">
        <v>1084</v>
      </c>
      <c r="K23" s="44">
        <v>993</v>
      </c>
      <c r="L23" s="44">
        <v>16950</v>
      </c>
      <c r="M23" s="44">
        <v>10436</v>
      </c>
      <c r="N23" s="44">
        <v>0</v>
      </c>
      <c r="O23" s="44">
        <v>4148</v>
      </c>
      <c r="P23" s="44">
        <v>5562</v>
      </c>
      <c r="Q23" s="44">
        <v>3626</v>
      </c>
      <c r="R23" s="44">
        <v>416</v>
      </c>
      <c r="S23" s="44">
        <v>0</v>
      </c>
      <c r="T23" s="44">
        <v>0</v>
      </c>
      <c r="U23" s="44">
        <v>3.7109375</v>
      </c>
      <c r="V23" s="44">
        <v>4.3125</v>
      </c>
      <c r="W23" s="44">
        <v>823</v>
      </c>
      <c r="X23" s="44">
        <v>2.45001220703125</v>
      </c>
      <c r="Y23" s="44">
        <v>0</v>
      </c>
      <c r="Z23" s="44">
        <v>37.599609375</v>
      </c>
      <c r="AA23" s="44">
        <v>0</v>
      </c>
      <c r="AB23" s="44">
        <v>3.3608333333333298</v>
      </c>
      <c r="AC23" s="44">
        <v>43.953125</v>
      </c>
      <c r="AD23" s="44">
        <v>3.8271484375</v>
      </c>
      <c r="AE23" s="44">
        <v>9.5908203125</v>
      </c>
      <c r="AF23" s="44">
        <v>896.5</v>
      </c>
      <c r="AG23" s="44">
        <v>10.438888888888901</v>
      </c>
      <c r="AH23" s="44">
        <v>4.8530555555555601</v>
      </c>
      <c r="AI23" s="44">
        <v>1156</v>
      </c>
      <c r="AJ23" s="44">
        <v>0.364013671875</v>
      </c>
      <c r="AK23" s="44">
        <v>0.37158203125</v>
      </c>
      <c r="AL23" s="44">
        <v>4.099609375</v>
      </c>
      <c r="AM23" s="44">
        <v>0</v>
      </c>
      <c r="AN23" s="44">
        <v>0</v>
      </c>
      <c r="AO23" s="44">
        <v>0</v>
      </c>
      <c r="AP23" s="44">
        <v>12.26953125</v>
      </c>
      <c r="AQ23" s="44">
        <v>10.337890625</v>
      </c>
      <c r="AR23" s="44">
        <v>417.1875</v>
      </c>
      <c r="AS23" s="44">
        <v>6.3974609375</v>
      </c>
      <c r="AT23" s="44">
        <v>2.599609375</v>
      </c>
      <c r="AU23" s="44">
        <v>131.59375</v>
      </c>
      <c r="AV23" s="44">
        <v>48</v>
      </c>
      <c r="AW23" s="44">
        <v>53.69921875</v>
      </c>
      <c r="AX23" s="44">
        <v>0</v>
      </c>
      <c r="AY23" s="44">
        <v>107.400390625</v>
      </c>
      <c r="AZ23" s="44">
        <v>23.433888888888902</v>
      </c>
      <c r="BA23" s="44">
        <v>24</v>
      </c>
      <c r="BB23" s="45">
        <v>24</v>
      </c>
      <c r="BC23" s="44">
        <v>14.935</v>
      </c>
      <c r="BD23" s="44">
        <v>0</v>
      </c>
      <c r="BE23" s="44">
        <v>7.2977777777777799</v>
      </c>
      <c r="BF23" s="44">
        <v>0</v>
      </c>
      <c r="BG23" s="44">
        <v>3.5022222222222199</v>
      </c>
      <c r="BH23" s="44">
        <v>0</v>
      </c>
      <c r="BI23" s="44">
        <v>15.3536111111111</v>
      </c>
      <c r="BJ23" s="44">
        <v>18.905555555555601</v>
      </c>
      <c r="BK23" s="44">
        <v>21.017777777777798</v>
      </c>
      <c r="BL23" s="44">
        <v>0</v>
      </c>
      <c r="BM23" s="44">
        <v>11.8508333333333</v>
      </c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</row>
    <row r="24" spans="1:257" s="1" customFormat="1" ht="9" customHeight="1">
      <c r="A24" s="43">
        <v>44941</v>
      </c>
      <c r="B24" s="44">
        <v>1971</v>
      </c>
      <c r="C24" s="44">
        <v>2143</v>
      </c>
      <c r="D24" s="44">
        <v>3512.5</v>
      </c>
      <c r="E24" s="44">
        <v>0</v>
      </c>
      <c r="F24" s="44">
        <v>1024.09375</v>
      </c>
      <c r="G24" s="44">
        <v>1275</v>
      </c>
      <c r="H24" s="44">
        <v>2366</v>
      </c>
      <c r="I24" s="44">
        <v>2295</v>
      </c>
      <c r="J24" s="44">
        <v>978</v>
      </c>
      <c r="K24" s="44">
        <v>864</v>
      </c>
      <c r="L24" s="44">
        <v>16310</v>
      </c>
      <c r="M24" s="44">
        <v>10164</v>
      </c>
      <c r="N24" s="44">
        <v>0</v>
      </c>
      <c r="O24" s="44">
        <v>4053</v>
      </c>
      <c r="P24" s="44">
        <v>5460</v>
      </c>
      <c r="Q24" s="44">
        <v>3780</v>
      </c>
      <c r="R24" s="44">
        <v>320</v>
      </c>
      <c r="S24" s="44">
        <v>6.800048828125</v>
      </c>
      <c r="T24" s="44">
        <v>6.199951171875</v>
      </c>
      <c r="U24" s="44">
        <v>4.142578125</v>
      </c>
      <c r="V24" s="44">
        <v>3.5625</v>
      </c>
      <c r="W24" s="44">
        <v>790</v>
      </c>
      <c r="X24" s="44">
        <v>0</v>
      </c>
      <c r="Y24" s="44">
        <v>2.3699951171875</v>
      </c>
      <c r="Z24" s="44">
        <v>38.400390625</v>
      </c>
      <c r="AA24" s="44">
        <v>3.54388888888889</v>
      </c>
      <c r="AB24" s="44">
        <v>0</v>
      </c>
      <c r="AC24" s="44">
        <v>47.1875</v>
      </c>
      <c r="AD24" s="44">
        <v>4.1533203125</v>
      </c>
      <c r="AE24" s="44">
        <v>8.751953125</v>
      </c>
      <c r="AF24" s="44">
        <v>865.6875</v>
      </c>
      <c r="AG24" s="44">
        <v>1.9366666666666701</v>
      </c>
      <c r="AH24" s="44">
        <v>12.3125</v>
      </c>
      <c r="AI24" s="44">
        <v>1101</v>
      </c>
      <c r="AJ24" s="44">
        <v>0.334228515625</v>
      </c>
      <c r="AK24" s="44">
        <v>0.341552734375</v>
      </c>
      <c r="AL24" s="44">
        <v>4</v>
      </c>
      <c r="AM24" s="44">
        <v>0</v>
      </c>
      <c r="AN24" s="44">
        <v>0</v>
      </c>
      <c r="AO24" s="44">
        <v>0</v>
      </c>
      <c r="AP24" s="44">
        <v>13.267578125</v>
      </c>
      <c r="AQ24" s="44">
        <v>6.982421875</v>
      </c>
      <c r="AR24" s="44">
        <v>387.6875</v>
      </c>
      <c r="AS24" s="44">
        <v>5.1123046875</v>
      </c>
      <c r="AT24" s="44">
        <v>4.9794921875</v>
      </c>
      <c r="AU24" s="44">
        <v>145.78125</v>
      </c>
      <c r="AV24" s="44">
        <v>37</v>
      </c>
      <c r="AW24" s="44">
        <v>47.6015625</v>
      </c>
      <c r="AX24" s="44">
        <v>0</v>
      </c>
      <c r="AY24" s="44">
        <v>100.19921875</v>
      </c>
      <c r="AZ24" s="44">
        <v>23.344722222222199</v>
      </c>
      <c r="BA24" s="44">
        <v>24</v>
      </c>
      <c r="BB24" s="45">
        <v>24</v>
      </c>
      <c r="BC24" s="44">
        <v>18.629166666666698</v>
      </c>
      <c r="BD24" s="44">
        <v>0</v>
      </c>
      <c r="BE24" s="44">
        <v>7.6811111111111101</v>
      </c>
      <c r="BF24" s="44">
        <v>0</v>
      </c>
      <c r="BG24" s="44">
        <v>2.6991666666666698</v>
      </c>
      <c r="BH24" s="44">
        <v>0</v>
      </c>
      <c r="BI24" s="44">
        <v>13.3711111111111</v>
      </c>
      <c r="BJ24" s="44">
        <v>17.5205555555556</v>
      </c>
      <c r="BK24" s="44">
        <v>20.614166666666701</v>
      </c>
      <c r="BL24" s="44">
        <v>0</v>
      </c>
      <c r="BM24" s="44">
        <v>10.164444444444401</v>
      </c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</row>
    <row r="25" spans="1:257" s="1" customFormat="1" ht="9" customHeight="1">
      <c r="A25" s="43">
        <v>44942</v>
      </c>
      <c r="B25" s="44">
        <v>1970</v>
      </c>
      <c r="C25" s="44">
        <v>2154</v>
      </c>
      <c r="D25" s="44">
        <v>3559.75</v>
      </c>
      <c r="E25" s="44">
        <v>0</v>
      </c>
      <c r="F25" s="44">
        <v>1264.3125</v>
      </c>
      <c r="G25" s="44">
        <v>1657</v>
      </c>
      <c r="H25" s="44">
        <v>2602</v>
      </c>
      <c r="I25" s="44">
        <v>2430</v>
      </c>
      <c r="J25" s="44">
        <v>1111</v>
      </c>
      <c r="K25" s="44">
        <v>1016</v>
      </c>
      <c r="L25" s="44">
        <v>17630</v>
      </c>
      <c r="M25" s="44">
        <v>10921</v>
      </c>
      <c r="N25" s="44">
        <v>0</v>
      </c>
      <c r="O25" s="44">
        <v>4155</v>
      </c>
      <c r="P25" s="44">
        <v>5756</v>
      </c>
      <c r="Q25" s="44">
        <v>3640</v>
      </c>
      <c r="R25" s="44">
        <v>1378</v>
      </c>
      <c r="S25" s="44">
        <v>45.7999267578125</v>
      </c>
      <c r="T25" s="44">
        <v>44</v>
      </c>
      <c r="U25" s="44">
        <v>4.181640625</v>
      </c>
      <c r="V25" s="44">
        <v>4.046875</v>
      </c>
      <c r="W25" s="44">
        <v>842</v>
      </c>
      <c r="X25" s="44">
        <v>2.3544616699218701</v>
      </c>
      <c r="Y25" s="44">
        <v>0</v>
      </c>
      <c r="Z25" s="44">
        <v>36.19921875</v>
      </c>
      <c r="AA25" s="44">
        <v>0</v>
      </c>
      <c r="AB25" s="44">
        <v>3.5575000000000001</v>
      </c>
      <c r="AC25" s="44">
        <v>46.515625</v>
      </c>
      <c r="AD25" s="44">
        <v>9.1435546875</v>
      </c>
      <c r="AE25" s="44">
        <v>3.927734375</v>
      </c>
      <c r="AF25" s="44">
        <v>867.0625</v>
      </c>
      <c r="AG25" s="44">
        <v>3.4577777777777801</v>
      </c>
      <c r="AH25" s="44">
        <v>10.4866666666667</v>
      </c>
      <c r="AI25" s="44">
        <v>1072</v>
      </c>
      <c r="AJ25" s="44">
        <v>0.312744140625</v>
      </c>
      <c r="AK25" s="44">
        <v>0.31884765625</v>
      </c>
      <c r="AL25" s="44">
        <v>4.400390625</v>
      </c>
      <c r="AM25" s="44">
        <v>0</v>
      </c>
      <c r="AN25" s="44">
        <v>0</v>
      </c>
      <c r="AO25" s="44">
        <v>0</v>
      </c>
      <c r="AP25" s="44">
        <v>9.955078125</v>
      </c>
      <c r="AQ25" s="44">
        <v>14.46875</v>
      </c>
      <c r="AR25" s="44">
        <v>433.4375</v>
      </c>
      <c r="AS25" s="44">
        <v>5.1572265625</v>
      </c>
      <c r="AT25" s="44">
        <v>4.50390625</v>
      </c>
      <c r="AU25" s="44">
        <v>139</v>
      </c>
      <c r="AV25" s="44">
        <v>119.5</v>
      </c>
      <c r="AW25" s="44">
        <v>77</v>
      </c>
      <c r="AX25" s="44">
        <v>0</v>
      </c>
      <c r="AY25" s="44">
        <v>114.5</v>
      </c>
      <c r="AZ25" s="44">
        <v>23.686666666666699</v>
      </c>
      <c r="BA25" s="44">
        <v>24</v>
      </c>
      <c r="BB25" s="45">
        <v>24</v>
      </c>
      <c r="BC25" s="44">
        <v>20.558888888888902</v>
      </c>
      <c r="BD25" s="44">
        <v>0</v>
      </c>
      <c r="BE25" s="44">
        <v>9.6533333333333307</v>
      </c>
      <c r="BF25" s="44">
        <v>0</v>
      </c>
      <c r="BG25" s="44">
        <v>3.8466666666666698</v>
      </c>
      <c r="BH25" s="44">
        <v>0</v>
      </c>
      <c r="BI25" s="44">
        <v>15.7405555555556</v>
      </c>
      <c r="BJ25" s="44">
        <v>19.447777777777802</v>
      </c>
      <c r="BK25" s="44">
        <v>21.8536111111111</v>
      </c>
      <c r="BL25" s="44">
        <v>0</v>
      </c>
      <c r="BM25" s="44">
        <v>12.540555555555599</v>
      </c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</row>
    <row r="26" spans="1:257" s="1" customFormat="1" ht="9" customHeight="1">
      <c r="A26" s="43">
        <v>44943</v>
      </c>
      <c r="B26" s="44">
        <v>567</v>
      </c>
      <c r="C26" s="44">
        <v>2195</v>
      </c>
      <c r="D26" s="44">
        <v>3679.5</v>
      </c>
      <c r="E26" s="44">
        <v>0</v>
      </c>
      <c r="F26" s="44">
        <v>1540.5</v>
      </c>
      <c r="G26" s="44">
        <v>2214</v>
      </c>
      <c r="H26" s="44">
        <v>2671</v>
      </c>
      <c r="I26" s="44">
        <v>2487</v>
      </c>
      <c r="J26" s="44">
        <v>1204</v>
      </c>
      <c r="K26" s="44">
        <v>1206</v>
      </c>
      <c r="L26" s="44">
        <v>17640</v>
      </c>
      <c r="M26" s="44">
        <v>11108</v>
      </c>
      <c r="N26" s="44">
        <v>0</v>
      </c>
      <c r="O26" s="44">
        <v>4240</v>
      </c>
      <c r="P26" s="44">
        <v>5583</v>
      </c>
      <c r="Q26" s="44">
        <v>3741</v>
      </c>
      <c r="R26" s="44">
        <v>1465</v>
      </c>
      <c r="S26" s="44">
        <v>51</v>
      </c>
      <c r="T26" s="44">
        <v>44.60009765625</v>
      </c>
      <c r="U26" s="44">
        <v>4.115234375</v>
      </c>
      <c r="V26" s="44">
        <v>4.171875</v>
      </c>
      <c r="W26" s="44">
        <v>851</v>
      </c>
      <c r="X26" s="44">
        <v>0</v>
      </c>
      <c r="Y26" s="44">
        <v>2.5210876464843799</v>
      </c>
      <c r="Z26" s="44">
        <v>41</v>
      </c>
      <c r="AA26" s="44">
        <v>3.08</v>
      </c>
      <c r="AB26" s="44">
        <v>0</v>
      </c>
      <c r="AC26" s="44">
        <v>41.015625</v>
      </c>
      <c r="AD26" s="44">
        <v>8.029296875</v>
      </c>
      <c r="AE26" s="44">
        <v>5.40625</v>
      </c>
      <c r="AF26" s="44">
        <v>891.625</v>
      </c>
      <c r="AG26" s="44">
        <v>5.7552777777777804</v>
      </c>
      <c r="AH26" s="44">
        <v>8.5561111111111092</v>
      </c>
      <c r="AI26" s="44">
        <v>1093</v>
      </c>
      <c r="AJ26" s="44">
        <v>0.25439453125</v>
      </c>
      <c r="AK26" s="44">
        <v>0.262939453125</v>
      </c>
      <c r="AL26" s="44">
        <v>3.5</v>
      </c>
      <c r="AM26" s="44">
        <v>0</v>
      </c>
      <c r="AN26" s="44">
        <v>0</v>
      </c>
      <c r="AO26" s="44">
        <v>0</v>
      </c>
      <c r="AP26" s="44">
        <v>16.048828125</v>
      </c>
      <c r="AQ26" s="44">
        <v>7.951171875</v>
      </c>
      <c r="AR26" s="44">
        <v>459.5</v>
      </c>
      <c r="AS26" s="44">
        <v>6.3349609375</v>
      </c>
      <c r="AT26" s="44">
        <v>2.4951171875</v>
      </c>
      <c r="AU26" s="44">
        <v>129.125</v>
      </c>
      <c r="AV26" s="44">
        <v>106.80078125</v>
      </c>
      <c r="AW26" s="44">
        <v>105.6015625</v>
      </c>
      <c r="AX26" s="44">
        <v>0</v>
      </c>
      <c r="AY26" s="44">
        <v>112.701171875</v>
      </c>
      <c r="AZ26" s="44">
        <v>24</v>
      </c>
      <c r="BA26" s="44">
        <v>6.8644444444444401</v>
      </c>
      <c r="BB26" s="45">
        <v>23.8752777777778</v>
      </c>
      <c r="BC26" s="44">
        <v>10.168888888888899</v>
      </c>
      <c r="BD26" s="44">
        <v>0</v>
      </c>
      <c r="BE26" s="44">
        <v>11.0197222222222</v>
      </c>
      <c r="BF26" s="44">
        <v>0</v>
      </c>
      <c r="BG26" s="44">
        <v>6.7936111111111099</v>
      </c>
      <c r="BH26" s="44">
        <v>0</v>
      </c>
      <c r="BI26" s="44">
        <v>18.6169444444444</v>
      </c>
      <c r="BJ26" s="44">
        <v>21.216944444444401</v>
      </c>
      <c r="BK26" s="44">
        <v>22.234722222222199</v>
      </c>
      <c r="BL26" s="44">
        <v>0</v>
      </c>
      <c r="BM26" s="44">
        <v>15.076944444444401</v>
      </c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</row>
    <row r="27" spans="1:257" s="1" customFormat="1" ht="9" customHeight="1">
      <c r="A27" s="43">
        <v>44944</v>
      </c>
      <c r="B27" s="44">
        <v>1295</v>
      </c>
      <c r="C27" s="44">
        <v>2216</v>
      </c>
      <c r="D27" s="44">
        <v>3676.75</v>
      </c>
      <c r="E27" s="44">
        <v>0</v>
      </c>
      <c r="F27" s="44">
        <v>1601.90625</v>
      </c>
      <c r="G27" s="44">
        <v>1671</v>
      </c>
      <c r="H27" s="44">
        <v>2872</v>
      </c>
      <c r="I27" s="44">
        <v>2668</v>
      </c>
      <c r="J27" s="44">
        <v>1267</v>
      </c>
      <c r="K27" s="44">
        <v>1280</v>
      </c>
      <c r="L27" s="44">
        <v>18420</v>
      </c>
      <c r="M27" s="44">
        <v>11881</v>
      </c>
      <c r="N27" s="44">
        <v>0</v>
      </c>
      <c r="O27" s="44">
        <v>4279</v>
      </c>
      <c r="P27" s="44">
        <v>5491</v>
      </c>
      <c r="Q27" s="44">
        <v>3724</v>
      </c>
      <c r="R27" s="44">
        <v>1317</v>
      </c>
      <c r="S27" s="44">
        <v>27.4000244140625</v>
      </c>
      <c r="T27" s="44">
        <v>21.7999267578125</v>
      </c>
      <c r="U27" s="44">
        <v>3.99609375</v>
      </c>
      <c r="V27" s="44">
        <v>4.703125</v>
      </c>
      <c r="W27" s="44">
        <v>890</v>
      </c>
      <c r="X27" s="44">
        <v>2.6777648925781299</v>
      </c>
      <c r="Y27" s="44">
        <v>0</v>
      </c>
      <c r="Z27" s="44">
        <v>41.1005859375</v>
      </c>
      <c r="AA27" s="44">
        <v>4.1666666666666701E-3</v>
      </c>
      <c r="AB27" s="44">
        <v>3.3302777777777801</v>
      </c>
      <c r="AC27" s="44">
        <v>43.546875</v>
      </c>
      <c r="AD27" s="44">
        <v>1.0478515625</v>
      </c>
      <c r="AE27" s="44">
        <v>12.376953125</v>
      </c>
      <c r="AF27" s="44">
        <v>896.1875</v>
      </c>
      <c r="AG27" s="44">
        <v>8.8030555555555594</v>
      </c>
      <c r="AH27" s="44">
        <v>5.6216666666666697</v>
      </c>
      <c r="AI27" s="44">
        <v>1093</v>
      </c>
      <c r="AJ27" s="44">
        <v>0.386962890625</v>
      </c>
      <c r="AK27" s="44">
        <v>0.397216796875</v>
      </c>
      <c r="AL27" s="44">
        <v>5.099609375</v>
      </c>
      <c r="AM27" s="44">
        <v>0</v>
      </c>
      <c r="AN27" s="44">
        <v>0</v>
      </c>
      <c r="AO27" s="44">
        <v>0</v>
      </c>
      <c r="AP27" s="44">
        <v>10.068359375</v>
      </c>
      <c r="AQ27" s="44">
        <v>10.953125</v>
      </c>
      <c r="AR27" s="44">
        <v>395.5</v>
      </c>
      <c r="AS27" s="44">
        <v>5.1767578125</v>
      </c>
      <c r="AT27" s="44">
        <v>4.908203125</v>
      </c>
      <c r="AU27" s="44">
        <v>146.09375</v>
      </c>
      <c r="AV27" s="44">
        <v>100.19921875</v>
      </c>
      <c r="AW27" s="44">
        <v>90.5</v>
      </c>
      <c r="AX27" s="44">
        <v>0</v>
      </c>
      <c r="AY27" s="44">
        <v>128.099609375</v>
      </c>
      <c r="AZ27" s="44">
        <v>24</v>
      </c>
      <c r="BA27" s="44">
        <v>15.706388888888901</v>
      </c>
      <c r="BB27" s="45">
        <v>24</v>
      </c>
      <c r="BC27" s="44">
        <v>22.429166666666699</v>
      </c>
      <c r="BD27" s="44">
        <v>0</v>
      </c>
      <c r="BE27" s="44">
        <v>10.504444444444401</v>
      </c>
      <c r="BF27" s="44">
        <v>0</v>
      </c>
      <c r="BG27" s="44">
        <v>2.9886111111111102</v>
      </c>
      <c r="BH27" s="44">
        <v>0</v>
      </c>
      <c r="BI27" s="44">
        <v>19.7427777777778</v>
      </c>
      <c r="BJ27" s="44">
        <v>22.16</v>
      </c>
      <c r="BK27" s="44">
        <v>23.453888888888901</v>
      </c>
      <c r="BL27" s="44">
        <v>0</v>
      </c>
      <c r="BM27" s="44">
        <v>15.5341666666667</v>
      </c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</row>
    <row r="28" spans="1:257" s="1" customFormat="1" ht="9" customHeight="1">
      <c r="A28" s="43">
        <v>44945</v>
      </c>
      <c r="B28" s="44">
        <v>1985</v>
      </c>
      <c r="C28" s="44">
        <v>2220</v>
      </c>
      <c r="D28" s="44">
        <v>3669.5</v>
      </c>
      <c r="E28" s="44">
        <v>0</v>
      </c>
      <c r="F28" s="44">
        <v>1462.1875</v>
      </c>
      <c r="G28" s="44">
        <v>1521</v>
      </c>
      <c r="H28" s="44">
        <v>2684</v>
      </c>
      <c r="I28" s="44">
        <v>2534</v>
      </c>
      <c r="J28" s="44">
        <v>1170</v>
      </c>
      <c r="K28" s="44">
        <v>1135</v>
      </c>
      <c r="L28" s="44">
        <v>18250</v>
      </c>
      <c r="M28" s="44">
        <v>11767</v>
      </c>
      <c r="N28" s="44">
        <v>0</v>
      </c>
      <c r="O28" s="44">
        <v>4292</v>
      </c>
      <c r="P28" s="44">
        <v>5388</v>
      </c>
      <c r="Q28" s="44">
        <v>3685</v>
      </c>
      <c r="R28" s="44">
        <v>1185</v>
      </c>
      <c r="S28" s="44">
        <v>10.2000732421875</v>
      </c>
      <c r="T28" s="44">
        <v>11</v>
      </c>
      <c r="U28" s="44">
        <v>5.126953125</v>
      </c>
      <c r="V28" s="44">
        <v>3.375</v>
      </c>
      <c r="W28" s="44">
        <v>870</v>
      </c>
      <c r="X28" s="44">
        <v>0</v>
      </c>
      <c r="Y28" s="44">
        <v>2.2550048828125</v>
      </c>
      <c r="Z28" s="44">
        <v>36.599609375</v>
      </c>
      <c r="AA28" s="44">
        <v>0</v>
      </c>
      <c r="AB28" s="44">
        <v>3.3116666666666701</v>
      </c>
      <c r="AC28" s="44">
        <v>43.328125</v>
      </c>
      <c r="AD28" s="44">
        <v>1.6396484375</v>
      </c>
      <c r="AE28" s="44">
        <v>11.716796875</v>
      </c>
      <c r="AF28" s="44">
        <v>895.125</v>
      </c>
      <c r="AG28" s="44">
        <v>6.68194444444444</v>
      </c>
      <c r="AH28" s="44">
        <v>6.7919444444444403</v>
      </c>
      <c r="AI28" s="44">
        <v>1026</v>
      </c>
      <c r="AJ28" s="44">
        <v>0.25634765625</v>
      </c>
      <c r="AK28" s="44">
        <v>0.26171875</v>
      </c>
      <c r="AL28" s="44">
        <v>3.5</v>
      </c>
      <c r="AM28" s="44">
        <v>0</v>
      </c>
      <c r="AN28" s="44">
        <v>0</v>
      </c>
      <c r="AO28" s="44">
        <v>0</v>
      </c>
      <c r="AP28" s="44">
        <v>14.650390625</v>
      </c>
      <c r="AQ28" s="44">
        <v>10.611328125</v>
      </c>
      <c r="AR28" s="44">
        <v>408.875</v>
      </c>
      <c r="AS28" s="44">
        <v>5.591796875</v>
      </c>
      <c r="AT28" s="44">
        <v>3.96484375</v>
      </c>
      <c r="AU28" s="44">
        <v>138.90625</v>
      </c>
      <c r="AV28" s="44">
        <v>93.80078125</v>
      </c>
      <c r="AW28" s="44">
        <v>66.09765625</v>
      </c>
      <c r="AX28" s="44">
        <v>0</v>
      </c>
      <c r="AY28" s="44">
        <v>111.5</v>
      </c>
      <c r="AZ28" s="44">
        <v>24</v>
      </c>
      <c r="BA28" s="44">
        <v>24</v>
      </c>
      <c r="BB28" s="45">
        <v>24</v>
      </c>
      <c r="BC28" s="44">
        <v>20.592222222222201</v>
      </c>
      <c r="BD28" s="44">
        <v>0</v>
      </c>
      <c r="BE28" s="44">
        <v>9.8155555555555498</v>
      </c>
      <c r="BF28" s="44">
        <v>0</v>
      </c>
      <c r="BG28" s="44">
        <v>2.45888888888889</v>
      </c>
      <c r="BH28" s="44">
        <v>0</v>
      </c>
      <c r="BI28" s="44">
        <v>17.522222222222201</v>
      </c>
      <c r="BJ28" s="44">
        <v>20.309166666666702</v>
      </c>
      <c r="BK28" s="44">
        <v>22.1444444444444</v>
      </c>
      <c r="BL28" s="44">
        <v>0</v>
      </c>
      <c r="BM28" s="44">
        <v>14.169166666666699</v>
      </c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</row>
    <row r="29" spans="1:257" s="1" customFormat="1" ht="9" customHeight="1">
      <c r="A29" s="43">
        <v>44946</v>
      </c>
      <c r="B29" s="44">
        <v>1984</v>
      </c>
      <c r="C29" s="44">
        <v>2226</v>
      </c>
      <c r="D29" s="44">
        <v>3670</v>
      </c>
      <c r="E29" s="44">
        <v>0</v>
      </c>
      <c r="F29" s="44">
        <v>1501.40625</v>
      </c>
      <c r="G29" s="44">
        <v>2046</v>
      </c>
      <c r="H29" s="44">
        <v>2707</v>
      </c>
      <c r="I29" s="44">
        <v>2552</v>
      </c>
      <c r="J29" s="44">
        <v>1165</v>
      </c>
      <c r="K29" s="44">
        <v>1113</v>
      </c>
      <c r="L29" s="44">
        <v>18830</v>
      </c>
      <c r="M29" s="44">
        <v>11922</v>
      </c>
      <c r="N29" s="44">
        <v>0</v>
      </c>
      <c r="O29" s="44">
        <v>4706</v>
      </c>
      <c r="P29" s="44">
        <v>5324</v>
      </c>
      <c r="Q29" s="44">
        <v>3604</v>
      </c>
      <c r="R29" s="44">
        <v>1402</v>
      </c>
      <c r="S29" s="44">
        <v>0</v>
      </c>
      <c r="T29" s="44">
        <v>0</v>
      </c>
      <c r="U29" s="44">
        <v>4.822265625</v>
      </c>
      <c r="V29" s="44">
        <v>3.96875</v>
      </c>
      <c r="W29" s="44">
        <v>897</v>
      </c>
      <c r="X29" s="44">
        <v>2.7408447265625</v>
      </c>
      <c r="Y29" s="44">
        <v>0</v>
      </c>
      <c r="Z29" s="44">
        <v>42.1005859375</v>
      </c>
      <c r="AA29" s="44">
        <v>3.2063888888888901</v>
      </c>
      <c r="AB29" s="44">
        <v>0</v>
      </c>
      <c r="AC29" s="44">
        <v>42.703125</v>
      </c>
      <c r="AD29" s="44">
        <v>8.04296875</v>
      </c>
      <c r="AE29" s="44">
        <v>6.80859375</v>
      </c>
      <c r="AF29" s="44">
        <v>982.1875</v>
      </c>
      <c r="AG29" s="44">
        <v>7.4102777777777797</v>
      </c>
      <c r="AH29" s="44">
        <v>6.9349999999999996</v>
      </c>
      <c r="AI29" s="44">
        <v>1092</v>
      </c>
      <c r="AJ29" s="44">
        <v>0.3076171875</v>
      </c>
      <c r="AK29" s="44">
        <v>0.316650390625</v>
      </c>
      <c r="AL29" s="44">
        <v>4.30078125</v>
      </c>
      <c r="AM29" s="44">
        <v>0</v>
      </c>
      <c r="AN29" s="44">
        <v>0</v>
      </c>
      <c r="AO29" s="44">
        <v>0</v>
      </c>
      <c r="AP29" s="44">
        <v>13.158203125</v>
      </c>
      <c r="AQ29" s="44">
        <v>6.66796875</v>
      </c>
      <c r="AR29" s="44">
        <v>377.5</v>
      </c>
      <c r="AS29" s="44">
        <v>5.962890625</v>
      </c>
      <c r="AT29" s="44">
        <v>2.8701171875</v>
      </c>
      <c r="AU29" s="44">
        <v>128.6875</v>
      </c>
      <c r="AV29" s="44">
        <v>122.69921875</v>
      </c>
      <c r="AW29" s="44">
        <v>118.69921875</v>
      </c>
      <c r="AX29" s="44">
        <v>0</v>
      </c>
      <c r="AY29" s="44">
        <v>120.900390625</v>
      </c>
      <c r="AZ29" s="44">
        <v>24</v>
      </c>
      <c r="BA29" s="44">
        <v>24</v>
      </c>
      <c r="BB29" s="45">
        <v>24</v>
      </c>
      <c r="BC29" s="44">
        <v>19.89</v>
      </c>
      <c r="BD29" s="44">
        <v>0</v>
      </c>
      <c r="BE29" s="44">
        <v>11.928888888888901</v>
      </c>
      <c r="BF29" s="44">
        <v>0</v>
      </c>
      <c r="BG29" s="44">
        <v>4.5255555555555604</v>
      </c>
      <c r="BH29" s="44">
        <v>0</v>
      </c>
      <c r="BI29" s="44">
        <v>17.211944444444399</v>
      </c>
      <c r="BJ29" s="44">
        <v>20.450277777777799</v>
      </c>
      <c r="BK29" s="44">
        <v>22.289444444444399</v>
      </c>
      <c r="BL29" s="44">
        <v>0</v>
      </c>
      <c r="BM29" s="44">
        <v>14.571388888888899</v>
      </c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6"/>
      <c r="IV29" s="46"/>
      <c r="IW29" s="46"/>
    </row>
    <row r="30" spans="1:257" s="1" customFormat="1" ht="9" customHeight="1">
      <c r="A30" s="43">
        <v>44947</v>
      </c>
      <c r="B30" s="44">
        <v>1982</v>
      </c>
      <c r="C30" s="44">
        <v>2221</v>
      </c>
      <c r="D30" s="44">
        <v>3665.25</v>
      </c>
      <c r="E30" s="44">
        <v>0</v>
      </c>
      <c r="F30" s="44">
        <v>1264.90625</v>
      </c>
      <c r="G30" s="44">
        <v>1739</v>
      </c>
      <c r="H30" s="44">
        <v>2582</v>
      </c>
      <c r="I30" s="44">
        <v>2545</v>
      </c>
      <c r="J30" s="44">
        <v>1103</v>
      </c>
      <c r="K30" s="44">
        <v>1027</v>
      </c>
      <c r="L30" s="44">
        <v>17990</v>
      </c>
      <c r="M30" s="44">
        <v>11064</v>
      </c>
      <c r="N30" s="44">
        <v>0</v>
      </c>
      <c r="O30" s="44">
        <v>4410</v>
      </c>
      <c r="P30" s="44">
        <v>5698</v>
      </c>
      <c r="Q30" s="44">
        <v>3621</v>
      </c>
      <c r="R30" s="44">
        <v>864</v>
      </c>
      <c r="S30" s="44">
        <v>0</v>
      </c>
      <c r="T30" s="44">
        <v>0</v>
      </c>
      <c r="U30" s="44">
        <v>3.76953125</v>
      </c>
      <c r="V30" s="44">
        <v>5.125</v>
      </c>
      <c r="W30" s="44">
        <v>909</v>
      </c>
      <c r="X30" s="44">
        <v>0</v>
      </c>
      <c r="Y30" s="44">
        <v>2.3355712890625</v>
      </c>
      <c r="Z30" s="44">
        <v>37.8994140625</v>
      </c>
      <c r="AA30" s="44">
        <v>0</v>
      </c>
      <c r="AB30" s="44">
        <v>3.4583333333333299</v>
      </c>
      <c r="AC30" s="44">
        <v>45.25</v>
      </c>
      <c r="AD30" s="44">
        <v>8.103515625</v>
      </c>
      <c r="AE30" s="44">
        <v>5.09375</v>
      </c>
      <c r="AF30" s="44">
        <v>882.1875</v>
      </c>
      <c r="AG30" s="44">
        <v>6.6666666666666696</v>
      </c>
      <c r="AH30" s="44">
        <v>7.2547222222222203</v>
      </c>
      <c r="AI30" s="44">
        <v>1061</v>
      </c>
      <c r="AJ30" s="44">
        <v>0.32373046875</v>
      </c>
      <c r="AK30" s="44">
        <v>0.33203125</v>
      </c>
      <c r="AL30" s="44">
        <v>4.19921875</v>
      </c>
      <c r="AM30" s="44">
        <v>0</v>
      </c>
      <c r="AN30" s="44">
        <v>0</v>
      </c>
      <c r="AO30" s="44">
        <v>0</v>
      </c>
      <c r="AP30" s="44">
        <v>9.99609375</v>
      </c>
      <c r="AQ30" s="44">
        <v>12.595703125</v>
      </c>
      <c r="AR30" s="44">
        <v>437.1875</v>
      </c>
      <c r="AS30" s="44">
        <v>2.51953125</v>
      </c>
      <c r="AT30" s="44">
        <v>7.8896484375</v>
      </c>
      <c r="AU30" s="44">
        <v>151.40625</v>
      </c>
      <c r="AV30" s="44">
        <v>124.400390625</v>
      </c>
      <c r="AW30" s="44">
        <v>64.5</v>
      </c>
      <c r="AX30" s="44">
        <v>0</v>
      </c>
      <c r="AY30" s="44">
        <v>92.798828125</v>
      </c>
      <c r="AZ30" s="44">
        <v>24</v>
      </c>
      <c r="BA30" s="44">
        <v>24</v>
      </c>
      <c r="BB30" s="45">
        <v>24</v>
      </c>
      <c r="BC30" s="44">
        <v>20.1188888888889</v>
      </c>
      <c r="BD30" s="44">
        <v>0</v>
      </c>
      <c r="BE30" s="44">
        <v>9.2058333333333309</v>
      </c>
      <c r="BF30" s="44">
        <v>0</v>
      </c>
      <c r="BG30" s="44">
        <v>4.7983333333333302</v>
      </c>
      <c r="BH30" s="44">
        <v>0</v>
      </c>
      <c r="BI30" s="44">
        <v>15.866666666666699</v>
      </c>
      <c r="BJ30" s="44">
        <v>19.305</v>
      </c>
      <c r="BK30" s="44">
        <v>22.233611111111099</v>
      </c>
      <c r="BL30" s="44">
        <v>0</v>
      </c>
      <c r="BM30" s="44">
        <v>12.335000000000001</v>
      </c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6"/>
      <c r="IV30" s="46"/>
      <c r="IW30" s="46"/>
    </row>
    <row r="31" spans="1:257" s="1" customFormat="1" ht="9" customHeight="1">
      <c r="A31" s="43">
        <v>44948</v>
      </c>
      <c r="B31" s="44">
        <v>1981</v>
      </c>
      <c r="C31" s="44">
        <v>2210</v>
      </c>
      <c r="D31" s="44">
        <v>3631</v>
      </c>
      <c r="E31" s="44">
        <v>0</v>
      </c>
      <c r="F31" s="44">
        <v>1413.1875</v>
      </c>
      <c r="G31" s="44">
        <v>1782</v>
      </c>
      <c r="H31" s="44">
        <v>2548</v>
      </c>
      <c r="I31" s="44">
        <v>2521</v>
      </c>
      <c r="J31" s="44">
        <v>1088</v>
      </c>
      <c r="K31" s="44">
        <v>1007</v>
      </c>
      <c r="L31" s="44">
        <v>18050</v>
      </c>
      <c r="M31" s="44">
        <v>11154</v>
      </c>
      <c r="N31" s="44">
        <v>0</v>
      </c>
      <c r="O31" s="44">
        <v>4496</v>
      </c>
      <c r="P31" s="44">
        <v>5352</v>
      </c>
      <c r="Q31" s="44">
        <v>3398</v>
      </c>
      <c r="R31" s="44">
        <v>341</v>
      </c>
      <c r="S31" s="44">
        <v>0</v>
      </c>
      <c r="T31" s="44">
        <v>0.2000732421875</v>
      </c>
      <c r="U31" s="44">
        <v>9.63671875</v>
      </c>
      <c r="V31" s="44">
        <v>3.046875</v>
      </c>
      <c r="W31" s="44">
        <v>1285</v>
      </c>
      <c r="X31" s="44">
        <v>2.6852722167968701</v>
      </c>
      <c r="Y31" s="44">
        <v>1.1958312988281199</v>
      </c>
      <c r="Z31" s="44">
        <v>60.900390625</v>
      </c>
      <c r="AA31" s="44">
        <v>3.5094444444444401</v>
      </c>
      <c r="AB31" s="44">
        <v>0</v>
      </c>
      <c r="AC31" s="44">
        <v>46.8125</v>
      </c>
      <c r="AD31" s="44">
        <v>5.4755859375</v>
      </c>
      <c r="AE31" s="44">
        <v>9.029296875</v>
      </c>
      <c r="AF31" s="44">
        <v>966.3125</v>
      </c>
      <c r="AG31" s="44">
        <v>7.7169444444444402</v>
      </c>
      <c r="AH31" s="44">
        <v>6.6286111111111099</v>
      </c>
      <c r="AI31" s="44">
        <v>1091</v>
      </c>
      <c r="AJ31" s="44">
        <v>0.411865234375</v>
      </c>
      <c r="AK31" s="44">
        <v>0.422607421875</v>
      </c>
      <c r="AL31" s="44">
        <v>5.1005859375</v>
      </c>
      <c r="AM31" s="44">
        <v>0</v>
      </c>
      <c r="AN31" s="44">
        <v>0</v>
      </c>
      <c r="AO31" s="44">
        <v>0</v>
      </c>
      <c r="AP31" s="44">
        <v>7.923828125</v>
      </c>
      <c r="AQ31" s="44">
        <v>13.6328125</v>
      </c>
      <c r="AR31" s="44">
        <v>406.625</v>
      </c>
      <c r="AS31" s="44">
        <v>7.4150390625</v>
      </c>
      <c r="AT31" s="44">
        <v>5.4287109375</v>
      </c>
      <c r="AU31" s="44">
        <v>187.90625</v>
      </c>
      <c r="AV31" s="44">
        <v>127.7001953125</v>
      </c>
      <c r="AW31" s="44">
        <v>76.90234375</v>
      </c>
      <c r="AX31" s="44">
        <v>0</v>
      </c>
      <c r="AY31" s="44">
        <v>111.201171875</v>
      </c>
      <c r="AZ31" s="44">
        <v>23.836388888888902</v>
      </c>
      <c r="BA31" s="44">
        <v>24</v>
      </c>
      <c r="BB31" s="45">
        <v>24</v>
      </c>
      <c r="BC31" s="44">
        <v>19.88</v>
      </c>
      <c r="BD31" s="44">
        <v>0</v>
      </c>
      <c r="BE31" s="44">
        <v>10.494722222222199</v>
      </c>
      <c r="BF31" s="44">
        <v>0</v>
      </c>
      <c r="BG31" s="44">
        <v>3.8647222222222202</v>
      </c>
      <c r="BH31" s="44">
        <v>0</v>
      </c>
      <c r="BI31" s="44">
        <v>15.5169444444444</v>
      </c>
      <c r="BJ31" s="44">
        <v>18.974166666666701</v>
      </c>
      <c r="BK31" s="44">
        <v>22.072777777777802</v>
      </c>
      <c r="BL31" s="44">
        <v>0</v>
      </c>
      <c r="BM31" s="44">
        <v>13.7675</v>
      </c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</row>
    <row r="32" spans="1:257" s="1" customFormat="1" ht="9" customHeight="1">
      <c r="A32" s="43">
        <v>44949</v>
      </c>
      <c r="B32" s="44">
        <v>1981</v>
      </c>
      <c r="C32" s="44">
        <v>2201</v>
      </c>
      <c r="D32" s="44">
        <v>3662.25</v>
      </c>
      <c r="E32" s="44">
        <v>0</v>
      </c>
      <c r="F32" s="44">
        <v>1463.1875</v>
      </c>
      <c r="G32" s="44">
        <v>1846</v>
      </c>
      <c r="H32" s="44">
        <v>2768</v>
      </c>
      <c r="I32" s="44">
        <v>2657</v>
      </c>
      <c r="J32" s="44">
        <v>1209</v>
      </c>
      <c r="K32" s="44">
        <v>1208</v>
      </c>
      <c r="L32" s="44">
        <v>18860</v>
      </c>
      <c r="M32" s="44">
        <v>12349</v>
      </c>
      <c r="N32" s="44">
        <v>0</v>
      </c>
      <c r="O32" s="44">
        <v>4524</v>
      </c>
      <c r="P32" s="44">
        <v>5276</v>
      </c>
      <c r="Q32" s="44">
        <v>3797</v>
      </c>
      <c r="R32" s="44">
        <v>1355</v>
      </c>
      <c r="S32" s="44">
        <v>0</v>
      </c>
      <c r="T32" s="44">
        <v>0</v>
      </c>
      <c r="U32" s="44">
        <v>5.869140625</v>
      </c>
      <c r="V32" s="44">
        <v>5.28125</v>
      </c>
      <c r="W32" s="44">
        <v>1132</v>
      </c>
      <c r="X32" s="44">
        <v>1.9547119140625</v>
      </c>
      <c r="Y32" s="44">
        <v>1.1233215332031199</v>
      </c>
      <c r="Z32" s="44">
        <v>48.5</v>
      </c>
      <c r="AA32" s="44">
        <v>0</v>
      </c>
      <c r="AB32" s="44">
        <v>3.8416666666666699</v>
      </c>
      <c r="AC32" s="44">
        <v>50.3125</v>
      </c>
      <c r="AD32" s="44">
        <v>7.208984375</v>
      </c>
      <c r="AE32" s="44">
        <v>7.09765625</v>
      </c>
      <c r="AF32" s="44">
        <v>952.5</v>
      </c>
      <c r="AG32" s="44">
        <v>4.05694444444444</v>
      </c>
      <c r="AH32" s="44">
        <v>10.5719444444444</v>
      </c>
      <c r="AI32" s="44">
        <v>1123</v>
      </c>
      <c r="AJ32" s="44">
        <v>0.345703125</v>
      </c>
      <c r="AK32" s="44">
        <v>0.355712890625</v>
      </c>
      <c r="AL32" s="44">
        <v>4.5</v>
      </c>
      <c r="AM32" s="44">
        <v>0</v>
      </c>
      <c r="AN32" s="44">
        <v>0</v>
      </c>
      <c r="AO32" s="44">
        <v>0</v>
      </c>
      <c r="AP32" s="44">
        <v>12.580078125</v>
      </c>
      <c r="AQ32" s="44">
        <v>11.21875</v>
      </c>
      <c r="AR32" s="44">
        <v>437.6875</v>
      </c>
      <c r="AS32" s="44">
        <v>1.6748046875</v>
      </c>
      <c r="AT32" s="44">
        <v>6.53515625</v>
      </c>
      <c r="AU32" s="44">
        <v>119.5</v>
      </c>
      <c r="AV32" s="44">
        <v>201.5</v>
      </c>
      <c r="AW32" s="44">
        <v>85.30078125</v>
      </c>
      <c r="AX32" s="44">
        <v>0</v>
      </c>
      <c r="AY32" s="44">
        <v>114.5</v>
      </c>
      <c r="AZ32" s="44">
        <v>24</v>
      </c>
      <c r="BA32" s="44">
        <v>24</v>
      </c>
      <c r="BB32" s="45">
        <v>24</v>
      </c>
      <c r="BC32" s="44">
        <v>21.6391666666667</v>
      </c>
      <c r="BD32" s="44">
        <v>0</v>
      </c>
      <c r="BE32" s="44">
        <v>10.3513888888889</v>
      </c>
      <c r="BF32" s="44">
        <v>0</v>
      </c>
      <c r="BG32" s="44">
        <v>4.5563888888888897</v>
      </c>
      <c r="BH32" s="44">
        <v>0</v>
      </c>
      <c r="BI32" s="44">
        <v>18.63</v>
      </c>
      <c r="BJ32" s="44">
        <v>20.703333333333301</v>
      </c>
      <c r="BK32" s="44">
        <v>23.323611111111099</v>
      </c>
      <c r="BL32" s="44">
        <v>0</v>
      </c>
      <c r="BM32" s="44">
        <v>14.293333333333299</v>
      </c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</row>
    <row r="33" spans="1:257" s="1" customFormat="1" ht="9" customHeight="1">
      <c r="A33" s="43">
        <v>44950</v>
      </c>
      <c r="B33" s="44">
        <v>1977</v>
      </c>
      <c r="C33" s="44">
        <v>2189</v>
      </c>
      <c r="D33" s="44">
        <v>3653.75</v>
      </c>
      <c r="E33" s="44">
        <v>0</v>
      </c>
      <c r="F33" s="44">
        <v>1394.40625</v>
      </c>
      <c r="G33" s="44">
        <v>1634</v>
      </c>
      <c r="H33" s="44">
        <v>2760</v>
      </c>
      <c r="I33" s="44">
        <v>2657</v>
      </c>
      <c r="J33" s="44">
        <v>1199</v>
      </c>
      <c r="K33" s="44">
        <v>1138</v>
      </c>
      <c r="L33" s="44">
        <v>18460</v>
      </c>
      <c r="M33" s="44">
        <v>11623</v>
      </c>
      <c r="N33" s="44">
        <v>0</v>
      </c>
      <c r="O33" s="44">
        <v>4478</v>
      </c>
      <c r="P33" s="44">
        <v>5595</v>
      </c>
      <c r="Q33" s="44">
        <v>3694</v>
      </c>
      <c r="R33" s="44">
        <v>1504</v>
      </c>
      <c r="S33" s="44">
        <v>0.199951171875</v>
      </c>
      <c r="T33" s="44">
        <v>0</v>
      </c>
      <c r="U33" s="44">
        <v>5.15625</v>
      </c>
      <c r="V33" s="44">
        <v>4.078125</v>
      </c>
      <c r="W33" s="44">
        <v>944</v>
      </c>
      <c r="X33" s="44">
        <v>1.6766662597656199</v>
      </c>
      <c r="Y33" s="44">
        <v>1.1319580078125</v>
      </c>
      <c r="Z33" s="44">
        <v>44.2001953125</v>
      </c>
      <c r="AA33" s="44">
        <v>3.4624999999999999</v>
      </c>
      <c r="AB33" s="44">
        <v>0</v>
      </c>
      <c r="AC33" s="44">
        <v>46.125</v>
      </c>
      <c r="AD33" s="44">
        <v>8.2587890625</v>
      </c>
      <c r="AE33" s="44">
        <v>6.17578125</v>
      </c>
      <c r="AF33" s="44">
        <v>960</v>
      </c>
      <c r="AG33" s="44">
        <v>11.771944444444401</v>
      </c>
      <c r="AH33" s="44">
        <v>2.7380555555555599</v>
      </c>
      <c r="AI33" s="44">
        <v>1091</v>
      </c>
      <c r="AJ33" s="44">
        <v>0.33837890625</v>
      </c>
      <c r="AK33" s="44">
        <v>0.3447265625</v>
      </c>
      <c r="AL33" s="44">
        <v>4.099609375</v>
      </c>
      <c r="AM33" s="44">
        <v>0</v>
      </c>
      <c r="AN33" s="44">
        <v>0</v>
      </c>
      <c r="AO33" s="44">
        <v>0</v>
      </c>
      <c r="AP33" s="44">
        <v>11.318359375</v>
      </c>
      <c r="AQ33" s="44">
        <v>9.32421875</v>
      </c>
      <c r="AR33" s="44">
        <v>399.5</v>
      </c>
      <c r="AS33" s="44">
        <v>4.40625</v>
      </c>
      <c r="AT33" s="44">
        <v>6.3857421875</v>
      </c>
      <c r="AU33" s="44">
        <v>156.78125</v>
      </c>
      <c r="AV33" s="44">
        <v>116.8994140625</v>
      </c>
      <c r="AW33" s="44">
        <v>112.59765625</v>
      </c>
      <c r="AX33" s="44">
        <v>0</v>
      </c>
      <c r="AY33" s="44">
        <v>105.3984375</v>
      </c>
      <c r="AZ33" s="44">
        <v>24</v>
      </c>
      <c r="BA33" s="44">
        <v>24</v>
      </c>
      <c r="BB33" s="45">
        <v>24</v>
      </c>
      <c r="BC33" s="44">
        <v>21.573611111111099</v>
      </c>
      <c r="BD33" s="44">
        <v>0</v>
      </c>
      <c r="BE33" s="44">
        <v>9.7005555555555496</v>
      </c>
      <c r="BF33" s="44">
        <v>0</v>
      </c>
      <c r="BG33" s="44">
        <v>3.5311111111111102</v>
      </c>
      <c r="BH33" s="44">
        <v>0</v>
      </c>
      <c r="BI33" s="44">
        <v>17.6325</v>
      </c>
      <c r="BJ33" s="44">
        <v>20.6877777777778</v>
      </c>
      <c r="BK33" s="44">
        <v>23.363055555555601</v>
      </c>
      <c r="BL33" s="44">
        <v>0</v>
      </c>
      <c r="BM33" s="44">
        <v>13.661111111111101</v>
      </c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6"/>
      <c r="IV33" s="46"/>
      <c r="IW33" s="46"/>
    </row>
    <row r="34" spans="1:257" s="1" customFormat="1" ht="9" customHeight="1">
      <c r="A34" s="43">
        <v>44951</v>
      </c>
      <c r="B34" s="44">
        <v>1767</v>
      </c>
      <c r="C34" s="44">
        <v>2178</v>
      </c>
      <c r="D34" s="44">
        <v>3635.75</v>
      </c>
      <c r="E34" s="44">
        <v>0</v>
      </c>
      <c r="F34" s="44">
        <v>1586.09375</v>
      </c>
      <c r="G34" s="44">
        <v>2783</v>
      </c>
      <c r="H34" s="44">
        <v>2717</v>
      </c>
      <c r="I34" s="44">
        <v>2688</v>
      </c>
      <c r="J34" s="44">
        <v>1169</v>
      </c>
      <c r="K34" s="44">
        <v>1128</v>
      </c>
      <c r="L34" s="44">
        <v>19520</v>
      </c>
      <c r="M34" s="44">
        <v>11952</v>
      </c>
      <c r="N34" s="44">
        <v>0</v>
      </c>
      <c r="O34" s="44">
        <v>4558</v>
      </c>
      <c r="P34" s="44">
        <v>5604</v>
      </c>
      <c r="Q34" s="44">
        <v>3076</v>
      </c>
      <c r="R34" s="44">
        <v>1237</v>
      </c>
      <c r="S34" s="44">
        <v>2</v>
      </c>
      <c r="T34" s="44">
        <v>1.199951171875</v>
      </c>
      <c r="U34" s="44">
        <v>4.51171875</v>
      </c>
      <c r="V34" s="44">
        <v>4.125</v>
      </c>
      <c r="W34" s="44">
        <v>882</v>
      </c>
      <c r="X34" s="44">
        <v>1.6872253417968699</v>
      </c>
      <c r="Y34" s="44">
        <v>0</v>
      </c>
      <c r="Z34" s="44">
        <v>26</v>
      </c>
      <c r="AA34" s="44">
        <v>0</v>
      </c>
      <c r="AB34" s="44">
        <v>3.7558333333333298</v>
      </c>
      <c r="AC34" s="44">
        <v>49.15625</v>
      </c>
      <c r="AD34" s="44">
        <v>7.83203125</v>
      </c>
      <c r="AE34" s="44">
        <v>7.3154296875</v>
      </c>
      <c r="AF34" s="44">
        <v>1006.5</v>
      </c>
      <c r="AG34" s="44">
        <v>11.154444444444399</v>
      </c>
      <c r="AH34" s="44">
        <v>5.2294444444444403</v>
      </c>
      <c r="AI34" s="44">
        <v>1239</v>
      </c>
      <c r="AJ34" s="44">
        <v>0.361328125</v>
      </c>
      <c r="AK34" s="44">
        <v>0.36962890625</v>
      </c>
      <c r="AL34" s="44">
        <v>4.400390625</v>
      </c>
      <c r="AM34" s="44">
        <v>0</v>
      </c>
      <c r="AN34" s="44">
        <v>0</v>
      </c>
      <c r="AO34" s="44">
        <v>0</v>
      </c>
      <c r="AP34" s="44">
        <v>16.212890625</v>
      </c>
      <c r="AQ34" s="44">
        <v>10.263671875</v>
      </c>
      <c r="AR34" s="44">
        <v>484.1875</v>
      </c>
      <c r="AS34" s="44">
        <v>5.5224609375</v>
      </c>
      <c r="AT34" s="44">
        <v>6.666015625</v>
      </c>
      <c r="AU34" s="44">
        <v>178.59375</v>
      </c>
      <c r="AV34" s="44">
        <v>181</v>
      </c>
      <c r="AW34" s="44">
        <v>71.6015625</v>
      </c>
      <c r="AX34" s="44">
        <v>0</v>
      </c>
      <c r="AY34" s="44">
        <v>96.400390625</v>
      </c>
      <c r="AZ34" s="44">
        <v>24</v>
      </c>
      <c r="BA34" s="44">
        <v>21.489444444444398</v>
      </c>
      <c r="BB34" s="45">
        <v>24</v>
      </c>
      <c r="BC34" s="44">
        <v>21.317222222222199</v>
      </c>
      <c r="BD34" s="44">
        <v>0</v>
      </c>
      <c r="BE34" s="44">
        <v>14.3438888888889</v>
      </c>
      <c r="BF34" s="44">
        <v>0</v>
      </c>
      <c r="BG34" s="44">
        <v>8.1191666666666702</v>
      </c>
      <c r="BH34" s="44">
        <v>0</v>
      </c>
      <c r="BI34" s="44">
        <v>17.4294444444444</v>
      </c>
      <c r="BJ34" s="44">
        <v>20.1391666666667</v>
      </c>
      <c r="BK34" s="44">
        <v>23.726388888888899</v>
      </c>
      <c r="BL34" s="44">
        <v>0</v>
      </c>
      <c r="BM34" s="44">
        <v>15.588611111111099</v>
      </c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</row>
    <row r="35" spans="1:257" s="1" customFormat="1" ht="9" customHeight="1">
      <c r="A35" s="43">
        <v>44952</v>
      </c>
      <c r="B35" s="44">
        <v>1979</v>
      </c>
      <c r="C35" s="44">
        <v>2173</v>
      </c>
      <c r="D35" s="44">
        <v>3656</v>
      </c>
      <c r="E35" s="44">
        <v>0</v>
      </c>
      <c r="F35" s="44">
        <v>1237.90625</v>
      </c>
      <c r="G35" s="44">
        <v>1159</v>
      </c>
      <c r="H35" s="44">
        <v>2838</v>
      </c>
      <c r="I35" s="44">
        <v>2682</v>
      </c>
      <c r="J35" s="44">
        <v>1172</v>
      </c>
      <c r="K35" s="44">
        <v>1063</v>
      </c>
      <c r="L35" s="44">
        <v>17820</v>
      </c>
      <c r="M35" s="44">
        <v>11125</v>
      </c>
      <c r="N35" s="44">
        <v>0</v>
      </c>
      <c r="O35" s="44">
        <v>4437</v>
      </c>
      <c r="P35" s="44">
        <v>5754</v>
      </c>
      <c r="Q35" s="44">
        <v>3941</v>
      </c>
      <c r="R35" s="44">
        <v>809</v>
      </c>
      <c r="S35" s="44">
        <v>1.199951171875</v>
      </c>
      <c r="T35" s="44">
        <v>0.4000244140625</v>
      </c>
      <c r="U35" s="44">
        <v>3.49609375</v>
      </c>
      <c r="V35" s="44">
        <v>5.140625</v>
      </c>
      <c r="W35" s="44">
        <v>884</v>
      </c>
      <c r="X35" s="44">
        <v>3.8604736328125E-2</v>
      </c>
      <c r="Y35" s="44">
        <v>2.63916015625</v>
      </c>
      <c r="Z35" s="44">
        <v>43.7998046875</v>
      </c>
      <c r="AA35" s="44">
        <v>3.3683333333333301</v>
      </c>
      <c r="AB35" s="44">
        <v>0</v>
      </c>
      <c r="AC35" s="44">
        <v>44.90625</v>
      </c>
      <c r="AD35" s="44">
        <v>10.9697265625</v>
      </c>
      <c r="AE35" s="44">
        <v>3.7626953125</v>
      </c>
      <c r="AF35" s="44">
        <v>976.5</v>
      </c>
      <c r="AG35" s="44">
        <v>4.9141666666666701</v>
      </c>
      <c r="AH35" s="44">
        <v>9.8825000000000003</v>
      </c>
      <c r="AI35" s="44">
        <v>1136</v>
      </c>
      <c r="AJ35" s="44">
        <v>0.41455078125</v>
      </c>
      <c r="AK35" s="44">
        <v>0.425537109375</v>
      </c>
      <c r="AL35" s="44">
        <v>4.7001953125</v>
      </c>
      <c r="AM35" s="44">
        <v>0</v>
      </c>
      <c r="AN35" s="44">
        <v>0</v>
      </c>
      <c r="AO35" s="44">
        <v>0</v>
      </c>
      <c r="AP35" s="44">
        <v>8.111328125</v>
      </c>
      <c r="AQ35" s="44">
        <v>11.0703125</v>
      </c>
      <c r="AR35" s="44">
        <v>367.9375</v>
      </c>
      <c r="AS35" s="44">
        <v>6.4111328125</v>
      </c>
      <c r="AT35" s="44">
        <v>1.9033203125</v>
      </c>
      <c r="AU35" s="44">
        <v>122.125</v>
      </c>
      <c r="AV35" s="44">
        <v>116.4013671875</v>
      </c>
      <c r="AW35" s="44">
        <v>77.19921875</v>
      </c>
      <c r="AX35" s="44">
        <v>0</v>
      </c>
      <c r="AY35" s="44">
        <v>133.400390625</v>
      </c>
      <c r="AZ35" s="44">
        <v>24</v>
      </c>
      <c r="BA35" s="44">
        <v>24</v>
      </c>
      <c r="BB35" s="45">
        <v>24</v>
      </c>
      <c r="BC35" s="44">
        <v>22.248611111111099</v>
      </c>
      <c r="BD35" s="44">
        <v>0</v>
      </c>
      <c r="BE35" s="44">
        <v>6.8550000000000004</v>
      </c>
      <c r="BF35" s="44">
        <v>0</v>
      </c>
      <c r="BG35" s="44">
        <v>2.5724999999999998</v>
      </c>
      <c r="BH35" s="44">
        <v>0</v>
      </c>
      <c r="BI35" s="44">
        <v>16.501666666666701</v>
      </c>
      <c r="BJ35" s="44">
        <v>20.429166666666699</v>
      </c>
      <c r="BK35" s="44">
        <v>23.654166666666701</v>
      </c>
      <c r="BL35" s="44">
        <v>0</v>
      </c>
      <c r="BM35" s="44">
        <v>12.2144444444444</v>
      </c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</row>
    <row r="36" spans="1:257" s="1" customFormat="1" ht="9" customHeight="1">
      <c r="A36" s="43">
        <v>44953</v>
      </c>
      <c r="B36" s="44">
        <v>1980</v>
      </c>
      <c r="C36" s="44">
        <v>2162</v>
      </c>
      <c r="D36" s="44">
        <v>3610.5</v>
      </c>
      <c r="E36" s="44">
        <v>0</v>
      </c>
      <c r="F36" s="44">
        <v>818.3125</v>
      </c>
      <c r="G36" s="44">
        <v>464</v>
      </c>
      <c r="H36" s="44">
        <v>2560</v>
      </c>
      <c r="I36" s="44">
        <v>2553</v>
      </c>
      <c r="J36" s="44">
        <v>995</v>
      </c>
      <c r="K36" s="44">
        <v>816</v>
      </c>
      <c r="L36" s="44">
        <v>15830</v>
      </c>
      <c r="M36" s="44">
        <v>9021</v>
      </c>
      <c r="N36" s="44">
        <v>0</v>
      </c>
      <c r="O36" s="44">
        <v>4393</v>
      </c>
      <c r="P36" s="44">
        <v>5829</v>
      </c>
      <c r="Q36" s="44">
        <v>3761</v>
      </c>
      <c r="R36" s="44">
        <v>1445</v>
      </c>
      <c r="S36" s="44">
        <v>1</v>
      </c>
      <c r="T36" s="44">
        <v>0.5999755859375</v>
      </c>
      <c r="U36" s="44">
        <v>5.275390625</v>
      </c>
      <c r="V36" s="44">
        <v>3.296875</v>
      </c>
      <c r="W36" s="44">
        <v>877</v>
      </c>
      <c r="X36" s="44">
        <v>0</v>
      </c>
      <c r="Y36" s="44">
        <v>2.32305908203125</v>
      </c>
      <c r="Z36" s="44">
        <v>37.8994140625</v>
      </c>
      <c r="AA36" s="44">
        <v>0</v>
      </c>
      <c r="AB36" s="44">
        <v>3.3513888888888901</v>
      </c>
      <c r="AC36" s="44">
        <v>43.828125</v>
      </c>
      <c r="AD36" s="44">
        <v>6.1708984375</v>
      </c>
      <c r="AE36" s="44">
        <v>8.890625</v>
      </c>
      <c r="AF36" s="44">
        <v>1003.875</v>
      </c>
      <c r="AG36" s="44">
        <v>8.8936111111111096</v>
      </c>
      <c r="AH36" s="44">
        <v>6.625</v>
      </c>
      <c r="AI36" s="44">
        <v>1182</v>
      </c>
      <c r="AJ36" s="44">
        <v>0.381591796875</v>
      </c>
      <c r="AK36" s="44">
        <v>0.392578125</v>
      </c>
      <c r="AL36" s="44">
        <v>4.5</v>
      </c>
      <c r="AM36" s="44">
        <v>0</v>
      </c>
      <c r="AN36" s="44">
        <v>0</v>
      </c>
      <c r="AO36" s="44">
        <v>0</v>
      </c>
      <c r="AP36" s="44">
        <v>9.4375</v>
      </c>
      <c r="AQ36" s="44">
        <v>15.380859375</v>
      </c>
      <c r="AR36" s="44">
        <v>469.75</v>
      </c>
      <c r="AS36" s="44">
        <v>6.3505859375</v>
      </c>
      <c r="AT36" s="44">
        <v>3.75390625</v>
      </c>
      <c r="AU36" s="44">
        <v>147.28125</v>
      </c>
      <c r="AV36" s="44">
        <v>63.798828125</v>
      </c>
      <c r="AW36" s="44">
        <v>80.30078125</v>
      </c>
      <c r="AX36" s="44">
        <v>0</v>
      </c>
      <c r="AY36" s="44">
        <v>111.5</v>
      </c>
      <c r="AZ36" s="44">
        <v>23.689444444444401</v>
      </c>
      <c r="BA36" s="44">
        <v>24</v>
      </c>
      <c r="BB36" s="45">
        <v>24</v>
      </c>
      <c r="BC36" s="44">
        <v>20.0836111111111</v>
      </c>
      <c r="BD36" s="44">
        <v>0</v>
      </c>
      <c r="BE36" s="44">
        <v>3.05944444444444</v>
      </c>
      <c r="BF36" s="44">
        <v>0</v>
      </c>
      <c r="BG36" s="44">
        <v>0.73138888888888898</v>
      </c>
      <c r="BH36" s="44">
        <v>0</v>
      </c>
      <c r="BI36" s="44">
        <v>12.703333333333299</v>
      </c>
      <c r="BJ36" s="44">
        <v>17.5558333333333</v>
      </c>
      <c r="BK36" s="44">
        <v>22.489166666666701</v>
      </c>
      <c r="BL36" s="44">
        <v>0</v>
      </c>
      <c r="BM36" s="44">
        <v>8.06527777777778</v>
      </c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6"/>
      <c r="IV36" s="46"/>
      <c r="IW36" s="46"/>
    </row>
    <row r="37" spans="1:257" s="1" customFormat="1" ht="9" customHeight="1">
      <c r="A37" s="43">
        <v>44954</v>
      </c>
      <c r="B37" s="44">
        <v>1979</v>
      </c>
      <c r="C37" s="44">
        <v>2155</v>
      </c>
      <c r="D37" s="44">
        <v>3625.25</v>
      </c>
      <c r="E37" s="44">
        <v>0</v>
      </c>
      <c r="F37" s="44">
        <v>770.59375</v>
      </c>
      <c r="G37" s="44">
        <v>543</v>
      </c>
      <c r="H37" s="44">
        <v>2348</v>
      </c>
      <c r="I37" s="44">
        <v>2440</v>
      </c>
      <c r="J37" s="44">
        <v>932</v>
      </c>
      <c r="K37" s="44">
        <v>731</v>
      </c>
      <c r="L37" s="44">
        <v>15400</v>
      </c>
      <c r="M37" s="44">
        <v>8443</v>
      </c>
      <c r="N37" s="44">
        <v>0</v>
      </c>
      <c r="O37" s="44">
        <v>4402</v>
      </c>
      <c r="P37" s="44">
        <v>5838</v>
      </c>
      <c r="Q37" s="44">
        <v>3611</v>
      </c>
      <c r="R37" s="44">
        <v>867</v>
      </c>
      <c r="S37" s="44">
        <v>0</v>
      </c>
      <c r="T37" s="44">
        <v>0</v>
      </c>
      <c r="U37" s="44">
        <v>3.271484375</v>
      </c>
      <c r="V37" s="44">
        <v>5.109375</v>
      </c>
      <c r="W37" s="44">
        <v>855</v>
      </c>
      <c r="X37" s="44">
        <v>2.5939025878906201</v>
      </c>
      <c r="Y37" s="44">
        <v>0</v>
      </c>
      <c r="Z37" s="44">
        <v>40</v>
      </c>
      <c r="AA37" s="44">
        <v>3.7427777777777802</v>
      </c>
      <c r="AB37" s="44">
        <v>0</v>
      </c>
      <c r="AC37" s="44">
        <v>49.875</v>
      </c>
      <c r="AD37" s="44">
        <v>6.3818359375</v>
      </c>
      <c r="AE37" s="44">
        <v>7.8056640625</v>
      </c>
      <c r="AF37" s="44">
        <v>958.4375</v>
      </c>
      <c r="AG37" s="44">
        <v>6.2205555555555598</v>
      </c>
      <c r="AH37" s="44">
        <v>10.061111111111099</v>
      </c>
      <c r="AI37" s="44">
        <v>1249</v>
      </c>
      <c r="AJ37" s="44">
        <v>0.675048828125</v>
      </c>
      <c r="AK37" s="44">
        <v>0.735595703125</v>
      </c>
      <c r="AL37" s="44">
        <v>5</v>
      </c>
      <c r="AM37" s="44">
        <v>0</v>
      </c>
      <c r="AN37" s="44">
        <v>0</v>
      </c>
      <c r="AO37" s="44">
        <v>0</v>
      </c>
      <c r="AP37" s="44">
        <v>7.716796875</v>
      </c>
      <c r="AQ37" s="44">
        <v>14.083984375</v>
      </c>
      <c r="AR37" s="44">
        <v>409.25</v>
      </c>
      <c r="AS37" s="44">
        <v>6.666015625</v>
      </c>
      <c r="AT37" s="44">
        <v>6.62890625</v>
      </c>
      <c r="AU37" s="44">
        <v>193.21875</v>
      </c>
      <c r="AV37" s="44">
        <v>40.80078125</v>
      </c>
      <c r="AW37" s="44">
        <v>80.30078125</v>
      </c>
      <c r="AX37" s="44">
        <v>0</v>
      </c>
      <c r="AY37" s="44">
        <v>88</v>
      </c>
      <c r="AZ37" s="44">
        <v>23.799444444444401</v>
      </c>
      <c r="BA37" s="44">
        <v>24</v>
      </c>
      <c r="BB37" s="45">
        <v>24</v>
      </c>
      <c r="BC37" s="44">
        <v>18.385000000000002</v>
      </c>
      <c r="BD37" s="44">
        <v>0</v>
      </c>
      <c r="BE37" s="44">
        <v>3.6188888888888902</v>
      </c>
      <c r="BF37" s="44">
        <v>0</v>
      </c>
      <c r="BG37" s="44">
        <v>0.82277777777777805</v>
      </c>
      <c r="BH37" s="44">
        <v>0</v>
      </c>
      <c r="BI37" s="44">
        <v>11.3888888888889</v>
      </c>
      <c r="BJ37" s="44">
        <v>16.536111111111101</v>
      </c>
      <c r="BK37" s="44">
        <v>21.5419444444444</v>
      </c>
      <c r="BL37" s="44">
        <v>0</v>
      </c>
      <c r="BM37" s="44">
        <v>7.5908333333333298</v>
      </c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6"/>
      <c r="IV37" s="46"/>
      <c r="IW37" s="46"/>
    </row>
    <row r="38" spans="1:257" s="1" customFormat="1" ht="9" customHeight="1">
      <c r="A38" s="43">
        <v>44955</v>
      </c>
      <c r="B38" s="44">
        <v>1978</v>
      </c>
      <c r="C38" s="44">
        <v>2146</v>
      </c>
      <c r="D38" s="44">
        <v>3656.75</v>
      </c>
      <c r="E38" s="44">
        <v>0</v>
      </c>
      <c r="F38" s="44">
        <v>748</v>
      </c>
      <c r="G38" s="44">
        <v>547</v>
      </c>
      <c r="H38" s="44">
        <v>2303</v>
      </c>
      <c r="I38" s="44">
        <v>2347</v>
      </c>
      <c r="J38" s="44">
        <v>874</v>
      </c>
      <c r="K38" s="44">
        <v>755</v>
      </c>
      <c r="L38" s="44">
        <v>15240</v>
      </c>
      <c r="M38" s="44">
        <v>8319</v>
      </c>
      <c r="N38" s="44">
        <v>0</v>
      </c>
      <c r="O38" s="44">
        <v>4546</v>
      </c>
      <c r="P38" s="44">
        <v>5721</v>
      </c>
      <c r="Q38" s="44">
        <v>3661</v>
      </c>
      <c r="R38" s="44">
        <v>339</v>
      </c>
      <c r="S38" s="44">
        <v>0.2000732421875</v>
      </c>
      <c r="T38" s="44">
        <v>0</v>
      </c>
      <c r="U38" s="44">
        <v>3.876953125</v>
      </c>
      <c r="V38" s="44">
        <v>4.65625</v>
      </c>
      <c r="W38" s="44">
        <v>874</v>
      </c>
      <c r="X38" s="44">
        <v>0</v>
      </c>
      <c r="Y38" s="44">
        <v>2.4425048828125</v>
      </c>
      <c r="Z38" s="44">
        <v>39.7001953125</v>
      </c>
      <c r="AA38" s="44">
        <v>0</v>
      </c>
      <c r="AB38" s="44">
        <v>3.6297222222222199</v>
      </c>
      <c r="AC38" s="44">
        <v>47.484375</v>
      </c>
      <c r="AD38" s="44">
        <v>14.599609375</v>
      </c>
      <c r="AE38" s="44">
        <v>0.9921875</v>
      </c>
      <c r="AF38" s="44">
        <v>1040.0625</v>
      </c>
      <c r="AG38" s="44">
        <v>12.0177777777778</v>
      </c>
      <c r="AH38" s="44">
        <v>6.1105555555555604</v>
      </c>
      <c r="AI38" s="44">
        <v>1376</v>
      </c>
      <c r="AJ38" s="44">
        <v>0.685302734375</v>
      </c>
      <c r="AK38" s="44">
        <v>0.720947265625</v>
      </c>
      <c r="AL38" s="44">
        <v>4.69921875</v>
      </c>
      <c r="AM38" s="44">
        <v>0</v>
      </c>
      <c r="AN38" s="44">
        <v>0</v>
      </c>
      <c r="AO38" s="44">
        <v>0</v>
      </c>
      <c r="AP38" s="44">
        <v>13.341796875</v>
      </c>
      <c r="AQ38" s="44">
        <v>14.873046875</v>
      </c>
      <c r="AR38" s="44">
        <v>502.875</v>
      </c>
      <c r="AS38" s="44">
        <v>5.939453125</v>
      </c>
      <c r="AT38" s="44">
        <v>6.6650390625</v>
      </c>
      <c r="AU38" s="44">
        <v>183.78125</v>
      </c>
      <c r="AV38" s="44">
        <v>47.298828125</v>
      </c>
      <c r="AW38" s="44">
        <v>70.09765625</v>
      </c>
      <c r="AX38" s="44">
        <v>0</v>
      </c>
      <c r="AY38" s="44">
        <v>93.900390625</v>
      </c>
      <c r="AZ38" s="44">
        <v>24</v>
      </c>
      <c r="BA38" s="44">
        <v>24</v>
      </c>
      <c r="BB38" s="45">
        <v>24</v>
      </c>
      <c r="BC38" s="44">
        <v>18.0416666666667</v>
      </c>
      <c r="BD38" s="44">
        <v>0</v>
      </c>
      <c r="BE38" s="44">
        <v>4.4911111111111097</v>
      </c>
      <c r="BF38" s="44">
        <v>0</v>
      </c>
      <c r="BG38" s="44">
        <v>0</v>
      </c>
      <c r="BH38" s="44">
        <v>0</v>
      </c>
      <c r="BI38" s="44">
        <v>11.6936111111111</v>
      </c>
      <c r="BJ38" s="44">
        <v>15.5552777777778</v>
      </c>
      <c r="BK38" s="44">
        <v>20.690833333333298</v>
      </c>
      <c r="BL38" s="44">
        <v>0</v>
      </c>
      <c r="BM38" s="44">
        <v>7.3641666666666703</v>
      </c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6"/>
      <c r="IV38" s="46"/>
      <c r="IW38" s="46"/>
    </row>
    <row r="39" spans="1:257" s="1" customFormat="1" ht="9" customHeight="1">
      <c r="A39" s="43">
        <v>44956</v>
      </c>
      <c r="B39" s="44">
        <v>1976</v>
      </c>
      <c r="C39" s="44">
        <v>2136</v>
      </c>
      <c r="D39" s="44">
        <v>3645.5</v>
      </c>
      <c r="E39" s="44">
        <v>0</v>
      </c>
      <c r="F39" s="44">
        <v>967</v>
      </c>
      <c r="G39" s="44">
        <v>642</v>
      </c>
      <c r="H39" s="44">
        <v>2588</v>
      </c>
      <c r="I39" s="44">
        <v>2571</v>
      </c>
      <c r="J39" s="44">
        <v>1044</v>
      </c>
      <c r="K39" s="44">
        <v>875</v>
      </c>
      <c r="L39" s="44">
        <v>16320</v>
      </c>
      <c r="M39" s="44">
        <v>9003</v>
      </c>
      <c r="N39" s="44">
        <v>0</v>
      </c>
      <c r="O39" s="44">
        <v>4707</v>
      </c>
      <c r="P39" s="44">
        <v>5982</v>
      </c>
      <c r="Q39" s="44">
        <v>3719</v>
      </c>
      <c r="R39" s="44">
        <v>1387</v>
      </c>
      <c r="S39" s="44">
        <v>0</v>
      </c>
      <c r="T39" s="44">
        <v>0</v>
      </c>
      <c r="U39" s="44">
        <v>4.14453125</v>
      </c>
      <c r="V39" s="44">
        <v>4.578125</v>
      </c>
      <c r="W39" s="44">
        <v>892</v>
      </c>
      <c r="X39" s="44">
        <v>2.61444091796875</v>
      </c>
      <c r="Y39" s="44">
        <v>0</v>
      </c>
      <c r="Z39" s="44">
        <v>40.2998046875</v>
      </c>
      <c r="AA39" s="44">
        <v>3.8772222222222199</v>
      </c>
      <c r="AB39" s="44">
        <v>0</v>
      </c>
      <c r="AC39" s="44">
        <v>51.671875</v>
      </c>
      <c r="AD39" s="44">
        <v>7.8876953125</v>
      </c>
      <c r="AE39" s="44">
        <v>7.8896484375</v>
      </c>
      <c r="AF39" s="44">
        <v>1052.8125</v>
      </c>
      <c r="AG39" s="44">
        <v>6.66638888888889</v>
      </c>
      <c r="AH39" s="44">
        <v>9.9205555555555591</v>
      </c>
      <c r="AI39" s="44">
        <v>1271</v>
      </c>
      <c r="AJ39" s="44">
        <v>0.472412109375</v>
      </c>
      <c r="AK39" s="44">
        <v>0.489013671875</v>
      </c>
      <c r="AL39" s="44">
        <v>4.400390625</v>
      </c>
      <c r="AM39" s="44">
        <v>0</v>
      </c>
      <c r="AN39" s="44">
        <v>0</v>
      </c>
      <c r="AO39" s="44">
        <v>0</v>
      </c>
      <c r="AP39" s="44">
        <v>13.62109375</v>
      </c>
      <c r="AQ39" s="44">
        <v>10.62109375</v>
      </c>
      <c r="AR39" s="44">
        <v>447.1875</v>
      </c>
      <c r="AS39" s="44">
        <v>7.341796875</v>
      </c>
      <c r="AT39" s="44">
        <v>4.7705078125</v>
      </c>
      <c r="AU39" s="44">
        <v>175.8125</v>
      </c>
      <c r="AV39" s="44">
        <v>149.6015625</v>
      </c>
      <c r="AW39" s="44">
        <v>123</v>
      </c>
      <c r="AX39" s="44">
        <v>0</v>
      </c>
      <c r="AY39" s="44">
        <v>127.099609375</v>
      </c>
      <c r="AZ39" s="44">
        <v>24</v>
      </c>
      <c r="BA39" s="44">
        <v>24</v>
      </c>
      <c r="BB39" s="45">
        <v>24</v>
      </c>
      <c r="BC39" s="44">
        <v>20.282499999999999</v>
      </c>
      <c r="BD39" s="44">
        <v>0</v>
      </c>
      <c r="BE39" s="44">
        <v>5.2594444444444397</v>
      </c>
      <c r="BF39" s="44">
        <v>0</v>
      </c>
      <c r="BG39" s="44">
        <v>0</v>
      </c>
      <c r="BH39" s="44">
        <v>0</v>
      </c>
      <c r="BI39" s="44">
        <v>13.557499999999999</v>
      </c>
      <c r="BJ39" s="44">
        <v>18.161388888888901</v>
      </c>
      <c r="BK39" s="44">
        <v>22.688333333333301</v>
      </c>
      <c r="BL39" s="44">
        <v>0</v>
      </c>
      <c r="BM39" s="44">
        <v>9.5452777777777804</v>
      </c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6"/>
      <c r="CD39" s="46"/>
      <c r="CE39" s="46"/>
      <c r="CF39" s="46"/>
      <c r="CG39" s="46"/>
      <c r="CH39" s="46"/>
      <c r="CI39" s="46"/>
      <c r="CJ39" s="46"/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46"/>
      <c r="DE39" s="46"/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6"/>
      <c r="IV39" s="46"/>
      <c r="IW39" s="46"/>
    </row>
    <row r="40" spans="1:257" s="1" customFormat="1" ht="9" customHeight="1">
      <c r="A40" s="43">
        <v>44957</v>
      </c>
      <c r="B40" s="44">
        <v>1975</v>
      </c>
      <c r="C40" s="44">
        <v>2129</v>
      </c>
      <c r="D40" s="44">
        <v>3643.5</v>
      </c>
      <c r="E40" s="44">
        <v>0</v>
      </c>
      <c r="F40" s="44">
        <v>919.5</v>
      </c>
      <c r="G40" s="44">
        <v>906</v>
      </c>
      <c r="H40" s="44">
        <v>2632</v>
      </c>
      <c r="I40" s="44">
        <v>2505</v>
      </c>
      <c r="J40" s="44">
        <v>1037</v>
      </c>
      <c r="K40" s="44">
        <v>868</v>
      </c>
      <c r="L40" s="44">
        <v>16490</v>
      </c>
      <c r="M40" s="44">
        <v>9188</v>
      </c>
      <c r="N40" s="44">
        <v>0</v>
      </c>
      <c r="O40" s="44">
        <v>4651</v>
      </c>
      <c r="P40" s="44">
        <v>6112</v>
      </c>
      <c r="Q40" s="44">
        <v>3807</v>
      </c>
      <c r="R40" s="44">
        <v>1348</v>
      </c>
      <c r="S40" s="44">
        <v>0</v>
      </c>
      <c r="T40" s="44">
        <v>0</v>
      </c>
      <c r="U40" s="44">
        <v>4.94921875</v>
      </c>
      <c r="V40" s="44">
        <v>3.34375</v>
      </c>
      <c r="W40" s="44">
        <v>850</v>
      </c>
      <c r="X40" s="44">
        <v>0</v>
      </c>
      <c r="Y40" s="44">
        <v>2.310546875</v>
      </c>
      <c r="Z40" s="44">
        <v>37.6005859375</v>
      </c>
      <c r="AA40" s="44">
        <v>0</v>
      </c>
      <c r="AB40" s="44">
        <v>3.59944444444444</v>
      </c>
      <c r="AC40" s="44">
        <v>47.078125</v>
      </c>
      <c r="AD40" s="44">
        <v>7.2314453125</v>
      </c>
      <c r="AE40" s="44">
        <v>7.9326171875</v>
      </c>
      <c r="AF40" s="44">
        <v>1007.625</v>
      </c>
      <c r="AG40" s="44">
        <v>5.5172222222222196</v>
      </c>
      <c r="AH40" s="44">
        <v>9.8338888888888896</v>
      </c>
      <c r="AI40" s="44">
        <v>468</v>
      </c>
      <c r="AJ40" s="44">
        <v>0.39013671875</v>
      </c>
      <c r="AK40" s="44">
        <v>0.401611328125</v>
      </c>
      <c r="AL40" s="44">
        <v>4.7998046875</v>
      </c>
      <c r="AM40" s="44">
        <v>0</v>
      </c>
      <c r="AN40" s="44">
        <v>0</v>
      </c>
      <c r="AO40" s="44">
        <v>0</v>
      </c>
      <c r="AP40" s="44">
        <v>13.49609375</v>
      </c>
      <c r="AQ40" s="44">
        <v>12.279296875</v>
      </c>
      <c r="AR40" s="44">
        <v>465.3125</v>
      </c>
      <c r="AS40" s="44">
        <v>3.869140625</v>
      </c>
      <c r="AT40" s="44">
        <v>7.0478515625</v>
      </c>
      <c r="AU40" s="44">
        <v>157.6875</v>
      </c>
      <c r="AV40" s="44">
        <v>167.19921875</v>
      </c>
      <c r="AW40" s="44">
        <v>155.69921875</v>
      </c>
      <c r="AX40" s="44">
        <v>0</v>
      </c>
      <c r="AY40" s="44">
        <v>95.80078125</v>
      </c>
      <c r="AZ40" s="44">
        <v>24</v>
      </c>
      <c r="BA40" s="44">
        <v>24</v>
      </c>
      <c r="BB40" s="45">
        <v>24</v>
      </c>
      <c r="BC40" s="44">
        <v>20.6794444444444</v>
      </c>
      <c r="BD40" s="44">
        <v>0</v>
      </c>
      <c r="BE40" s="44">
        <v>5.8324999999999996</v>
      </c>
      <c r="BF40" s="44">
        <v>0</v>
      </c>
      <c r="BG40" s="44">
        <v>1.59083333333333</v>
      </c>
      <c r="BH40" s="44">
        <v>0</v>
      </c>
      <c r="BI40" s="44">
        <v>13.5216666666667</v>
      </c>
      <c r="BJ40" s="44">
        <v>18.301944444444398</v>
      </c>
      <c r="BK40" s="44">
        <v>22.143611111111099</v>
      </c>
      <c r="BL40" s="44">
        <v>0</v>
      </c>
      <c r="BM40" s="44">
        <v>9.1138888888888907</v>
      </c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6"/>
      <c r="CD40" s="46"/>
      <c r="CE40" s="46"/>
      <c r="CF40" s="46"/>
      <c r="CG40" s="46"/>
      <c r="CH40" s="46"/>
      <c r="CI40" s="46"/>
      <c r="CJ40" s="46"/>
      <c r="CK40" s="46"/>
      <c r="CL40" s="46"/>
      <c r="CM40" s="46"/>
      <c r="CN40" s="46"/>
      <c r="CO40" s="46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6"/>
      <c r="DD40" s="46"/>
      <c r="DE40" s="46"/>
      <c r="DF40" s="46"/>
      <c r="DG40" s="46"/>
      <c r="DH40" s="46"/>
      <c r="DI40" s="46"/>
      <c r="DJ40" s="46"/>
      <c r="DK40" s="46"/>
      <c r="DL40" s="46"/>
      <c r="DM40" s="46"/>
      <c r="DN40" s="46"/>
      <c r="DO40" s="46"/>
      <c r="DP40" s="46"/>
      <c r="DQ40" s="46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46"/>
      <c r="FG40" s="46"/>
      <c r="FH40" s="46"/>
      <c r="FI40" s="46"/>
      <c r="FJ40" s="46"/>
      <c r="FK40" s="46"/>
      <c r="FL40" s="46"/>
      <c r="FM40" s="46"/>
      <c r="FN40" s="46"/>
      <c r="FO40" s="46"/>
      <c r="FP40" s="46"/>
      <c r="FQ40" s="46"/>
      <c r="FR40" s="46"/>
      <c r="FS40" s="46"/>
      <c r="FT40" s="46"/>
      <c r="FU40" s="46"/>
      <c r="FV40" s="46"/>
      <c r="FW40" s="46"/>
      <c r="FX40" s="46"/>
      <c r="FY40" s="46"/>
      <c r="FZ40" s="46"/>
      <c r="GA40" s="46"/>
      <c r="GB40" s="46"/>
      <c r="GC40" s="46"/>
      <c r="GD40" s="46"/>
      <c r="GE40" s="46"/>
      <c r="GF40" s="46"/>
      <c r="GG40" s="46"/>
      <c r="GH40" s="46"/>
      <c r="GI40" s="46"/>
      <c r="GJ40" s="46"/>
      <c r="GK40" s="46"/>
      <c r="GL40" s="46"/>
      <c r="GM40" s="46"/>
      <c r="GN40" s="46"/>
      <c r="GO40" s="46"/>
      <c r="GP40" s="46"/>
      <c r="GQ40" s="46"/>
      <c r="GR40" s="46"/>
      <c r="GS40" s="46"/>
      <c r="GT40" s="46"/>
      <c r="GU40" s="46"/>
      <c r="GV40" s="46"/>
      <c r="GW40" s="46"/>
      <c r="GX40" s="46"/>
      <c r="GY40" s="46"/>
      <c r="GZ40" s="46"/>
      <c r="HA40" s="46"/>
      <c r="HB40" s="46"/>
      <c r="HC40" s="46"/>
      <c r="HD40" s="46"/>
      <c r="HE40" s="46"/>
      <c r="HF40" s="46"/>
      <c r="HG40" s="46"/>
      <c r="HH40" s="46"/>
      <c r="HI40" s="46"/>
      <c r="HJ40" s="46"/>
      <c r="HK40" s="46"/>
      <c r="HL40" s="46"/>
      <c r="HM40" s="46"/>
      <c r="HN40" s="46"/>
      <c r="HO40" s="46"/>
      <c r="HP40" s="46"/>
      <c r="HQ40" s="46"/>
      <c r="HR40" s="46"/>
      <c r="HS40" s="46"/>
      <c r="HT40" s="46"/>
      <c r="HU40" s="46"/>
      <c r="HV40" s="46"/>
      <c r="HW40" s="46"/>
      <c r="HX40" s="46"/>
      <c r="HY40" s="46"/>
      <c r="HZ40" s="46"/>
      <c r="IA40" s="46"/>
      <c r="IB40" s="46"/>
      <c r="IC40" s="46"/>
      <c r="ID40" s="46"/>
      <c r="IE40" s="46"/>
      <c r="IF40" s="46"/>
      <c r="IG40" s="46"/>
      <c r="IH40" s="46"/>
      <c r="II40" s="46"/>
      <c r="IJ40" s="46"/>
      <c r="IK40" s="46"/>
      <c r="IL40" s="46"/>
      <c r="IM40" s="46"/>
      <c r="IN40" s="46"/>
      <c r="IO40" s="46"/>
      <c r="IP40" s="46"/>
      <c r="IQ40" s="46"/>
      <c r="IR40" s="46"/>
      <c r="IS40" s="46"/>
      <c r="IT40" s="46"/>
      <c r="IU40" s="46"/>
      <c r="IV40" s="46"/>
      <c r="IW40" s="46"/>
    </row>
    <row r="41" spans="1:257" s="1" customFormat="1" ht="9" customHeight="1">
      <c r="A41" s="43">
        <v>44958</v>
      </c>
      <c r="B41" s="44">
        <v>1978</v>
      </c>
      <c r="C41" s="44">
        <v>2118</v>
      </c>
      <c r="D41" s="44">
        <v>3592.75</v>
      </c>
      <c r="E41" s="44">
        <v>0</v>
      </c>
      <c r="F41" s="44">
        <v>844.8125</v>
      </c>
      <c r="G41" s="44">
        <v>508</v>
      </c>
      <c r="H41" s="44">
        <v>2545</v>
      </c>
      <c r="I41" s="44">
        <v>2472</v>
      </c>
      <c r="J41" s="44">
        <v>1019</v>
      </c>
      <c r="K41" s="44">
        <v>806</v>
      </c>
      <c r="L41" s="44">
        <v>15760</v>
      </c>
      <c r="M41" s="44">
        <v>9308</v>
      </c>
      <c r="N41" s="44">
        <v>0</v>
      </c>
      <c r="O41" s="44">
        <v>4397</v>
      </c>
      <c r="P41" s="44">
        <v>5554</v>
      </c>
      <c r="Q41" s="44">
        <v>3866</v>
      </c>
      <c r="R41" s="44">
        <v>1195</v>
      </c>
      <c r="S41" s="44">
        <v>0</v>
      </c>
      <c r="T41" s="44">
        <v>0</v>
      </c>
      <c r="U41" s="44">
        <v>3.978515625</v>
      </c>
      <c r="V41" s="44">
        <v>4.078125</v>
      </c>
      <c r="W41" s="44">
        <v>825</v>
      </c>
      <c r="X41" s="44">
        <v>2.6141662597656201</v>
      </c>
      <c r="Y41" s="44">
        <v>0</v>
      </c>
      <c r="Z41" s="44">
        <v>40.2998046875</v>
      </c>
      <c r="AA41" s="44">
        <v>3.5938888888888898</v>
      </c>
      <c r="AB41" s="44">
        <v>0</v>
      </c>
      <c r="AC41" s="44">
        <v>47.890625</v>
      </c>
      <c r="AD41" s="44">
        <v>5.2265625</v>
      </c>
      <c r="AE41" s="44">
        <v>9.7001953125</v>
      </c>
      <c r="AF41" s="44">
        <v>837.8125</v>
      </c>
      <c r="AG41" s="44">
        <v>6.6666666666666696</v>
      </c>
      <c r="AH41" s="44">
        <v>8.8849999999999998</v>
      </c>
      <c r="AI41" s="44">
        <v>795</v>
      </c>
      <c r="AJ41" s="44">
        <v>0.39501953125</v>
      </c>
      <c r="AK41" s="44">
        <v>0.4013671875</v>
      </c>
      <c r="AL41" s="44">
        <v>4.7001953125</v>
      </c>
      <c r="AM41" s="44">
        <v>0</v>
      </c>
      <c r="AN41" s="44">
        <v>0</v>
      </c>
      <c r="AO41" s="44">
        <v>0</v>
      </c>
      <c r="AP41" s="44">
        <v>11.8828125</v>
      </c>
      <c r="AQ41" s="44">
        <v>11.267578125</v>
      </c>
      <c r="AR41" s="44">
        <v>422.125</v>
      </c>
      <c r="AS41" s="44">
        <v>3.6669921875</v>
      </c>
      <c r="AT41" s="44">
        <v>6.666015625</v>
      </c>
      <c r="AU41" s="44">
        <v>149.71875</v>
      </c>
      <c r="AV41" s="44">
        <v>99.69921875</v>
      </c>
      <c r="AW41" s="44">
        <v>100.6015625</v>
      </c>
      <c r="AX41" s="44">
        <v>0</v>
      </c>
      <c r="AY41" s="44">
        <v>100.8984375</v>
      </c>
      <c r="AZ41" s="44">
        <v>23.636111111111099</v>
      </c>
      <c r="BA41" s="44">
        <v>24</v>
      </c>
      <c r="BB41" s="45">
        <v>24</v>
      </c>
      <c r="BC41" s="44">
        <v>19.955555555555598</v>
      </c>
      <c r="BD41" s="44">
        <v>0</v>
      </c>
      <c r="BE41" s="44">
        <v>4.1777777777777798</v>
      </c>
      <c r="BF41" s="44">
        <v>0</v>
      </c>
      <c r="BG41" s="44">
        <v>0</v>
      </c>
      <c r="BH41" s="44">
        <v>0</v>
      </c>
      <c r="BI41" s="44">
        <v>12.581111111111101</v>
      </c>
      <c r="BJ41" s="44">
        <v>17.696944444444402</v>
      </c>
      <c r="BK41" s="44">
        <v>21.855833333333301</v>
      </c>
      <c r="BL41" s="44">
        <v>0</v>
      </c>
      <c r="BM41" s="44">
        <v>8.3480555555555593</v>
      </c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46"/>
      <c r="EU41" s="46"/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46"/>
      <c r="FP41" s="46"/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46"/>
      <c r="GK41" s="46"/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46"/>
      <c r="HF41" s="46"/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46"/>
      <c r="IA41" s="46"/>
      <c r="IB41" s="46"/>
      <c r="IC41" s="46"/>
      <c r="ID41" s="46"/>
      <c r="IE41" s="46"/>
      <c r="IF41" s="46"/>
      <c r="IG41" s="46"/>
      <c r="IH41" s="46"/>
      <c r="II41" s="46"/>
      <c r="IJ41" s="46"/>
      <c r="IK41" s="46"/>
      <c r="IL41" s="46"/>
      <c r="IM41" s="46"/>
      <c r="IN41" s="46"/>
      <c r="IO41" s="46"/>
      <c r="IP41" s="46"/>
      <c r="IQ41" s="46"/>
      <c r="IR41" s="46"/>
      <c r="IS41" s="46"/>
      <c r="IT41" s="46"/>
      <c r="IU41" s="46"/>
      <c r="IV41" s="46"/>
      <c r="IW41" s="46"/>
    </row>
    <row r="42" spans="1:257" s="1" customFormat="1" ht="9" customHeight="1">
      <c r="A42" s="43">
        <v>44959</v>
      </c>
      <c r="B42" s="44">
        <v>1975</v>
      </c>
      <c r="C42" s="44">
        <v>2109</v>
      </c>
      <c r="D42" s="44">
        <v>3637</v>
      </c>
      <c r="E42" s="44">
        <v>0</v>
      </c>
      <c r="F42" s="44">
        <v>784.875</v>
      </c>
      <c r="G42" s="44">
        <v>425</v>
      </c>
      <c r="H42" s="44">
        <v>2592</v>
      </c>
      <c r="I42" s="44">
        <v>2517</v>
      </c>
      <c r="J42" s="44">
        <v>955</v>
      </c>
      <c r="K42" s="44">
        <v>754</v>
      </c>
      <c r="L42" s="44">
        <v>15620</v>
      </c>
      <c r="M42" s="44">
        <v>8667</v>
      </c>
      <c r="N42" s="44">
        <v>0</v>
      </c>
      <c r="O42" s="44">
        <v>4221</v>
      </c>
      <c r="P42" s="44">
        <v>6097</v>
      </c>
      <c r="Q42" s="44">
        <v>3690</v>
      </c>
      <c r="R42" s="44">
        <v>1181</v>
      </c>
      <c r="S42" s="44">
        <v>0</v>
      </c>
      <c r="T42" s="44">
        <v>0</v>
      </c>
      <c r="U42" s="44">
        <v>3.78515625</v>
      </c>
      <c r="V42" s="44">
        <v>4.171875</v>
      </c>
      <c r="W42" s="44">
        <v>816</v>
      </c>
      <c r="X42" s="44">
        <v>0</v>
      </c>
      <c r="Y42" s="44">
        <v>2.4533386230468701</v>
      </c>
      <c r="Z42" s="44">
        <v>39.900390625</v>
      </c>
      <c r="AA42" s="44">
        <v>0</v>
      </c>
      <c r="AB42" s="44">
        <v>3.56138888888889</v>
      </c>
      <c r="AC42" s="44">
        <v>46.578125</v>
      </c>
      <c r="AD42" s="44">
        <v>5.658203125</v>
      </c>
      <c r="AE42" s="44">
        <v>5.271484375</v>
      </c>
      <c r="AF42" s="44">
        <v>726.875</v>
      </c>
      <c r="AG42" s="44">
        <v>4.0341666666666702</v>
      </c>
      <c r="AH42" s="44">
        <v>11.393611111111101</v>
      </c>
      <c r="AI42" s="44">
        <v>1181</v>
      </c>
      <c r="AJ42" s="44">
        <v>0.355224609375</v>
      </c>
      <c r="AK42" s="44">
        <v>0.3642578125</v>
      </c>
      <c r="AL42" s="44">
        <v>4.400390625</v>
      </c>
      <c r="AM42" s="44">
        <v>0</v>
      </c>
      <c r="AN42" s="44">
        <v>0</v>
      </c>
      <c r="AO42" s="44">
        <v>0</v>
      </c>
      <c r="AP42" s="44">
        <v>12.314453125</v>
      </c>
      <c r="AQ42" s="44">
        <v>12.4296875</v>
      </c>
      <c r="AR42" s="44">
        <v>453</v>
      </c>
      <c r="AS42" s="44">
        <v>6.666015625</v>
      </c>
      <c r="AT42" s="44">
        <v>3.4345703125</v>
      </c>
      <c r="AU42" s="44">
        <v>146.28125</v>
      </c>
      <c r="AV42" s="44">
        <v>107.201171875</v>
      </c>
      <c r="AW42" s="44">
        <v>95.69921875</v>
      </c>
      <c r="AX42" s="44">
        <v>0</v>
      </c>
      <c r="AY42" s="44">
        <v>84.6015625</v>
      </c>
      <c r="AZ42" s="44">
        <v>24</v>
      </c>
      <c r="BA42" s="44">
        <v>24</v>
      </c>
      <c r="BB42" s="45">
        <v>24</v>
      </c>
      <c r="BC42" s="44">
        <v>20.363333333333301</v>
      </c>
      <c r="BD42" s="44">
        <v>0</v>
      </c>
      <c r="BE42" s="44">
        <v>3.4905555555555599</v>
      </c>
      <c r="BF42" s="44">
        <v>0</v>
      </c>
      <c r="BG42" s="44">
        <v>0</v>
      </c>
      <c r="BH42" s="44">
        <v>0</v>
      </c>
      <c r="BI42" s="44">
        <v>11.737222222222201</v>
      </c>
      <c r="BJ42" s="44">
        <v>16.876666666666701</v>
      </c>
      <c r="BK42" s="44">
        <v>22.287777777777801</v>
      </c>
      <c r="BL42" s="44">
        <v>0</v>
      </c>
      <c r="BM42" s="44">
        <v>7.76</v>
      </c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6"/>
      <c r="CD42" s="46"/>
      <c r="CE42" s="46"/>
      <c r="CF42" s="46"/>
      <c r="CG42" s="46"/>
      <c r="CH42" s="46"/>
      <c r="CI42" s="46"/>
      <c r="CJ42" s="46"/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46"/>
      <c r="DE42" s="46"/>
      <c r="DF42" s="46"/>
      <c r="DG42" s="46"/>
      <c r="DH42" s="46"/>
      <c r="DI42" s="46"/>
      <c r="DJ42" s="46"/>
      <c r="DK42" s="46"/>
      <c r="DL42" s="46"/>
      <c r="DM42" s="46"/>
      <c r="DN42" s="46"/>
      <c r="DO42" s="46"/>
      <c r="DP42" s="46"/>
      <c r="DQ42" s="46"/>
      <c r="DR42" s="46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46"/>
      <c r="EU42" s="46"/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46"/>
      <c r="GK42" s="46"/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46"/>
      <c r="HF42" s="46"/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46"/>
      <c r="IA42" s="46"/>
      <c r="IB42" s="46"/>
      <c r="IC42" s="46"/>
      <c r="ID42" s="46"/>
      <c r="IE42" s="46"/>
      <c r="IF42" s="46"/>
      <c r="IG42" s="46"/>
      <c r="IH42" s="46"/>
      <c r="II42" s="46"/>
      <c r="IJ42" s="46"/>
      <c r="IK42" s="46"/>
      <c r="IL42" s="46"/>
      <c r="IM42" s="46"/>
      <c r="IN42" s="46"/>
      <c r="IO42" s="46"/>
      <c r="IP42" s="46"/>
      <c r="IQ42" s="46"/>
      <c r="IR42" s="46"/>
      <c r="IS42" s="46"/>
      <c r="IT42" s="46"/>
      <c r="IU42" s="46"/>
      <c r="IV42" s="46"/>
      <c r="IW42" s="46"/>
    </row>
    <row r="43" spans="1:257" s="1" customFormat="1" ht="9" customHeight="1">
      <c r="A43" s="43">
        <v>44960</v>
      </c>
      <c r="B43" s="44">
        <v>1976</v>
      </c>
      <c r="C43" s="44">
        <v>2100</v>
      </c>
      <c r="D43" s="44">
        <v>3549.75</v>
      </c>
      <c r="E43" s="44">
        <v>0</v>
      </c>
      <c r="F43" s="44">
        <v>780</v>
      </c>
      <c r="G43" s="44">
        <v>257</v>
      </c>
      <c r="H43" s="44">
        <v>2431</v>
      </c>
      <c r="I43" s="44">
        <v>2410</v>
      </c>
      <c r="J43" s="44">
        <v>962</v>
      </c>
      <c r="K43" s="44">
        <v>770</v>
      </c>
      <c r="L43" s="44">
        <v>15110</v>
      </c>
      <c r="M43" s="44">
        <v>8678</v>
      </c>
      <c r="N43" s="44">
        <v>0</v>
      </c>
      <c r="O43" s="44">
        <v>4142</v>
      </c>
      <c r="P43" s="44">
        <v>5576</v>
      </c>
      <c r="Q43" s="44">
        <v>3625</v>
      </c>
      <c r="R43" s="44">
        <v>1433</v>
      </c>
      <c r="S43" s="44">
        <v>0</v>
      </c>
      <c r="T43" s="44">
        <v>0</v>
      </c>
      <c r="U43" s="44">
        <v>4.51953125</v>
      </c>
      <c r="V43" s="44">
        <v>3.765625</v>
      </c>
      <c r="W43" s="44">
        <v>848</v>
      </c>
      <c r="X43" s="44">
        <v>2.49554443359375</v>
      </c>
      <c r="Y43" s="44">
        <v>0</v>
      </c>
      <c r="Z43" s="44">
        <v>38.3994140625</v>
      </c>
      <c r="AA43" s="44">
        <v>3.4169444444444399</v>
      </c>
      <c r="AB43" s="44">
        <v>0</v>
      </c>
      <c r="AC43" s="44">
        <v>45.53125</v>
      </c>
      <c r="AD43" s="44">
        <v>5.5947265625</v>
      </c>
      <c r="AE43" s="44">
        <v>4.8095703125</v>
      </c>
      <c r="AF43" s="44">
        <v>693.125</v>
      </c>
      <c r="AG43" s="44">
        <v>7.8366666666666696</v>
      </c>
      <c r="AH43" s="44">
        <v>6.66361111111111</v>
      </c>
      <c r="AI43" s="44">
        <v>1097</v>
      </c>
      <c r="AJ43" s="44">
        <v>0.371826171875</v>
      </c>
      <c r="AK43" s="44">
        <v>0.385986328125</v>
      </c>
      <c r="AL43" s="44">
        <v>4.599609375</v>
      </c>
      <c r="AM43" s="44">
        <v>0</v>
      </c>
      <c r="AN43" s="44">
        <v>0</v>
      </c>
      <c r="AO43" s="44">
        <v>0</v>
      </c>
      <c r="AP43" s="44">
        <v>11.515625</v>
      </c>
      <c r="AQ43" s="44">
        <v>11.98828125</v>
      </c>
      <c r="AR43" s="44">
        <v>421.75</v>
      </c>
      <c r="AS43" s="44">
        <v>2.974609375</v>
      </c>
      <c r="AT43" s="44">
        <v>6.666015625</v>
      </c>
      <c r="AU43" s="44">
        <v>139.90625</v>
      </c>
      <c r="AV43" s="44">
        <v>104.099609375</v>
      </c>
      <c r="AW43" s="44">
        <v>60.40234375</v>
      </c>
      <c r="AX43" s="44">
        <v>0</v>
      </c>
      <c r="AY43" s="44">
        <v>74.8984375</v>
      </c>
      <c r="AZ43" s="44">
        <v>23.399722222222199</v>
      </c>
      <c r="BA43" s="44">
        <v>24</v>
      </c>
      <c r="BB43" s="45">
        <v>24</v>
      </c>
      <c r="BC43" s="44">
        <v>2.7391666666666699</v>
      </c>
      <c r="BD43" s="44">
        <v>0</v>
      </c>
      <c r="BE43" s="44">
        <v>2.1013888888888901</v>
      </c>
      <c r="BF43" s="44">
        <v>0</v>
      </c>
      <c r="BG43" s="44">
        <v>0</v>
      </c>
      <c r="BH43" s="44">
        <v>0</v>
      </c>
      <c r="BI43" s="44">
        <v>11.967499999999999</v>
      </c>
      <c r="BJ43" s="44">
        <v>16.7930555555556</v>
      </c>
      <c r="BK43" s="44">
        <v>21.363888888888901</v>
      </c>
      <c r="BL43" s="44">
        <v>0</v>
      </c>
      <c r="BM43" s="44">
        <v>7.6919444444444398</v>
      </c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46"/>
      <c r="HF43" s="46"/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I43" s="46"/>
      <c r="IJ43" s="46"/>
      <c r="IK43" s="46"/>
      <c r="IL43" s="46"/>
      <c r="IM43" s="46"/>
      <c r="IN43" s="46"/>
      <c r="IO43" s="46"/>
      <c r="IP43" s="46"/>
      <c r="IQ43" s="46"/>
      <c r="IR43" s="46"/>
      <c r="IS43" s="46"/>
      <c r="IT43" s="46"/>
      <c r="IU43" s="46"/>
      <c r="IV43" s="46"/>
      <c r="IW43" s="46"/>
    </row>
    <row r="44" spans="1:257" s="1" customFormat="1" ht="9" customHeight="1">
      <c r="A44" s="43">
        <v>44961</v>
      </c>
      <c r="B44" s="44">
        <v>1976</v>
      </c>
      <c r="C44" s="44">
        <v>2091</v>
      </c>
      <c r="D44" s="44">
        <v>3577.5</v>
      </c>
      <c r="E44" s="44">
        <v>0</v>
      </c>
      <c r="F44" s="44">
        <v>658.5</v>
      </c>
      <c r="G44" s="44">
        <v>300</v>
      </c>
      <c r="H44" s="44">
        <v>2264</v>
      </c>
      <c r="I44" s="44">
        <v>2376</v>
      </c>
      <c r="J44" s="44">
        <v>845</v>
      </c>
      <c r="K44" s="44">
        <v>654</v>
      </c>
      <c r="L44" s="44">
        <v>14620</v>
      </c>
      <c r="M44" s="44">
        <v>7939</v>
      </c>
      <c r="N44" s="44">
        <v>0</v>
      </c>
      <c r="O44" s="44">
        <v>4346</v>
      </c>
      <c r="P44" s="44">
        <v>5715</v>
      </c>
      <c r="Q44" s="44">
        <v>3678</v>
      </c>
      <c r="R44" s="44">
        <v>352</v>
      </c>
      <c r="S44" s="44">
        <v>0</v>
      </c>
      <c r="T44" s="44">
        <v>0</v>
      </c>
      <c r="U44" s="44">
        <v>4.111328125</v>
      </c>
      <c r="V44" s="44">
        <v>3.484375</v>
      </c>
      <c r="W44" s="44">
        <v>778</v>
      </c>
      <c r="X44" s="44">
        <v>0</v>
      </c>
      <c r="Y44" s="44">
        <v>2.2108154296875</v>
      </c>
      <c r="Z44" s="44">
        <v>36.1005859375</v>
      </c>
      <c r="AA44" s="44">
        <v>0</v>
      </c>
      <c r="AB44" s="44">
        <v>3.7358333333333298</v>
      </c>
      <c r="AC44" s="44">
        <v>48.859375</v>
      </c>
      <c r="AD44" s="44">
        <v>5.056640625</v>
      </c>
      <c r="AE44" s="44">
        <v>8.513671875</v>
      </c>
      <c r="AF44" s="44">
        <v>910.6875</v>
      </c>
      <c r="AG44" s="44">
        <v>9.1416666666666693</v>
      </c>
      <c r="AH44" s="44">
        <v>6.6638888888888896</v>
      </c>
      <c r="AI44" s="44">
        <v>964</v>
      </c>
      <c r="AJ44" s="44">
        <v>0.447509765625</v>
      </c>
      <c r="AK44" s="44">
        <v>0.462890625</v>
      </c>
      <c r="AL44" s="44">
        <v>5.400390625</v>
      </c>
      <c r="AM44" s="44">
        <v>0</v>
      </c>
      <c r="AN44" s="44">
        <v>0</v>
      </c>
      <c r="AO44" s="44">
        <v>0</v>
      </c>
      <c r="AP44" s="44">
        <v>12.337890625</v>
      </c>
      <c r="AQ44" s="44">
        <v>11.017578125</v>
      </c>
      <c r="AR44" s="44">
        <v>431.3125</v>
      </c>
      <c r="AS44" s="44">
        <v>6.6650390625</v>
      </c>
      <c r="AT44" s="44">
        <v>3.9951171875</v>
      </c>
      <c r="AU44" s="44">
        <v>155.5</v>
      </c>
      <c r="AV44" s="44">
        <v>60</v>
      </c>
      <c r="AW44" s="44">
        <v>48.296875</v>
      </c>
      <c r="AX44" s="44">
        <v>0</v>
      </c>
      <c r="AY44" s="44">
        <v>80.201171875</v>
      </c>
      <c r="AZ44" s="44">
        <v>23.616388888888899</v>
      </c>
      <c r="BA44" s="44">
        <v>24</v>
      </c>
      <c r="BB44" s="45">
        <v>24</v>
      </c>
      <c r="BC44" s="44">
        <v>15.866388888888901</v>
      </c>
      <c r="BD44" s="44">
        <v>0</v>
      </c>
      <c r="BE44" s="44">
        <v>2.4783333333333299</v>
      </c>
      <c r="BF44" s="44">
        <v>0</v>
      </c>
      <c r="BG44" s="44">
        <v>0</v>
      </c>
      <c r="BH44" s="44">
        <v>0</v>
      </c>
      <c r="BI44" s="44">
        <v>10.181944444444399</v>
      </c>
      <c r="BJ44" s="44">
        <v>14.9136111111111</v>
      </c>
      <c r="BK44" s="44">
        <v>21.053333333333299</v>
      </c>
      <c r="BL44" s="44">
        <v>0</v>
      </c>
      <c r="BM44" s="44">
        <v>6.5069444444444402</v>
      </c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</row>
    <row r="45" spans="1:257" s="1" customFormat="1" ht="9" customHeight="1">
      <c r="A45" s="43">
        <v>44962</v>
      </c>
      <c r="B45" s="44">
        <v>1976</v>
      </c>
      <c r="C45" s="44">
        <v>2082</v>
      </c>
      <c r="D45" s="44">
        <v>3370.25</v>
      </c>
      <c r="E45" s="44">
        <v>0</v>
      </c>
      <c r="F45" s="44">
        <v>623</v>
      </c>
      <c r="G45" s="44">
        <v>337</v>
      </c>
      <c r="H45" s="44">
        <v>2160</v>
      </c>
      <c r="I45" s="44">
        <v>2249</v>
      </c>
      <c r="J45" s="44">
        <v>823</v>
      </c>
      <c r="K45" s="44">
        <v>663</v>
      </c>
      <c r="L45" s="44">
        <v>14170</v>
      </c>
      <c r="M45" s="44">
        <v>7907</v>
      </c>
      <c r="N45" s="44">
        <v>0</v>
      </c>
      <c r="O45" s="44">
        <v>4290</v>
      </c>
      <c r="P45" s="44">
        <v>5299</v>
      </c>
      <c r="Q45" s="44">
        <v>3631</v>
      </c>
      <c r="R45" s="44">
        <v>304</v>
      </c>
      <c r="S45" s="44">
        <v>0</v>
      </c>
      <c r="T45" s="44">
        <v>0</v>
      </c>
      <c r="U45" s="44">
        <v>3.771484375</v>
      </c>
      <c r="V45" s="44">
        <v>3.703125</v>
      </c>
      <c r="W45" s="44">
        <v>768</v>
      </c>
      <c r="X45" s="44">
        <v>2.4991760253906201</v>
      </c>
      <c r="Y45" s="44">
        <v>0</v>
      </c>
      <c r="Z45" s="44">
        <v>38.599609375</v>
      </c>
      <c r="AA45" s="44">
        <v>3.74444444444444</v>
      </c>
      <c r="AB45" s="44">
        <v>0</v>
      </c>
      <c r="AC45" s="44">
        <v>49.90625</v>
      </c>
      <c r="AD45" s="44">
        <v>6.1435546875</v>
      </c>
      <c r="AE45" s="44">
        <v>8.0546875</v>
      </c>
      <c r="AF45" s="44">
        <v>948</v>
      </c>
      <c r="AG45" s="44">
        <v>8.2022222222222201</v>
      </c>
      <c r="AH45" s="44">
        <v>6.66361111111111</v>
      </c>
      <c r="AI45" s="44">
        <v>1</v>
      </c>
      <c r="AJ45" s="44">
        <v>0.477294921875</v>
      </c>
      <c r="AK45" s="44">
        <v>0.49169921875</v>
      </c>
      <c r="AL45" s="44">
        <v>5.5</v>
      </c>
      <c r="AM45" s="44">
        <v>0</v>
      </c>
      <c r="AN45" s="44">
        <v>0</v>
      </c>
      <c r="AO45" s="44">
        <v>0</v>
      </c>
      <c r="AP45" s="44">
        <v>14.056640625</v>
      </c>
      <c r="AQ45" s="44">
        <v>13.23046875</v>
      </c>
      <c r="AR45" s="44">
        <v>490.5</v>
      </c>
      <c r="AS45" s="44">
        <v>3.7685546875</v>
      </c>
      <c r="AT45" s="44">
        <v>6.666015625</v>
      </c>
      <c r="AU45" s="44">
        <v>150.59375</v>
      </c>
      <c r="AV45" s="44">
        <v>79.30078125</v>
      </c>
      <c r="AW45" s="44">
        <v>28.90234375</v>
      </c>
      <c r="AX45" s="44">
        <v>0</v>
      </c>
      <c r="AY45" s="44">
        <v>88.900390625</v>
      </c>
      <c r="AZ45" s="44">
        <v>22.2305555555556</v>
      </c>
      <c r="BA45" s="44">
        <v>24</v>
      </c>
      <c r="BB45" s="45">
        <v>24</v>
      </c>
      <c r="BC45" s="44">
        <v>16.970833333333299</v>
      </c>
      <c r="BD45" s="44">
        <v>0</v>
      </c>
      <c r="BE45" s="44">
        <v>2.7694444444444399</v>
      </c>
      <c r="BF45" s="44">
        <v>0</v>
      </c>
      <c r="BG45" s="44">
        <v>0</v>
      </c>
      <c r="BH45" s="44">
        <v>0</v>
      </c>
      <c r="BI45" s="44">
        <v>10.338611111111099</v>
      </c>
      <c r="BJ45" s="44">
        <v>14.4341666666667</v>
      </c>
      <c r="BK45" s="44">
        <v>19.905833333333302</v>
      </c>
      <c r="BL45" s="44">
        <v>0</v>
      </c>
      <c r="BM45" s="44">
        <v>6.16222222222222</v>
      </c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6"/>
      <c r="CD45" s="46"/>
      <c r="CE45" s="46"/>
      <c r="CF45" s="46"/>
      <c r="CG45" s="46"/>
      <c r="CH45" s="46"/>
      <c r="CI45" s="46"/>
      <c r="CJ45" s="46"/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46"/>
      <c r="DE45" s="46"/>
      <c r="DF45" s="46"/>
      <c r="DG45" s="46"/>
      <c r="DH45" s="46"/>
      <c r="DI45" s="46"/>
      <c r="DJ45" s="46"/>
      <c r="DK45" s="46"/>
      <c r="DL45" s="46"/>
      <c r="DM45" s="46"/>
      <c r="DN45" s="46"/>
      <c r="DO45" s="46"/>
      <c r="DP45" s="46"/>
      <c r="DQ45" s="46"/>
      <c r="DR45" s="46"/>
      <c r="DS45" s="46"/>
      <c r="DT45" s="46"/>
      <c r="DU45" s="46"/>
      <c r="DV45" s="46"/>
      <c r="DW45" s="46"/>
      <c r="DX45" s="46"/>
      <c r="DY45" s="46"/>
      <c r="DZ45" s="46"/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46"/>
      <c r="EU45" s="46"/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46"/>
      <c r="FP45" s="46"/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46"/>
      <c r="GK45" s="46"/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46"/>
      <c r="HF45" s="46"/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46"/>
      <c r="IA45" s="46"/>
      <c r="IB45" s="46"/>
      <c r="IC45" s="46"/>
      <c r="ID45" s="46"/>
      <c r="IE45" s="46"/>
      <c r="IF45" s="46"/>
      <c r="IG45" s="46"/>
      <c r="IH45" s="46"/>
      <c r="II45" s="46"/>
      <c r="IJ45" s="46"/>
      <c r="IK45" s="46"/>
      <c r="IL45" s="46"/>
      <c r="IM45" s="46"/>
      <c r="IN45" s="46"/>
      <c r="IO45" s="46"/>
      <c r="IP45" s="46"/>
      <c r="IQ45" s="46"/>
      <c r="IR45" s="46"/>
      <c r="IS45" s="46"/>
      <c r="IT45" s="46"/>
      <c r="IU45" s="46"/>
      <c r="IV45" s="46"/>
      <c r="IW45" s="46"/>
    </row>
    <row r="46" spans="1:257" s="1" customFormat="1" ht="9" customHeight="1">
      <c r="A46" s="43">
        <v>44963</v>
      </c>
      <c r="B46" s="44">
        <v>1973</v>
      </c>
      <c r="C46" s="44">
        <v>2072</v>
      </c>
      <c r="D46" s="44">
        <v>3628.25</v>
      </c>
      <c r="E46" s="44">
        <v>0</v>
      </c>
      <c r="F46" s="44">
        <v>809.125</v>
      </c>
      <c r="G46" s="44">
        <v>549</v>
      </c>
      <c r="H46" s="44">
        <v>2462</v>
      </c>
      <c r="I46" s="44">
        <v>2463</v>
      </c>
      <c r="J46" s="44">
        <v>915</v>
      </c>
      <c r="K46" s="44">
        <v>699</v>
      </c>
      <c r="L46" s="44">
        <v>15440</v>
      </c>
      <c r="M46" s="44">
        <v>8641</v>
      </c>
      <c r="N46" s="44">
        <v>0</v>
      </c>
      <c r="O46" s="44">
        <v>4311</v>
      </c>
      <c r="P46" s="44">
        <v>5841</v>
      </c>
      <c r="Q46" s="44">
        <v>3685</v>
      </c>
      <c r="R46" s="44">
        <v>1286</v>
      </c>
      <c r="S46" s="44">
        <v>0</v>
      </c>
      <c r="T46" s="44">
        <v>0</v>
      </c>
      <c r="U46" s="44">
        <v>4.11328125</v>
      </c>
      <c r="V46" s="44">
        <v>3.796875</v>
      </c>
      <c r="W46" s="44">
        <v>809</v>
      </c>
      <c r="X46" s="44">
        <v>0</v>
      </c>
      <c r="Y46" s="44">
        <v>2.44586181640625</v>
      </c>
      <c r="Z46" s="44">
        <v>39.7001953125</v>
      </c>
      <c r="AA46" s="44">
        <v>0</v>
      </c>
      <c r="AB46" s="44">
        <v>4.0119444444444401</v>
      </c>
      <c r="AC46" s="44">
        <v>52.46875</v>
      </c>
      <c r="AD46" s="44">
        <v>3.0908203125</v>
      </c>
      <c r="AE46" s="44">
        <v>10.41015625</v>
      </c>
      <c r="AF46" s="44">
        <v>902.5625</v>
      </c>
      <c r="AG46" s="44">
        <v>6.8402777777777803</v>
      </c>
      <c r="AH46" s="44">
        <v>8.7038888888888906</v>
      </c>
      <c r="AI46" s="44">
        <v>2</v>
      </c>
      <c r="AJ46" s="44">
        <v>0.357177734375</v>
      </c>
      <c r="AK46" s="44">
        <v>0.36669921875</v>
      </c>
      <c r="AL46" s="44">
        <v>4.5</v>
      </c>
      <c r="AM46" s="44">
        <v>0</v>
      </c>
      <c r="AN46" s="44">
        <v>0</v>
      </c>
      <c r="AO46" s="44">
        <v>0</v>
      </c>
      <c r="AP46" s="44">
        <v>11.240234375</v>
      </c>
      <c r="AQ46" s="44">
        <v>11.26953125</v>
      </c>
      <c r="AR46" s="44">
        <v>410.5</v>
      </c>
      <c r="AS46" s="44">
        <v>8.986328125</v>
      </c>
      <c r="AT46" s="44">
        <v>1.0517578125</v>
      </c>
      <c r="AU46" s="44">
        <v>145.5</v>
      </c>
      <c r="AV46" s="44">
        <v>119.3984375</v>
      </c>
      <c r="AW46" s="44">
        <v>60.30078125</v>
      </c>
      <c r="AX46" s="44">
        <v>0</v>
      </c>
      <c r="AY46" s="44">
        <v>96.3984375</v>
      </c>
      <c r="AZ46" s="44">
        <v>24</v>
      </c>
      <c r="BA46" s="44">
        <v>24</v>
      </c>
      <c r="BB46" s="45">
        <v>24</v>
      </c>
      <c r="BC46" s="44">
        <v>19.3319444444444</v>
      </c>
      <c r="BD46" s="44">
        <v>0</v>
      </c>
      <c r="BE46" s="44">
        <v>3.62083333333333</v>
      </c>
      <c r="BF46" s="44">
        <v>0</v>
      </c>
      <c r="BG46" s="44">
        <v>0.87694444444444397</v>
      </c>
      <c r="BH46" s="44">
        <v>0</v>
      </c>
      <c r="BI46" s="44">
        <v>10.91</v>
      </c>
      <c r="BJ46" s="44">
        <v>15.891111111111099</v>
      </c>
      <c r="BK46" s="44">
        <v>21.848611111111101</v>
      </c>
      <c r="BL46" s="44">
        <v>0</v>
      </c>
      <c r="BM46" s="44">
        <v>8.0011111111111095</v>
      </c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46"/>
      <c r="GK46" s="46"/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46"/>
      <c r="HF46" s="46"/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46"/>
      <c r="IA46" s="46"/>
      <c r="IB46" s="46"/>
      <c r="IC46" s="46"/>
      <c r="ID46" s="46"/>
      <c r="IE46" s="46"/>
      <c r="IF46" s="46"/>
      <c r="IG46" s="46"/>
      <c r="IH46" s="46"/>
      <c r="II46" s="46"/>
      <c r="IJ46" s="46"/>
      <c r="IK46" s="46"/>
      <c r="IL46" s="46"/>
      <c r="IM46" s="46"/>
      <c r="IN46" s="46"/>
      <c r="IO46" s="46"/>
      <c r="IP46" s="46"/>
      <c r="IQ46" s="46"/>
      <c r="IR46" s="46"/>
      <c r="IS46" s="46"/>
      <c r="IT46" s="46"/>
      <c r="IU46" s="46"/>
      <c r="IV46" s="46"/>
      <c r="IW46" s="46"/>
    </row>
    <row r="47" spans="1:257" s="1" customFormat="1" ht="9" customHeight="1">
      <c r="A47" s="43">
        <v>44964</v>
      </c>
      <c r="B47" s="44">
        <v>1974</v>
      </c>
      <c r="C47" s="44">
        <v>2068</v>
      </c>
      <c r="D47" s="44">
        <v>3642.75</v>
      </c>
      <c r="E47" s="44">
        <v>0</v>
      </c>
      <c r="F47" s="44">
        <v>574.375</v>
      </c>
      <c r="G47" s="44">
        <v>218</v>
      </c>
      <c r="H47" s="44">
        <v>2353</v>
      </c>
      <c r="I47" s="44">
        <v>2516</v>
      </c>
      <c r="J47" s="44">
        <v>805</v>
      </c>
      <c r="K47" s="44">
        <v>601</v>
      </c>
      <c r="L47" s="44">
        <v>14630</v>
      </c>
      <c r="M47" s="44">
        <v>8732</v>
      </c>
      <c r="N47" s="44">
        <v>0</v>
      </c>
      <c r="O47" s="44">
        <v>4056</v>
      </c>
      <c r="P47" s="44">
        <v>5603</v>
      </c>
      <c r="Q47" s="44">
        <v>4107</v>
      </c>
      <c r="R47" s="44">
        <v>1391</v>
      </c>
      <c r="S47" s="44">
        <v>0</v>
      </c>
      <c r="T47" s="44">
        <v>0</v>
      </c>
      <c r="U47" s="44">
        <v>3.828125</v>
      </c>
      <c r="V47" s="44">
        <v>3.953125</v>
      </c>
      <c r="W47" s="44">
        <v>800</v>
      </c>
      <c r="X47" s="44">
        <v>2.5094299316406201</v>
      </c>
      <c r="Y47" s="44">
        <v>0</v>
      </c>
      <c r="Z47" s="44">
        <v>38.7998046875</v>
      </c>
      <c r="AA47" s="44">
        <v>3.55</v>
      </c>
      <c r="AB47" s="44">
        <v>0</v>
      </c>
      <c r="AC47" s="44">
        <v>47.296875</v>
      </c>
      <c r="AD47" s="44">
        <v>2.615234375</v>
      </c>
      <c r="AE47" s="44">
        <v>7.9814453125</v>
      </c>
      <c r="AF47" s="44">
        <v>705.625</v>
      </c>
      <c r="AG47" s="44">
        <v>4.7188888888888902</v>
      </c>
      <c r="AH47" s="44">
        <v>7.8208333333333302</v>
      </c>
      <c r="AI47" s="44">
        <v>201</v>
      </c>
      <c r="AJ47" s="44">
        <v>0.346435546875</v>
      </c>
      <c r="AK47" s="44">
        <v>0.356201171875</v>
      </c>
      <c r="AL47" s="44">
        <v>4.19921875</v>
      </c>
      <c r="AM47" s="44">
        <v>0</v>
      </c>
      <c r="AN47" s="44">
        <v>0</v>
      </c>
      <c r="AO47" s="44">
        <v>0</v>
      </c>
      <c r="AP47" s="44">
        <v>12.77734375</v>
      </c>
      <c r="AQ47" s="44">
        <v>13.484375</v>
      </c>
      <c r="AR47" s="44">
        <v>475.9375</v>
      </c>
      <c r="AS47" s="44">
        <v>6.666015625</v>
      </c>
      <c r="AT47" s="44">
        <v>3.0771484375</v>
      </c>
      <c r="AU47" s="44">
        <v>140.40625</v>
      </c>
      <c r="AV47" s="44">
        <v>116.1015625</v>
      </c>
      <c r="AW47" s="44">
        <v>85.5</v>
      </c>
      <c r="AX47" s="44">
        <v>0</v>
      </c>
      <c r="AY47" s="44">
        <v>112.201171875</v>
      </c>
      <c r="AZ47" s="44">
        <v>24</v>
      </c>
      <c r="BA47" s="44">
        <v>24</v>
      </c>
      <c r="BB47" s="45">
        <v>24</v>
      </c>
      <c r="BC47" s="44">
        <v>18.471111111111099</v>
      </c>
      <c r="BD47" s="44">
        <v>0</v>
      </c>
      <c r="BE47" s="44">
        <v>1.8047222222222199</v>
      </c>
      <c r="BF47" s="44">
        <v>0</v>
      </c>
      <c r="BG47" s="44">
        <v>0</v>
      </c>
      <c r="BH47" s="44">
        <v>0</v>
      </c>
      <c r="BI47" s="44">
        <v>9.3822222222222198</v>
      </c>
      <c r="BJ47" s="44">
        <v>14.4730555555556</v>
      </c>
      <c r="BK47" s="44">
        <v>22.287777777777801</v>
      </c>
      <c r="BL47" s="44">
        <v>0</v>
      </c>
      <c r="BM47" s="44">
        <v>5.6675000000000004</v>
      </c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6"/>
      <c r="CD47" s="46"/>
      <c r="CE47" s="46"/>
      <c r="CF47" s="46"/>
      <c r="CG47" s="46"/>
      <c r="CH47" s="46"/>
      <c r="CI47" s="46"/>
      <c r="CJ47" s="46"/>
      <c r="CK47" s="46"/>
      <c r="CL47" s="46"/>
      <c r="CM47" s="46"/>
      <c r="CN47" s="46"/>
      <c r="CO47" s="46"/>
      <c r="CP47" s="46"/>
      <c r="CQ47" s="46"/>
      <c r="CR47" s="46"/>
      <c r="CS47" s="46"/>
      <c r="CT47" s="46"/>
      <c r="CU47" s="46"/>
      <c r="CV47" s="46"/>
      <c r="CW47" s="46"/>
      <c r="CX47" s="46"/>
      <c r="CY47" s="46"/>
      <c r="CZ47" s="46"/>
      <c r="DA47" s="46"/>
      <c r="DB47" s="46"/>
      <c r="DC47" s="46"/>
      <c r="DD47" s="46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6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46"/>
      <c r="HF47" s="46"/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46"/>
      <c r="IA47" s="46"/>
      <c r="IB47" s="46"/>
      <c r="IC47" s="46"/>
      <c r="ID47" s="46"/>
      <c r="IE47" s="46"/>
      <c r="IF47" s="46"/>
      <c r="IG47" s="46"/>
      <c r="IH47" s="46"/>
      <c r="II47" s="46"/>
      <c r="IJ47" s="46"/>
      <c r="IK47" s="46"/>
      <c r="IL47" s="46"/>
      <c r="IM47" s="46"/>
      <c r="IN47" s="46"/>
      <c r="IO47" s="46"/>
      <c r="IP47" s="46"/>
      <c r="IQ47" s="46"/>
      <c r="IR47" s="46"/>
      <c r="IS47" s="46"/>
      <c r="IT47" s="46"/>
      <c r="IU47" s="46"/>
      <c r="IV47" s="46"/>
      <c r="IW47" s="46"/>
    </row>
    <row r="48" spans="1:257" s="1" customFormat="1" ht="9" customHeight="1">
      <c r="A48" s="43">
        <v>44965</v>
      </c>
      <c r="B48" s="44">
        <v>1973</v>
      </c>
      <c r="C48" s="44">
        <v>2067</v>
      </c>
      <c r="D48" s="44">
        <v>3634.75</v>
      </c>
      <c r="E48" s="44">
        <v>0</v>
      </c>
      <c r="F48" s="44">
        <v>760.125</v>
      </c>
      <c r="G48" s="44">
        <v>477</v>
      </c>
      <c r="H48" s="44">
        <v>2528</v>
      </c>
      <c r="I48" s="44">
        <v>2439</v>
      </c>
      <c r="J48" s="44">
        <v>929</v>
      </c>
      <c r="K48" s="44">
        <v>768</v>
      </c>
      <c r="L48" s="44">
        <v>15450</v>
      </c>
      <c r="M48" s="44">
        <v>8921</v>
      </c>
      <c r="N48" s="44">
        <v>0</v>
      </c>
      <c r="O48" s="44">
        <v>4213</v>
      </c>
      <c r="P48" s="44">
        <v>5678</v>
      </c>
      <c r="Q48" s="44">
        <v>3718</v>
      </c>
      <c r="R48" s="44">
        <v>1261</v>
      </c>
      <c r="S48" s="44">
        <v>0</v>
      </c>
      <c r="T48" s="44">
        <v>0</v>
      </c>
      <c r="U48" s="44">
        <v>4.095703125</v>
      </c>
      <c r="V48" s="44">
        <v>3.859375</v>
      </c>
      <c r="W48" s="44">
        <v>816</v>
      </c>
      <c r="X48" s="44">
        <v>0</v>
      </c>
      <c r="Y48" s="44">
        <v>2.2291564941406201</v>
      </c>
      <c r="Z48" s="44">
        <v>36.2001953125</v>
      </c>
      <c r="AA48" s="44">
        <v>0</v>
      </c>
      <c r="AB48" s="44">
        <v>3.6186111111111101</v>
      </c>
      <c r="AC48" s="44">
        <v>47.328125</v>
      </c>
      <c r="AD48" s="44">
        <v>5.9921875</v>
      </c>
      <c r="AE48" s="44">
        <v>6.0009765625</v>
      </c>
      <c r="AF48" s="44">
        <v>797</v>
      </c>
      <c r="AG48" s="44">
        <v>9.6786111111111097</v>
      </c>
      <c r="AH48" s="44">
        <v>5.97</v>
      </c>
      <c r="AI48" s="44">
        <v>2</v>
      </c>
      <c r="AJ48" s="44">
        <v>0.32421875</v>
      </c>
      <c r="AK48" s="44">
        <v>0.33056640625</v>
      </c>
      <c r="AL48" s="44">
        <v>4.2001953125</v>
      </c>
      <c r="AM48" s="44">
        <v>0</v>
      </c>
      <c r="AN48" s="44">
        <v>0</v>
      </c>
      <c r="AO48" s="44">
        <v>0</v>
      </c>
      <c r="AP48" s="44">
        <v>12.455078125</v>
      </c>
      <c r="AQ48" s="44">
        <v>11.6328125</v>
      </c>
      <c r="AR48" s="44">
        <v>436.25</v>
      </c>
      <c r="AS48" s="44">
        <v>3.9033203125</v>
      </c>
      <c r="AT48" s="44">
        <v>6.6650390625</v>
      </c>
      <c r="AU48" s="44">
        <v>152.6875</v>
      </c>
      <c r="AV48" s="44">
        <v>139.3984375</v>
      </c>
      <c r="AW48" s="44">
        <v>67.59765625</v>
      </c>
      <c r="AX48" s="44">
        <v>0</v>
      </c>
      <c r="AY48" s="44">
        <v>123.599609375</v>
      </c>
      <c r="AZ48" s="44">
        <v>24</v>
      </c>
      <c r="BA48" s="44">
        <v>24</v>
      </c>
      <c r="BB48" s="45">
        <v>24</v>
      </c>
      <c r="BC48" s="44">
        <v>19.869444444444401</v>
      </c>
      <c r="BD48" s="44">
        <v>0</v>
      </c>
      <c r="BE48" s="44">
        <v>3.4552777777777801</v>
      </c>
      <c r="BF48" s="44">
        <v>0</v>
      </c>
      <c r="BG48" s="44">
        <v>0.45611111111111102</v>
      </c>
      <c r="BH48" s="44">
        <v>0</v>
      </c>
      <c r="BI48" s="44">
        <v>11.9727777777778</v>
      </c>
      <c r="BJ48" s="44">
        <v>16.317499999999999</v>
      </c>
      <c r="BK48" s="44">
        <v>21.6177777777778</v>
      </c>
      <c r="BL48" s="44">
        <v>0</v>
      </c>
      <c r="BM48" s="44">
        <v>7.5083333333333302</v>
      </c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6"/>
      <c r="CD48" s="46"/>
      <c r="CE48" s="46"/>
      <c r="CF48" s="46"/>
      <c r="CG48" s="46"/>
      <c r="CH48" s="46"/>
      <c r="CI48" s="46"/>
      <c r="CJ48" s="46"/>
      <c r="CK48" s="46"/>
      <c r="CL48" s="46"/>
      <c r="CM48" s="46"/>
      <c r="CN48" s="46"/>
      <c r="CO48" s="46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/>
      <c r="ET48" s="46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46"/>
      <c r="FP48" s="46"/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/>
      <c r="GJ48" s="46"/>
      <c r="GK48" s="46"/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/>
      <c r="HE48" s="46"/>
      <c r="HF48" s="46"/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46"/>
      <c r="IA48" s="46"/>
      <c r="IB48" s="46"/>
      <c r="IC48" s="46"/>
      <c r="ID48" s="46"/>
      <c r="IE48" s="46"/>
      <c r="IF48" s="46"/>
      <c r="IG48" s="46"/>
      <c r="IH48" s="46"/>
      <c r="II48" s="46"/>
      <c r="IJ48" s="46"/>
      <c r="IK48" s="46"/>
      <c r="IL48" s="46"/>
      <c r="IM48" s="46"/>
      <c r="IN48" s="46"/>
      <c r="IO48" s="46"/>
      <c r="IP48" s="46"/>
      <c r="IQ48" s="46"/>
      <c r="IR48" s="46"/>
      <c r="IS48" s="46"/>
      <c r="IT48" s="46"/>
      <c r="IU48" s="46"/>
      <c r="IV48" s="46"/>
      <c r="IW48" s="46"/>
    </row>
    <row r="49" spans="1:257" s="1" customFormat="1" ht="9" customHeight="1">
      <c r="A49" s="43">
        <v>44966</v>
      </c>
      <c r="B49" s="44">
        <v>1973</v>
      </c>
      <c r="C49" s="44">
        <v>2059</v>
      </c>
      <c r="D49" s="44">
        <v>3557.25</v>
      </c>
      <c r="E49" s="44">
        <v>0</v>
      </c>
      <c r="F49" s="44">
        <v>891.09375</v>
      </c>
      <c r="G49" s="44">
        <v>346</v>
      </c>
      <c r="H49" s="44">
        <v>2485</v>
      </c>
      <c r="I49" s="44">
        <v>2369</v>
      </c>
      <c r="J49" s="44">
        <v>967</v>
      </c>
      <c r="K49" s="44">
        <v>808</v>
      </c>
      <c r="L49" s="44">
        <v>15330</v>
      </c>
      <c r="M49" s="44">
        <v>8835</v>
      </c>
      <c r="N49" s="44">
        <v>0</v>
      </c>
      <c r="O49" s="44">
        <v>4359</v>
      </c>
      <c r="P49" s="44">
        <v>5618</v>
      </c>
      <c r="Q49" s="44">
        <v>3820</v>
      </c>
      <c r="R49" s="44">
        <v>1214</v>
      </c>
      <c r="S49" s="44">
        <v>0</v>
      </c>
      <c r="T49" s="44">
        <v>0</v>
      </c>
      <c r="U49" s="44">
        <v>3.744140625</v>
      </c>
      <c r="V49" s="44">
        <v>4</v>
      </c>
      <c r="W49" s="44">
        <v>794</v>
      </c>
      <c r="X49" s="44">
        <v>2.2616882324218701</v>
      </c>
      <c r="Y49" s="44">
        <v>0</v>
      </c>
      <c r="Z49" s="44">
        <v>34.7001953125</v>
      </c>
      <c r="AA49" s="44">
        <v>3.76861111111111</v>
      </c>
      <c r="AB49" s="44">
        <v>0</v>
      </c>
      <c r="AC49" s="44">
        <v>50.203125</v>
      </c>
      <c r="AD49" s="44">
        <v>4.7158203125</v>
      </c>
      <c r="AE49" s="44">
        <v>9.5400390625</v>
      </c>
      <c r="AF49" s="44">
        <v>950.875</v>
      </c>
      <c r="AG49" s="44">
        <v>9.1791666666666707</v>
      </c>
      <c r="AH49" s="44">
        <v>4.1444444444444404</v>
      </c>
      <c r="AI49" s="44">
        <v>1</v>
      </c>
      <c r="AJ49" s="44">
        <v>0.341796875</v>
      </c>
      <c r="AK49" s="44">
        <v>0.348388671875</v>
      </c>
      <c r="AL49" s="44">
        <v>4.1005859375</v>
      </c>
      <c r="AM49" s="44">
        <v>0</v>
      </c>
      <c r="AN49" s="44">
        <v>0</v>
      </c>
      <c r="AO49" s="44">
        <v>0</v>
      </c>
      <c r="AP49" s="44">
        <v>12.8984375</v>
      </c>
      <c r="AQ49" s="44">
        <v>13.53515625</v>
      </c>
      <c r="AR49" s="44">
        <v>478.9375</v>
      </c>
      <c r="AS49" s="44">
        <v>6.666015625</v>
      </c>
      <c r="AT49" s="44">
        <v>3.701171875</v>
      </c>
      <c r="AU49" s="44">
        <v>150.21875</v>
      </c>
      <c r="AV49" s="44">
        <v>133.201171875</v>
      </c>
      <c r="AW49" s="44">
        <v>71.1015625</v>
      </c>
      <c r="AX49" s="44">
        <v>0</v>
      </c>
      <c r="AY49" s="44">
        <v>96.099609375</v>
      </c>
      <c r="AZ49" s="44">
        <v>23.5077777777778</v>
      </c>
      <c r="BA49" s="44">
        <v>24</v>
      </c>
      <c r="BB49" s="45">
        <v>24</v>
      </c>
      <c r="BC49" s="44">
        <v>19.5211111111111</v>
      </c>
      <c r="BD49" s="44">
        <v>0</v>
      </c>
      <c r="BE49" s="44">
        <v>2.8397222222222198</v>
      </c>
      <c r="BF49" s="44">
        <v>0</v>
      </c>
      <c r="BG49" s="44">
        <v>0</v>
      </c>
      <c r="BH49" s="44">
        <v>0</v>
      </c>
      <c r="BI49" s="44">
        <v>12.570833333333301</v>
      </c>
      <c r="BJ49" s="44">
        <v>16.734166666666699</v>
      </c>
      <c r="BK49" s="44">
        <v>21.018333333333299</v>
      </c>
      <c r="BL49" s="44">
        <v>0</v>
      </c>
      <c r="BM49" s="44">
        <v>8.8125</v>
      </c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6"/>
      <c r="CD49" s="46"/>
      <c r="CE49" s="46"/>
      <c r="CF49" s="46"/>
      <c r="CG49" s="46"/>
      <c r="CH49" s="46"/>
      <c r="CI49" s="46"/>
      <c r="CJ49" s="46"/>
      <c r="CK49" s="46"/>
      <c r="CL49" s="46"/>
      <c r="CM49" s="46"/>
      <c r="CN49" s="46"/>
      <c r="CO49" s="46"/>
      <c r="CP49" s="46"/>
      <c r="CQ49" s="46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6"/>
      <c r="DY49" s="46"/>
      <c r="DZ49" s="46"/>
      <c r="EA49" s="46"/>
      <c r="EB49" s="46"/>
      <c r="EC49" s="46"/>
      <c r="ED49" s="46"/>
      <c r="EE49" s="46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6"/>
      <c r="ET49" s="46"/>
      <c r="EU49" s="46"/>
      <c r="EV49" s="46"/>
      <c r="EW49" s="46"/>
      <c r="EX49" s="46"/>
      <c r="EY49" s="46"/>
      <c r="EZ49" s="46"/>
      <c r="FA49" s="46"/>
      <c r="FB49" s="46"/>
      <c r="FC49" s="46"/>
      <c r="FD49" s="46"/>
      <c r="FE49" s="46"/>
      <c r="FF49" s="46"/>
      <c r="FG49" s="46"/>
      <c r="FH49" s="46"/>
      <c r="FI49" s="46"/>
      <c r="FJ49" s="46"/>
      <c r="FK49" s="46"/>
      <c r="FL49" s="46"/>
      <c r="FM49" s="46"/>
      <c r="FN49" s="46"/>
      <c r="FO49" s="46"/>
      <c r="FP49" s="46"/>
      <c r="FQ49" s="46"/>
      <c r="FR49" s="46"/>
      <c r="FS49" s="46"/>
      <c r="FT49" s="46"/>
      <c r="FU49" s="46"/>
      <c r="FV49" s="46"/>
      <c r="FW49" s="46"/>
      <c r="FX49" s="46"/>
      <c r="FY49" s="46"/>
      <c r="FZ49" s="46"/>
      <c r="GA49" s="46"/>
      <c r="GB49" s="46"/>
      <c r="GC49" s="46"/>
      <c r="GD49" s="46"/>
      <c r="GE49" s="46"/>
      <c r="GF49" s="46"/>
      <c r="GG49" s="46"/>
      <c r="GH49" s="46"/>
      <c r="GI49" s="46"/>
      <c r="GJ49" s="46"/>
      <c r="GK49" s="46"/>
      <c r="GL49" s="46"/>
      <c r="GM49" s="46"/>
      <c r="GN49" s="46"/>
      <c r="GO49" s="46"/>
      <c r="GP49" s="46"/>
      <c r="GQ49" s="46"/>
      <c r="GR49" s="46"/>
      <c r="GS49" s="46"/>
      <c r="GT49" s="46"/>
      <c r="GU49" s="46"/>
      <c r="GV49" s="46"/>
      <c r="GW49" s="46"/>
      <c r="GX49" s="46"/>
      <c r="GY49" s="46"/>
      <c r="GZ49" s="46"/>
      <c r="HA49" s="46"/>
      <c r="HB49" s="46"/>
      <c r="HC49" s="46"/>
      <c r="HD49" s="46"/>
      <c r="HE49" s="46"/>
      <c r="HF49" s="46"/>
      <c r="HG49" s="46"/>
      <c r="HH49" s="46"/>
      <c r="HI49" s="46"/>
      <c r="HJ49" s="46"/>
      <c r="HK49" s="46"/>
      <c r="HL49" s="46"/>
      <c r="HM49" s="46"/>
      <c r="HN49" s="46"/>
      <c r="HO49" s="46"/>
      <c r="HP49" s="46"/>
      <c r="HQ49" s="46"/>
      <c r="HR49" s="46"/>
      <c r="HS49" s="46"/>
      <c r="HT49" s="46"/>
      <c r="HU49" s="46"/>
      <c r="HV49" s="46"/>
      <c r="HW49" s="46"/>
      <c r="HX49" s="46"/>
      <c r="HY49" s="46"/>
      <c r="HZ49" s="46"/>
      <c r="IA49" s="46"/>
      <c r="IB49" s="46"/>
      <c r="IC49" s="46"/>
      <c r="ID49" s="46"/>
      <c r="IE49" s="46"/>
      <c r="IF49" s="46"/>
      <c r="IG49" s="46"/>
      <c r="IH49" s="46"/>
      <c r="II49" s="46"/>
      <c r="IJ49" s="46"/>
      <c r="IK49" s="46"/>
      <c r="IL49" s="46"/>
      <c r="IM49" s="46"/>
      <c r="IN49" s="46"/>
      <c r="IO49" s="46"/>
      <c r="IP49" s="46"/>
      <c r="IQ49" s="46"/>
      <c r="IR49" s="46"/>
      <c r="IS49" s="46"/>
      <c r="IT49" s="46"/>
      <c r="IU49" s="46"/>
      <c r="IV49" s="46"/>
      <c r="IW49" s="46"/>
    </row>
    <row r="50" spans="1:257" s="1" customFormat="1" ht="9" customHeight="1">
      <c r="A50" s="43">
        <v>44967</v>
      </c>
      <c r="B50" s="44">
        <v>1971</v>
      </c>
      <c r="C50" s="44">
        <v>2053</v>
      </c>
      <c r="D50" s="44">
        <v>3524.25</v>
      </c>
      <c r="E50" s="44">
        <v>0</v>
      </c>
      <c r="F50" s="44">
        <v>944.78125</v>
      </c>
      <c r="G50" s="44">
        <v>549</v>
      </c>
      <c r="H50" s="44">
        <v>2498</v>
      </c>
      <c r="I50" s="44">
        <v>2408</v>
      </c>
      <c r="J50" s="44">
        <v>954</v>
      </c>
      <c r="K50" s="44">
        <v>818</v>
      </c>
      <c r="L50" s="44">
        <v>15590</v>
      </c>
      <c r="M50" s="44">
        <v>8962</v>
      </c>
      <c r="N50" s="44">
        <v>0</v>
      </c>
      <c r="O50" s="44">
        <v>4295</v>
      </c>
      <c r="P50" s="44">
        <v>5847</v>
      </c>
      <c r="Q50" s="44">
        <v>3854</v>
      </c>
      <c r="R50" s="44">
        <v>1481</v>
      </c>
      <c r="S50" s="44">
        <v>0</v>
      </c>
      <c r="T50" s="44">
        <v>0</v>
      </c>
      <c r="U50" s="44">
        <v>4.23046875</v>
      </c>
      <c r="V50" s="44">
        <v>3.8125</v>
      </c>
      <c r="W50" s="44">
        <v>823</v>
      </c>
      <c r="X50" s="44">
        <v>0</v>
      </c>
      <c r="Y50" s="44">
        <v>2.2205505371093799</v>
      </c>
      <c r="Z50" s="44">
        <v>36.099609375</v>
      </c>
      <c r="AA50" s="44">
        <v>0</v>
      </c>
      <c r="AB50" s="44">
        <v>3.3972222222222199</v>
      </c>
      <c r="AC50" s="44">
        <v>44.453125</v>
      </c>
      <c r="AD50" s="44">
        <v>4.6953125</v>
      </c>
      <c r="AE50" s="44">
        <v>9.7021484375</v>
      </c>
      <c r="AF50" s="44">
        <v>963.625</v>
      </c>
      <c r="AG50" s="44">
        <v>10.3408333333333</v>
      </c>
      <c r="AH50" s="44">
        <v>2.8422222222222202</v>
      </c>
      <c r="AI50" s="44">
        <v>2</v>
      </c>
      <c r="AJ50" s="44">
        <v>0.34521484375</v>
      </c>
      <c r="AK50" s="44">
        <v>0.34912109375</v>
      </c>
      <c r="AL50" s="44">
        <v>4.2998046875</v>
      </c>
      <c r="AM50" s="44">
        <v>0</v>
      </c>
      <c r="AN50" s="44">
        <v>0</v>
      </c>
      <c r="AO50" s="44">
        <v>0</v>
      </c>
      <c r="AP50" s="44">
        <v>12.794921875</v>
      </c>
      <c r="AQ50" s="44">
        <v>13.833984375</v>
      </c>
      <c r="AR50" s="44">
        <v>475.8125</v>
      </c>
      <c r="AS50" s="44">
        <v>3.6162109375</v>
      </c>
      <c r="AT50" s="44">
        <v>6.6650390625</v>
      </c>
      <c r="AU50" s="44">
        <v>148.28125</v>
      </c>
      <c r="AV50" s="44">
        <v>101</v>
      </c>
      <c r="AW50" s="44">
        <v>37.80078125</v>
      </c>
      <c r="AX50" s="44">
        <v>0</v>
      </c>
      <c r="AY50" s="44">
        <v>104.201171875</v>
      </c>
      <c r="AZ50" s="44">
        <v>23.326944444444401</v>
      </c>
      <c r="BA50" s="44">
        <v>24</v>
      </c>
      <c r="BB50" s="45">
        <v>24</v>
      </c>
      <c r="BC50" s="44">
        <v>19.614444444444398</v>
      </c>
      <c r="BD50" s="44">
        <v>0</v>
      </c>
      <c r="BE50" s="44">
        <v>3.9611111111111099</v>
      </c>
      <c r="BF50" s="44">
        <v>0</v>
      </c>
      <c r="BG50" s="44">
        <v>0.54722222222222205</v>
      </c>
      <c r="BH50" s="44">
        <v>0</v>
      </c>
      <c r="BI50" s="44">
        <v>12.704166666666699</v>
      </c>
      <c r="BJ50" s="44">
        <v>16.594722222222199</v>
      </c>
      <c r="BK50" s="44">
        <v>21.399166666666702</v>
      </c>
      <c r="BL50" s="44">
        <v>0</v>
      </c>
      <c r="BM50" s="44">
        <v>9.3516666666666701</v>
      </c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6"/>
      <c r="GH50" s="46"/>
      <c r="GI50" s="46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6"/>
      <c r="HM50" s="46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6"/>
      <c r="IQ50" s="46"/>
      <c r="IR50" s="46"/>
      <c r="IS50" s="46"/>
      <c r="IT50" s="46"/>
      <c r="IU50" s="46"/>
      <c r="IV50" s="46"/>
      <c r="IW50" s="46"/>
    </row>
    <row r="51" spans="1:257" s="1" customFormat="1" ht="9" customHeight="1">
      <c r="A51" s="43">
        <v>44968</v>
      </c>
      <c r="B51" s="44">
        <v>1971</v>
      </c>
      <c r="C51" s="44">
        <v>2046</v>
      </c>
      <c r="D51" s="44">
        <v>3572</v>
      </c>
      <c r="E51" s="44">
        <v>0</v>
      </c>
      <c r="F51" s="44">
        <v>787.125</v>
      </c>
      <c r="G51" s="44">
        <v>551</v>
      </c>
      <c r="H51" s="44">
        <v>2325</v>
      </c>
      <c r="I51" s="44">
        <v>2444</v>
      </c>
      <c r="J51" s="44">
        <v>899</v>
      </c>
      <c r="K51" s="44">
        <v>727</v>
      </c>
      <c r="L51" s="44">
        <v>15200</v>
      </c>
      <c r="M51" s="44">
        <v>8482</v>
      </c>
      <c r="N51" s="44">
        <v>0</v>
      </c>
      <c r="O51" s="44">
        <v>4229</v>
      </c>
      <c r="P51" s="44">
        <v>5735</v>
      </c>
      <c r="Q51" s="44">
        <v>3573</v>
      </c>
      <c r="R51" s="44">
        <v>1151</v>
      </c>
      <c r="S51" s="44">
        <v>0</v>
      </c>
      <c r="T51" s="44">
        <v>0</v>
      </c>
      <c r="U51" s="44">
        <v>4.017578125</v>
      </c>
      <c r="V51" s="44">
        <v>3.609375</v>
      </c>
      <c r="W51" s="44">
        <v>782</v>
      </c>
      <c r="X51" s="44">
        <v>2.4297180175781299</v>
      </c>
      <c r="Y51" s="44">
        <v>0</v>
      </c>
      <c r="Z51" s="44">
        <v>37.2998046875</v>
      </c>
      <c r="AA51" s="44">
        <v>3.81416666666667</v>
      </c>
      <c r="AB51" s="44">
        <v>0</v>
      </c>
      <c r="AC51" s="44">
        <v>50.84375</v>
      </c>
      <c r="AD51" s="44">
        <v>4.1865234375</v>
      </c>
      <c r="AE51" s="44">
        <v>9.5908203125</v>
      </c>
      <c r="AF51" s="44">
        <v>923.6875</v>
      </c>
      <c r="AG51" s="44">
        <v>10.5061111111111</v>
      </c>
      <c r="AH51" s="44">
        <v>4.7911111111111104</v>
      </c>
      <c r="AI51" s="44">
        <v>1</v>
      </c>
      <c r="AJ51" s="44">
        <v>0.47021484375</v>
      </c>
      <c r="AK51" s="44">
        <v>0.483642578125</v>
      </c>
      <c r="AL51" s="44">
        <v>5</v>
      </c>
      <c r="AM51" s="44">
        <v>0</v>
      </c>
      <c r="AN51" s="44">
        <v>0</v>
      </c>
      <c r="AO51" s="44">
        <v>0</v>
      </c>
      <c r="AP51" s="44">
        <v>13.3359375</v>
      </c>
      <c r="AQ51" s="44">
        <v>13.046875</v>
      </c>
      <c r="AR51" s="44">
        <v>477.875</v>
      </c>
      <c r="AS51" s="44">
        <v>3.7919921875</v>
      </c>
      <c r="AT51" s="44">
        <v>6.666015625</v>
      </c>
      <c r="AU51" s="44">
        <v>151.5</v>
      </c>
      <c r="AV51" s="44">
        <v>86</v>
      </c>
      <c r="AW51" s="44">
        <v>20.19921875</v>
      </c>
      <c r="AX51" s="44">
        <v>0</v>
      </c>
      <c r="AY51" s="44">
        <v>90.3984375</v>
      </c>
      <c r="AZ51" s="44">
        <v>23.6525</v>
      </c>
      <c r="BA51" s="44">
        <v>24</v>
      </c>
      <c r="BB51" s="45">
        <v>24</v>
      </c>
      <c r="BC51" s="44">
        <v>18.281944444444399</v>
      </c>
      <c r="BD51" s="44">
        <v>0</v>
      </c>
      <c r="BE51" s="44">
        <v>3.8613888888888899</v>
      </c>
      <c r="BF51" s="44">
        <v>0</v>
      </c>
      <c r="BG51" s="44">
        <v>0.65777777777777802</v>
      </c>
      <c r="BH51" s="44">
        <v>0</v>
      </c>
      <c r="BI51" s="44">
        <v>11.3016666666667</v>
      </c>
      <c r="BJ51" s="44">
        <v>15.721111111111099</v>
      </c>
      <c r="BK51" s="44">
        <v>21.7069444444444</v>
      </c>
      <c r="BL51" s="44">
        <v>0</v>
      </c>
      <c r="BM51" s="44">
        <v>7.8063888888888897</v>
      </c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6"/>
      <c r="CD51" s="46"/>
      <c r="CE51" s="46"/>
      <c r="CF51" s="46"/>
      <c r="CG51" s="46"/>
      <c r="CH51" s="46"/>
      <c r="CI51" s="46"/>
      <c r="CJ51" s="46"/>
      <c r="CK51" s="46"/>
      <c r="CL51" s="46"/>
      <c r="CM51" s="46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6"/>
      <c r="FV51" s="46"/>
      <c r="FW51" s="46"/>
      <c r="FX51" s="46"/>
      <c r="FY51" s="46"/>
      <c r="FZ51" s="46"/>
      <c r="GA51" s="46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6"/>
      <c r="GN51" s="46"/>
      <c r="GO51" s="46"/>
      <c r="GP51" s="46"/>
      <c r="GQ51" s="46"/>
      <c r="GR51" s="46"/>
      <c r="GS51" s="46"/>
      <c r="GT51" s="46"/>
      <c r="GU51" s="46"/>
      <c r="GV51" s="46"/>
      <c r="GW51" s="46"/>
      <c r="GX51" s="46"/>
      <c r="GY51" s="46"/>
      <c r="GZ51" s="46"/>
      <c r="HA51" s="46"/>
      <c r="HB51" s="46"/>
      <c r="HC51" s="46"/>
      <c r="HD51" s="46"/>
      <c r="HE51" s="46"/>
      <c r="HF51" s="46"/>
      <c r="HG51" s="46"/>
      <c r="HH51" s="46"/>
      <c r="HI51" s="46"/>
      <c r="HJ51" s="46"/>
      <c r="HK51" s="46"/>
      <c r="HL51" s="46"/>
      <c r="HM51" s="46"/>
      <c r="HN51" s="46"/>
      <c r="HO51" s="46"/>
      <c r="HP51" s="46"/>
      <c r="HQ51" s="46"/>
      <c r="HR51" s="46"/>
      <c r="HS51" s="46"/>
      <c r="HT51" s="46"/>
      <c r="HU51" s="46"/>
      <c r="HV51" s="46"/>
      <c r="HW51" s="46"/>
      <c r="HX51" s="46"/>
      <c r="HY51" s="46"/>
      <c r="HZ51" s="46"/>
      <c r="IA51" s="46"/>
      <c r="IB51" s="46"/>
      <c r="IC51" s="46"/>
      <c r="ID51" s="46"/>
      <c r="IE51" s="46"/>
      <c r="IF51" s="46"/>
      <c r="IG51" s="46"/>
      <c r="IH51" s="46"/>
      <c r="II51" s="46"/>
      <c r="IJ51" s="46"/>
      <c r="IK51" s="46"/>
      <c r="IL51" s="46"/>
      <c r="IM51" s="46"/>
      <c r="IN51" s="46"/>
      <c r="IO51" s="46"/>
      <c r="IP51" s="46"/>
      <c r="IQ51" s="46"/>
      <c r="IR51" s="46"/>
      <c r="IS51" s="46"/>
      <c r="IT51" s="46"/>
      <c r="IU51" s="46"/>
      <c r="IV51" s="46"/>
      <c r="IW51" s="46"/>
    </row>
    <row r="52" spans="1:257" s="1" customFormat="1" ht="9" customHeight="1">
      <c r="A52" s="43">
        <v>44969</v>
      </c>
      <c r="B52" s="44">
        <v>1972</v>
      </c>
      <c r="C52" s="44">
        <v>2035</v>
      </c>
      <c r="D52" s="44">
        <v>3448.25</v>
      </c>
      <c r="E52" s="44">
        <v>0</v>
      </c>
      <c r="F52" s="44">
        <v>726.28125</v>
      </c>
      <c r="G52" s="44">
        <v>488</v>
      </c>
      <c r="H52" s="44">
        <v>2218</v>
      </c>
      <c r="I52" s="44">
        <v>2262</v>
      </c>
      <c r="J52" s="44">
        <v>843</v>
      </c>
      <c r="K52" s="44">
        <v>640</v>
      </c>
      <c r="L52" s="44">
        <v>14510</v>
      </c>
      <c r="M52" s="44">
        <v>7954</v>
      </c>
      <c r="N52" s="44">
        <v>0</v>
      </c>
      <c r="O52" s="44">
        <v>4300</v>
      </c>
      <c r="P52" s="44">
        <v>5514</v>
      </c>
      <c r="Q52" s="44">
        <v>3556</v>
      </c>
      <c r="R52" s="44">
        <v>484</v>
      </c>
      <c r="S52" s="44">
        <v>0</v>
      </c>
      <c r="T52" s="44">
        <v>0</v>
      </c>
      <c r="U52" s="44">
        <v>4.3828125</v>
      </c>
      <c r="V52" s="44">
        <v>3.546875</v>
      </c>
      <c r="W52" s="44">
        <v>813</v>
      </c>
      <c r="X52" s="44">
        <v>0</v>
      </c>
      <c r="Y52" s="44">
        <v>2.3772277832031299</v>
      </c>
      <c r="Z52" s="44">
        <v>38.6005859375</v>
      </c>
      <c r="AA52" s="44">
        <v>0</v>
      </c>
      <c r="AB52" s="44">
        <v>4.0780555555555598</v>
      </c>
      <c r="AC52" s="44">
        <v>53.375</v>
      </c>
      <c r="AD52" s="44">
        <v>2.9697265625</v>
      </c>
      <c r="AE52" s="44">
        <v>10.7197265625</v>
      </c>
      <c r="AF52" s="44">
        <v>916</v>
      </c>
      <c r="AG52" s="44">
        <v>6.7383333333333297</v>
      </c>
      <c r="AH52" s="44">
        <v>6.6483333333333299</v>
      </c>
      <c r="AI52" s="44">
        <v>1</v>
      </c>
      <c r="AJ52" s="44">
        <v>0.422119140625</v>
      </c>
      <c r="AK52" s="44">
        <v>0.430908203125</v>
      </c>
      <c r="AL52" s="44">
        <v>5</v>
      </c>
      <c r="AM52" s="44">
        <v>0</v>
      </c>
      <c r="AN52" s="44">
        <v>0</v>
      </c>
      <c r="AO52" s="44">
        <v>0</v>
      </c>
      <c r="AP52" s="44">
        <v>12.1953125</v>
      </c>
      <c r="AQ52" s="44">
        <v>14.853515625</v>
      </c>
      <c r="AR52" s="44">
        <v>488.625</v>
      </c>
      <c r="AS52" s="44">
        <v>9.5185546875</v>
      </c>
      <c r="AT52" s="44">
        <v>0.3984375</v>
      </c>
      <c r="AU52" s="44">
        <v>145.90625</v>
      </c>
      <c r="AV52" s="44">
        <v>114.099609375</v>
      </c>
      <c r="AW52" s="44">
        <v>44.69921875</v>
      </c>
      <c r="AX52" s="44">
        <v>0</v>
      </c>
      <c r="AY52" s="44">
        <v>73.30078125</v>
      </c>
      <c r="AZ52" s="44">
        <v>22.835277777777801</v>
      </c>
      <c r="BA52" s="44">
        <v>24</v>
      </c>
      <c r="BB52" s="45">
        <v>24</v>
      </c>
      <c r="BC52" s="44">
        <v>17.406388888888898</v>
      </c>
      <c r="BD52" s="44">
        <v>0</v>
      </c>
      <c r="BE52" s="44">
        <v>3.5544444444444401</v>
      </c>
      <c r="BF52" s="44">
        <v>0</v>
      </c>
      <c r="BG52" s="44">
        <v>0.44111111111111101</v>
      </c>
      <c r="BH52" s="44">
        <v>0</v>
      </c>
      <c r="BI52" s="44">
        <v>9.9752777777777801</v>
      </c>
      <c r="BJ52" s="44">
        <v>14.9930555555556</v>
      </c>
      <c r="BK52" s="44">
        <v>20.106944444444402</v>
      </c>
      <c r="BL52" s="44">
        <v>0</v>
      </c>
      <c r="BM52" s="44">
        <v>7.1869444444444399</v>
      </c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</row>
    <row r="53" spans="1:257" s="1" customFormat="1" ht="9" customHeight="1">
      <c r="A53" s="43">
        <v>44970</v>
      </c>
      <c r="B53" s="44">
        <v>1968</v>
      </c>
      <c r="C53" s="44">
        <v>2027</v>
      </c>
      <c r="D53" s="44">
        <v>3619.5</v>
      </c>
      <c r="E53" s="44">
        <v>0</v>
      </c>
      <c r="F53" s="44">
        <v>932.90625</v>
      </c>
      <c r="G53" s="44">
        <v>782</v>
      </c>
      <c r="H53" s="44">
        <v>2462</v>
      </c>
      <c r="I53" s="44">
        <v>2371</v>
      </c>
      <c r="J53" s="44">
        <v>1015</v>
      </c>
      <c r="K53" s="44">
        <v>890</v>
      </c>
      <c r="L53" s="44">
        <v>15940</v>
      </c>
      <c r="M53" s="44">
        <v>9162</v>
      </c>
      <c r="N53" s="44">
        <v>0</v>
      </c>
      <c r="O53" s="44">
        <v>4352</v>
      </c>
      <c r="P53" s="44">
        <v>5681</v>
      </c>
      <c r="Q53" s="44">
        <v>3605</v>
      </c>
      <c r="R53" s="44">
        <v>1500</v>
      </c>
      <c r="S53" s="44">
        <v>0</v>
      </c>
      <c r="T53" s="44">
        <v>0</v>
      </c>
      <c r="U53" s="44">
        <v>3.810546875</v>
      </c>
      <c r="V53" s="44">
        <v>4.3125</v>
      </c>
      <c r="W53" s="44">
        <v>832</v>
      </c>
      <c r="X53" s="44">
        <v>2.8377685546875</v>
      </c>
      <c r="Y53" s="44">
        <v>0</v>
      </c>
      <c r="Z53" s="44">
        <v>43.69921875</v>
      </c>
      <c r="AA53" s="44">
        <v>4.0750000000000002</v>
      </c>
      <c r="AB53" s="44">
        <v>0</v>
      </c>
      <c r="AC53" s="44">
        <v>54.328125</v>
      </c>
      <c r="AD53" s="44">
        <v>6.1171875</v>
      </c>
      <c r="AE53" s="44">
        <v>7.689453125</v>
      </c>
      <c r="AF53" s="44">
        <v>918.1875</v>
      </c>
      <c r="AG53" s="44">
        <v>5.8936111111111096</v>
      </c>
      <c r="AH53" s="44">
        <v>7.8469444444444401</v>
      </c>
      <c r="AI53" s="44">
        <v>1</v>
      </c>
      <c r="AJ53" s="44">
        <v>0.4228515625</v>
      </c>
      <c r="AK53" s="44">
        <v>0.435302734375</v>
      </c>
      <c r="AL53" s="44">
        <v>5.2001953125</v>
      </c>
      <c r="AM53" s="44">
        <v>0</v>
      </c>
      <c r="AN53" s="44">
        <v>0</v>
      </c>
      <c r="AO53" s="44">
        <v>0</v>
      </c>
      <c r="AP53" s="44">
        <v>14.76953125</v>
      </c>
      <c r="AQ53" s="44">
        <v>11.251953125</v>
      </c>
      <c r="AR53" s="44">
        <v>472.75</v>
      </c>
      <c r="AS53" s="44">
        <v>3.814453125</v>
      </c>
      <c r="AT53" s="44">
        <v>8.150390625</v>
      </c>
      <c r="AU53" s="44">
        <v>171.5</v>
      </c>
      <c r="AV53" s="44">
        <v>125.599609375</v>
      </c>
      <c r="AW53" s="44">
        <v>43.3984375</v>
      </c>
      <c r="AX53" s="44">
        <v>0</v>
      </c>
      <c r="AY53" s="44">
        <v>63.19921875</v>
      </c>
      <c r="AZ53" s="44">
        <v>24</v>
      </c>
      <c r="BA53" s="44">
        <v>24</v>
      </c>
      <c r="BB53" s="45">
        <v>24</v>
      </c>
      <c r="BC53" s="44">
        <v>19.386111111111099</v>
      </c>
      <c r="BD53" s="44">
        <v>0</v>
      </c>
      <c r="BE53" s="44">
        <v>5.4591666666666701</v>
      </c>
      <c r="BF53" s="44">
        <v>0</v>
      </c>
      <c r="BG53" s="44">
        <v>0.94916666666666705</v>
      </c>
      <c r="BH53" s="44">
        <v>0</v>
      </c>
      <c r="BI53" s="44">
        <v>13.8125</v>
      </c>
      <c r="BJ53" s="44">
        <v>17.3683333333333</v>
      </c>
      <c r="BK53" s="44">
        <v>21.088055555555599</v>
      </c>
      <c r="BL53" s="44">
        <v>0</v>
      </c>
      <c r="BM53" s="44">
        <v>9.2544444444444505</v>
      </c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46"/>
      <c r="FA53" s="46"/>
      <c r="FB53" s="46"/>
      <c r="FC53" s="46"/>
      <c r="FD53" s="46"/>
      <c r="FE53" s="46"/>
      <c r="FF53" s="46"/>
      <c r="FG53" s="46"/>
      <c r="FH53" s="46"/>
      <c r="FI53" s="46"/>
      <c r="FJ53" s="46"/>
      <c r="FK53" s="46"/>
      <c r="FL53" s="46"/>
      <c r="FM53" s="46"/>
      <c r="FN53" s="46"/>
      <c r="FO53" s="46"/>
      <c r="FP53" s="46"/>
      <c r="FQ53" s="46"/>
      <c r="FR53" s="46"/>
      <c r="FS53" s="46"/>
      <c r="FT53" s="46"/>
      <c r="FU53" s="46"/>
      <c r="FV53" s="46"/>
      <c r="FW53" s="46"/>
      <c r="FX53" s="46"/>
      <c r="FY53" s="46"/>
      <c r="FZ53" s="46"/>
      <c r="GA53" s="46"/>
      <c r="GB53" s="46"/>
      <c r="GC53" s="46"/>
      <c r="GD53" s="46"/>
      <c r="GE53" s="46"/>
      <c r="GF53" s="46"/>
      <c r="GG53" s="46"/>
      <c r="GH53" s="46"/>
      <c r="GI53" s="46"/>
      <c r="GJ53" s="46"/>
      <c r="GK53" s="46"/>
      <c r="GL53" s="46"/>
      <c r="GM53" s="46"/>
      <c r="GN53" s="46"/>
      <c r="GO53" s="46"/>
      <c r="GP53" s="46"/>
      <c r="GQ53" s="46"/>
      <c r="GR53" s="46"/>
      <c r="GS53" s="46"/>
      <c r="GT53" s="46"/>
      <c r="GU53" s="46"/>
      <c r="GV53" s="46"/>
      <c r="GW53" s="46"/>
      <c r="GX53" s="46"/>
      <c r="GY53" s="46"/>
      <c r="GZ53" s="46"/>
      <c r="HA53" s="46"/>
      <c r="HB53" s="46"/>
      <c r="HC53" s="46"/>
      <c r="HD53" s="46"/>
      <c r="HE53" s="46"/>
      <c r="HF53" s="46"/>
      <c r="HG53" s="46"/>
      <c r="HH53" s="46"/>
      <c r="HI53" s="46"/>
      <c r="HJ53" s="46"/>
      <c r="HK53" s="46"/>
      <c r="HL53" s="46"/>
      <c r="HM53" s="46"/>
      <c r="HN53" s="46"/>
      <c r="HO53" s="46"/>
      <c r="HP53" s="46"/>
      <c r="HQ53" s="46"/>
      <c r="HR53" s="46"/>
      <c r="HS53" s="46"/>
      <c r="HT53" s="46"/>
      <c r="HU53" s="46"/>
      <c r="HV53" s="46"/>
      <c r="HW53" s="46"/>
      <c r="HX53" s="46"/>
      <c r="HY53" s="46"/>
      <c r="HZ53" s="46"/>
      <c r="IA53" s="46"/>
      <c r="IB53" s="46"/>
      <c r="IC53" s="46"/>
      <c r="ID53" s="46"/>
      <c r="IE53" s="46"/>
      <c r="IF53" s="46"/>
      <c r="IG53" s="46"/>
      <c r="IH53" s="46"/>
      <c r="II53" s="46"/>
      <c r="IJ53" s="46"/>
      <c r="IK53" s="46"/>
      <c r="IL53" s="46"/>
      <c r="IM53" s="46"/>
      <c r="IN53" s="46"/>
      <c r="IO53" s="46"/>
      <c r="IP53" s="46"/>
      <c r="IQ53" s="46"/>
      <c r="IR53" s="46"/>
      <c r="IS53" s="46"/>
      <c r="IT53" s="46"/>
      <c r="IU53" s="46"/>
      <c r="IV53" s="46"/>
      <c r="IW53" s="46"/>
    </row>
    <row r="54" spans="1:257" s="1" customFormat="1" ht="9" customHeight="1">
      <c r="A54" s="43">
        <v>44971</v>
      </c>
      <c r="B54" s="44">
        <v>1967</v>
      </c>
      <c r="C54" s="44">
        <v>2023</v>
      </c>
      <c r="D54" s="44">
        <v>3520.75</v>
      </c>
      <c r="E54" s="44">
        <v>0</v>
      </c>
      <c r="F54" s="44">
        <v>864.6875</v>
      </c>
      <c r="G54" s="44">
        <v>537</v>
      </c>
      <c r="H54" s="44">
        <v>2565</v>
      </c>
      <c r="I54" s="44">
        <v>2419</v>
      </c>
      <c r="J54" s="44">
        <v>982</v>
      </c>
      <c r="K54" s="44">
        <v>742</v>
      </c>
      <c r="L54" s="44">
        <v>15480</v>
      </c>
      <c r="M54" s="44">
        <v>8591</v>
      </c>
      <c r="N54" s="44">
        <v>0</v>
      </c>
      <c r="O54" s="44">
        <v>4281</v>
      </c>
      <c r="P54" s="44">
        <v>6028</v>
      </c>
      <c r="Q54" s="44">
        <v>3746</v>
      </c>
      <c r="R54" s="44">
        <v>1595</v>
      </c>
      <c r="S54" s="44">
        <v>0</v>
      </c>
      <c r="T54" s="44">
        <v>0</v>
      </c>
      <c r="U54" s="44">
        <v>3.76171875</v>
      </c>
      <c r="V54" s="44">
        <v>4.046875</v>
      </c>
      <c r="W54" s="44">
        <v>801</v>
      </c>
      <c r="X54" s="44">
        <v>0</v>
      </c>
      <c r="Y54" s="44">
        <v>2.27276611328125</v>
      </c>
      <c r="Z54" s="44">
        <v>36.900390625</v>
      </c>
      <c r="AA54" s="44">
        <v>0</v>
      </c>
      <c r="AB54" s="44">
        <v>3.81222222222222</v>
      </c>
      <c r="AC54" s="44">
        <v>49.890625</v>
      </c>
      <c r="AD54" s="44">
        <v>6.353515625</v>
      </c>
      <c r="AE54" s="44">
        <v>6.7138671875</v>
      </c>
      <c r="AF54" s="44">
        <v>867.25</v>
      </c>
      <c r="AG54" s="44">
        <v>10.775</v>
      </c>
      <c r="AH54" s="44">
        <v>2.6850000000000001</v>
      </c>
      <c r="AI54" s="44">
        <v>361</v>
      </c>
      <c r="AJ54" s="44">
        <v>0.357666015625</v>
      </c>
      <c r="AK54" s="44">
        <v>0.363525390625</v>
      </c>
      <c r="AL54" s="44">
        <v>4.2998046875</v>
      </c>
      <c r="AM54" s="44">
        <v>0</v>
      </c>
      <c r="AN54" s="44">
        <v>0</v>
      </c>
      <c r="AO54" s="44">
        <v>0</v>
      </c>
      <c r="AP54" s="44">
        <v>14.224609375</v>
      </c>
      <c r="AQ54" s="44">
        <v>13.072265625</v>
      </c>
      <c r="AR54" s="44">
        <v>486.5</v>
      </c>
      <c r="AS54" s="44">
        <v>6.666015625</v>
      </c>
      <c r="AT54" s="44">
        <v>3.3955078125</v>
      </c>
      <c r="AU54" s="44">
        <v>146.09375</v>
      </c>
      <c r="AV54" s="44">
        <v>106.30078125</v>
      </c>
      <c r="AW54" s="44">
        <v>57.1015625</v>
      </c>
      <c r="AX54" s="44">
        <v>0</v>
      </c>
      <c r="AY54" s="44">
        <v>54.400390625</v>
      </c>
      <c r="AZ54" s="44">
        <v>23.3811111111111</v>
      </c>
      <c r="BA54" s="44">
        <v>24</v>
      </c>
      <c r="BB54" s="45">
        <v>24</v>
      </c>
      <c r="BC54" s="44">
        <v>20.196111111111101</v>
      </c>
      <c r="BD54" s="44">
        <v>0</v>
      </c>
      <c r="BE54" s="44">
        <v>4.4394444444444403</v>
      </c>
      <c r="BF54" s="44">
        <v>0</v>
      </c>
      <c r="BG54" s="44">
        <v>0</v>
      </c>
      <c r="BH54" s="44">
        <v>0</v>
      </c>
      <c r="BI54" s="44">
        <v>11.5422222222222</v>
      </c>
      <c r="BJ54" s="44">
        <v>16.998611111111099</v>
      </c>
      <c r="BK54" s="44">
        <v>21.5272222222222</v>
      </c>
      <c r="BL54" s="44">
        <v>0</v>
      </c>
      <c r="BM54" s="44">
        <v>8.5924999999999994</v>
      </c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46"/>
      <c r="FA54" s="46"/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/>
      <c r="FU54" s="46"/>
      <c r="FV54" s="46"/>
      <c r="FW54" s="46"/>
      <c r="FX54" s="46"/>
      <c r="FY54" s="46"/>
      <c r="FZ54" s="46"/>
      <c r="GA54" s="46"/>
      <c r="GB54" s="46"/>
      <c r="GC54" s="46"/>
      <c r="GD54" s="46"/>
      <c r="GE54" s="46"/>
      <c r="GF54" s="46"/>
      <c r="GG54" s="46"/>
      <c r="GH54" s="46"/>
      <c r="GI54" s="46"/>
      <c r="GJ54" s="46"/>
      <c r="GK54" s="46"/>
      <c r="GL54" s="46"/>
      <c r="GM54" s="46"/>
      <c r="GN54" s="46"/>
      <c r="GO54" s="46"/>
      <c r="GP54" s="46"/>
      <c r="GQ54" s="46"/>
      <c r="GR54" s="46"/>
      <c r="GS54" s="46"/>
      <c r="GT54" s="46"/>
      <c r="GU54" s="46"/>
      <c r="GV54" s="46"/>
      <c r="GW54" s="46"/>
      <c r="GX54" s="46"/>
      <c r="GY54" s="46"/>
      <c r="GZ54" s="46"/>
      <c r="HA54" s="46"/>
      <c r="HB54" s="46"/>
      <c r="HC54" s="46"/>
      <c r="HD54" s="46"/>
      <c r="HE54" s="46"/>
      <c r="HF54" s="46"/>
      <c r="HG54" s="46"/>
      <c r="HH54" s="46"/>
      <c r="HI54" s="46"/>
      <c r="HJ54" s="46"/>
      <c r="HK54" s="46"/>
      <c r="HL54" s="46"/>
      <c r="HM54" s="46"/>
      <c r="HN54" s="46"/>
      <c r="HO54" s="46"/>
      <c r="HP54" s="46"/>
      <c r="HQ54" s="46"/>
      <c r="HR54" s="46"/>
      <c r="HS54" s="46"/>
      <c r="HT54" s="46"/>
      <c r="HU54" s="46"/>
      <c r="HV54" s="46"/>
      <c r="HW54" s="46"/>
      <c r="HX54" s="46"/>
      <c r="HY54" s="46"/>
      <c r="HZ54" s="46"/>
      <c r="IA54" s="46"/>
      <c r="IB54" s="46"/>
      <c r="IC54" s="46"/>
      <c r="ID54" s="46"/>
      <c r="IE54" s="46"/>
      <c r="IF54" s="46"/>
      <c r="IG54" s="46"/>
      <c r="IH54" s="46"/>
      <c r="II54" s="46"/>
      <c r="IJ54" s="46"/>
      <c r="IK54" s="46"/>
      <c r="IL54" s="46"/>
      <c r="IM54" s="46"/>
      <c r="IN54" s="46"/>
      <c r="IO54" s="46"/>
      <c r="IP54" s="46"/>
      <c r="IQ54" s="46"/>
      <c r="IR54" s="46"/>
      <c r="IS54" s="46"/>
      <c r="IT54" s="46"/>
      <c r="IU54" s="46"/>
      <c r="IV54" s="46"/>
      <c r="IW54" s="46"/>
    </row>
    <row r="55" spans="1:257" s="1" customFormat="1" ht="9" customHeight="1">
      <c r="A55" s="43">
        <v>44972</v>
      </c>
      <c r="B55" s="44">
        <v>1967</v>
      </c>
      <c r="C55" s="44">
        <v>2020</v>
      </c>
      <c r="D55" s="44">
        <v>3622.5</v>
      </c>
      <c r="E55" s="44">
        <v>0</v>
      </c>
      <c r="F55" s="44">
        <v>788.3125</v>
      </c>
      <c r="G55" s="44">
        <v>263</v>
      </c>
      <c r="H55" s="44">
        <v>2411</v>
      </c>
      <c r="I55" s="44">
        <v>2503</v>
      </c>
      <c r="J55" s="44">
        <v>921</v>
      </c>
      <c r="K55" s="44">
        <v>718</v>
      </c>
      <c r="L55" s="44">
        <v>15080</v>
      </c>
      <c r="M55" s="44">
        <v>8307</v>
      </c>
      <c r="N55" s="44">
        <v>0</v>
      </c>
      <c r="O55" s="44">
        <v>4340</v>
      </c>
      <c r="P55" s="44">
        <v>5875</v>
      </c>
      <c r="Q55" s="44">
        <v>3762</v>
      </c>
      <c r="R55" s="44">
        <v>1208</v>
      </c>
      <c r="S55" s="44">
        <v>0</v>
      </c>
      <c r="T55" s="44">
        <v>0</v>
      </c>
      <c r="U55" s="44">
        <v>3.69140625</v>
      </c>
      <c r="V55" s="44">
        <v>4.46875</v>
      </c>
      <c r="W55" s="44">
        <v>838</v>
      </c>
      <c r="X55" s="44">
        <v>2.3661193847656201</v>
      </c>
      <c r="Y55" s="44">
        <v>1.20196533203125</v>
      </c>
      <c r="Z55" s="44">
        <v>56.099609375</v>
      </c>
      <c r="AA55" s="44">
        <v>3.9022222222222198</v>
      </c>
      <c r="AB55" s="44">
        <v>0</v>
      </c>
      <c r="AC55" s="44">
        <v>51.828125</v>
      </c>
      <c r="AD55" s="44">
        <v>4.7705078125</v>
      </c>
      <c r="AE55" s="44">
        <v>8.927734375</v>
      </c>
      <c r="AF55" s="44">
        <v>914.875</v>
      </c>
      <c r="AG55" s="44">
        <v>9.6113888888888894</v>
      </c>
      <c r="AH55" s="44">
        <v>7.1216666666666697</v>
      </c>
      <c r="AI55" s="44">
        <v>684</v>
      </c>
      <c r="AJ55" s="44">
        <v>0.39794921875</v>
      </c>
      <c r="AK55" s="44">
        <v>0.409912109375</v>
      </c>
      <c r="AL55" s="44">
        <v>4.7998046875</v>
      </c>
      <c r="AM55" s="44">
        <v>0</v>
      </c>
      <c r="AN55" s="44">
        <v>0</v>
      </c>
      <c r="AO55" s="44">
        <v>0</v>
      </c>
      <c r="AP55" s="44">
        <v>13.23046875</v>
      </c>
      <c r="AQ55" s="44">
        <v>13.744140625</v>
      </c>
      <c r="AR55" s="44">
        <v>488.25</v>
      </c>
      <c r="AS55" s="44">
        <v>7.3037109375</v>
      </c>
      <c r="AT55" s="44">
        <v>6.15234375E-2</v>
      </c>
      <c r="AU55" s="44">
        <v>108.5</v>
      </c>
      <c r="AV55" s="44">
        <v>118.798828125</v>
      </c>
      <c r="AW55" s="44">
        <v>28.6015625</v>
      </c>
      <c r="AX55" s="44">
        <v>0</v>
      </c>
      <c r="AY55" s="44">
        <v>52.900390625</v>
      </c>
      <c r="AZ55" s="44">
        <v>24</v>
      </c>
      <c r="BA55" s="44">
        <v>24</v>
      </c>
      <c r="BB55" s="45">
        <v>24</v>
      </c>
      <c r="BC55" s="44">
        <v>18.973333333333301</v>
      </c>
      <c r="BD55" s="44">
        <v>0</v>
      </c>
      <c r="BE55" s="44">
        <v>2.1652777777777801</v>
      </c>
      <c r="BF55" s="44">
        <v>0</v>
      </c>
      <c r="BG55" s="44">
        <v>0</v>
      </c>
      <c r="BH55" s="44">
        <v>0</v>
      </c>
      <c r="BI55" s="44">
        <v>11.1527777777778</v>
      </c>
      <c r="BJ55" s="44">
        <v>16.143055555555598</v>
      </c>
      <c r="BK55" s="44">
        <v>22.285833333333301</v>
      </c>
      <c r="BL55" s="44">
        <v>0</v>
      </c>
      <c r="BM55" s="44">
        <v>7.8119444444444399</v>
      </c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6"/>
      <c r="FV55" s="46"/>
      <c r="FW55" s="46"/>
      <c r="FX55" s="46"/>
      <c r="FY55" s="46"/>
      <c r="FZ55" s="46"/>
      <c r="GA55" s="46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6"/>
      <c r="GN55" s="46"/>
      <c r="GO55" s="46"/>
      <c r="GP55" s="46"/>
      <c r="GQ55" s="46"/>
      <c r="GR55" s="46"/>
      <c r="GS55" s="46"/>
      <c r="GT55" s="46"/>
      <c r="GU55" s="46"/>
      <c r="GV55" s="46"/>
      <c r="GW55" s="46"/>
      <c r="GX55" s="46"/>
      <c r="GY55" s="46"/>
      <c r="GZ55" s="46"/>
      <c r="HA55" s="46"/>
      <c r="HB55" s="46"/>
      <c r="HC55" s="46"/>
      <c r="HD55" s="46"/>
      <c r="HE55" s="46"/>
      <c r="HF55" s="46"/>
      <c r="HG55" s="46"/>
      <c r="HH55" s="46"/>
      <c r="HI55" s="46"/>
      <c r="HJ55" s="46"/>
      <c r="HK55" s="46"/>
      <c r="HL55" s="46"/>
      <c r="HM55" s="46"/>
      <c r="HN55" s="46"/>
      <c r="HO55" s="46"/>
      <c r="HP55" s="46"/>
      <c r="HQ55" s="46"/>
      <c r="HR55" s="46"/>
      <c r="HS55" s="46"/>
      <c r="HT55" s="46"/>
      <c r="HU55" s="46"/>
      <c r="HV55" s="46"/>
      <c r="HW55" s="46"/>
      <c r="HX55" s="46"/>
      <c r="HY55" s="46"/>
      <c r="HZ55" s="46"/>
      <c r="IA55" s="46"/>
      <c r="IB55" s="46"/>
      <c r="IC55" s="46"/>
      <c r="ID55" s="46"/>
      <c r="IE55" s="46"/>
      <c r="IF55" s="46"/>
      <c r="IG55" s="46"/>
      <c r="IH55" s="46"/>
      <c r="II55" s="46"/>
      <c r="IJ55" s="46"/>
      <c r="IK55" s="46"/>
      <c r="IL55" s="46"/>
      <c r="IM55" s="46"/>
      <c r="IN55" s="46"/>
      <c r="IO55" s="46"/>
      <c r="IP55" s="46"/>
      <c r="IQ55" s="46"/>
      <c r="IR55" s="46"/>
      <c r="IS55" s="46"/>
      <c r="IT55" s="46"/>
      <c r="IU55" s="46"/>
      <c r="IV55" s="46"/>
      <c r="IW55" s="46"/>
    </row>
    <row r="56" spans="1:257" s="1" customFormat="1" ht="9" customHeight="1">
      <c r="A56" s="43">
        <v>44973</v>
      </c>
      <c r="B56" s="44">
        <v>1746</v>
      </c>
      <c r="C56" s="44">
        <v>2016</v>
      </c>
      <c r="D56" s="44">
        <v>3632.75</v>
      </c>
      <c r="E56" s="44">
        <v>0</v>
      </c>
      <c r="F56" s="44">
        <v>747.1875</v>
      </c>
      <c r="G56" s="44">
        <v>299</v>
      </c>
      <c r="H56" s="44">
        <v>2282</v>
      </c>
      <c r="I56" s="44">
        <v>2388</v>
      </c>
      <c r="J56" s="44">
        <v>884</v>
      </c>
      <c r="K56" s="44">
        <v>690</v>
      </c>
      <c r="L56" s="44">
        <v>14550</v>
      </c>
      <c r="M56" s="44">
        <v>7877</v>
      </c>
      <c r="N56" s="44">
        <v>0</v>
      </c>
      <c r="O56" s="44">
        <v>4381</v>
      </c>
      <c r="P56" s="44">
        <v>5581</v>
      </c>
      <c r="Q56" s="44">
        <v>3588</v>
      </c>
      <c r="R56" s="44">
        <v>678</v>
      </c>
      <c r="S56" s="44">
        <v>0</v>
      </c>
      <c r="T56" s="44">
        <v>0</v>
      </c>
      <c r="U56" s="44">
        <v>3.697265625</v>
      </c>
      <c r="V56" s="44">
        <v>4.359375</v>
      </c>
      <c r="W56" s="44">
        <v>824</v>
      </c>
      <c r="X56" s="44">
        <v>2.0591735839843799</v>
      </c>
      <c r="Y56" s="44">
        <v>1.1119384765625</v>
      </c>
      <c r="Z56" s="44">
        <v>50</v>
      </c>
      <c r="AA56" s="44">
        <v>2.14361111111111</v>
      </c>
      <c r="AB56" s="44">
        <v>2.0299999999999998</v>
      </c>
      <c r="AC56" s="44">
        <v>54.890625</v>
      </c>
      <c r="AD56" s="44">
        <v>7.2275390625</v>
      </c>
      <c r="AE56" s="44">
        <v>6.1416015625</v>
      </c>
      <c r="AF56" s="44">
        <v>891.1875</v>
      </c>
      <c r="AG56" s="44">
        <v>2.4849999999999999</v>
      </c>
      <c r="AH56" s="44">
        <v>11.793611111111099</v>
      </c>
      <c r="AI56" s="44">
        <v>1</v>
      </c>
      <c r="AJ56" s="44">
        <v>0.347412109375</v>
      </c>
      <c r="AK56" s="44">
        <v>0.3544921875</v>
      </c>
      <c r="AL56" s="44">
        <v>4.2998046875</v>
      </c>
      <c r="AM56" s="44">
        <v>0</v>
      </c>
      <c r="AN56" s="44">
        <v>0</v>
      </c>
      <c r="AO56" s="44">
        <v>0</v>
      </c>
      <c r="AP56" s="44">
        <v>15.849609375</v>
      </c>
      <c r="AQ56" s="44">
        <v>9.6171875</v>
      </c>
      <c r="AR56" s="44">
        <v>482.25</v>
      </c>
      <c r="AS56" s="44">
        <v>5.556640625</v>
      </c>
      <c r="AT56" s="44">
        <v>4.9443359375</v>
      </c>
      <c r="AU56" s="44">
        <v>151</v>
      </c>
      <c r="AV56" s="44">
        <v>125.201171875</v>
      </c>
      <c r="AW56" s="44">
        <v>30.59765625</v>
      </c>
      <c r="AX56" s="44">
        <v>0</v>
      </c>
      <c r="AY56" s="44">
        <v>50.80078125</v>
      </c>
      <c r="AZ56" s="44">
        <v>24</v>
      </c>
      <c r="BA56" s="44">
        <v>21.2716666666667</v>
      </c>
      <c r="BB56" s="45">
        <v>24</v>
      </c>
      <c r="BC56" s="44">
        <v>17.946944444444402</v>
      </c>
      <c r="BD56" s="44">
        <v>0</v>
      </c>
      <c r="BE56" s="44">
        <v>2.45722222222222</v>
      </c>
      <c r="BF56" s="44">
        <v>0</v>
      </c>
      <c r="BG56" s="44">
        <v>0</v>
      </c>
      <c r="BH56" s="44">
        <v>0</v>
      </c>
      <c r="BI56" s="44">
        <v>10.71</v>
      </c>
      <c r="BJ56" s="44">
        <v>15.7775</v>
      </c>
      <c r="BK56" s="44">
        <v>21.233333333333299</v>
      </c>
      <c r="BL56" s="44">
        <v>0</v>
      </c>
      <c r="BM56" s="44">
        <v>7.3975</v>
      </c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6"/>
      <c r="CD56" s="46"/>
      <c r="CE56" s="46"/>
      <c r="CF56" s="46"/>
      <c r="CG56" s="46"/>
      <c r="CH56" s="46"/>
      <c r="CI56" s="46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6"/>
      <c r="FF56" s="46"/>
      <c r="FG56" s="46"/>
      <c r="FH56" s="46"/>
      <c r="FI56" s="46"/>
      <c r="FJ56" s="46"/>
      <c r="FK56" s="46"/>
      <c r="FL56" s="46"/>
      <c r="FM56" s="46"/>
      <c r="FN56" s="46"/>
      <c r="FO56" s="46"/>
      <c r="FP56" s="46"/>
      <c r="FQ56" s="46"/>
      <c r="FR56" s="46"/>
      <c r="FS56" s="46"/>
      <c r="FT56" s="46"/>
      <c r="FU56" s="46"/>
      <c r="FV56" s="46"/>
      <c r="FW56" s="46"/>
      <c r="FX56" s="46"/>
      <c r="FY56" s="46"/>
      <c r="FZ56" s="46"/>
      <c r="GA56" s="46"/>
      <c r="GB56" s="46"/>
      <c r="GC56" s="46"/>
      <c r="GD56" s="46"/>
      <c r="GE56" s="46"/>
      <c r="GF56" s="46"/>
      <c r="GG56" s="46"/>
      <c r="GH56" s="46"/>
      <c r="GI56" s="46"/>
      <c r="GJ56" s="46"/>
      <c r="GK56" s="46"/>
      <c r="GL56" s="46"/>
      <c r="GM56" s="46"/>
      <c r="GN56" s="46"/>
      <c r="GO56" s="46"/>
      <c r="GP56" s="46"/>
      <c r="GQ56" s="46"/>
      <c r="GR56" s="46"/>
      <c r="GS56" s="46"/>
      <c r="GT56" s="46"/>
      <c r="GU56" s="46"/>
      <c r="GV56" s="46"/>
      <c r="GW56" s="46"/>
      <c r="GX56" s="46"/>
      <c r="GY56" s="46"/>
      <c r="GZ56" s="46"/>
      <c r="HA56" s="46"/>
      <c r="HB56" s="46"/>
      <c r="HC56" s="46"/>
      <c r="HD56" s="46"/>
      <c r="HE56" s="46"/>
      <c r="HF56" s="46"/>
      <c r="HG56" s="46"/>
      <c r="HH56" s="46"/>
      <c r="HI56" s="46"/>
      <c r="HJ56" s="46"/>
      <c r="HK56" s="46"/>
      <c r="HL56" s="46"/>
      <c r="HM56" s="46"/>
      <c r="HN56" s="46"/>
      <c r="HO56" s="46"/>
      <c r="HP56" s="46"/>
      <c r="HQ56" s="46"/>
      <c r="HR56" s="46"/>
      <c r="HS56" s="46"/>
      <c r="HT56" s="46"/>
      <c r="HU56" s="46"/>
      <c r="HV56" s="46"/>
      <c r="HW56" s="46"/>
      <c r="HX56" s="46"/>
      <c r="HY56" s="46"/>
      <c r="HZ56" s="46"/>
      <c r="IA56" s="46"/>
      <c r="IB56" s="46"/>
      <c r="IC56" s="46"/>
      <c r="ID56" s="46"/>
      <c r="IE56" s="46"/>
      <c r="IF56" s="46"/>
      <c r="IG56" s="46"/>
      <c r="IH56" s="46"/>
      <c r="II56" s="46"/>
      <c r="IJ56" s="46"/>
      <c r="IK56" s="46"/>
      <c r="IL56" s="46"/>
      <c r="IM56" s="46"/>
      <c r="IN56" s="46"/>
      <c r="IO56" s="46"/>
      <c r="IP56" s="46"/>
      <c r="IQ56" s="46"/>
      <c r="IR56" s="46"/>
      <c r="IS56" s="46"/>
      <c r="IT56" s="46"/>
      <c r="IU56" s="46"/>
      <c r="IV56" s="46"/>
      <c r="IW56" s="46"/>
    </row>
    <row r="57" spans="1:257" s="1" customFormat="1" ht="9" customHeight="1">
      <c r="A57" s="43">
        <v>44974</v>
      </c>
      <c r="B57" s="44">
        <v>1970</v>
      </c>
      <c r="C57" s="44">
        <v>2006</v>
      </c>
      <c r="D57" s="44">
        <v>3542.5</v>
      </c>
      <c r="E57" s="44">
        <v>0</v>
      </c>
      <c r="F57" s="44">
        <v>833.21875</v>
      </c>
      <c r="G57" s="44">
        <v>422</v>
      </c>
      <c r="H57" s="44">
        <v>2365</v>
      </c>
      <c r="I57" s="44">
        <v>2385</v>
      </c>
      <c r="J57" s="44">
        <v>984</v>
      </c>
      <c r="K57" s="44">
        <v>801</v>
      </c>
      <c r="L57" s="44">
        <v>15170</v>
      </c>
      <c r="M57" s="44">
        <v>8525</v>
      </c>
      <c r="N57" s="44">
        <v>0</v>
      </c>
      <c r="O57" s="44">
        <v>4352</v>
      </c>
      <c r="P57" s="44">
        <v>5673</v>
      </c>
      <c r="Q57" s="44">
        <v>3716</v>
      </c>
      <c r="R57" s="44">
        <v>1561</v>
      </c>
      <c r="S57" s="44">
        <v>0</v>
      </c>
      <c r="T57" s="44">
        <v>0</v>
      </c>
      <c r="U57" s="44">
        <v>3.630859375</v>
      </c>
      <c r="V57" s="44">
        <v>4.5</v>
      </c>
      <c r="W57" s="44">
        <v>831</v>
      </c>
      <c r="X57" s="44">
        <v>1.8497009277343801</v>
      </c>
      <c r="Y57" s="44">
        <v>0</v>
      </c>
      <c r="Z57" s="44">
        <v>28.30078125</v>
      </c>
      <c r="AA57" s="44">
        <v>0</v>
      </c>
      <c r="AB57" s="44">
        <v>3.6775000000000002</v>
      </c>
      <c r="AC57" s="44">
        <v>48.09375</v>
      </c>
      <c r="AD57" s="44">
        <v>6.0244140625</v>
      </c>
      <c r="AE57" s="44">
        <v>8.08203125</v>
      </c>
      <c r="AF57" s="44">
        <v>940.625</v>
      </c>
      <c r="AG57" s="44">
        <v>4.5744444444444401</v>
      </c>
      <c r="AH57" s="44">
        <v>9.2702777777777801</v>
      </c>
      <c r="AI57" s="44">
        <v>1</v>
      </c>
      <c r="AJ57" s="44">
        <v>0.322265625</v>
      </c>
      <c r="AK57" s="44">
        <v>0.333740234375</v>
      </c>
      <c r="AL57" s="44">
        <v>4.2998046875</v>
      </c>
      <c r="AM57" s="44">
        <v>0</v>
      </c>
      <c r="AN57" s="44">
        <v>0</v>
      </c>
      <c r="AO57" s="44">
        <v>0</v>
      </c>
      <c r="AP57" s="44">
        <v>17.310546875</v>
      </c>
      <c r="AQ57" s="44">
        <v>10.498046875</v>
      </c>
      <c r="AR57" s="44">
        <v>520.25</v>
      </c>
      <c r="AS57" s="44">
        <v>6.666015625</v>
      </c>
      <c r="AT57" s="44">
        <v>5.4482421875</v>
      </c>
      <c r="AU57" s="44">
        <v>174.8125</v>
      </c>
      <c r="AV57" s="44">
        <v>93.19921875</v>
      </c>
      <c r="AW57" s="44">
        <v>27.69921875</v>
      </c>
      <c r="AX57" s="44">
        <v>0</v>
      </c>
      <c r="AY57" s="44">
        <v>46.3984375</v>
      </c>
      <c r="AZ57" s="44">
        <v>23.490833333333299</v>
      </c>
      <c r="BA57" s="44">
        <v>24</v>
      </c>
      <c r="BB57" s="45">
        <v>24</v>
      </c>
      <c r="BC57" s="44">
        <v>18.608333333333299</v>
      </c>
      <c r="BD57" s="44">
        <v>0</v>
      </c>
      <c r="BE57" s="44">
        <v>3.4877777777777799</v>
      </c>
      <c r="BF57" s="44">
        <v>0</v>
      </c>
      <c r="BG57" s="44">
        <v>0</v>
      </c>
      <c r="BH57" s="44">
        <v>0</v>
      </c>
      <c r="BI57" s="44">
        <v>12.439722222222199</v>
      </c>
      <c r="BJ57" s="44">
        <v>17.009722222222202</v>
      </c>
      <c r="BK57" s="44">
        <v>21.218333333333302</v>
      </c>
      <c r="BL57" s="44">
        <v>0</v>
      </c>
      <c r="BM57" s="44">
        <v>8.2702777777777801</v>
      </c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6"/>
      <c r="CD57" s="46"/>
      <c r="CE57" s="46"/>
      <c r="CF57" s="46"/>
      <c r="CG57" s="46"/>
      <c r="CH57" s="46"/>
      <c r="CI57" s="46"/>
      <c r="CJ57" s="46"/>
      <c r="CK57" s="46"/>
      <c r="CL57" s="46"/>
      <c r="CM57" s="46"/>
      <c r="CN57" s="46"/>
      <c r="CO57" s="46"/>
      <c r="CP57" s="46"/>
      <c r="CQ57" s="46"/>
      <c r="CR57" s="46"/>
      <c r="CS57" s="46"/>
      <c r="CT57" s="46"/>
      <c r="CU57" s="46"/>
      <c r="CV57" s="46"/>
      <c r="CW57" s="46"/>
      <c r="CX57" s="46"/>
      <c r="CY57" s="46"/>
      <c r="CZ57" s="46"/>
      <c r="DA57" s="46"/>
      <c r="DB57" s="46"/>
      <c r="DC57" s="46"/>
      <c r="DD57" s="46"/>
      <c r="DE57" s="46"/>
      <c r="DF57" s="46"/>
      <c r="DG57" s="46"/>
      <c r="DH57" s="46"/>
      <c r="DI57" s="46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6"/>
      <c r="DY57" s="46"/>
      <c r="DZ57" s="46"/>
      <c r="EA57" s="46"/>
      <c r="EB57" s="46"/>
      <c r="EC57" s="46"/>
      <c r="ED57" s="46"/>
      <c r="EE57" s="46"/>
      <c r="EF57" s="46"/>
      <c r="EG57" s="46"/>
      <c r="EH57" s="46"/>
      <c r="EI57" s="46"/>
      <c r="EJ57" s="46"/>
      <c r="EK57" s="46"/>
      <c r="EL57" s="46"/>
      <c r="EM57" s="46"/>
      <c r="EN57" s="46"/>
      <c r="EO57" s="46"/>
      <c r="EP57" s="46"/>
      <c r="EQ57" s="46"/>
      <c r="ER57" s="46"/>
      <c r="ES57" s="46"/>
      <c r="ET57" s="46"/>
      <c r="EU57" s="46"/>
      <c r="EV57" s="46"/>
      <c r="EW57" s="46"/>
      <c r="EX57" s="46"/>
      <c r="EY57" s="46"/>
      <c r="EZ57" s="46"/>
      <c r="FA57" s="46"/>
      <c r="FB57" s="46"/>
      <c r="FC57" s="46"/>
      <c r="FD57" s="46"/>
      <c r="FE57" s="46"/>
      <c r="FF57" s="46"/>
      <c r="FG57" s="46"/>
      <c r="FH57" s="46"/>
      <c r="FI57" s="46"/>
      <c r="FJ57" s="46"/>
      <c r="FK57" s="46"/>
      <c r="FL57" s="46"/>
      <c r="FM57" s="46"/>
      <c r="FN57" s="46"/>
      <c r="FO57" s="46"/>
      <c r="FP57" s="46"/>
      <c r="FQ57" s="46"/>
      <c r="FR57" s="46"/>
      <c r="FS57" s="46"/>
      <c r="FT57" s="46"/>
      <c r="FU57" s="46"/>
      <c r="FV57" s="46"/>
      <c r="FW57" s="46"/>
      <c r="FX57" s="46"/>
      <c r="FY57" s="46"/>
      <c r="FZ57" s="46"/>
      <c r="GA57" s="46"/>
      <c r="GB57" s="46"/>
      <c r="GC57" s="46"/>
      <c r="GD57" s="46"/>
      <c r="GE57" s="46"/>
      <c r="GF57" s="46"/>
      <c r="GG57" s="46"/>
      <c r="GH57" s="46"/>
      <c r="GI57" s="46"/>
      <c r="GJ57" s="46"/>
      <c r="GK57" s="46"/>
      <c r="GL57" s="46"/>
      <c r="GM57" s="46"/>
      <c r="GN57" s="46"/>
      <c r="GO57" s="46"/>
      <c r="GP57" s="46"/>
      <c r="GQ57" s="46"/>
      <c r="GR57" s="46"/>
      <c r="GS57" s="46"/>
      <c r="GT57" s="46"/>
      <c r="GU57" s="46"/>
      <c r="GV57" s="46"/>
      <c r="GW57" s="46"/>
      <c r="GX57" s="46"/>
      <c r="GY57" s="46"/>
      <c r="GZ57" s="46"/>
      <c r="HA57" s="46"/>
      <c r="HB57" s="46"/>
      <c r="HC57" s="46"/>
      <c r="HD57" s="46"/>
      <c r="HE57" s="46"/>
      <c r="HF57" s="46"/>
      <c r="HG57" s="46"/>
      <c r="HH57" s="46"/>
      <c r="HI57" s="46"/>
      <c r="HJ57" s="46"/>
      <c r="HK57" s="46"/>
      <c r="HL57" s="46"/>
      <c r="HM57" s="46"/>
      <c r="HN57" s="46"/>
      <c r="HO57" s="46"/>
      <c r="HP57" s="46"/>
      <c r="HQ57" s="46"/>
      <c r="HR57" s="46"/>
      <c r="HS57" s="46"/>
      <c r="HT57" s="46"/>
      <c r="HU57" s="46"/>
      <c r="HV57" s="46"/>
      <c r="HW57" s="46"/>
      <c r="HX57" s="46"/>
      <c r="HY57" s="46"/>
      <c r="HZ57" s="46"/>
      <c r="IA57" s="46"/>
      <c r="IB57" s="46"/>
      <c r="IC57" s="46"/>
      <c r="ID57" s="46"/>
      <c r="IE57" s="46"/>
      <c r="IF57" s="46"/>
      <c r="IG57" s="46"/>
      <c r="IH57" s="46"/>
      <c r="II57" s="46"/>
      <c r="IJ57" s="46"/>
      <c r="IK57" s="46"/>
      <c r="IL57" s="46"/>
      <c r="IM57" s="46"/>
      <c r="IN57" s="46"/>
      <c r="IO57" s="46"/>
      <c r="IP57" s="46"/>
      <c r="IQ57" s="46"/>
      <c r="IR57" s="46"/>
      <c r="IS57" s="46"/>
      <c r="IT57" s="46"/>
      <c r="IU57" s="46"/>
      <c r="IV57" s="46"/>
      <c r="IW57" s="46"/>
    </row>
    <row r="58" spans="1:257" s="1" customFormat="1" ht="9" customHeight="1">
      <c r="A58" s="43">
        <v>44975</v>
      </c>
      <c r="B58" s="44">
        <v>1968</v>
      </c>
      <c r="C58" s="44">
        <v>1995</v>
      </c>
      <c r="D58" s="44">
        <v>3572.25</v>
      </c>
      <c r="E58" s="44">
        <v>0</v>
      </c>
      <c r="F58" s="44">
        <v>763.5</v>
      </c>
      <c r="G58" s="44">
        <v>483</v>
      </c>
      <c r="H58" s="44">
        <v>2297</v>
      </c>
      <c r="I58" s="44">
        <v>2278</v>
      </c>
      <c r="J58" s="44">
        <v>857</v>
      </c>
      <c r="K58" s="44">
        <v>711</v>
      </c>
      <c r="L58" s="44">
        <v>14780</v>
      </c>
      <c r="M58" s="44">
        <v>8217</v>
      </c>
      <c r="N58" s="44">
        <v>0</v>
      </c>
      <c r="O58" s="44">
        <v>4371</v>
      </c>
      <c r="P58" s="44">
        <v>5482</v>
      </c>
      <c r="Q58" s="44">
        <v>3596</v>
      </c>
      <c r="R58" s="44">
        <v>1095</v>
      </c>
      <c r="S58" s="44">
        <v>0</v>
      </c>
      <c r="T58" s="44">
        <v>0</v>
      </c>
      <c r="U58" s="44">
        <v>3.646484375</v>
      </c>
      <c r="V58" s="44">
        <v>4.15625</v>
      </c>
      <c r="W58" s="44">
        <v>800</v>
      </c>
      <c r="X58" s="44">
        <v>0</v>
      </c>
      <c r="Y58" s="44">
        <v>2.3202819824218701</v>
      </c>
      <c r="Z58" s="44">
        <v>37.69921875</v>
      </c>
      <c r="AA58" s="44">
        <v>3.6391666666666702</v>
      </c>
      <c r="AB58" s="44">
        <v>1.8897222222222201</v>
      </c>
      <c r="AC58" s="44">
        <v>73.25</v>
      </c>
      <c r="AD58" s="44">
        <v>1.48828125</v>
      </c>
      <c r="AE58" s="44">
        <v>11.6025390625</v>
      </c>
      <c r="AF58" s="44">
        <v>884.5625</v>
      </c>
      <c r="AG58" s="44">
        <v>3.3008333333333302</v>
      </c>
      <c r="AH58" s="44">
        <v>9.8424999999999994</v>
      </c>
      <c r="AI58" s="44">
        <v>1</v>
      </c>
      <c r="AJ58" s="44">
        <v>0.3515625</v>
      </c>
      <c r="AK58" s="44">
        <v>0.36181640625</v>
      </c>
      <c r="AL58" s="44">
        <v>4.2001953125</v>
      </c>
      <c r="AM58" s="44">
        <v>0</v>
      </c>
      <c r="AN58" s="44">
        <v>0</v>
      </c>
      <c r="AO58" s="44">
        <v>0</v>
      </c>
      <c r="AP58" s="44">
        <v>14.099609375</v>
      </c>
      <c r="AQ58" s="44">
        <v>13.08203125</v>
      </c>
      <c r="AR58" s="44">
        <v>485.1875</v>
      </c>
      <c r="AS58" s="44">
        <v>4.4755859375</v>
      </c>
      <c r="AT58" s="44">
        <v>6.6650390625</v>
      </c>
      <c r="AU58" s="44">
        <v>161.3125</v>
      </c>
      <c r="AV58" s="44">
        <v>78</v>
      </c>
      <c r="AW58" s="44">
        <v>26.703125</v>
      </c>
      <c r="AX58" s="44">
        <v>0</v>
      </c>
      <c r="AY58" s="44">
        <v>37.30078125</v>
      </c>
      <c r="AZ58" s="44">
        <v>23.706111111111099</v>
      </c>
      <c r="BA58" s="44">
        <v>24</v>
      </c>
      <c r="BB58" s="45">
        <v>24</v>
      </c>
      <c r="BC58" s="44">
        <v>18.0833333333333</v>
      </c>
      <c r="BD58" s="44">
        <v>0</v>
      </c>
      <c r="BE58" s="44">
        <v>3.9663888888888899</v>
      </c>
      <c r="BF58" s="44">
        <v>0</v>
      </c>
      <c r="BG58" s="44">
        <v>0</v>
      </c>
      <c r="BH58" s="44">
        <v>0</v>
      </c>
      <c r="BI58" s="44">
        <v>11.058055555555599</v>
      </c>
      <c r="BJ58" s="44">
        <v>15.036388888888901</v>
      </c>
      <c r="BK58" s="44">
        <v>20.2919444444444</v>
      </c>
      <c r="BL58" s="44">
        <v>0</v>
      </c>
      <c r="BM58" s="44">
        <v>7.5750000000000002</v>
      </c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6"/>
      <c r="CD58" s="46"/>
      <c r="CE58" s="46"/>
      <c r="CF58" s="46"/>
      <c r="CG58" s="46"/>
      <c r="CH58" s="46"/>
      <c r="CI58" s="46"/>
      <c r="CJ58" s="46"/>
      <c r="CK58" s="46"/>
      <c r="CL58" s="46"/>
      <c r="CM58" s="46"/>
      <c r="CN58" s="46"/>
      <c r="CO58" s="46"/>
      <c r="CP58" s="46"/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/>
      <c r="ET58" s="46"/>
      <c r="EU58" s="46"/>
      <c r="EV58" s="46"/>
      <c r="EW58" s="46"/>
      <c r="EX58" s="46"/>
      <c r="EY58" s="46"/>
      <c r="EZ58" s="46"/>
      <c r="FA58" s="46"/>
      <c r="FB58" s="46"/>
      <c r="FC58" s="46"/>
      <c r="FD58" s="46"/>
      <c r="FE58" s="46"/>
      <c r="FF58" s="46"/>
      <c r="FG58" s="46"/>
      <c r="FH58" s="46"/>
      <c r="FI58" s="46"/>
      <c r="FJ58" s="46"/>
      <c r="FK58" s="46"/>
      <c r="FL58" s="46"/>
      <c r="FM58" s="46"/>
      <c r="FN58" s="46"/>
      <c r="FO58" s="46"/>
      <c r="FP58" s="46"/>
      <c r="FQ58" s="46"/>
      <c r="FR58" s="46"/>
      <c r="FS58" s="46"/>
      <c r="FT58" s="46"/>
      <c r="FU58" s="46"/>
      <c r="FV58" s="46"/>
      <c r="FW58" s="46"/>
      <c r="FX58" s="46"/>
      <c r="FY58" s="46"/>
      <c r="FZ58" s="46"/>
      <c r="GA58" s="46"/>
      <c r="GB58" s="46"/>
      <c r="GC58" s="46"/>
      <c r="GD58" s="46"/>
      <c r="GE58" s="46"/>
      <c r="GF58" s="46"/>
      <c r="GG58" s="46"/>
      <c r="GH58" s="46"/>
      <c r="GI58" s="46"/>
      <c r="GJ58" s="46"/>
      <c r="GK58" s="46"/>
      <c r="GL58" s="46"/>
      <c r="GM58" s="46"/>
      <c r="GN58" s="46"/>
      <c r="GO58" s="46"/>
      <c r="GP58" s="46"/>
      <c r="GQ58" s="46"/>
      <c r="GR58" s="46"/>
      <c r="GS58" s="46"/>
      <c r="GT58" s="46"/>
      <c r="GU58" s="46"/>
      <c r="GV58" s="46"/>
      <c r="GW58" s="46"/>
      <c r="GX58" s="46"/>
      <c r="GY58" s="46"/>
      <c r="GZ58" s="46"/>
      <c r="HA58" s="46"/>
      <c r="HB58" s="46"/>
      <c r="HC58" s="46"/>
      <c r="HD58" s="46"/>
      <c r="HE58" s="46"/>
      <c r="HF58" s="46"/>
      <c r="HG58" s="46"/>
      <c r="HH58" s="46"/>
      <c r="HI58" s="46"/>
      <c r="HJ58" s="46"/>
      <c r="HK58" s="46"/>
      <c r="HL58" s="46"/>
      <c r="HM58" s="46"/>
      <c r="HN58" s="46"/>
      <c r="HO58" s="46"/>
      <c r="HP58" s="46"/>
      <c r="HQ58" s="46"/>
      <c r="HR58" s="46"/>
      <c r="HS58" s="46"/>
      <c r="HT58" s="46"/>
      <c r="HU58" s="46"/>
      <c r="HV58" s="46"/>
      <c r="HW58" s="46"/>
      <c r="HX58" s="46"/>
      <c r="HY58" s="46"/>
      <c r="HZ58" s="46"/>
      <c r="IA58" s="46"/>
      <c r="IB58" s="46"/>
      <c r="IC58" s="46"/>
      <c r="ID58" s="46"/>
      <c r="IE58" s="46"/>
      <c r="IF58" s="46"/>
      <c r="IG58" s="46"/>
      <c r="IH58" s="46"/>
      <c r="II58" s="46"/>
      <c r="IJ58" s="46"/>
      <c r="IK58" s="46"/>
      <c r="IL58" s="46"/>
      <c r="IM58" s="46"/>
      <c r="IN58" s="46"/>
      <c r="IO58" s="46"/>
      <c r="IP58" s="46"/>
      <c r="IQ58" s="46"/>
      <c r="IR58" s="46"/>
      <c r="IS58" s="46"/>
      <c r="IT58" s="46"/>
      <c r="IU58" s="46"/>
      <c r="IV58" s="46"/>
      <c r="IW58" s="46"/>
    </row>
    <row r="59" spans="1:257" s="1" customFormat="1" ht="9" customHeight="1">
      <c r="A59" s="43">
        <v>44976</v>
      </c>
      <c r="B59" s="44">
        <v>1969</v>
      </c>
      <c r="C59" s="44">
        <v>1988</v>
      </c>
      <c r="D59" s="44">
        <v>3584</v>
      </c>
      <c r="E59" s="44">
        <v>0</v>
      </c>
      <c r="F59" s="44">
        <v>4.59375</v>
      </c>
      <c r="G59" s="44">
        <v>1131</v>
      </c>
      <c r="H59" s="44">
        <v>2176</v>
      </c>
      <c r="I59" s="44">
        <v>2254</v>
      </c>
      <c r="J59" s="44">
        <v>864</v>
      </c>
      <c r="K59" s="44">
        <v>762</v>
      </c>
      <c r="L59" s="44">
        <v>14600</v>
      </c>
      <c r="M59" s="44">
        <v>8135</v>
      </c>
      <c r="N59" s="44">
        <v>0</v>
      </c>
      <c r="O59" s="44">
        <v>4502</v>
      </c>
      <c r="P59" s="44">
        <v>5339</v>
      </c>
      <c r="Q59" s="44">
        <v>3687</v>
      </c>
      <c r="R59" s="44">
        <v>588</v>
      </c>
      <c r="S59" s="44">
        <v>0</v>
      </c>
      <c r="T59" s="44">
        <v>0</v>
      </c>
      <c r="U59" s="44">
        <v>4.068359375</v>
      </c>
      <c r="V59" s="44">
        <v>4</v>
      </c>
      <c r="W59" s="44">
        <v>829</v>
      </c>
      <c r="X59" s="44">
        <v>2.4844665527343799</v>
      </c>
      <c r="Y59" s="44">
        <v>0</v>
      </c>
      <c r="Z59" s="44">
        <v>38.1005859375</v>
      </c>
      <c r="AA59" s="44">
        <v>2.3624999999999998</v>
      </c>
      <c r="AB59" s="44">
        <v>1.25416666666667</v>
      </c>
      <c r="AC59" s="44">
        <v>47.875</v>
      </c>
      <c r="AD59" s="44">
        <v>10.5517578125</v>
      </c>
      <c r="AE59" s="44">
        <v>4.5146484375</v>
      </c>
      <c r="AF59" s="44">
        <v>990.625</v>
      </c>
      <c r="AG59" s="44">
        <v>6.6238888888888896</v>
      </c>
      <c r="AH59" s="44">
        <v>9.3699999999999992</v>
      </c>
      <c r="AI59" s="44">
        <v>1</v>
      </c>
      <c r="AJ59" s="44">
        <v>0.39013671875</v>
      </c>
      <c r="AK59" s="44">
        <v>0.39599609375</v>
      </c>
      <c r="AL59" s="44">
        <v>4.2998046875</v>
      </c>
      <c r="AM59" s="44">
        <v>0</v>
      </c>
      <c r="AN59" s="44">
        <v>0</v>
      </c>
      <c r="AO59" s="44">
        <v>0</v>
      </c>
      <c r="AP59" s="44">
        <v>17.923828125</v>
      </c>
      <c r="AQ59" s="44">
        <v>12.05078125</v>
      </c>
      <c r="AR59" s="44">
        <v>559.5625</v>
      </c>
      <c r="AS59" s="44">
        <v>2.9677734375</v>
      </c>
      <c r="AT59" s="44">
        <v>6.75</v>
      </c>
      <c r="AU59" s="44">
        <v>141.28125</v>
      </c>
      <c r="AV59" s="44">
        <v>91</v>
      </c>
      <c r="AW59" s="44">
        <v>55.19921875</v>
      </c>
      <c r="AX59" s="44">
        <v>0</v>
      </c>
      <c r="AY59" s="44">
        <v>32.599609375</v>
      </c>
      <c r="AZ59" s="44">
        <v>23.761944444444399</v>
      </c>
      <c r="BA59" s="44">
        <v>24</v>
      </c>
      <c r="BB59" s="45">
        <v>24</v>
      </c>
      <c r="BC59" s="44">
        <v>17.136944444444399</v>
      </c>
      <c r="BD59" s="44">
        <v>0</v>
      </c>
      <c r="BE59" s="44">
        <v>7.03</v>
      </c>
      <c r="BF59" s="44">
        <v>0</v>
      </c>
      <c r="BG59" s="44">
        <v>2.1686111111111099</v>
      </c>
      <c r="BH59" s="44">
        <v>0</v>
      </c>
      <c r="BI59" s="44">
        <v>11.7919444444444</v>
      </c>
      <c r="BJ59" s="44">
        <v>15.2266666666667</v>
      </c>
      <c r="BK59" s="44">
        <v>20.036944444444401</v>
      </c>
      <c r="BL59" s="44">
        <v>0</v>
      </c>
      <c r="BM59" s="44">
        <v>0</v>
      </c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6"/>
      <c r="CD59" s="46"/>
      <c r="CE59" s="46"/>
      <c r="CF59" s="46"/>
      <c r="CG59" s="46"/>
      <c r="CH59" s="46"/>
      <c r="CI59" s="46"/>
      <c r="CJ59" s="46"/>
      <c r="CK59" s="46"/>
      <c r="CL59" s="46"/>
      <c r="CM59" s="46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6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6"/>
      <c r="FV59" s="46"/>
      <c r="FW59" s="46"/>
      <c r="FX59" s="46"/>
      <c r="FY59" s="46"/>
      <c r="FZ59" s="46"/>
      <c r="GA59" s="46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6"/>
      <c r="GN59" s="46"/>
      <c r="GO59" s="46"/>
      <c r="GP59" s="46"/>
      <c r="GQ59" s="46"/>
      <c r="GR59" s="46"/>
      <c r="GS59" s="46"/>
      <c r="GT59" s="46"/>
      <c r="GU59" s="46"/>
      <c r="GV59" s="46"/>
      <c r="GW59" s="46"/>
      <c r="GX59" s="46"/>
      <c r="GY59" s="46"/>
      <c r="GZ59" s="46"/>
      <c r="HA59" s="46"/>
      <c r="HB59" s="46"/>
      <c r="HC59" s="46"/>
      <c r="HD59" s="46"/>
      <c r="HE59" s="46"/>
      <c r="HF59" s="46"/>
      <c r="HG59" s="46"/>
      <c r="HH59" s="46"/>
      <c r="HI59" s="46"/>
      <c r="HJ59" s="46"/>
      <c r="HK59" s="46"/>
      <c r="HL59" s="46"/>
      <c r="HM59" s="46"/>
      <c r="HN59" s="46"/>
      <c r="HO59" s="46"/>
      <c r="HP59" s="46"/>
      <c r="HQ59" s="46"/>
      <c r="HR59" s="46"/>
      <c r="HS59" s="46"/>
      <c r="HT59" s="46"/>
      <c r="HU59" s="46"/>
      <c r="HV59" s="46"/>
      <c r="HW59" s="46"/>
      <c r="HX59" s="46"/>
      <c r="HY59" s="46"/>
      <c r="HZ59" s="46"/>
      <c r="IA59" s="46"/>
      <c r="IB59" s="46"/>
      <c r="IC59" s="46"/>
      <c r="ID59" s="46"/>
      <c r="IE59" s="46"/>
      <c r="IF59" s="46"/>
      <c r="IG59" s="46"/>
      <c r="IH59" s="46"/>
      <c r="II59" s="46"/>
      <c r="IJ59" s="46"/>
      <c r="IK59" s="46"/>
      <c r="IL59" s="46"/>
      <c r="IM59" s="46"/>
      <c r="IN59" s="46"/>
      <c r="IO59" s="46"/>
      <c r="IP59" s="46"/>
      <c r="IQ59" s="46"/>
      <c r="IR59" s="46"/>
      <c r="IS59" s="46"/>
      <c r="IT59" s="46"/>
      <c r="IU59" s="46"/>
      <c r="IV59" s="46"/>
      <c r="IW59" s="46"/>
    </row>
    <row r="60" spans="1:257" s="1" customFormat="1" ht="9" customHeight="1">
      <c r="A60" s="43">
        <v>44977</v>
      </c>
      <c r="B60" s="44">
        <v>1968</v>
      </c>
      <c r="C60" s="44">
        <v>1981</v>
      </c>
      <c r="D60" s="44">
        <v>3525.5</v>
      </c>
      <c r="E60" s="44">
        <v>0</v>
      </c>
      <c r="F60" s="44">
        <v>0</v>
      </c>
      <c r="G60" s="44">
        <v>958</v>
      </c>
      <c r="H60" s="44">
        <v>2519</v>
      </c>
      <c r="I60" s="44">
        <v>2394</v>
      </c>
      <c r="J60" s="44">
        <v>1042</v>
      </c>
      <c r="K60" s="44">
        <v>921</v>
      </c>
      <c r="L60" s="44">
        <v>15190</v>
      </c>
      <c r="M60" s="44">
        <v>8728</v>
      </c>
      <c r="N60" s="44">
        <v>0</v>
      </c>
      <c r="O60" s="44">
        <v>4392</v>
      </c>
      <c r="P60" s="44">
        <v>5749</v>
      </c>
      <c r="Q60" s="44">
        <v>4020</v>
      </c>
      <c r="R60" s="44">
        <v>1565</v>
      </c>
      <c r="S60" s="44">
        <v>0</v>
      </c>
      <c r="T60" s="44">
        <v>0</v>
      </c>
      <c r="U60" s="44">
        <v>4.36328125</v>
      </c>
      <c r="V60" s="44">
        <v>3.890625</v>
      </c>
      <c r="W60" s="44">
        <v>849</v>
      </c>
      <c r="X60" s="44">
        <v>0</v>
      </c>
      <c r="Y60" s="44">
        <v>2.445556640625</v>
      </c>
      <c r="Z60" s="44">
        <v>39.7998046875</v>
      </c>
      <c r="AA60" s="44">
        <v>0</v>
      </c>
      <c r="AB60" s="44">
        <v>2.9730555555555598</v>
      </c>
      <c r="AC60" s="44">
        <v>38.828125</v>
      </c>
      <c r="AD60" s="44">
        <v>6.98828125</v>
      </c>
      <c r="AE60" s="44">
        <v>7.443359375</v>
      </c>
      <c r="AF60" s="44">
        <v>961.375</v>
      </c>
      <c r="AG60" s="44">
        <v>6.8550000000000004</v>
      </c>
      <c r="AH60" s="44">
        <v>5.5488888888888903</v>
      </c>
      <c r="AI60" s="44">
        <v>2</v>
      </c>
      <c r="AJ60" s="44">
        <v>0.315185546875</v>
      </c>
      <c r="AK60" s="44">
        <v>0.325439453125</v>
      </c>
      <c r="AL60" s="44">
        <v>3.900390625</v>
      </c>
      <c r="AM60" s="44">
        <v>0</v>
      </c>
      <c r="AN60" s="44">
        <v>0</v>
      </c>
      <c r="AO60" s="44">
        <v>0</v>
      </c>
      <c r="AP60" s="44">
        <v>13.87109375</v>
      </c>
      <c r="AQ60" s="44">
        <v>10.5</v>
      </c>
      <c r="AR60" s="44">
        <v>468.4375</v>
      </c>
      <c r="AS60" s="44">
        <v>4.998046875</v>
      </c>
      <c r="AT60" s="44">
        <v>6.6650390625</v>
      </c>
      <c r="AU60" s="44">
        <v>168.71875</v>
      </c>
      <c r="AV60" s="44">
        <v>101.5</v>
      </c>
      <c r="AW60" s="44">
        <v>52.59765625</v>
      </c>
      <c r="AX60" s="44">
        <v>0</v>
      </c>
      <c r="AY60" s="44">
        <v>46.80078125</v>
      </c>
      <c r="AZ60" s="44">
        <v>23.380277777777799</v>
      </c>
      <c r="BA60" s="44">
        <v>24</v>
      </c>
      <c r="BB60" s="45">
        <v>24</v>
      </c>
      <c r="BC60" s="44">
        <v>19.864999999999998</v>
      </c>
      <c r="BD60" s="44">
        <v>0</v>
      </c>
      <c r="BE60" s="44">
        <v>6.4033333333333298</v>
      </c>
      <c r="BF60" s="44">
        <v>0</v>
      </c>
      <c r="BG60" s="44">
        <v>1.4394444444444401</v>
      </c>
      <c r="BH60" s="44">
        <v>0</v>
      </c>
      <c r="BI60" s="44">
        <v>13.706111111111101</v>
      </c>
      <c r="BJ60" s="44">
        <v>18.1605555555556</v>
      </c>
      <c r="BK60" s="44">
        <v>21.360555555555599</v>
      </c>
      <c r="BL60" s="44">
        <v>0</v>
      </c>
      <c r="BM60" s="44">
        <v>0</v>
      </c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6"/>
      <c r="CD60" s="46"/>
      <c r="CE60" s="46"/>
      <c r="CF60" s="46"/>
      <c r="CG60" s="46"/>
      <c r="CH60" s="46"/>
      <c r="CI60" s="46"/>
      <c r="CJ60" s="46"/>
      <c r="CK60" s="46"/>
      <c r="CL60" s="46"/>
      <c r="CM60" s="46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6"/>
      <c r="DD60" s="46"/>
      <c r="DE60" s="46"/>
      <c r="DF60" s="46"/>
      <c r="DG60" s="46"/>
      <c r="DH60" s="46"/>
      <c r="DI60" s="46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6"/>
      <c r="EH60" s="46"/>
      <c r="EI60" s="46"/>
      <c r="EJ60" s="46"/>
      <c r="EK60" s="46"/>
      <c r="EL60" s="46"/>
      <c r="EM60" s="46"/>
      <c r="EN60" s="46"/>
      <c r="EO60" s="46"/>
      <c r="EP60" s="46"/>
      <c r="EQ60" s="46"/>
      <c r="ER60" s="46"/>
      <c r="ES60" s="46"/>
      <c r="ET60" s="46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6"/>
      <c r="FF60" s="46"/>
      <c r="FG60" s="46"/>
      <c r="FH60" s="46"/>
      <c r="FI60" s="46"/>
      <c r="FJ60" s="46"/>
      <c r="FK60" s="46"/>
      <c r="FL60" s="46"/>
      <c r="FM60" s="46"/>
      <c r="FN60" s="46"/>
      <c r="FO60" s="46"/>
      <c r="FP60" s="46"/>
      <c r="FQ60" s="46"/>
      <c r="FR60" s="46"/>
      <c r="FS60" s="46"/>
      <c r="FT60" s="46"/>
      <c r="FU60" s="46"/>
      <c r="FV60" s="46"/>
      <c r="FW60" s="46"/>
      <c r="FX60" s="46"/>
      <c r="FY60" s="46"/>
      <c r="FZ60" s="46"/>
      <c r="GA60" s="46"/>
      <c r="GB60" s="46"/>
      <c r="GC60" s="46"/>
      <c r="GD60" s="46"/>
      <c r="GE60" s="46"/>
      <c r="GF60" s="46"/>
      <c r="GG60" s="46"/>
      <c r="GH60" s="46"/>
      <c r="GI60" s="46"/>
      <c r="GJ60" s="46"/>
      <c r="GK60" s="46"/>
      <c r="GL60" s="46"/>
      <c r="GM60" s="46"/>
      <c r="GN60" s="46"/>
      <c r="GO60" s="46"/>
      <c r="GP60" s="46"/>
      <c r="GQ60" s="46"/>
      <c r="GR60" s="46"/>
      <c r="GS60" s="46"/>
      <c r="GT60" s="46"/>
      <c r="GU60" s="46"/>
      <c r="GV60" s="46"/>
      <c r="GW60" s="46"/>
      <c r="GX60" s="46"/>
      <c r="GY60" s="46"/>
      <c r="GZ60" s="46"/>
      <c r="HA60" s="46"/>
      <c r="HB60" s="46"/>
      <c r="HC60" s="46"/>
      <c r="HD60" s="46"/>
      <c r="HE60" s="46"/>
      <c r="HF60" s="46"/>
      <c r="HG60" s="46"/>
      <c r="HH60" s="46"/>
      <c r="HI60" s="46"/>
      <c r="HJ60" s="46"/>
      <c r="HK60" s="46"/>
      <c r="HL60" s="46"/>
      <c r="HM60" s="46"/>
      <c r="HN60" s="46"/>
      <c r="HO60" s="46"/>
      <c r="HP60" s="46"/>
      <c r="HQ60" s="46"/>
      <c r="HR60" s="46"/>
      <c r="HS60" s="46"/>
      <c r="HT60" s="46"/>
      <c r="HU60" s="46"/>
      <c r="HV60" s="46"/>
      <c r="HW60" s="46"/>
      <c r="HX60" s="46"/>
      <c r="HY60" s="46"/>
      <c r="HZ60" s="46"/>
      <c r="IA60" s="46"/>
      <c r="IB60" s="46"/>
      <c r="IC60" s="46"/>
      <c r="ID60" s="46"/>
      <c r="IE60" s="46"/>
      <c r="IF60" s="46"/>
      <c r="IG60" s="46"/>
      <c r="IH60" s="46"/>
      <c r="II60" s="46"/>
      <c r="IJ60" s="46"/>
      <c r="IK60" s="46"/>
      <c r="IL60" s="46"/>
      <c r="IM60" s="46"/>
      <c r="IN60" s="46"/>
      <c r="IO60" s="46"/>
      <c r="IP60" s="46"/>
      <c r="IQ60" s="46"/>
      <c r="IR60" s="46"/>
      <c r="IS60" s="46"/>
      <c r="IT60" s="46"/>
      <c r="IU60" s="46"/>
      <c r="IV60" s="46"/>
      <c r="IW60" s="46"/>
    </row>
    <row r="61" spans="1:257" s="1" customFormat="1" ht="9" customHeight="1">
      <c r="A61" s="43">
        <v>44978</v>
      </c>
      <c r="B61" s="44">
        <v>1969</v>
      </c>
      <c r="C61" s="44">
        <v>1983</v>
      </c>
      <c r="D61" s="44">
        <v>3510.75</v>
      </c>
      <c r="E61" s="44">
        <v>0</v>
      </c>
      <c r="F61" s="44">
        <v>0</v>
      </c>
      <c r="G61" s="44">
        <v>836</v>
      </c>
      <c r="H61" s="44">
        <v>2474</v>
      </c>
      <c r="I61" s="44">
        <v>2422</v>
      </c>
      <c r="J61" s="44">
        <v>1001</v>
      </c>
      <c r="K61" s="44">
        <v>879</v>
      </c>
      <c r="L61" s="44">
        <v>21570</v>
      </c>
      <c r="M61" s="44">
        <v>8420</v>
      </c>
      <c r="N61" s="44">
        <v>0</v>
      </c>
      <c r="O61" s="44">
        <v>4315</v>
      </c>
      <c r="P61" s="44">
        <v>5818</v>
      </c>
      <c r="Q61" s="44">
        <v>3927</v>
      </c>
      <c r="R61" s="44">
        <v>1429</v>
      </c>
      <c r="S61" s="44">
        <v>0</v>
      </c>
      <c r="T61" s="44">
        <v>0</v>
      </c>
      <c r="U61" s="44">
        <v>3.939453125</v>
      </c>
      <c r="V61" s="44">
        <v>3.953125</v>
      </c>
      <c r="W61" s="44">
        <v>810</v>
      </c>
      <c r="X61" s="44">
        <v>2.5033264160156201</v>
      </c>
      <c r="Y61" s="44">
        <v>0</v>
      </c>
      <c r="Z61" s="44">
        <v>38.5</v>
      </c>
      <c r="AA61" s="44">
        <v>3.8711111111111101</v>
      </c>
      <c r="AB61" s="44">
        <v>1.93305555555556</v>
      </c>
      <c r="AC61" s="44">
        <v>76.96875</v>
      </c>
      <c r="AD61" s="44">
        <v>9.830078125</v>
      </c>
      <c r="AE61" s="44">
        <v>4.4775390625</v>
      </c>
      <c r="AF61" s="44">
        <v>949.75</v>
      </c>
      <c r="AG61" s="44">
        <v>10.9347222222222</v>
      </c>
      <c r="AH61" s="44">
        <v>3.18611111111111</v>
      </c>
      <c r="AI61" s="44">
        <v>1</v>
      </c>
      <c r="AJ61" s="44">
        <v>0.323974609375</v>
      </c>
      <c r="AK61" s="44">
        <v>0.332763671875</v>
      </c>
      <c r="AL61" s="44">
        <v>3.7998046875</v>
      </c>
      <c r="AM61" s="44">
        <v>0</v>
      </c>
      <c r="AN61" s="44">
        <v>0</v>
      </c>
      <c r="AO61" s="44">
        <v>0</v>
      </c>
      <c r="AP61" s="44">
        <v>16.3359375</v>
      </c>
      <c r="AQ61" s="44">
        <v>11.80859375</v>
      </c>
      <c r="AR61" s="44">
        <v>518.5</v>
      </c>
      <c r="AS61" s="44">
        <v>4.595703125</v>
      </c>
      <c r="AT61" s="44">
        <v>5.083984375</v>
      </c>
      <c r="AU61" s="44">
        <v>139.78125</v>
      </c>
      <c r="AV61" s="44">
        <v>92.201171875</v>
      </c>
      <c r="AW61" s="44">
        <v>37.6015625</v>
      </c>
      <c r="AX61" s="44">
        <v>0</v>
      </c>
      <c r="AY61" s="44">
        <v>42.5</v>
      </c>
      <c r="AZ61" s="44">
        <v>23.238611111111101</v>
      </c>
      <c r="BA61" s="44">
        <v>24</v>
      </c>
      <c r="BB61" s="45">
        <v>24</v>
      </c>
      <c r="BC61" s="44">
        <v>19.531944444444399</v>
      </c>
      <c r="BD61" s="44">
        <v>0</v>
      </c>
      <c r="BE61" s="44">
        <v>5.1988888888888898</v>
      </c>
      <c r="BF61" s="44">
        <v>0</v>
      </c>
      <c r="BG61" s="44">
        <v>1.63805555555556</v>
      </c>
      <c r="BH61" s="44">
        <v>0</v>
      </c>
      <c r="BI61" s="44">
        <v>12.02</v>
      </c>
      <c r="BJ61" s="44">
        <v>17.019166666666699</v>
      </c>
      <c r="BK61" s="44">
        <v>21.0002777777778</v>
      </c>
      <c r="BL61" s="44">
        <v>0</v>
      </c>
      <c r="BM61" s="44">
        <v>0</v>
      </c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6"/>
      <c r="CD61" s="46"/>
      <c r="CE61" s="46"/>
      <c r="CF61" s="46"/>
      <c r="CG61" s="46"/>
      <c r="CH61" s="46"/>
      <c r="CI61" s="46"/>
      <c r="CJ61" s="46"/>
      <c r="CK61" s="46"/>
      <c r="CL61" s="46"/>
      <c r="CM61" s="46"/>
      <c r="CN61" s="46"/>
      <c r="CO61" s="46"/>
      <c r="CP61" s="46"/>
      <c r="CQ61" s="46"/>
      <c r="CR61" s="46"/>
      <c r="CS61" s="46"/>
      <c r="CT61" s="46"/>
      <c r="CU61" s="46"/>
      <c r="CV61" s="46"/>
      <c r="CW61" s="46"/>
      <c r="CX61" s="46"/>
      <c r="CY61" s="46"/>
      <c r="CZ61" s="46"/>
      <c r="DA61" s="46"/>
      <c r="DB61" s="46"/>
      <c r="DC61" s="46"/>
      <c r="DD61" s="46"/>
      <c r="DE61" s="46"/>
      <c r="DF61" s="46"/>
      <c r="DG61" s="46"/>
      <c r="DH61" s="46"/>
      <c r="DI61" s="46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6"/>
      <c r="DY61" s="46"/>
      <c r="DZ61" s="46"/>
      <c r="EA61" s="46"/>
      <c r="EB61" s="46"/>
      <c r="EC61" s="46"/>
      <c r="ED61" s="46"/>
      <c r="EE61" s="46"/>
      <c r="EF61" s="46"/>
      <c r="EG61" s="46"/>
      <c r="EH61" s="46"/>
      <c r="EI61" s="46"/>
      <c r="EJ61" s="46"/>
      <c r="EK61" s="46"/>
      <c r="EL61" s="46"/>
      <c r="EM61" s="46"/>
      <c r="EN61" s="46"/>
      <c r="EO61" s="46"/>
      <c r="EP61" s="46"/>
      <c r="EQ61" s="46"/>
      <c r="ER61" s="46"/>
      <c r="ES61" s="46"/>
      <c r="ET61" s="46"/>
      <c r="EU61" s="46"/>
      <c r="EV61" s="46"/>
      <c r="EW61" s="46"/>
      <c r="EX61" s="46"/>
      <c r="EY61" s="46"/>
      <c r="EZ61" s="46"/>
      <c r="FA61" s="46"/>
      <c r="FB61" s="46"/>
      <c r="FC61" s="46"/>
      <c r="FD61" s="46"/>
      <c r="FE61" s="46"/>
      <c r="FF61" s="46"/>
      <c r="FG61" s="46"/>
      <c r="FH61" s="46"/>
      <c r="FI61" s="46"/>
      <c r="FJ61" s="46"/>
      <c r="FK61" s="46"/>
      <c r="FL61" s="46"/>
      <c r="FM61" s="46"/>
      <c r="FN61" s="46"/>
      <c r="FO61" s="46"/>
      <c r="FP61" s="46"/>
      <c r="FQ61" s="46"/>
      <c r="FR61" s="46"/>
      <c r="FS61" s="46"/>
      <c r="FT61" s="46"/>
      <c r="FU61" s="46"/>
      <c r="FV61" s="46"/>
      <c r="FW61" s="46"/>
      <c r="FX61" s="46"/>
      <c r="FY61" s="46"/>
      <c r="FZ61" s="46"/>
      <c r="GA61" s="46"/>
      <c r="GB61" s="46"/>
      <c r="GC61" s="46"/>
      <c r="GD61" s="46"/>
      <c r="GE61" s="46"/>
      <c r="GF61" s="46"/>
      <c r="GG61" s="46"/>
      <c r="GH61" s="46"/>
      <c r="GI61" s="46"/>
      <c r="GJ61" s="46"/>
      <c r="GK61" s="46"/>
      <c r="GL61" s="46"/>
      <c r="GM61" s="46"/>
      <c r="GN61" s="46"/>
      <c r="GO61" s="46"/>
      <c r="GP61" s="46"/>
      <c r="GQ61" s="46"/>
      <c r="GR61" s="46"/>
      <c r="GS61" s="46"/>
      <c r="GT61" s="46"/>
      <c r="GU61" s="46"/>
      <c r="GV61" s="46"/>
      <c r="GW61" s="46"/>
      <c r="GX61" s="46"/>
      <c r="GY61" s="46"/>
      <c r="GZ61" s="46"/>
      <c r="HA61" s="46"/>
      <c r="HB61" s="46"/>
      <c r="HC61" s="46"/>
      <c r="HD61" s="46"/>
      <c r="HE61" s="46"/>
      <c r="HF61" s="46"/>
      <c r="HG61" s="46"/>
      <c r="HH61" s="46"/>
      <c r="HI61" s="46"/>
      <c r="HJ61" s="46"/>
      <c r="HK61" s="46"/>
      <c r="HL61" s="46"/>
      <c r="HM61" s="46"/>
      <c r="HN61" s="46"/>
      <c r="HO61" s="46"/>
      <c r="HP61" s="46"/>
      <c r="HQ61" s="46"/>
      <c r="HR61" s="46"/>
      <c r="HS61" s="46"/>
      <c r="HT61" s="46"/>
      <c r="HU61" s="46"/>
      <c r="HV61" s="46"/>
      <c r="HW61" s="46"/>
      <c r="HX61" s="46"/>
      <c r="HY61" s="46"/>
      <c r="HZ61" s="46"/>
      <c r="IA61" s="46"/>
      <c r="IB61" s="46"/>
      <c r="IC61" s="46"/>
      <c r="ID61" s="46"/>
      <c r="IE61" s="46"/>
      <c r="IF61" s="46"/>
      <c r="IG61" s="46"/>
      <c r="IH61" s="46"/>
      <c r="II61" s="46"/>
      <c r="IJ61" s="46"/>
      <c r="IK61" s="46"/>
      <c r="IL61" s="46"/>
      <c r="IM61" s="46"/>
      <c r="IN61" s="46"/>
      <c r="IO61" s="46"/>
      <c r="IP61" s="46"/>
      <c r="IQ61" s="46"/>
      <c r="IR61" s="46"/>
      <c r="IS61" s="46"/>
      <c r="IT61" s="46"/>
      <c r="IU61" s="46"/>
      <c r="IV61" s="46"/>
      <c r="IW61" s="46"/>
    </row>
    <row r="62" spans="1:257" s="1" customFormat="1" ht="9" customHeight="1">
      <c r="A62" s="43">
        <v>44979</v>
      </c>
      <c r="B62" s="44">
        <v>1970</v>
      </c>
      <c r="C62" s="44">
        <v>1984</v>
      </c>
      <c r="D62" s="44">
        <v>3510.5</v>
      </c>
      <c r="E62" s="44">
        <v>0</v>
      </c>
      <c r="F62" s="44">
        <v>0</v>
      </c>
      <c r="G62" s="44">
        <v>561</v>
      </c>
      <c r="H62" s="44">
        <v>2409</v>
      </c>
      <c r="I62" s="44">
        <v>2486</v>
      </c>
      <c r="J62" s="44">
        <v>964</v>
      </c>
      <c r="K62" s="44">
        <v>848</v>
      </c>
      <c r="L62" s="44">
        <v>8840</v>
      </c>
      <c r="M62" s="44">
        <v>8206</v>
      </c>
      <c r="N62" s="44">
        <v>0</v>
      </c>
      <c r="O62" s="44">
        <v>4257</v>
      </c>
      <c r="P62" s="44">
        <v>5714</v>
      </c>
      <c r="Q62" s="44">
        <v>3892</v>
      </c>
      <c r="R62" s="44">
        <v>1224</v>
      </c>
      <c r="S62" s="44">
        <v>4</v>
      </c>
      <c r="T62" s="44">
        <v>3.4000244140625</v>
      </c>
      <c r="U62" s="44">
        <v>3.6484375</v>
      </c>
      <c r="V62" s="44">
        <v>4.09375</v>
      </c>
      <c r="W62" s="44">
        <v>795</v>
      </c>
      <c r="X62" s="44">
        <v>0</v>
      </c>
      <c r="Y62" s="44">
        <v>2.2297058105468701</v>
      </c>
      <c r="Z62" s="44">
        <v>36.2001953125</v>
      </c>
      <c r="AA62" s="44">
        <v>3.3088888888888901</v>
      </c>
      <c r="AB62" s="44">
        <v>3.8333333333333303E-2</v>
      </c>
      <c r="AC62" s="44">
        <v>44.53125</v>
      </c>
      <c r="AD62" s="44">
        <v>6.078125</v>
      </c>
      <c r="AE62" s="44">
        <v>7.01171875</v>
      </c>
      <c r="AF62" s="44">
        <v>873.5625</v>
      </c>
      <c r="AG62" s="44">
        <v>9.2808333333333302</v>
      </c>
      <c r="AH62" s="44">
        <v>3.2158333333333302</v>
      </c>
      <c r="AI62" s="44">
        <v>1</v>
      </c>
      <c r="AJ62" s="44">
        <v>0.349609375</v>
      </c>
      <c r="AK62" s="44">
        <v>0.363525390625</v>
      </c>
      <c r="AL62" s="44">
        <v>4.400390625</v>
      </c>
      <c r="AM62" s="44">
        <v>0</v>
      </c>
      <c r="AN62" s="44">
        <v>0</v>
      </c>
      <c r="AO62" s="44">
        <v>0</v>
      </c>
      <c r="AP62" s="44">
        <v>11.2421875</v>
      </c>
      <c r="AQ62" s="44">
        <v>12.04296875</v>
      </c>
      <c r="AR62" s="44">
        <v>415.8125</v>
      </c>
      <c r="AS62" s="44">
        <v>2.8671875</v>
      </c>
      <c r="AT62" s="44">
        <v>6.6650390625</v>
      </c>
      <c r="AU62" s="44">
        <v>137.8125</v>
      </c>
      <c r="AV62" s="44">
        <v>100.8984375</v>
      </c>
      <c r="AW62" s="44">
        <v>38.6015625</v>
      </c>
      <c r="AX62" s="44">
        <v>0</v>
      </c>
      <c r="AY62" s="44">
        <v>58.19921875</v>
      </c>
      <c r="AZ62" s="44">
        <v>23.2013888888889</v>
      </c>
      <c r="BA62" s="44">
        <v>24</v>
      </c>
      <c r="BB62" s="45">
        <v>24</v>
      </c>
      <c r="BC62" s="44">
        <v>19.002777777777801</v>
      </c>
      <c r="BD62" s="44">
        <v>0</v>
      </c>
      <c r="BE62" s="44">
        <v>4.6105555555555604</v>
      </c>
      <c r="BF62" s="44">
        <v>0</v>
      </c>
      <c r="BG62" s="44">
        <v>0</v>
      </c>
      <c r="BH62" s="44">
        <v>0</v>
      </c>
      <c r="BI62" s="44">
        <v>11.8297222222222</v>
      </c>
      <c r="BJ62" s="44">
        <v>18.447222222222202</v>
      </c>
      <c r="BK62" s="44">
        <v>21.981111111111101</v>
      </c>
      <c r="BL62" s="44">
        <v>0</v>
      </c>
      <c r="BM62" s="44">
        <v>0</v>
      </c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6"/>
      <c r="CD62" s="46"/>
      <c r="CE62" s="46"/>
      <c r="CF62" s="46"/>
      <c r="CG62" s="46"/>
      <c r="CH62" s="46"/>
      <c r="CI62" s="46"/>
      <c r="CJ62" s="46"/>
      <c r="CK62" s="46"/>
      <c r="CL62" s="46"/>
      <c r="CM62" s="46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6"/>
      <c r="DK62" s="46"/>
      <c r="DL62" s="46"/>
      <c r="DM62" s="46"/>
      <c r="DN62" s="46"/>
      <c r="DO62" s="46"/>
      <c r="DP62" s="46"/>
      <c r="DQ62" s="46"/>
      <c r="DR62" s="46"/>
      <c r="DS62" s="46"/>
      <c r="DT62" s="46"/>
      <c r="DU62" s="46"/>
      <c r="DV62" s="46"/>
      <c r="DW62" s="46"/>
      <c r="DX62" s="46"/>
      <c r="DY62" s="46"/>
      <c r="DZ62" s="46"/>
      <c r="EA62" s="46"/>
      <c r="EB62" s="46"/>
      <c r="EC62" s="46"/>
      <c r="ED62" s="46"/>
      <c r="EE62" s="46"/>
      <c r="EF62" s="46"/>
      <c r="EG62" s="46"/>
      <c r="EH62" s="46"/>
      <c r="EI62" s="46"/>
      <c r="EJ62" s="46"/>
      <c r="EK62" s="46"/>
      <c r="EL62" s="46"/>
      <c r="EM62" s="46"/>
      <c r="EN62" s="46"/>
      <c r="EO62" s="46"/>
      <c r="EP62" s="46"/>
      <c r="EQ62" s="46"/>
      <c r="ER62" s="46"/>
      <c r="ES62" s="46"/>
      <c r="ET62" s="46"/>
      <c r="EU62" s="46"/>
      <c r="EV62" s="46"/>
      <c r="EW62" s="46"/>
      <c r="EX62" s="46"/>
      <c r="EY62" s="46"/>
      <c r="EZ62" s="46"/>
      <c r="FA62" s="46"/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/>
      <c r="FU62" s="46"/>
      <c r="FV62" s="46"/>
      <c r="FW62" s="46"/>
      <c r="FX62" s="46"/>
      <c r="FY62" s="46"/>
      <c r="FZ62" s="46"/>
      <c r="GA62" s="46"/>
      <c r="GB62" s="46"/>
      <c r="GC62" s="46"/>
      <c r="GD62" s="46"/>
      <c r="GE62" s="46"/>
      <c r="GF62" s="46"/>
      <c r="GG62" s="46"/>
      <c r="GH62" s="46"/>
      <c r="GI62" s="46"/>
      <c r="GJ62" s="46"/>
      <c r="GK62" s="46"/>
      <c r="GL62" s="46"/>
      <c r="GM62" s="46"/>
      <c r="GN62" s="46"/>
      <c r="GO62" s="46"/>
      <c r="GP62" s="46"/>
      <c r="GQ62" s="46"/>
      <c r="GR62" s="46"/>
      <c r="GS62" s="46"/>
      <c r="GT62" s="46"/>
      <c r="GU62" s="46"/>
      <c r="GV62" s="46"/>
      <c r="GW62" s="46"/>
      <c r="GX62" s="46"/>
      <c r="GY62" s="46"/>
      <c r="GZ62" s="46"/>
      <c r="HA62" s="46"/>
      <c r="HB62" s="46"/>
      <c r="HC62" s="46"/>
      <c r="HD62" s="46"/>
      <c r="HE62" s="46"/>
      <c r="HF62" s="46"/>
      <c r="HG62" s="46"/>
      <c r="HH62" s="46"/>
      <c r="HI62" s="46"/>
      <c r="HJ62" s="46"/>
      <c r="HK62" s="46"/>
      <c r="HL62" s="46"/>
      <c r="HM62" s="46"/>
      <c r="HN62" s="46"/>
      <c r="HO62" s="46"/>
      <c r="HP62" s="46"/>
      <c r="HQ62" s="46"/>
      <c r="HR62" s="46"/>
      <c r="HS62" s="46"/>
      <c r="HT62" s="46"/>
      <c r="HU62" s="46"/>
      <c r="HV62" s="46"/>
      <c r="HW62" s="46"/>
      <c r="HX62" s="46"/>
      <c r="HY62" s="46"/>
      <c r="HZ62" s="46"/>
      <c r="IA62" s="46"/>
      <c r="IB62" s="46"/>
      <c r="IC62" s="46"/>
      <c r="ID62" s="46"/>
      <c r="IE62" s="46"/>
      <c r="IF62" s="46"/>
      <c r="IG62" s="46"/>
      <c r="IH62" s="46"/>
      <c r="II62" s="46"/>
      <c r="IJ62" s="46"/>
      <c r="IK62" s="46"/>
      <c r="IL62" s="46"/>
      <c r="IM62" s="46"/>
      <c r="IN62" s="46"/>
      <c r="IO62" s="46"/>
      <c r="IP62" s="46"/>
      <c r="IQ62" s="46"/>
      <c r="IR62" s="46"/>
      <c r="IS62" s="46"/>
      <c r="IT62" s="46"/>
      <c r="IU62" s="46"/>
      <c r="IV62" s="46"/>
      <c r="IW62" s="46"/>
    </row>
    <row r="63" spans="1:257" s="1" customFormat="1" ht="9" customHeight="1">
      <c r="A63" s="43">
        <v>44980</v>
      </c>
      <c r="B63" s="44">
        <v>1969</v>
      </c>
      <c r="C63" s="44">
        <v>1983</v>
      </c>
      <c r="D63" s="44">
        <v>3545.5</v>
      </c>
      <c r="E63" s="44">
        <v>0</v>
      </c>
      <c r="F63" s="44">
        <v>0</v>
      </c>
      <c r="G63" s="44">
        <v>687</v>
      </c>
      <c r="H63" s="44">
        <v>2429</v>
      </c>
      <c r="I63" s="44">
        <v>2323</v>
      </c>
      <c r="J63" s="44">
        <v>966</v>
      </c>
      <c r="K63" s="44">
        <v>769</v>
      </c>
      <c r="L63" s="44">
        <v>14520</v>
      </c>
      <c r="M63" s="44">
        <v>7989</v>
      </c>
      <c r="N63" s="44">
        <v>0</v>
      </c>
      <c r="O63" s="44">
        <v>4213</v>
      </c>
      <c r="P63" s="44">
        <v>5807</v>
      </c>
      <c r="Q63" s="44">
        <v>3776</v>
      </c>
      <c r="R63" s="44">
        <v>1461</v>
      </c>
      <c r="S63" s="44">
        <v>31.5999755859375</v>
      </c>
      <c r="T63" s="44">
        <v>28.7999267578125</v>
      </c>
      <c r="U63" s="44">
        <v>3.7578125</v>
      </c>
      <c r="V63" s="44">
        <v>4</v>
      </c>
      <c r="W63" s="44">
        <v>794</v>
      </c>
      <c r="X63" s="44">
        <v>2.5208435058593799</v>
      </c>
      <c r="Y63" s="44">
        <v>0</v>
      </c>
      <c r="Z63" s="44">
        <v>38.7001953125</v>
      </c>
      <c r="AA63" s="44">
        <v>0</v>
      </c>
      <c r="AB63" s="44">
        <v>4.1738888888888903</v>
      </c>
      <c r="AC63" s="44">
        <v>54.609375</v>
      </c>
      <c r="AD63" s="44">
        <v>6.5087890625</v>
      </c>
      <c r="AE63" s="44">
        <v>6.9716796875</v>
      </c>
      <c r="AF63" s="44">
        <v>898.1875</v>
      </c>
      <c r="AG63" s="44">
        <v>9.8116666666666692</v>
      </c>
      <c r="AH63" s="44">
        <v>4.0105555555555599</v>
      </c>
      <c r="AI63" s="44">
        <v>2</v>
      </c>
      <c r="AJ63" s="44">
        <v>0.26171875</v>
      </c>
      <c r="AK63" s="44">
        <v>0.26904296875</v>
      </c>
      <c r="AL63" s="44">
        <v>4</v>
      </c>
      <c r="AM63" s="44">
        <v>0</v>
      </c>
      <c r="AN63" s="44">
        <v>0</v>
      </c>
      <c r="AO63" s="44">
        <v>0</v>
      </c>
      <c r="AP63" s="44">
        <v>17.845703125</v>
      </c>
      <c r="AQ63" s="44">
        <v>13.580078125</v>
      </c>
      <c r="AR63" s="44">
        <v>480</v>
      </c>
      <c r="AS63" s="44">
        <v>5.84375</v>
      </c>
      <c r="AT63" s="44">
        <v>1.2451171875</v>
      </c>
      <c r="AU63" s="44">
        <v>103.28125</v>
      </c>
      <c r="AV63" s="44">
        <v>97.6015625</v>
      </c>
      <c r="AW63" s="44">
        <v>28.8984375</v>
      </c>
      <c r="AX63" s="44">
        <v>0</v>
      </c>
      <c r="AY63" s="44">
        <v>78</v>
      </c>
      <c r="AZ63" s="44">
        <v>23.4372222222222</v>
      </c>
      <c r="BA63" s="44">
        <v>24</v>
      </c>
      <c r="BB63" s="45">
        <v>24</v>
      </c>
      <c r="BC63" s="44">
        <v>19.123333333333299</v>
      </c>
      <c r="BD63" s="44">
        <v>0</v>
      </c>
      <c r="BE63" s="44">
        <v>4.03944444444444</v>
      </c>
      <c r="BF63" s="44">
        <v>0</v>
      </c>
      <c r="BG63" s="44">
        <v>1.5533333333333299</v>
      </c>
      <c r="BH63" s="44">
        <v>0</v>
      </c>
      <c r="BI63" s="44">
        <v>11.9630555555556</v>
      </c>
      <c r="BJ63" s="44">
        <v>16.9572222222222</v>
      </c>
      <c r="BK63" s="44">
        <v>20.7083333333333</v>
      </c>
      <c r="BL63" s="44">
        <v>0</v>
      </c>
      <c r="BM63" s="44">
        <v>0</v>
      </c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6"/>
      <c r="CD63" s="46"/>
      <c r="CE63" s="46"/>
      <c r="CF63" s="46"/>
      <c r="CG63" s="46"/>
      <c r="CH63" s="46"/>
      <c r="CI63" s="46"/>
      <c r="CJ63" s="46"/>
      <c r="CK63" s="46"/>
      <c r="CL63" s="46"/>
      <c r="CM63" s="46"/>
      <c r="CN63" s="46"/>
      <c r="CO63" s="46"/>
      <c r="CP63" s="46"/>
      <c r="CQ63" s="46"/>
      <c r="CR63" s="46"/>
      <c r="CS63" s="46"/>
      <c r="CT63" s="46"/>
      <c r="CU63" s="46"/>
      <c r="CV63" s="46"/>
      <c r="CW63" s="46"/>
      <c r="CX63" s="46"/>
      <c r="CY63" s="46"/>
      <c r="CZ63" s="46"/>
      <c r="DA63" s="46"/>
      <c r="DB63" s="46"/>
      <c r="DC63" s="46"/>
      <c r="DD63" s="46"/>
      <c r="DE63" s="46"/>
      <c r="DF63" s="46"/>
      <c r="DG63" s="46"/>
      <c r="DH63" s="46"/>
      <c r="DI63" s="46"/>
      <c r="DJ63" s="46"/>
      <c r="DK63" s="46"/>
      <c r="DL63" s="46"/>
      <c r="DM63" s="46"/>
      <c r="DN63" s="46"/>
      <c r="DO63" s="46"/>
      <c r="DP63" s="46"/>
      <c r="DQ63" s="46"/>
      <c r="DR63" s="46"/>
      <c r="DS63" s="46"/>
      <c r="DT63" s="46"/>
      <c r="DU63" s="46"/>
      <c r="DV63" s="46"/>
      <c r="DW63" s="46"/>
      <c r="DX63" s="46"/>
      <c r="DY63" s="46"/>
      <c r="DZ63" s="46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6"/>
      <c r="EU63" s="46"/>
      <c r="EV63" s="46"/>
      <c r="EW63" s="46"/>
      <c r="EX63" s="46"/>
      <c r="EY63" s="46"/>
      <c r="EZ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6"/>
      <c r="FV63" s="46"/>
      <c r="FW63" s="46"/>
      <c r="FX63" s="46"/>
      <c r="FY63" s="46"/>
      <c r="FZ63" s="46"/>
      <c r="GA63" s="46"/>
      <c r="GB63" s="46"/>
      <c r="GC63" s="46"/>
      <c r="GD63" s="46"/>
      <c r="GE63" s="46"/>
      <c r="GF63" s="46"/>
      <c r="GG63" s="46"/>
      <c r="GH63" s="46"/>
      <c r="GI63" s="46"/>
      <c r="GJ63" s="46"/>
      <c r="GK63" s="46"/>
      <c r="GL63" s="46"/>
      <c r="GM63" s="46"/>
      <c r="GN63" s="46"/>
      <c r="GO63" s="46"/>
      <c r="GP63" s="46"/>
      <c r="GQ63" s="46"/>
      <c r="GR63" s="46"/>
      <c r="GS63" s="46"/>
      <c r="GT63" s="46"/>
      <c r="GU63" s="46"/>
      <c r="GV63" s="46"/>
      <c r="GW63" s="46"/>
      <c r="GX63" s="46"/>
      <c r="GY63" s="46"/>
      <c r="GZ63" s="46"/>
      <c r="HA63" s="46"/>
      <c r="HB63" s="46"/>
      <c r="HC63" s="46"/>
      <c r="HD63" s="46"/>
      <c r="HE63" s="46"/>
      <c r="HF63" s="46"/>
      <c r="HG63" s="46"/>
      <c r="HH63" s="46"/>
      <c r="HI63" s="46"/>
      <c r="HJ63" s="46"/>
      <c r="HK63" s="46"/>
      <c r="HL63" s="46"/>
      <c r="HM63" s="46"/>
      <c r="HN63" s="46"/>
      <c r="HO63" s="46"/>
      <c r="HP63" s="46"/>
      <c r="HQ63" s="46"/>
      <c r="HR63" s="46"/>
      <c r="HS63" s="46"/>
      <c r="HT63" s="46"/>
      <c r="HU63" s="46"/>
      <c r="HV63" s="46"/>
      <c r="HW63" s="46"/>
      <c r="HX63" s="46"/>
      <c r="HY63" s="46"/>
      <c r="HZ63" s="46"/>
      <c r="IA63" s="46"/>
      <c r="IB63" s="46"/>
      <c r="IC63" s="46"/>
      <c r="ID63" s="46"/>
      <c r="IE63" s="46"/>
      <c r="IF63" s="46"/>
      <c r="IG63" s="46"/>
      <c r="IH63" s="46"/>
      <c r="II63" s="46"/>
      <c r="IJ63" s="46"/>
      <c r="IK63" s="46"/>
      <c r="IL63" s="46"/>
      <c r="IM63" s="46"/>
      <c r="IN63" s="46"/>
      <c r="IO63" s="46"/>
      <c r="IP63" s="46"/>
      <c r="IQ63" s="46"/>
      <c r="IR63" s="46"/>
      <c r="IS63" s="46"/>
      <c r="IT63" s="46"/>
      <c r="IU63" s="46"/>
      <c r="IV63" s="46"/>
      <c r="IW63" s="46"/>
    </row>
    <row r="64" spans="1:257" s="1" customFormat="1" ht="9" customHeight="1">
      <c r="A64" s="43">
        <v>44981</v>
      </c>
      <c r="B64" s="44">
        <v>1969</v>
      </c>
      <c r="C64" s="44">
        <v>1988</v>
      </c>
      <c r="D64" s="44">
        <v>3577.5</v>
      </c>
      <c r="E64" s="44">
        <v>0</v>
      </c>
      <c r="F64" s="44">
        <v>0</v>
      </c>
      <c r="G64" s="44">
        <v>866</v>
      </c>
      <c r="H64" s="44">
        <v>2536</v>
      </c>
      <c r="I64" s="44">
        <v>2402</v>
      </c>
      <c r="J64" s="44">
        <v>1029</v>
      </c>
      <c r="K64" s="44">
        <v>881</v>
      </c>
      <c r="L64" s="44">
        <v>15100</v>
      </c>
      <c r="M64" s="44">
        <v>8604</v>
      </c>
      <c r="N64" s="44">
        <v>0</v>
      </c>
      <c r="O64" s="44">
        <v>4258</v>
      </c>
      <c r="P64" s="44">
        <v>5906</v>
      </c>
      <c r="Q64" s="44">
        <v>3991</v>
      </c>
      <c r="R64" s="44">
        <v>1671</v>
      </c>
      <c r="S64" s="44">
        <v>17.4000244140625</v>
      </c>
      <c r="T64" s="44">
        <v>16.2000732421875</v>
      </c>
      <c r="U64" s="44">
        <v>4.3359375</v>
      </c>
      <c r="V64" s="44">
        <v>3.84375</v>
      </c>
      <c r="W64" s="44">
        <v>837</v>
      </c>
      <c r="X64" s="44">
        <v>0</v>
      </c>
      <c r="Y64" s="44">
        <v>2.53582763671875</v>
      </c>
      <c r="Z64" s="44">
        <v>41.099609375</v>
      </c>
      <c r="AA64" s="44">
        <v>3.88944444444444</v>
      </c>
      <c r="AB64" s="44">
        <v>0</v>
      </c>
      <c r="AC64" s="44">
        <v>51.84375</v>
      </c>
      <c r="AD64" s="44">
        <v>8.025390625</v>
      </c>
      <c r="AE64" s="44">
        <v>5.97265625</v>
      </c>
      <c r="AF64" s="44">
        <v>930</v>
      </c>
      <c r="AG64" s="44">
        <v>7.2419444444444396</v>
      </c>
      <c r="AH64" s="44">
        <v>5.2050000000000001</v>
      </c>
      <c r="AI64" s="44">
        <v>1</v>
      </c>
      <c r="AJ64" s="44">
        <v>0.26953125</v>
      </c>
      <c r="AK64" s="44">
        <v>0.27880859375</v>
      </c>
      <c r="AL64" s="44">
        <v>4</v>
      </c>
      <c r="AM64" s="44">
        <v>0</v>
      </c>
      <c r="AN64" s="44">
        <v>0</v>
      </c>
      <c r="AO64" s="44">
        <v>0</v>
      </c>
      <c r="AP64" s="44">
        <v>18.90625</v>
      </c>
      <c r="AQ64" s="44">
        <v>16.83984375</v>
      </c>
      <c r="AR64" s="44">
        <v>441.375</v>
      </c>
      <c r="AS64" s="44">
        <v>5.419921875</v>
      </c>
      <c r="AT64" s="44">
        <v>4.19140625</v>
      </c>
      <c r="AU64" s="44">
        <v>138.8125</v>
      </c>
      <c r="AV64" s="44">
        <v>85.298828125</v>
      </c>
      <c r="AW64" s="44">
        <v>27.6015625</v>
      </c>
      <c r="AX64" s="44">
        <v>0</v>
      </c>
      <c r="AY64" s="44">
        <v>82.80078125</v>
      </c>
      <c r="AZ64" s="44">
        <v>23.6525</v>
      </c>
      <c r="BA64" s="44">
        <v>24</v>
      </c>
      <c r="BB64" s="45">
        <v>24</v>
      </c>
      <c r="BC64" s="44">
        <v>19.995000000000001</v>
      </c>
      <c r="BD64" s="44">
        <v>0</v>
      </c>
      <c r="BE64" s="44">
        <v>5.7791666666666703</v>
      </c>
      <c r="BF64" s="44">
        <v>0</v>
      </c>
      <c r="BG64" s="44">
        <v>1.2988888888888901</v>
      </c>
      <c r="BH64" s="44">
        <v>0</v>
      </c>
      <c r="BI64" s="44">
        <v>13.678333333333301</v>
      </c>
      <c r="BJ64" s="44">
        <v>18.1052777777778</v>
      </c>
      <c r="BK64" s="44">
        <v>21.436666666666699</v>
      </c>
      <c r="BL64" s="44">
        <v>0</v>
      </c>
      <c r="BM64" s="44">
        <v>0</v>
      </c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6"/>
      <c r="CD64" s="46"/>
      <c r="CE64" s="46"/>
      <c r="CF64" s="46"/>
      <c r="CG64" s="46"/>
      <c r="CH64" s="46"/>
      <c r="CI64" s="46"/>
      <c r="CJ64" s="46"/>
      <c r="CK64" s="46"/>
      <c r="CL64" s="46"/>
      <c r="CM64" s="46"/>
      <c r="CN64" s="46"/>
      <c r="CO64" s="46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46"/>
      <c r="DA64" s="46"/>
      <c r="DB64" s="46"/>
      <c r="DC64" s="46"/>
      <c r="DD64" s="46"/>
      <c r="DE64" s="46"/>
      <c r="DF64" s="46"/>
      <c r="DG64" s="46"/>
      <c r="DH64" s="46"/>
      <c r="DI64" s="46"/>
      <c r="DJ64" s="46"/>
      <c r="DK64" s="46"/>
      <c r="DL64" s="46"/>
      <c r="DM64" s="46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6"/>
      <c r="DY64" s="46"/>
      <c r="DZ64" s="46"/>
      <c r="EA64" s="46"/>
      <c r="EB64" s="46"/>
      <c r="EC64" s="46"/>
      <c r="ED64" s="46"/>
      <c r="EE64" s="46"/>
      <c r="EF64" s="46"/>
      <c r="EG64" s="46"/>
      <c r="EH64" s="46"/>
      <c r="EI64" s="46"/>
      <c r="EJ64" s="46"/>
      <c r="EK64" s="46"/>
      <c r="EL64" s="46"/>
      <c r="EM64" s="46"/>
      <c r="EN64" s="46"/>
      <c r="EO64" s="46"/>
      <c r="EP64" s="46"/>
      <c r="EQ64" s="46"/>
      <c r="ER64" s="46"/>
      <c r="ES64" s="46"/>
      <c r="ET64" s="46"/>
      <c r="EU64" s="46"/>
      <c r="EV64" s="46"/>
      <c r="EW64" s="46"/>
      <c r="EX64" s="46"/>
      <c r="EY64" s="46"/>
      <c r="EZ64" s="46"/>
      <c r="FA64" s="46"/>
      <c r="FB64" s="46"/>
      <c r="FC64" s="46"/>
      <c r="FD64" s="46"/>
      <c r="FE64" s="46"/>
      <c r="FF64" s="46"/>
      <c r="FG64" s="46"/>
      <c r="FH64" s="46"/>
      <c r="FI64" s="46"/>
      <c r="FJ64" s="46"/>
      <c r="FK64" s="46"/>
      <c r="FL64" s="46"/>
      <c r="FM64" s="46"/>
      <c r="FN64" s="46"/>
      <c r="FO64" s="46"/>
      <c r="FP64" s="46"/>
      <c r="FQ64" s="46"/>
      <c r="FR64" s="46"/>
      <c r="FS64" s="46"/>
      <c r="FT64" s="46"/>
      <c r="FU64" s="46"/>
      <c r="FV64" s="46"/>
      <c r="FW64" s="46"/>
      <c r="FX64" s="46"/>
      <c r="FY64" s="46"/>
      <c r="FZ64" s="46"/>
      <c r="GA64" s="46"/>
      <c r="GB64" s="46"/>
      <c r="GC64" s="46"/>
      <c r="GD64" s="46"/>
      <c r="GE64" s="46"/>
      <c r="GF64" s="46"/>
      <c r="GG64" s="46"/>
      <c r="GH64" s="46"/>
      <c r="GI64" s="46"/>
      <c r="GJ64" s="46"/>
      <c r="GK64" s="46"/>
      <c r="GL64" s="46"/>
      <c r="GM64" s="46"/>
      <c r="GN64" s="46"/>
      <c r="GO64" s="46"/>
      <c r="GP64" s="46"/>
      <c r="GQ64" s="46"/>
      <c r="GR64" s="46"/>
      <c r="GS64" s="46"/>
      <c r="GT64" s="46"/>
      <c r="GU64" s="46"/>
      <c r="GV64" s="46"/>
      <c r="GW64" s="46"/>
      <c r="GX64" s="46"/>
      <c r="GY64" s="46"/>
      <c r="GZ64" s="46"/>
      <c r="HA64" s="46"/>
      <c r="HB64" s="46"/>
      <c r="HC64" s="46"/>
      <c r="HD64" s="46"/>
      <c r="HE64" s="46"/>
      <c r="HF64" s="46"/>
      <c r="HG64" s="46"/>
      <c r="HH64" s="46"/>
      <c r="HI64" s="46"/>
      <c r="HJ64" s="46"/>
      <c r="HK64" s="46"/>
      <c r="HL64" s="46"/>
      <c r="HM64" s="46"/>
      <c r="HN64" s="46"/>
      <c r="HO64" s="46"/>
      <c r="HP64" s="46"/>
      <c r="HQ64" s="46"/>
      <c r="HR64" s="46"/>
      <c r="HS64" s="46"/>
      <c r="HT64" s="46"/>
      <c r="HU64" s="46"/>
      <c r="HV64" s="46"/>
      <c r="HW64" s="46"/>
      <c r="HX64" s="46"/>
      <c r="HY64" s="46"/>
      <c r="HZ64" s="46"/>
      <c r="IA64" s="46"/>
      <c r="IB64" s="46"/>
      <c r="IC64" s="46"/>
      <c r="ID64" s="46"/>
      <c r="IE64" s="46"/>
      <c r="IF64" s="46"/>
      <c r="IG64" s="46"/>
      <c r="IH64" s="46"/>
      <c r="II64" s="46"/>
      <c r="IJ64" s="46"/>
      <c r="IK64" s="46"/>
      <c r="IL64" s="46"/>
      <c r="IM64" s="46"/>
      <c r="IN64" s="46"/>
      <c r="IO64" s="46"/>
      <c r="IP64" s="46"/>
      <c r="IQ64" s="46"/>
      <c r="IR64" s="46"/>
      <c r="IS64" s="46"/>
      <c r="IT64" s="46"/>
      <c r="IU64" s="46"/>
      <c r="IV64" s="46"/>
      <c r="IW64" s="46"/>
    </row>
    <row r="65" spans="1:257" s="1" customFormat="1" ht="9" customHeight="1">
      <c r="A65" s="43">
        <v>44982</v>
      </c>
      <c r="B65" s="44">
        <v>1971</v>
      </c>
      <c r="C65" s="44">
        <v>1985</v>
      </c>
      <c r="D65" s="44">
        <v>3486.75</v>
      </c>
      <c r="E65" s="44">
        <v>0</v>
      </c>
      <c r="F65" s="44">
        <v>0</v>
      </c>
      <c r="G65" s="44">
        <v>884</v>
      </c>
      <c r="H65" s="44">
        <v>2431</v>
      </c>
      <c r="I65" s="44">
        <v>2336</v>
      </c>
      <c r="J65" s="44">
        <v>978</v>
      </c>
      <c r="K65" s="44">
        <v>846</v>
      </c>
      <c r="L65" s="44">
        <v>14770</v>
      </c>
      <c r="M65" s="44">
        <v>8384</v>
      </c>
      <c r="N65" s="44">
        <v>0</v>
      </c>
      <c r="O65" s="44">
        <v>4329</v>
      </c>
      <c r="P65" s="44">
        <v>5733</v>
      </c>
      <c r="Q65" s="44">
        <v>3977</v>
      </c>
      <c r="R65" s="44">
        <v>1351</v>
      </c>
      <c r="S65" s="44">
        <v>0</v>
      </c>
      <c r="T65" s="44">
        <v>0</v>
      </c>
      <c r="U65" s="44">
        <v>4.2109375</v>
      </c>
      <c r="V65" s="44">
        <v>3.6875</v>
      </c>
      <c r="W65" s="44">
        <v>809</v>
      </c>
      <c r="X65" s="44">
        <v>2.570556640625</v>
      </c>
      <c r="Y65" s="44">
        <v>0.45001220703125</v>
      </c>
      <c r="Z65" s="44">
        <v>46.900390625</v>
      </c>
      <c r="AA65" s="44">
        <v>0.50916666666666699</v>
      </c>
      <c r="AB65" s="44">
        <v>4.00555555555556</v>
      </c>
      <c r="AC65" s="44">
        <v>59.1875</v>
      </c>
      <c r="AD65" s="44">
        <v>6.3974609375</v>
      </c>
      <c r="AE65" s="44">
        <v>7.2646484375</v>
      </c>
      <c r="AF65" s="44">
        <v>911.125</v>
      </c>
      <c r="AG65" s="44">
        <v>4.5772222222222201</v>
      </c>
      <c r="AH65" s="44">
        <v>7.4033333333333298</v>
      </c>
      <c r="AI65" s="44">
        <v>2</v>
      </c>
      <c r="AJ65" s="44">
        <v>0.3251953125</v>
      </c>
      <c r="AK65" s="44">
        <v>0.331787109375</v>
      </c>
      <c r="AL65" s="44">
        <v>4.7998046875</v>
      </c>
      <c r="AM65" s="44">
        <v>0</v>
      </c>
      <c r="AN65" s="44">
        <v>0</v>
      </c>
      <c r="AO65" s="44">
        <v>0</v>
      </c>
      <c r="AP65" s="44">
        <v>6.666015625</v>
      </c>
      <c r="AQ65" s="44">
        <v>14.5390625</v>
      </c>
      <c r="AR65" s="44">
        <v>406</v>
      </c>
      <c r="AS65" s="44">
        <v>6.271484375</v>
      </c>
      <c r="AT65" s="44">
        <v>2.900390625</v>
      </c>
      <c r="AU65" s="44">
        <v>133.09375</v>
      </c>
      <c r="AV65" s="44">
        <v>85.900390625</v>
      </c>
      <c r="AW65" s="44">
        <v>42</v>
      </c>
      <c r="AX65" s="44">
        <v>0</v>
      </c>
      <c r="AY65" s="44">
        <v>66.400390625</v>
      </c>
      <c r="AZ65" s="44">
        <v>23.033333333333299</v>
      </c>
      <c r="BA65" s="44">
        <v>24</v>
      </c>
      <c r="BB65" s="45">
        <v>24</v>
      </c>
      <c r="BC65" s="44">
        <v>19.156111111111102</v>
      </c>
      <c r="BD65" s="44">
        <v>0</v>
      </c>
      <c r="BE65" s="44">
        <v>6.3263888888888902</v>
      </c>
      <c r="BF65" s="44">
        <v>0</v>
      </c>
      <c r="BG65" s="44">
        <v>0.894166666666667</v>
      </c>
      <c r="BH65" s="44">
        <v>0</v>
      </c>
      <c r="BI65" s="44">
        <v>13.1177777777778</v>
      </c>
      <c r="BJ65" s="44">
        <v>17.331111111111099</v>
      </c>
      <c r="BK65" s="44">
        <v>20.8336111111111</v>
      </c>
      <c r="BL65" s="44">
        <v>0</v>
      </c>
      <c r="BM65" s="44">
        <v>0</v>
      </c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6"/>
      <c r="CD65" s="46"/>
      <c r="CE65" s="46"/>
      <c r="CF65" s="46"/>
      <c r="CG65" s="46"/>
      <c r="CH65" s="46"/>
      <c r="CI65" s="46"/>
      <c r="CJ65" s="46"/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46"/>
      <c r="DE65" s="46"/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46"/>
      <c r="DZ65" s="46"/>
      <c r="EA65" s="46"/>
      <c r="EB65" s="46"/>
      <c r="EC65" s="46"/>
      <c r="ED65" s="46"/>
      <c r="EE65" s="46"/>
      <c r="EF65" s="46"/>
      <c r="EG65" s="46"/>
      <c r="EH65" s="46"/>
      <c r="EI65" s="46"/>
      <c r="EJ65" s="46"/>
      <c r="EK65" s="46"/>
      <c r="EL65" s="46"/>
      <c r="EM65" s="46"/>
      <c r="EN65" s="46"/>
      <c r="EO65" s="46"/>
      <c r="EP65" s="46"/>
      <c r="EQ65" s="46"/>
      <c r="ER65" s="46"/>
      <c r="ES65" s="46"/>
      <c r="ET65" s="46"/>
      <c r="EU65" s="46"/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46"/>
      <c r="FP65" s="46"/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46"/>
      <c r="GK65" s="46"/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46"/>
      <c r="HF65" s="46"/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46"/>
      <c r="IA65" s="46"/>
      <c r="IB65" s="46"/>
      <c r="IC65" s="46"/>
      <c r="ID65" s="46"/>
      <c r="IE65" s="46"/>
      <c r="IF65" s="46"/>
      <c r="IG65" s="46"/>
      <c r="IH65" s="46"/>
      <c r="II65" s="46"/>
      <c r="IJ65" s="46"/>
      <c r="IK65" s="46"/>
      <c r="IL65" s="46"/>
      <c r="IM65" s="46"/>
      <c r="IN65" s="46"/>
      <c r="IO65" s="46"/>
      <c r="IP65" s="46"/>
      <c r="IQ65" s="46"/>
      <c r="IR65" s="46"/>
      <c r="IS65" s="46"/>
      <c r="IT65" s="46"/>
      <c r="IU65" s="46"/>
      <c r="IV65" s="46"/>
      <c r="IW65" s="46"/>
    </row>
    <row r="66" spans="1:257" s="1" customFormat="1" ht="9" customHeight="1">
      <c r="A66" s="43">
        <v>44983</v>
      </c>
      <c r="B66" s="44">
        <v>1965</v>
      </c>
      <c r="C66" s="44">
        <v>1981</v>
      </c>
      <c r="D66" s="44">
        <v>3525</v>
      </c>
      <c r="E66" s="44">
        <v>0</v>
      </c>
      <c r="F66" s="44">
        <v>0</v>
      </c>
      <c r="G66" s="44">
        <v>1021</v>
      </c>
      <c r="H66" s="44">
        <v>1432</v>
      </c>
      <c r="I66" s="44">
        <v>2302</v>
      </c>
      <c r="J66" s="44">
        <v>1005</v>
      </c>
      <c r="K66" s="44">
        <v>816</v>
      </c>
      <c r="L66" s="44">
        <v>13900</v>
      </c>
      <c r="M66" s="44">
        <v>8043</v>
      </c>
      <c r="N66" s="44">
        <v>0</v>
      </c>
      <c r="O66" s="44">
        <v>4397</v>
      </c>
      <c r="P66" s="44">
        <v>5106</v>
      </c>
      <c r="Q66" s="44">
        <v>3929</v>
      </c>
      <c r="R66" s="44">
        <v>806</v>
      </c>
      <c r="S66" s="44">
        <v>0.5999755859375</v>
      </c>
      <c r="T66" s="44">
        <v>0.4000244140625</v>
      </c>
      <c r="U66" s="44">
        <v>3.837890625</v>
      </c>
      <c r="V66" s="44">
        <v>4.265625</v>
      </c>
      <c r="W66" s="44">
        <v>833</v>
      </c>
      <c r="X66" s="44">
        <v>0.4566650390625</v>
      </c>
      <c r="Y66" s="44">
        <v>2.2894592285156201</v>
      </c>
      <c r="Z66" s="44">
        <v>44.2998046875</v>
      </c>
      <c r="AA66" s="44">
        <v>3.8341666666666701</v>
      </c>
      <c r="AB66" s="44">
        <v>0</v>
      </c>
      <c r="AC66" s="44">
        <v>51.109375</v>
      </c>
      <c r="AD66" s="44">
        <v>3.400390625</v>
      </c>
      <c r="AE66" s="44">
        <v>10.2939453125</v>
      </c>
      <c r="AF66" s="44">
        <v>902.8125</v>
      </c>
      <c r="AG66" s="44">
        <v>6.0019444444444403</v>
      </c>
      <c r="AH66" s="44">
        <v>5.6769444444444401</v>
      </c>
      <c r="AI66" s="44">
        <v>2</v>
      </c>
      <c r="AJ66" s="44">
        <v>0.279541015625</v>
      </c>
      <c r="AK66" s="44">
        <v>0.288818359375</v>
      </c>
      <c r="AL66" s="44">
        <v>4</v>
      </c>
      <c r="AM66" s="44">
        <v>0</v>
      </c>
      <c r="AN66" s="44">
        <v>0</v>
      </c>
      <c r="AO66" s="44">
        <v>0</v>
      </c>
      <c r="AP66" s="44">
        <v>13.03515625</v>
      </c>
      <c r="AQ66" s="44">
        <v>6.037109375</v>
      </c>
      <c r="AR66" s="44">
        <v>388</v>
      </c>
      <c r="AS66" s="44">
        <v>5.3798828125</v>
      </c>
      <c r="AT66" s="44">
        <v>5.3564453125</v>
      </c>
      <c r="AU66" s="44">
        <v>154.71875</v>
      </c>
      <c r="AV66" s="44">
        <v>105.19921875</v>
      </c>
      <c r="AW66" s="44">
        <v>40.19921875</v>
      </c>
      <c r="AX66" s="44">
        <v>0</v>
      </c>
      <c r="AY66" s="44">
        <v>58.599609375</v>
      </c>
      <c r="AZ66" s="44">
        <v>23.151388888888899</v>
      </c>
      <c r="BA66" s="44">
        <v>23.8888888888889</v>
      </c>
      <c r="BB66" s="45">
        <v>24</v>
      </c>
      <c r="BC66" s="44">
        <v>11.2302777777778</v>
      </c>
      <c r="BD66" s="44">
        <v>0</v>
      </c>
      <c r="BE66" s="44">
        <v>4.8044444444444396</v>
      </c>
      <c r="BF66" s="44">
        <v>0</v>
      </c>
      <c r="BG66" s="44">
        <v>3.4047222222222202</v>
      </c>
      <c r="BH66" s="44">
        <v>0</v>
      </c>
      <c r="BI66" s="44">
        <v>12.6208333333333</v>
      </c>
      <c r="BJ66" s="44">
        <v>17.3322222222222</v>
      </c>
      <c r="BK66" s="44">
        <v>20.471111111111099</v>
      </c>
      <c r="BL66" s="44">
        <v>0</v>
      </c>
      <c r="BM66" s="44">
        <v>0</v>
      </c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46"/>
      <c r="GK66" s="46"/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46"/>
      <c r="HF66" s="46"/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46"/>
      <c r="IA66" s="46"/>
      <c r="IB66" s="46"/>
      <c r="IC66" s="46"/>
      <c r="ID66" s="46"/>
      <c r="IE66" s="46"/>
      <c r="IF66" s="46"/>
      <c r="IG66" s="46"/>
      <c r="IH66" s="46"/>
      <c r="II66" s="46"/>
      <c r="IJ66" s="46"/>
      <c r="IK66" s="46"/>
      <c r="IL66" s="46"/>
      <c r="IM66" s="46"/>
      <c r="IN66" s="46"/>
      <c r="IO66" s="46"/>
      <c r="IP66" s="46"/>
      <c r="IQ66" s="46"/>
      <c r="IR66" s="46"/>
      <c r="IS66" s="46"/>
      <c r="IT66" s="46"/>
      <c r="IU66" s="46"/>
      <c r="IV66" s="46"/>
      <c r="IW66" s="46"/>
    </row>
    <row r="67" spans="1:257" s="1" customFormat="1" ht="9" customHeight="1">
      <c r="A67" s="43">
        <v>44984</v>
      </c>
      <c r="B67" s="44">
        <v>1963</v>
      </c>
      <c r="C67" s="44">
        <v>1972</v>
      </c>
      <c r="D67" s="44">
        <v>3611</v>
      </c>
      <c r="E67" s="44">
        <v>0</v>
      </c>
      <c r="F67" s="44">
        <v>1214.8125</v>
      </c>
      <c r="G67" s="44">
        <v>640</v>
      </c>
      <c r="H67" s="44">
        <v>2781</v>
      </c>
      <c r="I67" s="44">
        <v>2179</v>
      </c>
      <c r="J67" s="44">
        <v>1005</v>
      </c>
      <c r="K67" s="44">
        <v>808</v>
      </c>
      <c r="L67" s="44">
        <v>15990</v>
      </c>
      <c r="M67" s="44">
        <v>8508</v>
      </c>
      <c r="N67" s="44">
        <v>0</v>
      </c>
      <c r="O67" s="44">
        <v>4822</v>
      </c>
      <c r="P67" s="44">
        <v>5957</v>
      </c>
      <c r="Q67" s="44">
        <v>3579</v>
      </c>
      <c r="R67" s="44">
        <v>1464</v>
      </c>
      <c r="S67" s="44">
        <v>1</v>
      </c>
      <c r="T67" s="44">
        <v>0.39990234375</v>
      </c>
      <c r="U67" s="44">
        <v>4.0078125</v>
      </c>
      <c r="V67" s="44">
        <v>3.71875</v>
      </c>
      <c r="W67" s="44">
        <v>793</v>
      </c>
      <c r="X67" s="44">
        <v>2.4519348144531299</v>
      </c>
      <c r="Y67" s="44">
        <v>0</v>
      </c>
      <c r="Z67" s="44">
        <v>37.7998046875</v>
      </c>
      <c r="AA67" s="44">
        <v>0</v>
      </c>
      <c r="AB67" s="44">
        <v>4.2011111111111097</v>
      </c>
      <c r="AC67" s="44">
        <v>55.0625</v>
      </c>
      <c r="AD67" s="44">
        <v>6.775390625</v>
      </c>
      <c r="AE67" s="44">
        <v>6.96484375</v>
      </c>
      <c r="AF67" s="44">
        <v>914.375</v>
      </c>
      <c r="AG67" s="44">
        <v>2.8883333333333301</v>
      </c>
      <c r="AH67" s="44">
        <v>8.7091666666666701</v>
      </c>
      <c r="AI67" s="44">
        <v>1</v>
      </c>
      <c r="AJ67" s="44">
        <v>0.27392578125</v>
      </c>
      <c r="AK67" s="44">
        <v>0.281005859375</v>
      </c>
      <c r="AL67" s="44">
        <v>4.099609375</v>
      </c>
      <c r="AM67" s="44">
        <v>0</v>
      </c>
      <c r="AN67" s="44">
        <v>0</v>
      </c>
      <c r="AO67" s="44">
        <v>0</v>
      </c>
      <c r="AP67" s="44">
        <v>14.96484375</v>
      </c>
      <c r="AQ67" s="44">
        <v>8.25</v>
      </c>
      <c r="AR67" s="44">
        <v>428.625</v>
      </c>
      <c r="AS67" s="44">
        <v>5.7412109375</v>
      </c>
      <c r="AT67" s="44">
        <v>3.47265625</v>
      </c>
      <c r="AU67" s="44">
        <v>132.78125</v>
      </c>
      <c r="AV67" s="44">
        <v>109.30078125</v>
      </c>
      <c r="AW67" s="44">
        <v>83.19921875</v>
      </c>
      <c r="AX67" s="44">
        <v>0</v>
      </c>
      <c r="AY67" s="44">
        <v>55.798828125</v>
      </c>
      <c r="AZ67" s="44">
        <v>24</v>
      </c>
      <c r="BA67" s="44">
        <v>23.9719444444444</v>
      </c>
      <c r="BB67" s="45">
        <v>24</v>
      </c>
      <c r="BC67" s="44">
        <v>21.8686111111111</v>
      </c>
      <c r="BD67" s="44">
        <v>0</v>
      </c>
      <c r="BE67" s="44">
        <v>5.2605555555555599</v>
      </c>
      <c r="BF67" s="44">
        <v>0</v>
      </c>
      <c r="BG67" s="44">
        <v>0</v>
      </c>
      <c r="BH67" s="44">
        <v>0</v>
      </c>
      <c r="BI67" s="44">
        <v>12.554166666666699</v>
      </c>
      <c r="BJ67" s="44">
        <v>17.303333333333299</v>
      </c>
      <c r="BK67" s="44">
        <v>19.469722222222199</v>
      </c>
      <c r="BL67" s="44">
        <v>0</v>
      </c>
      <c r="BM67" s="44">
        <v>12.0041666666667</v>
      </c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6"/>
      <c r="IQ67" s="46"/>
      <c r="IR67" s="46"/>
      <c r="IS67" s="46"/>
      <c r="IT67" s="46"/>
      <c r="IU67" s="46"/>
      <c r="IV67" s="46"/>
      <c r="IW67" s="46"/>
    </row>
    <row r="68" spans="1:257" s="1" customFormat="1" ht="9" customHeight="1">
      <c r="A68" s="43">
        <v>44985</v>
      </c>
      <c r="B68" s="44">
        <v>1897</v>
      </c>
      <c r="C68" s="44">
        <v>1970</v>
      </c>
      <c r="D68" s="44">
        <v>3170.5</v>
      </c>
      <c r="E68" s="44">
        <v>0</v>
      </c>
      <c r="F68" s="44">
        <v>1925.28125</v>
      </c>
      <c r="G68" s="44">
        <v>333</v>
      </c>
      <c r="H68" s="44">
        <v>3058</v>
      </c>
      <c r="I68" s="44">
        <v>1727</v>
      </c>
      <c r="J68" s="44">
        <v>660</v>
      </c>
      <c r="K68" s="44">
        <v>464</v>
      </c>
      <c r="L68" s="44">
        <v>15030</v>
      </c>
      <c r="M68" s="44">
        <v>8475</v>
      </c>
      <c r="N68" s="44">
        <v>0</v>
      </c>
      <c r="O68" s="44">
        <v>4472</v>
      </c>
      <c r="P68" s="44">
        <v>5628</v>
      </c>
      <c r="Q68" s="44">
        <v>3846</v>
      </c>
      <c r="R68" s="44">
        <v>1438</v>
      </c>
      <c r="S68" s="44">
        <v>0</v>
      </c>
      <c r="T68" s="44">
        <v>0</v>
      </c>
      <c r="U68" s="44">
        <v>4.205078125</v>
      </c>
      <c r="V68" s="44">
        <v>3.75</v>
      </c>
      <c r="W68" s="44">
        <v>814</v>
      </c>
      <c r="X68" s="44">
        <v>0.52667236328125</v>
      </c>
      <c r="Y68" s="44">
        <v>2.7302551269531299</v>
      </c>
      <c r="Z68" s="44">
        <v>52.7001953125</v>
      </c>
      <c r="AA68" s="44">
        <v>4.01</v>
      </c>
      <c r="AB68" s="44">
        <v>0</v>
      </c>
      <c r="AC68" s="44">
        <v>53.40625</v>
      </c>
      <c r="AD68" s="44">
        <v>10.0732421875</v>
      </c>
      <c r="AE68" s="44">
        <v>3.93359375</v>
      </c>
      <c r="AF68" s="44">
        <v>930.6875</v>
      </c>
      <c r="AG68" s="44">
        <v>2.2124999999999999</v>
      </c>
      <c r="AH68" s="44">
        <v>9.8666666666666707</v>
      </c>
      <c r="AI68" s="44">
        <v>1</v>
      </c>
      <c r="AJ68" s="44">
        <v>0.293701171875</v>
      </c>
      <c r="AK68" s="44">
        <v>0.302001953125</v>
      </c>
      <c r="AL68" s="44">
        <v>4.2001953125</v>
      </c>
      <c r="AM68" s="44">
        <v>0</v>
      </c>
      <c r="AN68" s="44">
        <v>0</v>
      </c>
      <c r="AO68" s="44">
        <v>0</v>
      </c>
      <c r="AP68" s="44">
        <v>6.666015625</v>
      </c>
      <c r="AQ68" s="44">
        <v>11.970703125</v>
      </c>
      <c r="AR68" s="44">
        <v>354</v>
      </c>
      <c r="AS68" s="44">
        <v>6.00390625</v>
      </c>
      <c r="AT68" s="44">
        <v>3.3916015625</v>
      </c>
      <c r="AU68" s="44">
        <v>135.59375</v>
      </c>
      <c r="AV68" s="44">
        <v>84.900390625</v>
      </c>
      <c r="AW68" s="44">
        <v>64.30078125</v>
      </c>
      <c r="AX68" s="44">
        <v>0</v>
      </c>
      <c r="AY68" s="44">
        <v>59.1015625</v>
      </c>
      <c r="AZ68" s="44">
        <v>21.053055555555598</v>
      </c>
      <c r="BA68" s="44">
        <v>23.143888888888899</v>
      </c>
      <c r="BB68" s="45">
        <v>24</v>
      </c>
      <c r="BC68" s="44">
        <v>24</v>
      </c>
      <c r="BD68" s="44">
        <v>0</v>
      </c>
      <c r="BE68" s="44">
        <v>2.7463888888888901</v>
      </c>
      <c r="BF68" s="44">
        <v>0</v>
      </c>
      <c r="BG68" s="44">
        <v>0</v>
      </c>
      <c r="BH68" s="44">
        <v>0</v>
      </c>
      <c r="BI68" s="44">
        <v>7.2494444444444399</v>
      </c>
      <c r="BJ68" s="44">
        <v>11.890833333333299</v>
      </c>
      <c r="BK68" s="44">
        <v>15.487777777777801</v>
      </c>
      <c r="BL68" s="44">
        <v>0</v>
      </c>
      <c r="BM68" s="44">
        <v>18.9025</v>
      </c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6"/>
      <c r="CD68" s="46"/>
      <c r="CE68" s="46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6"/>
      <c r="DD68" s="46"/>
      <c r="DE68" s="46"/>
      <c r="DF68" s="46"/>
      <c r="DG68" s="46"/>
      <c r="DH68" s="46"/>
      <c r="DI68" s="46"/>
      <c r="DJ68" s="46"/>
      <c r="DK68" s="46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6"/>
      <c r="EH68" s="46"/>
      <c r="EI68" s="46"/>
      <c r="EJ68" s="46"/>
      <c r="EK68" s="46"/>
      <c r="EL68" s="46"/>
      <c r="EM68" s="46"/>
      <c r="EN68" s="46"/>
      <c r="EO68" s="46"/>
      <c r="EP68" s="46"/>
      <c r="EQ68" s="46"/>
      <c r="ER68" s="46"/>
      <c r="ES68" s="46"/>
      <c r="ET68" s="46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6"/>
      <c r="FF68" s="46"/>
      <c r="FG68" s="46"/>
      <c r="FH68" s="46"/>
      <c r="FI68" s="46"/>
      <c r="FJ68" s="46"/>
      <c r="FK68" s="46"/>
      <c r="FL68" s="46"/>
      <c r="FM68" s="46"/>
      <c r="FN68" s="46"/>
      <c r="FO68" s="46"/>
      <c r="FP68" s="46"/>
      <c r="FQ68" s="46"/>
      <c r="FR68" s="46"/>
      <c r="FS68" s="46"/>
      <c r="FT68" s="46"/>
      <c r="FU68" s="46"/>
      <c r="FV68" s="46"/>
      <c r="FW68" s="46"/>
      <c r="FX68" s="46"/>
      <c r="FY68" s="46"/>
      <c r="FZ68" s="46"/>
      <c r="GA68" s="46"/>
      <c r="GB68" s="46"/>
      <c r="GC68" s="46"/>
      <c r="GD68" s="46"/>
      <c r="GE68" s="46"/>
      <c r="GF68" s="46"/>
      <c r="GG68" s="46"/>
      <c r="GH68" s="46"/>
      <c r="GI68" s="46"/>
      <c r="GJ68" s="46"/>
      <c r="GK68" s="46"/>
      <c r="GL68" s="46"/>
      <c r="GM68" s="46"/>
      <c r="GN68" s="46"/>
      <c r="GO68" s="46"/>
      <c r="GP68" s="46"/>
      <c r="GQ68" s="46"/>
      <c r="GR68" s="46"/>
      <c r="GS68" s="46"/>
      <c r="GT68" s="46"/>
      <c r="GU68" s="46"/>
      <c r="GV68" s="46"/>
      <c r="GW68" s="46"/>
      <c r="GX68" s="46"/>
      <c r="GY68" s="46"/>
      <c r="GZ68" s="46"/>
      <c r="HA68" s="46"/>
      <c r="HB68" s="46"/>
      <c r="HC68" s="46"/>
      <c r="HD68" s="46"/>
      <c r="HE68" s="46"/>
      <c r="HF68" s="46"/>
      <c r="HG68" s="46"/>
      <c r="HH68" s="46"/>
      <c r="HI68" s="46"/>
      <c r="HJ68" s="46"/>
      <c r="HK68" s="46"/>
      <c r="HL68" s="46"/>
      <c r="HM68" s="46"/>
      <c r="HN68" s="46"/>
      <c r="HO68" s="46"/>
      <c r="HP68" s="46"/>
      <c r="HQ68" s="46"/>
      <c r="HR68" s="46"/>
      <c r="HS68" s="46"/>
      <c r="HT68" s="46"/>
      <c r="HU68" s="46"/>
      <c r="HV68" s="46"/>
      <c r="HW68" s="46"/>
      <c r="HX68" s="46"/>
      <c r="HY68" s="46"/>
      <c r="HZ68" s="46"/>
      <c r="IA68" s="46"/>
      <c r="IB68" s="46"/>
      <c r="IC68" s="46"/>
      <c r="ID68" s="46"/>
      <c r="IE68" s="46"/>
      <c r="IF68" s="46"/>
      <c r="IG68" s="46"/>
      <c r="IH68" s="46"/>
      <c r="II68" s="46"/>
      <c r="IJ68" s="46"/>
      <c r="IK68" s="46"/>
      <c r="IL68" s="46"/>
      <c r="IM68" s="46"/>
      <c r="IN68" s="46"/>
      <c r="IO68" s="46"/>
      <c r="IP68" s="46"/>
      <c r="IQ68" s="46"/>
      <c r="IR68" s="46"/>
      <c r="IS68" s="46"/>
      <c r="IT68" s="46"/>
      <c r="IU68" s="46"/>
      <c r="IV68" s="46"/>
      <c r="IW68" s="46"/>
    </row>
    <row r="69" spans="1:257" s="1" customFormat="1" ht="9" customHeight="1">
      <c r="A69" s="43">
        <v>44986</v>
      </c>
      <c r="B69" s="44">
        <v>1906</v>
      </c>
      <c r="C69" s="44">
        <v>1967</v>
      </c>
      <c r="D69" s="44">
        <v>3137.75</v>
      </c>
      <c r="E69" s="44">
        <v>0</v>
      </c>
      <c r="F69" s="44">
        <v>1972</v>
      </c>
      <c r="G69" s="44">
        <v>540</v>
      </c>
      <c r="H69" s="44">
        <v>3055</v>
      </c>
      <c r="I69" s="44">
        <v>1729</v>
      </c>
      <c r="J69" s="44">
        <v>710</v>
      </c>
      <c r="K69" s="44">
        <v>509</v>
      </c>
      <c r="L69" s="44">
        <v>15350</v>
      </c>
      <c r="M69" s="44">
        <v>8658</v>
      </c>
      <c r="N69" s="44">
        <v>0</v>
      </c>
      <c r="O69" s="44">
        <v>4412</v>
      </c>
      <c r="P69" s="44">
        <v>5591</v>
      </c>
      <c r="Q69" s="44">
        <v>3608</v>
      </c>
      <c r="R69" s="44">
        <v>1376</v>
      </c>
      <c r="S69" s="44">
        <v>0</v>
      </c>
      <c r="T69" s="44">
        <v>0</v>
      </c>
      <c r="U69" s="44">
        <v>4.310546875</v>
      </c>
      <c r="V69" s="44">
        <v>4.21875</v>
      </c>
      <c r="W69" s="44">
        <v>873</v>
      </c>
      <c r="X69" s="44">
        <v>2.38165283203125</v>
      </c>
      <c r="Y69" s="44">
        <v>0.2611083984375</v>
      </c>
      <c r="Z69" s="44">
        <v>41</v>
      </c>
      <c r="AA69" s="44">
        <v>0</v>
      </c>
      <c r="AB69" s="44">
        <v>3.95333333333333</v>
      </c>
      <c r="AC69" s="44">
        <v>51.59375</v>
      </c>
      <c r="AD69" s="44">
        <v>12.423828125</v>
      </c>
      <c r="AE69" s="44">
        <v>2.3125</v>
      </c>
      <c r="AF69" s="44">
        <v>967.75</v>
      </c>
      <c r="AG69" s="44">
        <v>6.1174999999999997</v>
      </c>
      <c r="AH69" s="44">
        <v>7.0758333333333301</v>
      </c>
      <c r="AI69" s="44">
        <v>2</v>
      </c>
      <c r="AJ69" s="44">
        <v>0.289794921875</v>
      </c>
      <c r="AK69" s="44">
        <v>0.299560546875</v>
      </c>
      <c r="AL69" s="44">
        <v>4.2998046875</v>
      </c>
      <c r="AM69" s="44">
        <v>0</v>
      </c>
      <c r="AN69" s="44">
        <v>0</v>
      </c>
      <c r="AO69" s="44">
        <v>0</v>
      </c>
      <c r="AP69" s="44">
        <v>13.326171875</v>
      </c>
      <c r="AQ69" s="44">
        <v>8.87890625</v>
      </c>
      <c r="AR69" s="44">
        <v>435.875</v>
      </c>
      <c r="AS69" s="44">
        <v>5.412109375</v>
      </c>
      <c r="AT69" s="44">
        <v>5.6953125</v>
      </c>
      <c r="AU69" s="44">
        <v>159</v>
      </c>
      <c r="AV69" s="44">
        <v>95.400390625</v>
      </c>
      <c r="AW69" s="44">
        <v>37.69921875</v>
      </c>
      <c r="AX69" s="44">
        <v>0</v>
      </c>
      <c r="AY69" s="44">
        <v>45.798828125</v>
      </c>
      <c r="AZ69" s="44">
        <v>20.8555555555556</v>
      </c>
      <c r="BA69" s="44">
        <v>23.2713888888889</v>
      </c>
      <c r="BB69" s="45">
        <v>24</v>
      </c>
      <c r="BC69" s="44">
        <v>23.9994444444444</v>
      </c>
      <c r="BD69" s="44">
        <v>0</v>
      </c>
      <c r="BE69" s="44">
        <v>4.4363888888888896</v>
      </c>
      <c r="BF69" s="44">
        <v>0</v>
      </c>
      <c r="BG69" s="44">
        <v>0</v>
      </c>
      <c r="BH69" s="44">
        <v>0</v>
      </c>
      <c r="BI69" s="44">
        <v>7.9372222222222204</v>
      </c>
      <c r="BJ69" s="44">
        <v>12.7225</v>
      </c>
      <c r="BK69" s="44">
        <v>15.446666666666699</v>
      </c>
      <c r="BL69" s="44">
        <v>0</v>
      </c>
      <c r="BM69" s="44">
        <v>19.410833333333301</v>
      </c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6"/>
      <c r="CD69" s="46"/>
      <c r="CE69" s="46"/>
      <c r="CF69" s="46"/>
      <c r="CG69" s="46"/>
      <c r="CH69" s="46"/>
      <c r="CI69" s="46"/>
      <c r="CJ69" s="46"/>
      <c r="CK69" s="46"/>
      <c r="CL69" s="46"/>
      <c r="CM69" s="46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46"/>
      <c r="DA69" s="46"/>
      <c r="DB69" s="46"/>
      <c r="DC69" s="46"/>
      <c r="DD69" s="46"/>
      <c r="DE69" s="46"/>
      <c r="DF69" s="46"/>
      <c r="DG69" s="46"/>
      <c r="DH69" s="46"/>
      <c r="DI69" s="46"/>
      <c r="DJ69" s="46"/>
      <c r="DK69" s="46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6"/>
      <c r="DY69" s="46"/>
      <c r="DZ69" s="46"/>
      <c r="EA69" s="46"/>
      <c r="EB69" s="46"/>
      <c r="EC69" s="46"/>
      <c r="ED69" s="46"/>
      <c r="EE69" s="46"/>
      <c r="EF69" s="46"/>
      <c r="EG69" s="46"/>
      <c r="EH69" s="46"/>
      <c r="EI69" s="46"/>
      <c r="EJ69" s="46"/>
      <c r="EK69" s="46"/>
      <c r="EL69" s="46"/>
      <c r="EM69" s="46"/>
      <c r="EN69" s="46"/>
      <c r="EO69" s="46"/>
      <c r="EP69" s="46"/>
      <c r="EQ69" s="46"/>
      <c r="ER69" s="46"/>
      <c r="ES69" s="46"/>
      <c r="ET69" s="46"/>
      <c r="EU69" s="46"/>
      <c r="EV69" s="46"/>
      <c r="EW69" s="46"/>
      <c r="EX69" s="46"/>
      <c r="EY69" s="46"/>
      <c r="EZ69" s="46"/>
      <c r="FA69" s="46"/>
      <c r="FB69" s="46"/>
      <c r="FC69" s="46"/>
      <c r="FD69" s="46"/>
      <c r="FE69" s="46"/>
      <c r="FF69" s="46"/>
      <c r="FG69" s="46"/>
      <c r="FH69" s="46"/>
      <c r="FI69" s="46"/>
      <c r="FJ69" s="46"/>
      <c r="FK69" s="46"/>
      <c r="FL69" s="46"/>
      <c r="FM69" s="46"/>
      <c r="FN69" s="46"/>
      <c r="FO69" s="46"/>
      <c r="FP69" s="46"/>
      <c r="FQ69" s="46"/>
      <c r="FR69" s="46"/>
      <c r="FS69" s="46"/>
      <c r="FT69" s="46"/>
      <c r="FU69" s="46"/>
      <c r="FV69" s="46"/>
      <c r="FW69" s="46"/>
      <c r="FX69" s="46"/>
      <c r="FY69" s="46"/>
      <c r="FZ69" s="46"/>
      <c r="GA69" s="46"/>
      <c r="GB69" s="46"/>
      <c r="GC69" s="46"/>
      <c r="GD69" s="46"/>
      <c r="GE69" s="46"/>
      <c r="GF69" s="46"/>
      <c r="GG69" s="46"/>
      <c r="GH69" s="46"/>
      <c r="GI69" s="46"/>
      <c r="GJ69" s="46"/>
      <c r="GK69" s="46"/>
      <c r="GL69" s="46"/>
      <c r="GM69" s="46"/>
      <c r="GN69" s="46"/>
      <c r="GO69" s="46"/>
      <c r="GP69" s="46"/>
      <c r="GQ69" s="46"/>
      <c r="GR69" s="46"/>
      <c r="GS69" s="46"/>
      <c r="GT69" s="46"/>
      <c r="GU69" s="46"/>
      <c r="GV69" s="46"/>
      <c r="GW69" s="46"/>
      <c r="GX69" s="46"/>
      <c r="GY69" s="46"/>
      <c r="GZ69" s="46"/>
      <c r="HA69" s="46"/>
      <c r="HB69" s="46"/>
      <c r="HC69" s="46"/>
      <c r="HD69" s="46"/>
      <c r="HE69" s="46"/>
      <c r="HF69" s="46"/>
      <c r="HG69" s="46"/>
      <c r="HH69" s="46"/>
      <c r="HI69" s="46"/>
      <c r="HJ69" s="46"/>
      <c r="HK69" s="46"/>
      <c r="HL69" s="46"/>
      <c r="HM69" s="46"/>
      <c r="HN69" s="46"/>
      <c r="HO69" s="46"/>
      <c r="HP69" s="46"/>
      <c r="HQ69" s="46"/>
      <c r="HR69" s="46"/>
      <c r="HS69" s="46"/>
      <c r="HT69" s="46"/>
      <c r="HU69" s="46"/>
      <c r="HV69" s="46"/>
      <c r="HW69" s="46"/>
      <c r="HX69" s="46"/>
      <c r="HY69" s="46"/>
      <c r="HZ69" s="46"/>
      <c r="IA69" s="46"/>
      <c r="IB69" s="46"/>
      <c r="IC69" s="46"/>
      <c r="ID69" s="46"/>
      <c r="IE69" s="46"/>
      <c r="IF69" s="46"/>
      <c r="IG69" s="46"/>
      <c r="IH69" s="46"/>
      <c r="II69" s="46"/>
      <c r="IJ69" s="46"/>
      <c r="IK69" s="46"/>
      <c r="IL69" s="46"/>
      <c r="IM69" s="46"/>
      <c r="IN69" s="46"/>
      <c r="IO69" s="46"/>
      <c r="IP69" s="46"/>
      <c r="IQ69" s="46"/>
      <c r="IR69" s="46"/>
      <c r="IS69" s="46"/>
      <c r="IT69" s="46"/>
      <c r="IU69" s="46"/>
      <c r="IV69" s="46"/>
      <c r="IW69" s="46"/>
    </row>
    <row r="70" spans="1:257" s="1" customFormat="1" ht="9" customHeight="1">
      <c r="A70" s="43">
        <v>44987</v>
      </c>
      <c r="B70" s="44">
        <v>1909</v>
      </c>
      <c r="C70" s="44">
        <v>1963</v>
      </c>
      <c r="D70" s="44">
        <v>3120.75</v>
      </c>
      <c r="E70" s="44">
        <v>0</v>
      </c>
      <c r="F70" s="44">
        <v>1821.21875</v>
      </c>
      <c r="G70" s="44">
        <v>296</v>
      </c>
      <c r="H70" s="44">
        <v>3054</v>
      </c>
      <c r="I70" s="44">
        <v>1581</v>
      </c>
      <c r="J70" s="44">
        <v>591</v>
      </c>
      <c r="K70" s="44">
        <v>393</v>
      </c>
      <c r="L70" s="44">
        <v>14560</v>
      </c>
      <c r="M70" s="44">
        <v>8302</v>
      </c>
      <c r="N70" s="44">
        <v>0</v>
      </c>
      <c r="O70" s="44">
        <v>4351</v>
      </c>
      <c r="P70" s="44">
        <v>5597</v>
      </c>
      <c r="Q70" s="44">
        <v>3977</v>
      </c>
      <c r="R70" s="44">
        <v>1030</v>
      </c>
      <c r="S70" s="44">
        <v>0</v>
      </c>
      <c r="T70" s="44">
        <v>0</v>
      </c>
      <c r="U70" s="44">
        <v>4.166015625</v>
      </c>
      <c r="V70" s="44">
        <v>4.234375</v>
      </c>
      <c r="W70" s="44">
        <v>861</v>
      </c>
      <c r="X70" s="44">
        <v>0</v>
      </c>
      <c r="Y70" s="44">
        <v>2.4544677734375</v>
      </c>
      <c r="Z70" s="44">
        <v>39.8994140625</v>
      </c>
      <c r="AA70" s="44">
        <v>3.2138888888888899</v>
      </c>
      <c r="AB70" s="44">
        <v>0</v>
      </c>
      <c r="AC70" s="44">
        <v>50.359375</v>
      </c>
      <c r="AD70" s="44">
        <v>8.33984375</v>
      </c>
      <c r="AE70" s="44">
        <v>6.2412109375</v>
      </c>
      <c r="AF70" s="44">
        <v>960.6875</v>
      </c>
      <c r="AG70" s="44">
        <v>5.9294444444444396</v>
      </c>
      <c r="AH70" s="44">
        <v>5.1347222222222202</v>
      </c>
      <c r="AI70" s="44">
        <v>1</v>
      </c>
      <c r="AJ70" s="44">
        <v>0.264892578125</v>
      </c>
      <c r="AK70" s="44">
        <v>0.271240234375</v>
      </c>
      <c r="AL70" s="44">
        <v>3.900390625</v>
      </c>
      <c r="AM70" s="44">
        <v>0</v>
      </c>
      <c r="AN70" s="44">
        <v>0</v>
      </c>
      <c r="AO70" s="44">
        <v>0</v>
      </c>
      <c r="AP70" s="44">
        <v>12.1796875</v>
      </c>
      <c r="AQ70" s="44">
        <v>7.705078125</v>
      </c>
      <c r="AR70" s="44">
        <v>378.125</v>
      </c>
      <c r="AS70" s="44">
        <v>5.4892578125</v>
      </c>
      <c r="AT70" s="44">
        <v>4.61328125</v>
      </c>
      <c r="AU70" s="44">
        <v>145.40625</v>
      </c>
      <c r="AV70" s="44">
        <v>110.599609375</v>
      </c>
      <c r="AW70" s="44">
        <v>54.5</v>
      </c>
      <c r="AX70" s="44">
        <v>0</v>
      </c>
      <c r="AY70" s="44">
        <v>54.599609375</v>
      </c>
      <c r="AZ70" s="44">
        <v>20.704722222222198</v>
      </c>
      <c r="BA70" s="44">
        <v>23.296944444444399</v>
      </c>
      <c r="BB70" s="45">
        <v>24</v>
      </c>
      <c r="BC70" s="44">
        <v>23.9994444444444</v>
      </c>
      <c r="BD70" s="44">
        <v>0</v>
      </c>
      <c r="BE70" s="44">
        <v>2.4408333333333299</v>
      </c>
      <c r="BF70" s="44">
        <v>0</v>
      </c>
      <c r="BG70" s="44">
        <v>0</v>
      </c>
      <c r="BH70" s="44">
        <v>0</v>
      </c>
      <c r="BI70" s="44">
        <v>6.1558333333333302</v>
      </c>
      <c r="BJ70" s="44">
        <v>10.6355555555556</v>
      </c>
      <c r="BK70" s="44">
        <v>14.174444444444401</v>
      </c>
      <c r="BL70" s="44">
        <v>0</v>
      </c>
      <c r="BM70" s="44">
        <v>17.923055555555599</v>
      </c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6"/>
      <c r="CD70" s="46"/>
      <c r="CE70" s="46"/>
      <c r="CF70" s="46"/>
      <c r="CG70" s="46"/>
      <c r="CH70" s="46"/>
      <c r="CI70" s="46"/>
      <c r="CJ70" s="46"/>
      <c r="CK70" s="46"/>
      <c r="CL70" s="46"/>
      <c r="CM70" s="46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6"/>
      <c r="DD70" s="46"/>
      <c r="DE70" s="46"/>
      <c r="DF70" s="46"/>
      <c r="DG70" s="46"/>
      <c r="DH70" s="46"/>
      <c r="DI70" s="46"/>
      <c r="DJ70" s="46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/>
      <c r="ET70" s="46"/>
      <c r="EU70" s="46"/>
      <c r="EV70" s="46"/>
      <c r="EW70" s="46"/>
      <c r="EX70" s="46"/>
      <c r="EY70" s="46"/>
      <c r="EZ70" s="46"/>
      <c r="FA70" s="46"/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/>
      <c r="FU70" s="46"/>
      <c r="FV70" s="46"/>
      <c r="FW70" s="46"/>
      <c r="FX70" s="46"/>
      <c r="FY70" s="46"/>
      <c r="FZ70" s="46"/>
      <c r="GA70" s="46"/>
      <c r="GB70" s="46"/>
      <c r="GC70" s="46"/>
      <c r="GD70" s="46"/>
      <c r="GE70" s="46"/>
      <c r="GF70" s="46"/>
      <c r="GG70" s="46"/>
      <c r="GH70" s="46"/>
      <c r="GI70" s="46"/>
      <c r="GJ70" s="46"/>
      <c r="GK70" s="46"/>
      <c r="GL70" s="46"/>
      <c r="GM70" s="46"/>
      <c r="GN70" s="46"/>
      <c r="GO70" s="46"/>
      <c r="GP70" s="46"/>
      <c r="GQ70" s="46"/>
      <c r="GR70" s="46"/>
      <c r="GS70" s="46"/>
      <c r="GT70" s="46"/>
      <c r="GU70" s="46"/>
      <c r="GV70" s="46"/>
      <c r="GW70" s="46"/>
      <c r="GX70" s="46"/>
      <c r="GY70" s="46"/>
      <c r="GZ70" s="46"/>
      <c r="HA70" s="46"/>
      <c r="HB70" s="46"/>
      <c r="HC70" s="46"/>
      <c r="HD70" s="46"/>
      <c r="HE70" s="46"/>
      <c r="HF70" s="46"/>
      <c r="HG70" s="46"/>
      <c r="HH70" s="46"/>
      <c r="HI70" s="46"/>
      <c r="HJ70" s="46"/>
      <c r="HK70" s="46"/>
      <c r="HL70" s="46"/>
      <c r="HM70" s="46"/>
      <c r="HN70" s="46"/>
      <c r="HO70" s="46"/>
      <c r="HP70" s="46"/>
      <c r="HQ70" s="46"/>
      <c r="HR70" s="46"/>
      <c r="HS70" s="46"/>
      <c r="HT70" s="46"/>
      <c r="HU70" s="46"/>
      <c r="HV70" s="46"/>
      <c r="HW70" s="46"/>
      <c r="HX70" s="46"/>
      <c r="HY70" s="46"/>
      <c r="HZ70" s="46"/>
      <c r="IA70" s="46"/>
      <c r="IB70" s="46"/>
      <c r="IC70" s="46"/>
      <c r="ID70" s="46"/>
      <c r="IE70" s="46"/>
      <c r="IF70" s="46"/>
      <c r="IG70" s="46"/>
      <c r="IH70" s="46"/>
      <c r="II70" s="46"/>
      <c r="IJ70" s="46"/>
      <c r="IK70" s="46"/>
      <c r="IL70" s="46"/>
      <c r="IM70" s="46"/>
      <c r="IN70" s="46"/>
      <c r="IO70" s="46"/>
      <c r="IP70" s="46"/>
      <c r="IQ70" s="46"/>
      <c r="IR70" s="46"/>
      <c r="IS70" s="46"/>
      <c r="IT70" s="46"/>
      <c r="IU70" s="46"/>
      <c r="IV70" s="46"/>
      <c r="IW70" s="46"/>
    </row>
    <row r="71" spans="1:257" s="1" customFormat="1" ht="9" customHeight="1">
      <c r="A71" s="43">
        <v>44988</v>
      </c>
      <c r="B71" s="44">
        <v>1884</v>
      </c>
      <c r="C71" s="44">
        <v>1964</v>
      </c>
      <c r="D71" s="44">
        <v>3100</v>
      </c>
      <c r="E71" s="44">
        <v>0</v>
      </c>
      <c r="F71" s="44">
        <v>1792</v>
      </c>
      <c r="G71" s="44">
        <v>276</v>
      </c>
      <c r="H71" s="44">
        <v>3056</v>
      </c>
      <c r="I71" s="44">
        <v>1503</v>
      </c>
      <c r="J71" s="44">
        <v>559</v>
      </c>
      <c r="K71" s="44">
        <v>394</v>
      </c>
      <c r="L71" s="44">
        <v>14360</v>
      </c>
      <c r="M71" s="44">
        <v>8119</v>
      </c>
      <c r="N71" s="44">
        <v>0</v>
      </c>
      <c r="O71" s="44">
        <v>4394</v>
      </c>
      <c r="P71" s="44">
        <v>5254</v>
      </c>
      <c r="Q71" s="44">
        <v>3691</v>
      </c>
      <c r="R71" s="44">
        <v>1034</v>
      </c>
      <c r="S71" s="44">
        <v>0</v>
      </c>
      <c r="T71" s="44">
        <v>0</v>
      </c>
      <c r="U71" s="44">
        <v>3.69921875</v>
      </c>
      <c r="V71" s="44">
        <v>4.4375</v>
      </c>
      <c r="W71" s="44">
        <v>834</v>
      </c>
      <c r="X71" s="44">
        <v>2.4980773925781299</v>
      </c>
      <c r="Y71" s="44">
        <v>0</v>
      </c>
      <c r="Z71" s="44">
        <v>38.7001953125</v>
      </c>
      <c r="AA71" s="44">
        <v>0</v>
      </c>
      <c r="AB71" s="44">
        <v>3.3177777777777799</v>
      </c>
      <c r="AC71" s="44">
        <v>51.296875</v>
      </c>
      <c r="AD71" s="44">
        <v>5.0859375</v>
      </c>
      <c r="AE71" s="44">
        <v>9.4736328125</v>
      </c>
      <c r="AF71" s="44">
        <v>963.0625</v>
      </c>
      <c r="AG71" s="44">
        <v>6.5163888888888897</v>
      </c>
      <c r="AH71" s="44">
        <v>5.9752777777777801</v>
      </c>
      <c r="AI71" s="44">
        <v>3</v>
      </c>
      <c r="AJ71" s="44">
        <v>0.281982421875</v>
      </c>
      <c r="AK71" s="44">
        <v>0.2890625</v>
      </c>
      <c r="AL71" s="44">
        <v>4</v>
      </c>
      <c r="AM71" s="44">
        <v>0</v>
      </c>
      <c r="AN71" s="44">
        <v>0</v>
      </c>
      <c r="AO71" s="44">
        <v>0</v>
      </c>
      <c r="AP71" s="44">
        <v>7.23046875</v>
      </c>
      <c r="AQ71" s="44">
        <v>14.775390625</v>
      </c>
      <c r="AR71" s="44">
        <v>421.875</v>
      </c>
      <c r="AS71" s="44">
        <v>5.6123046875</v>
      </c>
      <c r="AT71" s="44">
        <v>3.6337890625</v>
      </c>
      <c r="AU71" s="44">
        <v>133.3125</v>
      </c>
      <c r="AV71" s="44">
        <v>80.599609375</v>
      </c>
      <c r="AW71" s="44">
        <v>47</v>
      </c>
      <c r="AX71" s="44">
        <v>0</v>
      </c>
      <c r="AY71" s="44">
        <v>70.5</v>
      </c>
      <c r="AZ71" s="44">
        <v>20.533055555555599</v>
      </c>
      <c r="BA71" s="44">
        <v>22.980833333333301</v>
      </c>
      <c r="BB71" s="45">
        <v>24</v>
      </c>
      <c r="BC71" s="44">
        <v>23.9994444444444</v>
      </c>
      <c r="BD71" s="44">
        <v>0</v>
      </c>
      <c r="BE71" s="44">
        <v>2.2636111111111101</v>
      </c>
      <c r="BF71" s="44">
        <v>0</v>
      </c>
      <c r="BG71" s="44">
        <v>0</v>
      </c>
      <c r="BH71" s="44">
        <v>0</v>
      </c>
      <c r="BI71" s="44">
        <v>6.1558333333333302</v>
      </c>
      <c r="BJ71" s="44">
        <v>10.1913888888889</v>
      </c>
      <c r="BK71" s="44">
        <v>13.4305555555556</v>
      </c>
      <c r="BL71" s="44">
        <v>0</v>
      </c>
      <c r="BM71" s="44">
        <v>17.5980555555556</v>
      </c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6"/>
      <c r="CD71" s="46"/>
      <c r="CE71" s="46"/>
      <c r="CF71" s="46"/>
      <c r="CG71" s="46"/>
      <c r="CH71" s="46"/>
      <c r="CI71" s="46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6"/>
      <c r="DA71" s="46"/>
      <c r="DB71" s="46"/>
      <c r="DC71" s="46"/>
      <c r="DD71" s="46"/>
      <c r="DE71" s="46"/>
      <c r="DF71" s="46"/>
      <c r="DG71" s="46"/>
      <c r="DH71" s="46"/>
      <c r="DI71" s="46"/>
      <c r="DJ71" s="46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6"/>
      <c r="FV71" s="46"/>
      <c r="FW71" s="46"/>
      <c r="FX71" s="46"/>
      <c r="FY71" s="46"/>
      <c r="FZ71" s="46"/>
      <c r="GA71" s="46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6"/>
      <c r="GN71" s="46"/>
      <c r="GO71" s="46"/>
      <c r="GP71" s="46"/>
      <c r="GQ71" s="46"/>
      <c r="GR71" s="46"/>
      <c r="GS71" s="46"/>
      <c r="GT71" s="46"/>
      <c r="GU71" s="46"/>
      <c r="GV71" s="46"/>
      <c r="GW71" s="46"/>
      <c r="GX71" s="46"/>
      <c r="GY71" s="46"/>
      <c r="GZ71" s="46"/>
      <c r="HA71" s="46"/>
      <c r="HB71" s="46"/>
      <c r="HC71" s="46"/>
      <c r="HD71" s="46"/>
      <c r="HE71" s="46"/>
      <c r="HF71" s="46"/>
      <c r="HG71" s="46"/>
      <c r="HH71" s="46"/>
      <c r="HI71" s="46"/>
      <c r="HJ71" s="46"/>
      <c r="HK71" s="46"/>
      <c r="HL71" s="46"/>
      <c r="HM71" s="46"/>
      <c r="HN71" s="46"/>
      <c r="HO71" s="46"/>
      <c r="HP71" s="46"/>
      <c r="HQ71" s="46"/>
      <c r="HR71" s="46"/>
      <c r="HS71" s="46"/>
      <c r="HT71" s="46"/>
      <c r="HU71" s="46"/>
      <c r="HV71" s="46"/>
      <c r="HW71" s="46"/>
      <c r="HX71" s="46"/>
      <c r="HY71" s="46"/>
      <c r="HZ71" s="46"/>
      <c r="IA71" s="46"/>
      <c r="IB71" s="46"/>
      <c r="IC71" s="46"/>
      <c r="ID71" s="46"/>
      <c r="IE71" s="46"/>
      <c r="IF71" s="46"/>
      <c r="IG71" s="46"/>
      <c r="IH71" s="46"/>
      <c r="II71" s="46"/>
      <c r="IJ71" s="46"/>
      <c r="IK71" s="46"/>
      <c r="IL71" s="46"/>
      <c r="IM71" s="46"/>
      <c r="IN71" s="46"/>
      <c r="IO71" s="46"/>
      <c r="IP71" s="46"/>
      <c r="IQ71" s="46"/>
      <c r="IR71" s="46"/>
      <c r="IS71" s="46"/>
      <c r="IT71" s="46"/>
      <c r="IU71" s="46"/>
      <c r="IV71" s="46"/>
      <c r="IW71" s="46"/>
    </row>
    <row r="72" spans="1:257" s="1" customFormat="1" ht="9" customHeight="1">
      <c r="A72" s="43">
        <v>44989</v>
      </c>
      <c r="B72" s="44">
        <v>1966</v>
      </c>
      <c r="C72" s="44">
        <v>1962</v>
      </c>
      <c r="D72" s="44">
        <v>3051.5</v>
      </c>
      <c r="E72" s="44">
        <v>0</v>
      </c>
      <c r="F72" s="44">
        <v>1737</v>
      </c>
      <c r="G72" s="44">
        <v>2065</v>
      </c>
      <c r="H72" s="44">
        <v>2595</v>
      </c>
      <c r="I72" s="44">
        <v>937</v>
      </c>
      <c r="J72" s="44">
        <v>568</v>
      </c>
      <c r="K72" s="44">
        <v>13</v>
      </c>
      <c r="L72" s="44">
        <v>14770</v>
      </c>
      <c r="M72" s="44">
        <v>8289</v>
      </c>
      <c r="N72" s="44">
        <v>0</v>
      </c>
      <c r="O72" s="44">
        <v>4295</v>
      </c>
      <c r="P72" s="44">
        <v>5450</v>
      </c>
      <c r="Q72" s="44">
        <v>3552</v>
      </c>
      <c r="R72" s="44">
        <v>1187</v>
      </c>
      <c r="S72" s="44">
        <v>0</v>
      </c>
      <c r="T72" s="44">
        <v>0</v>
      </c>
      <c r="U72" s="44">
        <v>4.392578125</v>
      </c>
      <c r="V72" s="44">
        <v>3.796875</v>
      </c>
      <c r="W72" s="44">
        <v>841</v>
      </c>
      <c r="X72" s="44">
        <v>0.778045654296875</v>
      </c>
      <c r="Y72" s="44">
        <v>2.6666564941406201</v>
      </c>
      <c r="Z72" s="44">
        <v>55.6005859375</v>
      </c>
      <c r="AA72" s="44">
        <v>3.2133333333333298</v>
      </c>
      <c r="AB72" s="44">
        <v>0.274166666666667</v>
      </c>
      <c r="AC72" s="44">
        <v>54.53125</v>
      </c>
      <c r="AD72" s="44">
        <v>4.017578125</v>
      </c>
      <c r="AE72" s="44">
        <v>9.37890625</v>
      </c>
      <c r="AF72" s="44">
        <v>887.625</v>
      </c>
      <c r="AG72" s="44">
        <v>5.8049999999999997</v>
      </c>
      <c r="AH72" s="44">
        <v>6.1869444444444399</v>
      </c>
      <c r="AI72" s="44">
        <v>2</v>
      </c>
      <c r="AJ72" s="44">
        <v>0.35205078125</v>
      </c>
      <c r="AK72" s="44">
        <v>0.370849609375</v>
      </c>
      <c r="AL72" s="44">
        <v>4.900390625</v>
      </c>
      <c r="AM72" s="44">
        <v>0</v>
      </c>
      <c r="AN72" s="44">
        <v>0</v>
      </c>
      <c r="AO72" s="44">
        <v>0</v>
      </c>
      <c r="AP72" s="44">
        <v>10.57421875</v>
      </c>
      <c r="AQ72" s="44">
        <v>11.169921875</v>
      </c>
      <c r="AR72" s="44">
        <v>426.3125</v>
      </c>
      <c r="AS72" s="44">
        <v>5.76171875</v>
      </c>
      <c r="AT72" s="44">
        <v>3.5537109375</v>
      </c>
      <c r="AU72" s="44">
        <v>135.09375</v>
      </c>
      <c r="AV72" s="44">
        <v>88.099609375</v>
      </c>
      <c r="AW72" s="44">
        <v>16.6015625</v>
      </c>
      <c r="AX72" s="44">
        <v>0</v>
      </c>
      <c r="AY72" s="44">
        <v>60.30078125</v>
      </c>
      <c r="AZ72" s="44">
        <v>20.267222222222198</v>
      </c>
      <c r="BA72" s="44">
        <v>24</v>
      </c>
      <c r="BB72" s="45">
        <v>24</v>
      </c>
      <c r="BC72" s="44">
        <v>20.441666666666698</v>
      </c>
      <c r="BD72" s="44">
        <v>0</v>
      </c>
      <c r="BE72" s="44">
        <v>2.15027777777778</v>
      </c>
      <c r="BF72" s="44">
        <v>0</v>
      </c>
      <c r="BG72" s="44">
        <v>14.498888888888899</v>
      </c>
      <c r="BH72" s="44">
        <v>0</v>
      </c>
      <c r="BI72" s="44">
        <v>0.2225</v>
      </c>
      <c r="BJ72" s="44">
        <v>9.8544444444444395</v>
      </c>
      <c r="BK72" s="44">
        <v>8.4774999999999991</v>
      </c>
      <c r="BL72" s="44">
        <v>0</v>
      </c>
      <c r="BM72" s="44">
        <v>17.121111111111102</v>
      </c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6"/>
      <c r="CD72" s="46"/>
      <c r="CE72" s="46"/>
      <c r="CF72" s="46"/>
      <c r="CG72" s="46"/>
      <c r="CH72" s="46"/>
      <c r="CI72" s="46"/>
      <c r="CJ72" s="46"/>
      <c r="CK72" s="46"/>
      <c r="CL72" s="46"/>
      <c r="CM72" s="46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6"/>
      <c r="DD72" s="46"/>
      <c r="DE72" s="46"/>
      <c r="DF72" s="46"/>
      <c r="DG72" s="46"/>
      <c r="DH72" s="46"/>
      <c r="DI72" s="46"/>
      <c r="DJ72" s="46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6"/>
      <c r="FF72" s="46"/>
      <c r="FG72" s="46"/>
      <c r="FH72" s="46"/>
      <c r="FI72" s="46"/>
      <c r="FJ72" s="46"/>
      <c r="FK72" s="46"/>
      <c r="FL72" s="46"/>
      <c r="FM72" s="46"/>
      <c r="FN72" s="46"/>
      <c r="FO72" s="46"/>
      <c r="FP72" s="46"/>
      <c r="FQ72" s="46"/>
      <c r="FR72" s="46"/>
      <c r="FS72" s="46"/>
      <c r="FT72" s="46"/>
      <c r="FU72" s="46"/>
      <c r="FV72" s="46"/>
      <c r="FW72" s="46"/>
      <c r="FX72" s="46"/>
      <c r="FY72" s="46"/>
      <c r="FZ72" s="46"/>
      <c r="GA72" s="46"/>
      <c r="GB72" s="46"/>
      <c r="GC72" s="46"/>
      <c r="GD72" s="46"/>
      <c r="GE72" s="46"/>
      <c r="GF72" s="46"/>
      <c r="GG72" s="46"/>
      <c r="GH72" s="46"/>
      <c r="GI72" s="46"/>
      <c r="GJ72" s="46"/>
      <c r="GK72" s="46"/>
      <c r="GL72" s="46"/>
      <c r="GM72" s="46"/>
      <c r="GN72" s="46"/>
      <c r="GO72" s="46"/>
      <c r="GP72" s="46"/>
      <c r="GQ72" s="46"/>
      <c r="GR72" s="46"/>
      <c r="GS72" s="46"/>
      <c r="GT72" s="46"/>
      <c r="GU72" s="46"/>
      <c r="GV72" s="46"/>
      <c r="GW72" s="46"/>
      <c r="GX72" s="46"/>
      <c r="GY72" s="46"/>
      <c r="GZ72" s="46"/>
      <c r="HA72" s="46"/>
      <c r="HB72" s="46"/>
      <c r="HC72" s="46"/>
      <c r="HD72" s="46"/>
      <c r="HE72" s="46"/>
      <c r="HF72" s="46"/>
      <c r="HG72" s="46"/>
      <c r="HH72" s="46"/>
      <c r="HI72" s="46"/>
      <c r="HJ72" s="46"/>
      <c r="HK72" s="46"/>
      <c r="HL72" s="46"/>
      <c r="HM72" s="46"/>
      <c r="HN72" s="46"/>
      <c r="HO72" s="46"/>
      <c r="HP72" s="46"/>
      <c r="HQ72" s="46"/>
      <c r="HR72" s="46"/>
      <c r="HS72" s="46"/>
      <c r="HT72" s="46"/>
      <c r="HU72" s="46"/>
      <c r="HV72" s="46"/>
      <c r="HW72" s="46"/>
      <c r="HX72" s="46"/>
      <c r="HY72" s="46"/>
      <c r="HZ72" s="46"/>
      <c r="IA72" s="46"/>
      <c r="IB72" s="46"/>
      <c r="IC72" s="46"/>
      <c r="ID72" s="46"/>
      <c r="IE72" s="46"/>
      <c r="IF72" s="46"/>
      <c r="IG72" s="46"/>
      <c r="IH72" s="46"/>
      <c r="II72" s="46"/>
      <c r="IJ72" s="46"/>
      <c r="IK72" s="46"/>
      <c r="IL72" s="46"/>
      <c r="IM72" s="46"/>
      <c r="IN72" s="46"/>
      <c r="IO72" s="46"/>
      <c r="IP72" s="46"/>
      <c r="IQ72" s="46"/>
      <c r="IR72" s="46"/>
      <c r="IS72" s="46"/>
      <c r="IT72" s="46"/>
      <c r="IU72" s="46"/>
      <c r="IV72" s="46"/>
      <c r="IW72" s="46"/>
    </row>
    <row r="73" spans="1:257" s="1" customFormat="1" ht="9" customHeight="1">
      <c r="A73" s="43">
        <v>44990</v>
      </c>
      <c r="B73" s="44">
        <v>1966</v>
      </c>
      <c r="C73" s="44">
        <v>1953</v>
      </c>
      <c r="D73" s="44">
        <v>2931.75</v>
      </c>
      <c r="E73" s="44">
        <v>0</v>
      </c>
      <c r="F73" s="44">
        <v>1644.09375</v>
      </c>
      <c r="G73" s="44">
        <v>3194</v>
      </c>
      <c r="H73" s="44">
        <v>1683</v>
      </c>
      <c r="I73" s="44">
        <v>619</v>
      </c>
      <c r="J73" s="44">
        <v>577</v>
      </c>
      <c r="K73" s="44">
        <v>39</v>
      </c>
      <c r="L73" s="44">
        <v>14520</v>
      </c>
      <c r="M73" s="44">
        <v>8222</v>
      </c>
      <c r="N73" s="44">
        <v>0</v>
      </c>
      <c r="O73" s="44">
        <v>4492</v>
      </c>
      <c r="P73" s="44">
        <v>5231</v>
      </c>
      <c r="Q73" s="44">
        <v>3707</v>
      </c>
      <c r="R73" s="44">
        <v>742</v>
      </c>
      <c r="S73" s="44">
        <v>0</v>
      </c>
      <c r="T73" s="44">
        <v>0</v>
      </c>
      <c r="U73" s="44">
        <v>3.830078125</v>
      </c>
      <c r="V73" s="44">
        <v>4.46875</v>
      </c>
      <c r="W73" s="44">
        <v>851</v>
      </c>
      <c r="X73" s="44">
        <v>2.1302795410156201</v>
      </c>
      <c r="Y73" s="44">
        <v>1.13665771484375</v>
      </c>
      <c r="Z73" s="44">
        <v>51.3994140625</v>
      </c>
      <c r="AA73" s="44">
        <v>1.0425</v>
      </c>
      <c r="AB73" s="44">
        <v>3.4097222222222201</v>
      </c>
      <c r="AC73" s="44">
        <v>68.96875</v>
      </c>
      <c r="AD73" s="44">
        <v>2.96484375</v>
      </c>
      <c r="AE73" s="44">
        <v>11.8251953125</v>
      </c>
      <c r="AF73" s="44">
        <v>974.875</v>
      </c>
      <c r="AG73" s="44">
        <v>6.2908333333333299</v>
      </c>
      <c r="AH73" s="44">
        <v>6.7877777777777801</v>
      </c>
      <c r="AI73" s="44">
        <v>1</v>
      </c>
      <c r="AJ73" s="44">
        <v>0.393798828125</v>
      </c>
      <c r="AK73" s="44">
        <v>0.403564453125</v>
      </c>
      <c r="AL73" s="44">
        <v>5.099609375</v>
      </c>
      <c r="AM73" s="44">
        <v>0</v>
      </c>
      <c r="AN73" s="44">
        <v>0</v>
      </c>
      <c r="AO73" s="44">
        <v>0</v>
      </c>
      <c r="AP73" s="44">
        <v>9.57421875</v>
      </c>
      <c r="AQ73" s="44">
        <v>11.8671875</v>
      </c>
      <c r="AR73" s="44">
        <v>414.6875</v>
      </c>
      <c r="AS73" s="44">
        <v>5.9521484375</v>
      </c>
      <c r="AT73" s="44">
        <v>4.142578125</v>
      </c>
      <c r="AU73" s="44">
        <v>146.90625</v>
      </c>
      <c r="AV73" s="44">
        <v>91.599609375</v>
      </c>
      <c r="AW73" s="44">
        <v>41.796875</v>
      </c>
      <c r="AX73" s="44">
        <v>0</v>
      </c>
      <c r="AY73" s="44">
        <v>46</v>
      </c>
      <c r="AZ73" s="44">
        <v>19.489722222222198</v>
      </c>
      <c r="BA73" s="44">
        <v>24</v>
      </c>
      <c r="BB73" s="45">
        <v>24</v>
      </c>
      <c r="BC73" s="44">
        <v>13.2772222222222</v>
      </c>
      <c r="BD73" s="44">
        <v>0</v>
      </c>
      <c r="BE73" s="44">
        <v>2.9849999999999999</v>
      </c>
      <c r="BF73" s="44">
        <v>0</v>
      </c>
      <c r="BG73" s="44">
        <v>22.746666666666702</v>
      </c>
      <c r="BH73" s="44">
        <v>0</v>
      </c>
      <c r="BI73" s="44">
        <v>0.62</v>
      </c>
      <c r="BJ73" s="44">
        <v>9.6794444444444405</v>
      </c>
      <c r="BK73" s="44">
        <v>5.5922222222222198</v>
      </c>
      <c r="BL73" s="44">
        <v>0</v>
      </c>
      <c r="BM73" s="44">
        <v>16.157777777777799</v>
      </c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6"/>
      <c r="CD73" s="46"/>
      <c r="CE73" s="46"/>
      <c r="CF73" s="46"/>
      <c r="CG73" s="46"/>
      <c r="CH73" s="46"/>
      <c r="CI73" s="46"/>
      <c r="CJ73" s="46"/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/>
      <c r="DD73" s="46"/>
      <c r="DE73" s="46"/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/>
      <c r="DY73" s="46"/>
      <c r="DZ73" s="46"/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/>
      <c r="ET73" s="46"/>
      <c r="EU73" s="46"/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46"/>
      <c r="FP73" s="46"/>
      <c r="FQ73" s="46"/>
      <c r="FR73" s="46"/>
      <c r="FS73" s="46"/>
      <c r="FT73" s="46"/>
      <c r="FU73" s="46"/>
      <c r="FV73" s="46"/>
      <c r="FW73" s="46"/>
      <c r="FX73" s="46"/>
      <c r="FY73" s="46"/>
      <c r="FZ73" s="46"/>
      <c r="GA73" s="46"/>
      <c r="GB73" s="46"/>
      <c r="GC73" s="46"/>
      <c r="GD73" s="46"/>
      <c r="GE73" s="46"/>
      <c r="GF73" s="46"/>
      <c r="GG73" s="46"/>
      <c r="GH73" s="46"/>
      <c r="GI73" s="46"/>
      <c r="GJ73" s="46"/>
      <c r="GK73" s="46"/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/>
      <c r="HE73" s="46"/>
      <c r="HF73" s="46"/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46"/>
      <c r="IA73" s="46"/>
      <c r="IB73" s="46"/>
      <c r="IC73" s="46"/>
      <c r="ID73" s="46"/>
      <c r="IE73" s="46"/>
      <c r="IF73" s="46"/>
      <c r="IG73" s="46"/>
      <c r="IH73" s="46"/>
      <c r="II73" s="46"/>
      <c r="IJ73" s="46"/>
      <c r="IK73" s="46"/>
      <c r="IL73" s="46"/>
      <c r="IM73" s="46"/>
      <c r="IN73" s="46"/>
      <c r="IO73" s="46"/>
      <c r="IP73" s="46"/>
      <c r="IQ73" s="46"/>
      <c r="IR73" s="46"/>
      <c r="IS73" s="46"/>
      <c r="IT73" s="46"/>
      <c r="IU73" s="46"/>
      <c r="IV73" s="46"/>
      <c r="IW73" s="46"/>
    </row>
    <row r="74" spans="1:257" s="1" customFormat="1" ht="9" customHeight="1">
      <c r="A74" s="43">
        <v>44991</v>
      </c>
      <c r="B74" s="44">
        <v>1966</v>
      </c>
      <c r="C74" s="44">
        <v>1953</v>
      </c>
      <c r="D74" s="44">
        <v>2955.25</v>
      </c>
      <c r="E74" s="44">
        <v>0</v>
      </c>
      <c r="F74" s="44">
        <v>1544.78125</v>
      </c>
      <c r="G74" s="44">
        <v>2881</v>
      </c>
      <c r="H74" s="44">
        <v>1440</v>
      </c>
      <c r="I74" s="44">
        <v>499</v>
      </c>
      <c r="J74" s="44">
        <v>466</v>
      </c>
      <c r="K74" s="44">
        <v>0</v>
      </c>
      <c r="L74" s="44">
        <v>13630</v>
      </c>
      <c r="M74" s="44">
        <v>6980</v>
      </c>
      <c r="N74" s="44">
        <v>0</v>
      </c>
      <c r="O74" s="44">
        <v>4180</v>
      </c>
      <c r="P74" s="44">
        <v>5638</v>
      </c>
      <c r="Q74" s="44">
        <v>3397</v>
      </c>
      <c r="R74" s="44">
        <v>373</v>
      </c>
      <c r="S74" s="44">
        <v>0</v>
      </c>
      <c r="T74" s="44">
        <v>0</v>
      </c>
      <c r="U74" s="44">
        <v>4.318359375</v>
      </c>
      <c r="V74" s="44">
        <v>3.75</v>
      </c>
      <c r="W74" s="44">
        <v>826</v>
      </c>
      <c r="X74" s="44">
        <v>1.7322082519531301</v>
      </c>
      <c r="Y74" s="44">
        <v>0.248626708984375</v>
      </c>
      <c r="Z74" s="44">
        <v>30.6005859375</v>
      </c>
      <c r="AA74" s="44">
        <v>2.5605555555555601</v>
      </c>
      <c r="AB74" s="44">
        <v>0</v>
      </c>
      <c r="AC74" s="44">
        <v>40.15625</v>
      </c>
      <c r="AD74" s="44">
        <v>1.9990234375</v>
      </c>
      <c r="AE74" s="44">
        <v>11.8330078125</v>
      </c>
      <c r="AF74" s="44">
        <v>916.8125</v>
      </c>
      <c r="AG74" s="44">
        <v>5.9861111111111098</v>
      </c>
      <c r="AH74" s="44">
        <v>6.16222222222222</v>
      </c>
      <c r="AI74" s="44">
        <v>1</v>
      </c>
      <c r="AJ74" s="44">
        <v>0.31298828125</v>
      </c>
      <c r="AK74" s="44">
        <v>0.3232421875</v>
      </c>
      <c r="AL74" s="44">
        <v>4.5</v>
      </c>
      <c r="AM74" s="44">
        <v>0</v>
      </c>
      <c r="AN74" s="44">
        <v>0</v>
      </c>
      <c r="AO74" s="44">
        <v>0</v>
      </c>
      <c r="AP74" s="44">
        <v>14.56640625</v>
      </c>
      <c r="AQ74" s="44">
        <v>8.583984375</v>
      </c>
      <c r="AR74" s="44">
        <v>454.3125</v>
      </c>
      <c r="AS74" s="44">
        <v>5.68359375</v>
      </c>
      <c r="AT74" s="44">
        <v>4.3212890625</v>
      </c>
      <c r="AU74" s="44">
        <v>145.1875</v>
      </c>
      <c r="AV74" s="44">
        <v>131.80078125</v>
      </c>
      <c r="AW74" s="44">
        <v>73.40234375</v>
      </c>
      <c r="AX74" s="44">
        <v>0</v>
      </c>
      <c r="AY74" s="44">
        <v>54.599609375</v>
      </c>
      <c r="AZ74" s="44">
        <v>19.6316666666667</v>
      </c>
      <c r="BA74" s="44">
        <v>24</v>
      </c>
      <c r="BB74" s="45">
        <v>24</v>
      </c>
      <c r="BC74" s="44">
        <v>11.362222222222201</v>
      </c>
      <c r="BD74" s="44">
        <v>0</v>
      </c>
      <c r="BE74" s="44">
        <v>0.79500000000000004</v>
      </c>
      <c r="BF74" s="44">
        <v>0</v>
      </c>
      <c r="BG74" s="44">
        <v>22.4025</v>
      </c>
      <c r="BH74" s="44">
        <v>0</v>
      </c>
      <c r="BI74" s="44">
        <v>0</v>
      </c>
      <c r="BJ74" s="44">
        <v>7.8502777777777801</v>
      </c>
      <c r="BK74" s="44">
        <v>4.5502777777777803</v>
      </c>
      <c r="BL74" s="44">
        <v>0</v>
      </c>
      <c r="BM74" s="44">
        <v>15.2436111111111</v>
      </c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6"/>
      <c r="GH74" s="46"/>
      <c r="GI74" s="46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6"/>
      <c r="HM74" s="46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6"/>
      <c r="IQ74" s="46"/>
      <c r="IR74" s="46"/>
      <c r="IS74" s="46"/>
      <c r="IT74" s="46"/>
      <c r="IU74" s="46"/>
      <c r="IV74" s="46"/>
      <c r="IW74" s="46"/>
    </row>
    <row r="75" spans="1:257" s="1" customFormat="1" ht="9" customHeight="1">
      <c r="A75" s="43">
        <v>44992</v>
      </c>
      <c r="B75" s="44">
        <v>1966</v>
      </c>
      <c r="C75" s="44">
        <v>1950</v>
      </c>
      <c r="D75" s="44">
        <v>2979.5</v>
      </c>
      <c r="E75" s="44">
        <v>0</v>
      </c>
      <c r="F75" s="44">
        <v>1623.5</v>
      </c>
      <c r="G75" s="44">
        <v>2812</v>
      </c>
      <c r="H75" s="44">
        <v>1447</v>
      </c>
      <c r="I75" s="44">
        <v>433</v>
      </c>
      <c r="J75" s="44">
        <v>445</v>
      </c>
      <c r="K75" s="44">
        <v>0</v>
      </c>
      <c r="L75" s="44">
        <v>13580</v>
      </c>
      <c r="M75" s="44">
        <v>7527</v>
      </c>
      <c r="N75" s="44">
        <v>0</v>
      </c>
      <c r="O75" s="44">
        <v>3944</v>
      </c>
      <c r="P75" s="44">
        <v>5335</v>
      </c>
      <c r="Q75" s="44">
        <v>3480</v>
      </c>
      <c r="R75" s="44">
        <v>300</v>
      </c>
      <c r="S75" s="44">
        <v>2.5999755859375</v>
      </c>
      <c r="T75" s="44">
        <v>2</v>
      </c>
      <c r="U75" s="44">
        <v>3.951171875</v>
      </c>
      <c r="V75" s="44">
        <v>4.265625</v>
      </c>
      <c r="W75" s="44">
        <v>844</v>
      </c>
      <c r="X75" s="44">
        <v>0</v>
      </c>
      <c r="Y75" s="44">
        <v>2.45721435546875</v>
      </c>
      <c r="Z75" s="44">
        <v>40.099609375</v>
      </c>
      <c r="AA75" s="44">
        <v>4.5277777777777799E-2</v>
      </c>
      <c r="AB75" s="44">
        <v>3.7963888888888899</v>
      </c>
      <c r="AC75" s="44">
        <v>53.328125</v>
      </c>
      <c r="AD75" s="44">
        <v>9.560546875</v>
      </c>
      <c r="AE75" s="44">
        <v>4.23046875</v>
      </c>
      <c r="AF75" s="44">
        <v>909.6875</v>
      </c>
      <c r="AG75" s="44">
        <v>5.8394444444444398</v>
      </c>
      <c r="AH75" s="44">
        <v>6.6186111111111101</v>
      </c>
      <c r="AI75" s="44">
        <v>309</v>
      </c>
      <c r="AJ75" s="44">
        <v>0.30078125</v>
      </c>
      <c r="AK75" s="44">
        <v>0.309814453125</v>
      </c>
      <c r="AL75" s="44">
        <v>4.5</v>
      </c>
      <c r="AM75" s="44">
        <v>0</v>
      </c>
      <c r="AN75" s="44">
        <v>0</v>
      </c>
      <c r="AO75" s="44">
        <v>0</v>
      </c>
      <c r="AP75" s="44">
        <v>12.52734375</v>
      </c>
      <c r="AQ75" s="44">
        <v>9.734375</v>
      </c>
      <c r="AR75" s="44">
        <v>432.5625</v>
      </c>
      <c r="AS75" s="44">
        <v>5.2431640625</v>
      </c>
      <c r="AT75" s="44">
        <v>4.8095703125</v>
      </c>
      <c r="AU75" s="44">
        <v>145</v>
      </c>
      <c r="AV75" s="44">
        <v>158.69921875</v>
      </c>
      <c r="AW75" s="44">
        <v>64.19921875</v>
      </c>
      <c r="AX75" s="44">
        <v>0</v>
      </c>
      <c r="AY75" s="44">
        <v>64.201171875</v>
      </c>
      <c r="AZ75" s="44">
        <v>19.774166666666702</v>
      </c>
      <c r="BA75" s="44">
        <v>24</v>
      </c>
      <c r="BB75" s="45">
        <v>24</v>
      </c>
      <c r="BC75" s="44">
        <v>11.4063888888889</v>
      </c>
      <c r="BD75" s="44">
        <v>0</v>
      </c>
      <c r="BE75" s="44">
        <v>0</v>
      </c>
      <c r="BF75" s="44">
        <v>0</v>
      </c>
      <c r="BG75" s="44">
        <v>22.5975</v>
      </c>
      <c r="BH75" s="44">
        <v>0</v>
      </c>
      <c r="BI75" s="44">
        <v>0</v>
      </c>
      <c r="BJ75" s="44">
        <v>7.5036111111111099</v>
      </c>
      <c r="BK75" s="44">
        <v>3.96166666666667</v>
      </c>
      <c r="BL75" s="44">
        <v>0</v>
      </c>
      <c r="BM75" s="44">
        <v>15.949722222222199</v>
      </c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6"/>
      <c r="DC75" s="46"/>
      <c r="DD75" s="46"/>
      <c r="DE75" s="46"/>
      <c r="DF75" s="46"/>
      <c r="DG75" s="46"/>
      <c r="DH75" s="46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6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6"/>
      <c r="FV75" s="46"/>
      <c r="FW75" s="46"/>
      <c r="FX75" s="46"/>
      <c r="FY75" s="46"/>
      <c r="FZ75" s="46"/>
      <c r="GA75" s="46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6"/>
      <c r="GN75" s="46"/>
      <c r="GO75" s="46"/>
      <c r="GP75" s="46"/>
      <c r="GQ75" s="46"/>
      <c r="GR75" s="46"/>
      <c r="GS75" s="46"/>
      <c r="GT75" s="46"/>
      <c r="GU75" s="46"/>
      <c r="GV75" s="46"/>
      <c r="GW75" s="46"/>
      <c r="GX75" s="46"/>
      <c r="GY75" s="46"/>
      <c r="GZ75" s="46"/>
      <c r="HA75" s="46"/>
      <c r="HB75" s="46"/>
      <c r="HC75" s="46"/>
      <c r="HD75" s="46"/>
      <c r="HE75" s="46"/>
      <c r="HF75" s="46"/>
      <c r="HG75" s="46"/>
      <c r="HH75" s="46"/>
      <c r="HI75" s="46"/>
      <c r="HJ75" s="46"/>
      <c r="HK75" s="46"/>
      <c r="HL75" s="46"/>
      <c r="HM75" s="46"/>
      <c r="HN75" s="46"/>
      <c r="HO75" s="46"/>
      <c r="HP75" s="46"/>
      <c r="HQ75" s="46"/>
      <c r="HR75" s="46"/>
      <c r="HS75" s="46"/>
      <c r="HT75" s="46"/>
      <c r="HU75" s="46"/>
      <c r="HV75" s="46"/>
      <c r="HW75" s="46"/>
      <c r="HX75" s="46"/>
      <c r="HY75" s="46"/>
      <c r="HZ75" s="46"/>
      <c r="IA75" s="46"/>
      <c r="IB75" s="46"/>
      <c r="IC75" s="46"/>
      <c r="ID75" s="46"/>
      <c r="IE75" s="46"/>
      <c r="IF75" s="46"/>
      <c r="IG75" s="46"/>
      <c r="IH75" s="46"/>
      <c r="II75" s="46"/>
      <c r="IJ75" s="46"/>
      <c r="IK75" s="46"/>
      <c r="IL75" s="46"/>
      <c r="IM75" s="46"/>
      <c r="IN75" s="46"/>
      <c r="IO75" s="46"/>
      <c r="IP75" s="46"/>
      <c r="IQ75" s="46"/>
      <c r="IR75" s="46"/>
      <c r="IS75" s="46"/>
      <c r="IT75" s="46"/>
      <c r="IU75" s="46"/>
      <c r="IV75" s="46"/>
      <c r="IW75" s="46"/>
    </row>
    <row r="76" spans="1:257" s="1" customFormat="1" ht="9" customHeight="1">
      <c r="A76" s="43">
        <v>44993</v>
      </c>
      <c r="B76" s="44">
        <v>1968</v>
      </c>
      <c r="C76" s="44">
        <v>1949</v>
      </c>
      <c r="D76" s="44">
        <v>2817</v>
      </c>
      <c r="E76" s="44">
        <v>0</v>
      </c>
      <c r="F76" s="44">
        <v>1540</v>
      </c>
      <c r="G76" s="44">
        <v>2929</v>
      </c>
      <c r="H76" s="44">
        <v>1411</v>
      </c>
      <c r="I76" s="44">
        <v>505</v>
      </c>
      <c r="J76" s="44">
        <v>444</v>
      </c>
      <c r="K76" s="44">
        <v>0</v>
      </c>
      <c r="L76" s="44">
        <v>13500</v>
      </c>
      <c r="M76" s="44">
        <v>7694</v>
      </c>
      <c r="N76" s="44">
        <v>0</v>
      </c>
      <c r="O76" s="44">
        <v>4238</v>
      </c>
      <c r="P76" s="44">
        <v>4938</v>
      </c>
      <c r="Q76" s="44">
        <v>3640</v>
      </c>
      <c r="R76" s="44">
        <v>351</v>
      </c>
      <c r="S76" s="44">
        <v>1.4000244140625</v>
      </c>
      <c r="T76" s="44">
        <v>1</v>
      </c>
      <c r="U76" s="44">
        <v>4.10546875</v>
      </c>
      <c r="V76" s="44">
        <v>4.484375</v>
      </c>
      <c r="W76" s="44">
        <v>881</v>
      </c>
      <c r="X76" s="44">
        <v>2.2386169433593799</v>
      </c>
      <c r="Y76" s="44">
        <v>0</v>
      </c>
      <c r="Z76" s="44">
        <v>34.2001953125</v>
      </c>
      <c r="AA76" s="44">
        <v>4.1083333333333298</v>
      </c>
      <c r="AB76" s="44">
        <v>0</v>
      </c>
      <c r="AC76" s="44">
        <v>54.84375</v>
      </c>
      <c r="AD76" s="44">
        <v>8.9453125</v>
      </c>
      <c r="AE76" s="44">
        <v>5.8505859375</v>
      </c>
      <c r="AF76" s="44">
        <v>978</v>
      </c>
      <c r="AG76" s="44">
        <v>6.3080555555555602</v>
      </c>
      <c r="AH76" s="44">
        <v>7.3352777777777796</v>
      </c>
      <c r="AI76" s="44">
        <v>1038</v>
      </c>
      <c r="AJ76" s="44">
        <v>0.325439453125</v>
      </c>
      <c r="AK76" s="44">
        <v>0.33740234375</v>
      </c>
      <c r="AL76" s="44">
        <v>4.900390625</v>
      </c>
      <c r="AM76" s="44">
        <v>0</v>
      </c>
      <c r="AN76" s="44">
        <v>0</v>
      </c>
      <c r="AO76" s="44">
        <v>0</v>
      </c>
      <c r="AP76" s="44">
        <v>5.52734375</v>
      </c>
      <c r="AQ76" s="44">
        <v>12.72265625</v>
      </c>
      <c r="AR76" s="44">
        <v>371.4375</v>
      </c>
      <c r="AS76" s="44">
        <v>5.4013671875</v>
      </c>
      <c r="AT76" s="44">
        <v>4.2802734375</v>
      </c>
      <c r="AU76" s="44">
        <v>140.8125</v>
      </c>
      <c r="AV76" s="44">
        <v>117.30078125</v>
      </c>
      <c r="AW76" s="44">
        <v>36.30078125</v>
      </c>
      <c r="AX76" s="44">
        <v>0</v>
      </c>
      <c r="AY76" s="44">
        <v>87.099609375</v>
      </c>
      <c r="AZ76" s="44">
        <v>18.675277777777801</v>
      </c>
      <c r="BA76" s="44">
        <v>24</v>
      </c>
      <c r="BB76" s="45">
        <v>24</v>
      </c>
      <c r="BC76" s="44">
        <v>11.1283333333333</v>
      </c>
      <c r="BD76" s="44">
        <v>0</v>
      </c>
      <c r="BE76" s="44">
        <v>1.4463888888888901</v>
      </c>
      <c r="BF76" s="44">
        <v>0</v>
      </c>
      <c r="BG76" s="44">
        <v>22.092222222222201</v>
      </c>
      <c r="BH76" s="44">
        <v>0</v>
      </c>
      <c r="BI76" s="44">
        <v>0</v>
      </c>
      <c r="BJ76" s="44">
        <v>7.48</v>
      </c>
      <c r="BK76" s="44">
        <v>4.5888888888888903</v>
      </c>
      <c r="BL76" s="44">
        <v>0</v>
      </c>
      <c r="BM76" s="44">
        <v>15.141388888888899</v>
      </c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46"/>
      <c r="DE76" s="46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46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46"/>
      <c r="FP76" s="46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46"/>
      <c r="GK76" s="46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46"/>
      <c r="HF76" s="46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46"/>
      <c r="IA76" s="46"/>
      <c r="IB76" s="46"/>
      <c r="IC76" s="46"/>
      <c r="ID76" s="46"/>
      <c r="IE76" s="46"/>
      <c r="IF76" s="46"/>
      <c r="IG76" s="46"/>
      <c r="IH76" s="46"/>
      <c r="II76" s="46"/>
      <c r="IJ76" s="46"/>
      <c r="IK76" s="46"/>
      <c r="IL76" s="46"/>
      <c r="IM76" s="46"/>
      <c r="IN76" s="46"/>
      <c r="IO76" s="46"/>
      <c r="IP76" s="46"/>
      <c r="IQ76" s="46"/>
      <c r="IR76" s="46"/>
      <c r="IS76" s="46"/>
      <c r="IT76" s="46"/>
      <c r="IU76" s="46"/>
      <c r="IV76" s="46"/>
      <c r="IW76" s="46"/>
    </row>
    <row r="77" spans="1:257" s="1" customFormat="1" ht="9" customHeight="1">
      <c r="A77" s="43">
        <v>44994</v>
      </c>
      <c r="B77" s="44">
        <v>1966</v>
      </c>
      <c r="C77" s="44">
        <v>1955</v>
      </c>
      <c r="D77" s="44">
        <v>3000</v>
      </c>
      <c r="E77" s="44">
        <v>0</v>
      </c>
      <c r="F77" s="44">
        <v>1596.625</v>
      </c>
      <c r="G77" s="44">
        <v>2842</v>
      </c>
      <c r="H77" s="44">
        <v>1520</v>
      </c>
      <c r="I77" s="44">
        <v>536</v>
      </c>
      <c r="J77" s="44">
        <v>486</v>
      </c>
      <c r="K77" s="44">
        <v>0</v>
      </c>
      <c r="L77" s="44">
        <v>13850</v>
      </c>
      <c r="M77" s="44">
        <v>7158</v>
      </c>
      <c r="N77" s="44">
        <v>0</v>
      </c>
      <c r="O77" s="44">
        <v>4375</v>
      </c>
      <c r="P77" s="44">
        <v>5579</v>
      </c>
      <c r="Q77" s="44">
        <v>3510</v>
      </c>
      <c r="R77" s="44">
        <v>504</v>
      </c>
      <c r="S77" s="44">
        <v>6.199951171875</v>
      </c>
      <c r="T77" s="44">
        <v>5.60009765625</v>
      </c>
      <c r="U77" s="44">
        <v>4.5625</v>
      </c>
      <c r="V77" s="44">
        <v>3.78125</v>
      </c>
      <c r="W77" s="44">
        <v>855</v>
      </c>
      <c r="X77" s="44">
        <v>0</v>
      </c>
      <c r="Y77" s="44">
        <v>1.76611328125</v>
      </c>
      <c r="Z77" s="44">
        <v>28.3994140625</v>
      </c>
      <c r="AA77" s="44">
        <v>0</v>
      </c>
      <c r="AB77" s="44">
        <v>4.2255555555555597</v>
      </c>
      <c r="AC77" s="44">
        <v>55.265625</v>
      </c>
      <c r="AD77" s="44">
        <v>9.7626953125</v>
      </c>
      <c r="AE77" s="44">
        <v>4.6474609375</v>
      </c>
      <c r="AF77" s="44">
        <v>949</v>
      </c>
      <c r="AG77" s="44">
        <v>6.1791666666666698</v>
      </c>
      <c r="AH77" s="44">
        <v>5.99861111111111</v>
      </c>
      <c r="AI77" s="44">
        <v>925</v>
      </c>
      <c r="AJ77" s="44">
        <v>0.295166015625</v>
      </c>
      <c r="AK77" s="44">
        <v>0.30224609375</v>
      </c>
      <c r="AL77" s="44">
        <v>4.5</v>
      </c>
      <c r="AM77" s="44">
        <v>0</v>
      </c>
      <c r="AN77" s="44">
        <v>0</v>
      </c>
      <c r="AO77" s="44">
        <v>0</v>
      </c>
      <c r="AP77" s="44">
        <v>7.591796875</v>
      </c>
      <c r="AQ77" s="44">
        <v>11.15234375</v>
      </c>
      <c r="AR77" s="44">
        <v>381.375</v>
      </c>
      <c r="AS77" s="44">
        <v>8.2080078125</v>
      </c>
      <c r="AT77" s="44">
        <v>1.115234375</v>
      </c>
      <c r="AU77" s="44">
        <v>135.6875</v>
      </c>
      <c r="AV77" s="44">
        <v>144.30078125</v>
      </c>
      <c r="AW77" s="44">
        <v>47.69921875</v>
      </c>
      <c r="AX77" s="44">
        <v>0</v>
      </c>
      <c r="AY77" s="44">
        <v>75.400390625</v>
      </c>
      <c r="AZ77" s="44">
        <v>19.88</v>
      </c>
      <c r="BA77" s="44">
        <v>24</v>
      </c>
      <c r="BB77" s="45">
        <v>24</v>
      </c>
      <c r="BC77" s="44">
        <v>11.963888888888899</v>
      </c>
      <c r="BD77" s="44">
        <v>0</v>
      </c>
      <c r="BE77" s="44">
        <v>0</v>
      </c>
      <c r="BF77" s="44">
        <v>0</v>
      </c>
      <c r="BG77" s="44">
        <v>22.8186111111111</v>
      </c>
      <c r="BH77" s="44">
        <v>0</v>
      </c>
      <c r="BI77" s="44">
        <v>0</v>
      </c>
      <c r="BJ77" s="44">
        <v>8.1777777777777807</v>
      </c>
      <c r="BK77" s="44">
        <v>4.8858333333333297</v>
      </c>
      <c r="BL77" s="44">
        <v>0</v>
      </c>
      <c r="BM77" s="44">
        <v>15.7472222222222</v>
      </c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46"/>
      <c r="DE77" s="46"/>
      <c r="DF77" s="46"/>
      <c r="DG77" s="46"/>
      <c r="DH77" s="46"/>
      <c r="DI77" s="46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46"/>
      <c r="DZ77" s="46"/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46"/>
      <c r="EU77" s="46"/>
      <c r="EV77" s="46"/>
      <c r="EW77" s="46"/>
      <c r="EX77" s="46"/>
      <c r="EY77" s="46"/>
      <c r="EZ77" s="46"/>
      <c r="FA77" s="46"/>
      <c r="FB77" s="46"/>
      <c r="FC77" s="46"/>
      <c r="FD77" s="46"/>
      <c r="FE77" s="46"/>
      <c r="FF77" s="46"/>
      <c r="FG77" s="46"/>
      <c r="FH77" s="46"/>
      <c r="FI77" s="46"/>
      <c r="FJ77" s="46"/>
      <c r="FK77" s="46"/>
      <c r="FL77" s="46"/>
      <c r="FM77" s="46"/>
      <c r="FN77" s="46"/>
      <c r="FO77" s="46"/>
      <c r="FP77" s="46"/>
      <c r="FQ77" s="46"/>
      <c r="FR77" s="46"/>
      <c r="FS77" s="46"/>
      <c r="FT77" s="46"/>
      <c r="FU77" s="46"/>
      <c r="FV77" s="46"/>
      <c r="FW77" s="46"/>
      <c r="FX77" s="46"/>
      <c r="FY77" s="46"/>
      <c r="FZ77" s="46"/>
      <c r="GA77" s="46"/>
      <c r="GB77" s="46"/>
      <c r="GC77" s="46"/>
      <c r="GD77" s="46"/>
      <c r="GE77" s="46"/>
      <c r="GF77" s="46"/>
      <c r="GG77" s="46"/>
      <c r="GH77" s="46"/>
      <c r="GI77" s="46"/>
      <c r="GJ77" s="46"/>
      <c r="GK77" s="46"/>
      <c r="GL77" s="46"/>
      <c r="GM77" s="46"/>
      <c r="GN77" s="46"/>
      <c r="GO77" s="46"/>
      <c r="GP77" s="46"/>
      <c r="GQ77" s="46"/>
      <c r="GR77" s="46"/>
      <c r="GS77" s="46"/>
      <c r="GT77" s="46"/>
      <c r="GU77" s="46"/>
      <c r="GV77" s="46"/>
      <c r="GW77" s="46"/>
      <c r="GX77" s="46"/>
      <c r="GY77" s="46"/>
      <c r="GZ77" s="46"/>
      <c r="HA77" s="46"/>
      <c r="HB77" s="46"/>
      <c r="HC77" s="46"/>
      <c r="HD77" s="46"/>
      <c r="HE77" s="46"/>
      <c r="HF77" s="46"/>
      <c r="HG77" s="46"/>
      <c r="HH77" s="46"/>
      <c r="HI77" s="46"/>
      <c r="HJ77" s="46"/>
      <c r="HK77" s="46"/>
      <c r="HL77" s="46"/>
      <c r="HM77" s="46"/>
      <c r="HN77" s="46"/>
      <c r="HO77" s="46"/>
      <c r="HP77" s="46"/>
      <c r="HQ77" s="46"/>
      <c r="HR77" s="46"/>
      <c r="HS77" s="46"/>
      <c r="HT77" s="46"/>
      <c r="HU77" s="46"/>
      <c r="HV77" s="46"/>
      <c r="HW77" s="46"/>
      <c r="HX77" s="46"/>
      <c r="HY77" s="46"/>
      <c r="HZ77" s="46"/>
      <c r="IA77" s="46"/>
      <c r="IB77" s="46"/>
      <c r="IC77" s="46"/>
      <c r="ID77" s="46"/>
      <c r="IE77" s="46"/>
      <c r="IF77" s="46"/>
      <c r="IG77" s="46"/>
      <c r="IH77" s="46"/>
      <c r="II77" s="46"/>
      <c r="IJ77" s="46"/>
      <c r="IK77" s="46"/>
      <c r="IL77" s="46"/>
      <c r="IM77" s="46"/>
      <c r="IN77" s="46"/>
      <c r="IO77" s="46"/>
      <c r="IP77" s="46"/>
      <c r="IQ77" s="46"/>
      <c r="IR77" s="46"/>
      <c r="IS77" s="46"/>
      <c r="IT77" s="46"/>
      <c r="IU77" s="46"/>
      <c r="IV77" s="46"/>
      <c r="IW77" s="46"/>
    </row>
    <row r="78" spans="1:257" s="1" customFormat="1" ht="9" customHeight="1">
      <c r="A78" s="43">
        <v>44995</v>
      </c>
      <c r="B78" s="44">
        <v>1967</v>
      </c>
      <c r="C78" s="44">
        <v>1951</v>
      </c>
      <c r="D78" s="44">
        <v>2965.75</v>
      </c>
      <c r="E78" s="44">
        <v>0</v>
      </c>
      <c r="F78" s="44">
        <v>1583</v>
      </c>
      <c r="G78" s="44">
        <v>2949</v>
      </c>
      <c r="H78" s="44">
        <v>1420</v>
      </c>
      <c r="I78" s="44">
        <v>481</v>
      </c>
      <c r="J78" s="44">
        <v>460</v>
      </c>
      <c r="K78" s="44">
        <v>0</v>
      </c>
      <c r="L78" s="44">
        <v>13710</v>
      </c>
      <c r="M78" s="44">
        <v>7816</v>
      </c>
      <c r="N78" s="44">
        <v>0</v>
      </c>
      <c r="O78" s="44">
        <v>4248</v>
      </c>
      <c r="P78" s="44">
        <v>5046</v>
      </c>
      <c r="Q78" s="44">
        <v>3661</v>
      </c>
      <c r="R78" s="44">
        <v>971</v>
      </c>
      <c r="S78" s="44">
        <v>3.60009765625</v>
      </c>
      <c r="T78" s="44">
        <v>4.199951171875</v>
      </c>
      <c r="U78" s="44">
        <v>3.68359375</v>
      </c>
      <c r="V78" s="44">
        <v>4.3125</v>
      </c>
      <c r="W78" s="44">
        <v>822</v>
      </c>
      <c r="X78" s="44">
        <v>1.77276611328125</v>
      </c>
      <c r="Y78" s="44">
        <v>0</v>
      </c>
      <c r="Z78" s="44">
        <v>27.1005859375</v>
      </c>
      <c r="AA78" s="44">
        <v>3.94305555555556</v>
      </c>
      <c r="AB78" s="44">
        <v>0</v>
      </c>
      <c r="AC78" s="44">
        <v>52.53125</v>
      </c>
      <c r="AD78" s="44">
        <v>5.5634765625</v>
      </c>
      <c r="AE78" s="44">
        <v>8.23046875</v>
      </c>
      <c r="AF78" s="44">
        <v>912.4375</v>
      </c>
      <c r="AG78" s="44">
        <v>6.64472222222222</v>
      </c>
      <c r="AH78" s="44">
        <v>7.2175000000000002</v>
      </c>
      <c r="AI78" s="44">
        <v>1053</v>
      </c>
      <c r="AJ78" s="44">
        <v>0.302978515625</v>
      </c>
      <c r="AK78" s="44">
        <v>0.311767578125</v>
      </c>
      <c r="AL78" s="44">
        <v>4.599609375</v>
      </c>
      <c r="AM78" s="44">
        <v>0</v>
      </c>
      <c r="AN78" s="44">
        <v>0</v>
      </c>
      <c r="AO78" s="44">
        <v>0</v>
      </c>
      <c r="AP78" s="44">
        <v>3.03515625</v>
      </c>
      <c r="AQ78" s="44">
        <v>16.1328125</v>
      </c>
      <c r="AR78" s="44">
        <v>390</v>
      </c>
      <c r="AS78" s="44">
        <v>4.5556640625</v>
      </c>
      <c r="AT78" s="44">
        <v>5.0546875</v>
      </c>
      <c r="AU78" s="44">
        <v>139.40625</v>
      </c>
      <c r="AV78" s="44">
        <v>101.8984375</v>
      </c>
      <c r="AW78" s="44">
        <v>42.19921875</v>
      </c>
      <c r="AX78" s="44">
        <v>0</v>
      </c>
      <c r="AY78" s="44">
        <v>73.5</v>
      </c>
      <c r="AZ78" s="44">
        <v>19.629166666666698</v>
      </c>
      <c r="BA78" s="44">
        <v>24</v>
      </c>
      <c r="BB78" s="45">
        <v>24</v>
      </c>
      <c r="BC78" s="44">
        <v>11.2016666666667</v>
      </c>
      <c r="BD78" s="44">
        <v>0</v>
      </c>
      <c r="BE78" s="44">
        <v>1.06111111111111</v>
      </c>
      <c r="BF78" s="44">
        <v>0</v>
      </c>
      <c r="BG78" s="44">
        <v>22.636111111111099</v>
      </c>
      <c r="BH78" s="44">
        <v>0</v>
      </c>
      <c r="BI78" s="44">
        <v>0</v>
      </c>
      <c r="BJ78" s="44">
        <v>7.7374999999999998</v>
      </c>
      <c r="BK78" s="44">
        <v>4.3880555555555603</v>
      </c>
      <c r="BL78" s="44">
        <v>0</v>
      </c>
      <c r="BM78" s="44">
        <v>15.623055555555601</v>
      </c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46"/>
      <c r="GK78" s="46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46"/>
      <c r="HF78" s="46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46"/>
      <c r="IA78" s="46"/>
      <c r="IB78" s="46"/>
      <c r="IC78" s="46"/>
      <c r="ID78" s="46"/>
      <c r="IE78" s="46"/>
      <c r="IF78" s="46"/>
      <c r="IG78" s="46"/>
      <c r="IH78" s="46"/>
      <c r="II78" s="46"/>
      <c r="IJ78" s="46"/>
      <c r="IK78" s="46"/>
      <c r="IL78" s="46"/>
      <c r="IM78" s="46"/>
      <c r="IN78" s="46"/>
      <c r="IO78" s="46"/>
      <c r="IP78" s="46"/>
      <c r="IQ78" s="46"/>
      <c r="IR78" s="46"/>
      <c r="IS78" s="46"/>
      <c r="IT78" s="46"/>
      <c r="IU78" s="46"/>
      <c r="IV78" s="46"/>
      <c r="IW78" s="46"/>
    </row>
    <row r="79" spans="1:257" s="1" customFormat="1" ht="9" customHeight="1">
      <c r="A79" s="43">
        <v>44996</v>
      </c>
      <c r="B79" s="44">
        <v>1969</v>
      </c>
      <c r="C79" s="44">
        <v>1952</v>
      </c>
      <c r="D79" s="44">
        <v>2691.5</v>
      </c>
      <c r="E79" s="44">
        <v>0</v>
      </c>
      <c r="F79" s="44">
        <v>1389.6875</v>
      </c>
      <c r="G79" s="44">
        <v>3075</v>
      </c>
      <c r="H79" s="44">
        <v>1201</v>
      </c>
      <c r="I79" s="44">
        <v>317</v>
      </c>
      <c r="J79" s="44">
        <v>370</v>
      </c>
      <c r="K79" s="44">
        <v>0</v>
      </c>
      <c r="L79" s="44">
        <v>12930</v>
      </c>
      <c r="M79" s="44">
        <v>7033</v>
      </c>
      <c r="N79" s="44">
        <v>0</v>
      </c>
      <c r="O79" s="44">
        <v>4166</v>
      </c>
      <c r="P79" s="44">
        <v>5078</v>
      </c>
      <c r="Q79" s="44">
        <v>3600</v>
      </c>
      <c r="R79" s="44">
        <v>552</v>
      </c>
      <c r="S79" s="44">
        <v>7.7999267578125</v>
      </c>
      <c r="T79" s="44">
        <v>6.60009765625</v>
      </c>
      <c r="U79" s="44">
        <v>4.291015625</v>
      </c>
      <c r="V79" s="44">
        <v>3.65625</v>
      </c>
      <c r="W79" s="44">
        <v>816</v>
      </c>
      <c r="X79" s="44">
        <v>0</v>
      </c>
      <c r="Y79" s="44">
        <v>1.8197326660156199</v>
      </c>
      <c r="Z79" s="44">
        <v>29.2998046875</v>
      </c>
      <c r="AA79" s="44">
        <v>0</v>
      </c>
      <c r="AB79" s="44">
        <v>4.0872222222222199</v>
      </c>
      <c r="AC79" s="44">
        <v>53.421875</v>
      </c>
      <c r="AD79" s="44">
        <v>3.3564453125</v>
      </c>
      <c r="AE79" s="44">
        <v>9.4775390625</v>
      </c>
      <c r="AF79" s="44">
        <v>850.1875</v>
      </c>
      <c r="AG79" s="44">
        <v>6.0477777777777799</v>
      </c>
      <c r="AH79" s="44">
        <v>4.71055555555556</v>
      </c>
      <c r="AI79" s="44">
        <v>816</v>
      </c>
      <c r="AJ79" s="44">
        <v>0.244384765625</v>
      </c>
      <c r="AK79" s="44">
        <v>0.25048828125</v>
      </c>
      <c r="AL79" s="44">
        <v>3.900390625</v>
      </c>
      <c r="AM79" s="44">
        <v>0</v>
      </c>
      <c r="AN79" s="44">
        <v>0</v>
      </c>
      <c r="AO79" s="44">
        <v>0</v>
      </c>
      <c r="AP79" s="44">
        <v>7.904296875</v>
      </c>
      <c r="AQ79" s="44">
        <v>5.6953125</v>
      </c>
      <c r="AR79" s="44">
        <v>277</v>
      </c>
      <c r="AS79" s="44">
        <v>5.037109375</v>
      </c>
      <c r="AT79" s="44">
        <v>0.546875</v>
      </c>
      <c r="AU79" s="44">
        <v>81.6875</v>
      </c>
      <c r="AV79" s="44">
        <v>47.400390625</v>
      </c>
      <c r="AW79" s="44">
        <v>46</v>
      </c>
      <c r="AX79" s="44">
        <v>0</v>
      </c>
      <c r="AY79" s="44">
        <v>42.8984375</v>
      </c>
      <c r="AZ79" s="44">
        <v>17.804166666666699</v>
      </c>
      <c r="BA79" s="44">
        <v>24</v>
      </c>
      <c r="BB79" s="45">
        <v>24</v>
      </c>
      <c r="BC79" s="44">
        <v>9.4525000000000006</v>
      </c>
      <c r="BD79" s="44">
        <v>0</v>
      </c>
      <c r="BE79" s="44">
        <v>0.66888888888888898</v>
      </c>
      <c r="BF79" s="44">
        <v>0</v>
      </c>
      <c r="BG79" s="44">
        <v>24</v>
      </c>
      <c r="BH79" s="44">
        <v>0</v>
      </c>
      <c r="BI79" s="44">
        <v>0</v>
      </c>
      <c r="BJ79" s="44">
        <v>6.2441666666666702</v>
      </c>
      <c r="BK79" s="44">
        <v>2.8797222222222199</v>
      </c>
      <c r="BL79" s="44">
        <v>0</v>
      </c>
      <c r="BM79" s="44">
        <v>13.6902777777778</v>
      </c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6"/>
      <c r="CD79" s="46"/>
      <c r="CE79" s="46"/>
      <c r="CF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H79" s="46"/>
      <c r="DI79" s="46"/>
      <c r="DJ79" s="46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6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6"/>
      <c r="FV79" s="46"/>
      <c r="FW79" s="46"/>
      <c r="FX79" s="46"/>
      <c r="FY79" s="46"/>
      <c r="FZ79" s="46"/>
      <c r="GA79" s="46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6"/>
      <c r="GN79" s="46"/>
      <c r="GO79" s="46"/>
      <c r="GP79" s="46"/>
      <c r="GQ79" s="46"/>
      <c r="GR79" s="46"/>
      <c r="GS79" s="46"/>
      <c r="GT79" s="46"/>
      <c r="GU79" s="46"/>
      <c r="GV79" s="46"/>
      <c r="GW79" s="46"/>
      <c r="GX79" s="46"/>
      <c r="GY79" s="46"/>
      <c r="GZ79" s="46"/>
      <c r="HA79" s="46"/>
      <c r="HB79" s="46"/>
      <c r="HC79" s="46"/>
      <c r="HD79" s="46"/>
      <c r="HE79" s="46"/>
      <c r="HF79" s="46"/>
      <c r="HG79" s="46"/>
      <c r="HH79" s="46"/>
      <c r="HI79" s="46"/>
      <c r="HJ79" s="46"/>
      <c r="HK79" s="46"/>
      <c r="HL79" s="46"/>
      <c r="HM79" s="46"/>
      <c r="HN79" s="46"/>
      <c r="HO79" s="46"/>
      <c r="HP79" s="46"/>
      <c r="HQ79" s="46"/>
      <c r="HR79" s="46"/>
      <c r="HS79" s="46"/>
      <c r="HT79" s="46"/>
      <c r="HU79" s="46"/>
      <c r="HV79" s="46"/>
      <c r="HW79" s="46"/>
      <c r="HX79" s="46"/>
      <c r="HY79" s="46"/>
      <c r="HZ79" s="46"/>
      <c r="IA79" s="46"/>
      <c r="IB79" s="46"/>
      <c r="IC79" s="46"/>
      <c r="ID79" s="46"/>
      <c r="IE79" s="46"/>
      <c r="IF79" s="46"/>
      <c r="IG79" s="46"/>
      <c r="IH79" s="46"/>
      <c r="II79" s="46"/>
      <c r="IJ79" s="46"/>
      <c r="IK79" s="46"/>
      <c r="IL79" s="46"/>
      <c r="IM79" s="46"/>
      <c r="IN79" s="46"/>
      <c r="IO79" s="46"/>
      <c r="IP79" s="46"/>
      <c r="IQ79" s="46"/>
      <c r="IR79" s="46"/>
      <c r="IS79" s="46"/>
      <c r="IT79" s="46"/>
      <c r="IU79" s="46"/>
      <c r="IV79" s="46"/>
      <c r="IW79" s="46"/>
    </row>
    <row r="80" spans="1:257" s="1" customFormat="1" ht="9" customHeight="1">
      <c r="A80" s="43">
        <v>44997</v>
      </c>
      <c r="B80" s="44">
        <v>1968</v>
      </c>
      <c r="C80" s="44">
        <v>1970</v>
      </c>
      <c r="D80" s="44">
        <v>2960.75</v>
      </c>
      <c r="E80" s="44">
        <v>0</v>
      </c>
      <c r="F80" s="44">
        <v>1723.5</v>
      </c>
      <c r="G80" s="44">
        <v>2969</v>
      </c>
      <c r="H80" s="44">
        <v>1546</v>
      </c>
      <c r="I80" s="44">
        <v>628</v>
      </c>
      <c r="J80" s="44">
        <v>494</v>
      </c>
      <c r="K80" s="44">
        <v>0</v>
      </c>
      <c r="L80" s="44">
        <v>14190</v>
      </c>
      <c r="M80" s="44">
        <v>7638</v>
      </c>
      <c r="N80" s="44">
        <v>0</v>
      </c>
      <c r="O80" s="44">
        <v>4379</v>
      </c>
      <c r="P80" s="44">
        <v>5222</v>
      </c>
      <c r="Q80" s="44">
        <v>3321</v>
      </c>
      <c r="R80" s="44">
        <v>490</v>
      </c>
      <c r="S80" s="44">
        <v>4.5999755859375</v>
      </c>
      <c r="T80" s="44">
        <v>4.39990234375</v>
      </c>
      <c r="U80" s="44">
        <v>4.125</v>
      </c>
      <c r="V80" s="44">
        <v>4.53125</v>
      </c>
      <c r="W80" s="44">
        <v>886</v>
      </c>
      <c r="X80" s="44">
        <v>1.95196533203125</v>
      </c>
      <c r="Y80" s="44">
        <v>0</v>
      </c>
      <c r="Z80" s="44">
        <v>29.7001953125</v>
      </c>
      <c r="AA80" s="44">
        <v>4.1619444444444396</v>
      </c>
      <c r="AB80" s="44">
        <v>1.0305555555555601</v>
      </c>
      <c r="AC80" s="44">
        <v>68.9375</v>
      </c>
      <c r="AD80" s="44">
        <v>1.7919921875</v>
      </c>
      <c r="AE80" s="44">
        <v>12.9287109375</v>
      </c>
      <c r="AF80" s="44">
        <v>975.125</v>
      </c>
      <c r="AG80" s="44">
        <v>8.6491666666666696</v>
      </c>
      <c r="AH80" s="44">
        <v>6.5247222222222199</v>
      </c>
      <c r="AI80" s="44">
        <v>1150</v>
      </c>
      <c r="AJ80" s="44">
        <v>0.330322265625</v>
      </c>
      <c r="AK80" s="44">
        <v>0.335205078125</v>
      </c>
      <c r="AL80" s="44">
        <v>5</v>
      </c>
      <c r="AM80" s="44">
        <v>0</v>
      </c>
      <c r="AN80" s="44">
        <v>0</v>
      </c>
      <c r="AO80" s="44">
        <v>0</v>
      </c>
      <c r="AP80" s="44">
        <v>12.75390625</v>
      </c>
      <c r="AQ80" s="44">
        <v>9.298828125</v>
      </c>
      <c r="AR80" s="44">
        <v>430.6875</v>
      </c>
      <c r="AS80" s="44">
        <v>6.7939453125</v>
      </c>
      <c r="AT80" s="44">
        <v>6.2646484375</v>
      </c>
      <c r="AU80" s="44">
        <v>188.625</v>
      </c>
      <c r="AV80" s="44">
        <v>86.900390625</v>
      </c>
      <c r="AW80" s="44">
        <v>19.30078125</v>
      </c>
      <c r="AX80" s="44">
        <v>0</v>
      </c>
      <c r="AY80" s="44">
        <v>35.900390625</v>
      </c>
      <c r="AZ80" s="44">
        <v>19.515555555555601</v>
      </c>
      <c r="BA80" s="44">
        <v>24</v>
      </c>
      <c r="BB80" s="45">
        <v>24</v>
      </c>
      <c r="BC80" s="44">
        <v>12.1702777777778</v>
      </c>
      <c r="BD80" s="44">
        <v>0</v>
      </c>
      <c r="BE80" s="44">
        <v>1.8319444444444399</v>
      </c>
      <c r="BF80" s="44">
        <v>0</v>
      </c>
      <c r="BG80" s="44">
        <v>21.9455555555556</v>
      </c>
      <c r="BH80" s="44">
        <v>0</v>
      </c>
      <c r="BI80" s="44">
        <v>0</v>
      </c>
      <c r="BJ80" s="44">
        <v>8.3194444444444393</v>
      </c>
      <c r="BK80" s="44">
        <v>5.6655555555555601</v>
      </c>
      <c r="BL80" s="44">
        <v>0</v>
      </c>
      <c r="BM80" s="44">
        <v>16.987222222222201</v>
      </c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6"/>
      <c r="CD80" s="46"/>
      <c r="CE80" s="4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H80" s="46"/>
      <c r="DI80" s="46"/>
      <c r="DJ80" s="46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6"/>
      <c r="FF80" s="46"/>
      <c r="FG80" s="46"/>
      <c r="FH80" s="46"/>
      <c r="FI80" s="46"/>
      <c r="FJ80" s="46"/>
      <c r="FK80" s="46"/>
      <c r="FL80" s="46"/>
      <c r="FM80" s="46"/>
      <c r="FN80" s="46"/>
      <c r="FO80" s="46"/>
      <c r="FP80" s="46"/>
      <c r="FQ80" s="46"/>
      <c r="FR80" s="46"/>
      <c r="FS80" s="46"/>
      <c r="FT80" s="46"/>
      <c r="FU80" s="46"/>
      <c r="FV80" s="46"/>
      <c r="FW80" s="46"/>
      <c r="FX80" s="46"/>
      <c r="FY80" s="46"/>
      <c r="FZ80" s="46"/>
      <c r="GA80" s="46"/>
      <c r="GB80" s="46"/>
      <c r="GC80" s="46"/>
      <c r="GD80" s="46"/>
      <c r="GE80" s="46"/>
      <c r="GF80" s="46"/>
      <c r="GG80" s="46"/>
      <c r="GH80" s="46"/>
      <c r="GI80" s="46"/>
      <c r="GJ80" s="46"/>
      <c r="GK80" s="46"/>
      <c r="GL80" s="46"/>
      <c r="GM80" s="46"/>
      <c r="GN80" s="46"/>
      <c r="GO80" s="46"/>
      <c r="GP80" s="46"/>
      <c r="GQ80" s="46"/>
      <c r="GR80" s="46"/>
      <c r="GS80" s="46"/>
      <c r="GT80" s="46"/>
      <c r="GU80" s="46"/>
      <c r="GV80" s="46"/>
      <c r="GW80" s="46"/>
      <c r="GX80" s="46"/>
      <c r="GY80" s="46"/>
      <c r="GZ80" s="46"/>
      <c r="HA80" s="46"/>
      <c r="HB80" s="46"/>
      <c r="HC80" s="46"/>
      <c r="HD80" s="46"/>
      <c r="HE80" s="46"/>
      <c r="HF80" s="46"/>
      <c r="HG80" s="46"/>
      <c r="HH80" s="46"/>
      <c r="HI80" s="46"/>
      <c r="HJ80" s="46"/>
      <c r="HK80" s="46"/>
      <c r="HL80" s="46"/>
      <c r="HM80" s="46"/>
      <c r="HN80" s="46"/>
      <c r="HO80" s="46"/>
      <c r="HP80" s="46"/>
      <c r="HQ80" s="46"/>
      <c r="HR80" s="46"/>
      <c r="HS80" s="46"/>
      <c r="HT80" s="46"/>
      <c r="HU80" s="46"/>
      <c r="HV80" s="46"/>
      <c r="HW80" s="46"/>
      <c r="HX80" s="46"/>
      <c r="HY80" s="46"/>
      <c r="HZ80" s="46"/>
      <c r="IA80" s="46"/>
      <c r="IB80" s="46"/>
      <c r="IC80" s="46"/>
      <c r="ID80" s="46"/>
      <c r="IE80" s="46"/>
      <c r="IF80" s="46"/>
      <c r="IG80" s="46"/>
      <c r="IH80" s="46"/>
      <c r="II80" s="46"/>
      <c r="IJ80" s="46"/>
      <c r="IK80" s="46"/>
      <c r="IL80" s="46"/>
      <c r="IM80" s="46"/>
      <c r="IN80" s="46"/>
      <c r="IO80" s="46"/>
      <c r="IP80" s="46"/>
      <c r="IQ80" s="46"/>
      <c r="IR80" s="46"/>
      <c r="IS80" s="46"/>
      <c r="IT80" s="46"/>
      <c r="IU80" s="46"/>
      <c r="IV80" s="46"/>
      <c r="IW80" s="46"/>
    </row>
    <row r="81" spans="1:257" s="1" customFormat="1" ht="9" customHeight="1">
      <c r="A81" s="43">
        <v>44998</v>
      </c>
      <c r="B81" s="44">
        <v>1653</v>
      </c>
      <c r="C81" s="44">
        <v>1970</v>
      </c>
      <c r="D81" s="44">
        <v>2997.75</v>
      </c>
      <c r="E81" s="44">
        <v>0</v>
      </c>
      <c r="F81" s="44">
        <v>1675.1875</v>
      </c>
      <c r="G81" s="44">
        <v>3029</v>
      </c>
      <c r="H81" s="44">
        <v>1586</v>
      </c>
      <c r="I81" s="44">
        <v>541</v>
      </c>
      <c r="J81" s="44">
        <v>507</v>
      </c>
      <c r="K81" s="44">
        <v>0</v>
      </c>
      <c r="L81" s="44">
        <v>13900</v>
      </c>
      <c r="M81" s="44">
        <v>7992</v>
      </c>
      <c r="N81" s="44">
        <v>0</v>
      </c>
      <c r="O81" s="44">
        <v>4382</v>
      </c>
      <c r="P81" s="44">
        <v>5025</v>
      </c>
      <c r="Q81" s="44">
        <v>3796</v>
      </c>
      <c r="R81" s="44">
        <v>1089</v>
      </c>
      <c r="S81" s="44">
        <v>3.60009765625</v>
      </c>
      <c r="T81" s="44">
        <v>2.39990234375</v>
      </c>
      <c r="U81" s="44">
        <v>4.095703125</v>
      </c>
      <c r="V81" s="44">
        <v>4.28125</v>
      </c>
      <c r="W81" s="44">
        <v>855</v>
      </c>
      <c r="X81" s="44">
        <v>0</v>
      </c>
      <c r="Y81" s="44">
        <v>1.7749938964843801</v>
      </c>
      <c r="Z81" s="44">
        <v>28.5</v>
      </c>
      <c r="AA81" s="44">
        <v>0</v>
      </c>
      <c r="AB81" s="44">
        <v>3.2958333333333298</v>
      </c>
      <c r="AC81" s="44">
        <v>43.046875</v>
      </c>
      <c r="AD81" s="44">
        <v>3.82421875</v>
      </c>
      <c r="AE81" s="44">
        <v>10.765625</v>
      </c>
      <c r="AF81" s="44">
        <v>966.5</v>
      </c>
      <c r="AG81" s="44">
        <v>3.8677777777777802</v>
      </c>
      <c r="AH81" s="44">
        <v>6.3388888888888903</v>
      </c>
      <c r="AI81" s="44">
        <v>778</v>
      </c>
      <c r="AJ81" s="44">
        <v>0.30078125</v>
      </c>
      <c r="AK81" s="44">
        <v>0.311767578125</v>
      </c>
      <c r="AL81" s="44">
        <v>4.3994140625</v>
      </c>
      <c r="AM81" s="44">
        <v>0</v>
      </c>
      <c r="AN81" s="44">
        <v>0</v>
      </c>
      <c r="AO81" s="44">
        <v>0</v>
      </c>
      <c r="AP81" s="44">
        <v>10.126953125</v>
      </c>
      <c r="AQ81" s="44">
        <v>10.220703125</v>
      </c>
      <c r="AR81" s="44">
        <v>413.625</v>
      </c>
      <c r="AS81" s="44">
        <v>6.6435546875</v>
      </c>
      <c r="AT81" s="44">
        <v>5.302734375</v>
      </c>
      <c r="AU81" s="44">
        <v>172.28125</v>
      </c>
      <c r="AV81" s="44">
        <v>133.5</v>
      </c>
      <c r="AW81" s="44">
        <v>75.80078125</v>
      </c>
      <c r="AX81" s="44">
        <v>0</v>
      </c>
      <c r="AY81" s="44">
        <v>65.099609375</v>
      </c>
      <c r="AZ81" s="44">
        <v>19.658333333333299</v>
      </c>
      <c r="BA81" s="44">
        <v>20.128055555555601</v>
      </c>
      <c r="BB81" s="45">
        <v>23.580555555555598</v>
      </c>
      <c r="BC81" s="44">
        <v>12.459722222222201</v>
      </c>
      <c r="BD81" s="44">
        <v>0</v>
      </c>
      <c r="BE81" s="44">
        <v>1.9933333333333301</v>
      </c>
      <c r="BF81" s="44">
        <v>0</v>
      </c>
      <c r="BG81" s="44">
        <v>22.218888888888898</v>
      </c>
      <c r="BH81" s="44">
        <v>0</v>
      </c>
      <c r="BI81" s="44">
        <v>0</v>
      </c>
      <c r="BJ81" s="44">
        <v>8.5422222222222199</v>
      </c>
      <c r="BK81" s="44">
        <v>4.8794444444444398</v>
      </c>
      <c r="BL81" s="44">
        <v>0</v>
      </c>
      <c r="BM81" s="44">
        <v>16.461111111111101</v>
      </c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6"/>
      <c r="CD81" s="46"/>
      <c r="CE81" s="46"/>
      <c r="CF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H81" s="46"/>
      <c r="DI81" s="46"/>
      <c r="DJ81" s="46"/>
      <c r="DK81" s="46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  <c r="FC81" s="46"/>
      <c r="FD81" s="46"/>
      <c r="FE81" s="46"/>
      <c r="FF81" s="46"/>
      <c r="FG81" s="46"/>
      <c r="FH81" s="46"/>
      <c r="FI81" s="46"/>
      <c r="FJ81" s="46"/>
      <c r="FK81" s="46"/>
      <c r="FL81" s="46"/>
      <c r="FM81" s="46"/>
      <c r="FN81" s="46"/>
      <c r="FO81" s="46"/>
      <c r="FP81" s="46"/>
      <c r="FQ81" s="46"/>
      <c r="FR81" s="46"/>
      <c r="FS81" s="46"/>
      <c r="FT81" s="46"/>
      <c r="FU81" s="46"/>
      <c r="FV81" s="46"/>
      <c r="FW81" s="46"/>
      <c r="FX81" s="46"/>
      <c r="FY81" s="46"/>
      <c r="FZ81" s="46"/>
      <c r="GA81" s="46"/>
      <c r="GB81" s="46"/>
      <c r="GC81" s="46"/>
      <c r="GD81" s="46"/>
      <c r="GE81" s="46"/>
      <c r="GF81" s="46"/>
      <c r="GG81" s="46"/>
      <c r="GH81" s="46"/>
      <c r="GI81" s="46"/>
      <c r="GJ81" s="46"/>
      <c r="GK81" s="46"/>
      <c r="GL81" s="46"/>
      <c r="GM81" s="46"/>
      <c r="GN81" s="46"/>
      <c r="GO81" s="46"/>
      <c r="GP81" s="46"/>
      <c r="GQ81" s="46"/>
      <c r="GR81" s="46"/>
      <c r="GS81" s="46"/>
      <c r="GT81" s="46"/>
      <c r="GU81" s="46"/>
      <c r="GV81" s="46"/>
      <c r="GW81" s="46"/>
      <c r="GX81" s="46"/>
      <c r="GY81" s="46"/>
      <c r="GZ81" s="46"/>
      <c r="HA81" s="46"/>
      <c r="HB81" s="46"/>
      <c r="HC81" s="46"/>
      <c r="HD81" s="46"/>
      <c r="HE81" s="46"/>
      <c r="HF81" s="46"/>
      <c r="HG81" s="46"/>
      <c r="HH81" s="46"/>
      <c r="HI81" s="46"/>
      <c r="HJ81" s="46"/>
      <c r="HK81" s="46"/>
      <c r="HL81" s="46"/>
      <c r="HM81" s="46"/>
      <c r="HN81" s="46"/>
      <c r="HO81" s="46"/>
      <c r="HP81" s="46"/>
      <c r="HQ81" s="46"/>
      <c r="HR81" s="46"/>
      <c r="HS81" s="46"/>
      <c r="HT81" s="46"/>
      <c r="HU81" s="46"/>
      <c r="HV81" s="46"/>
      <c r="HW81" s="46"/>
      <c r="HX81" s="46"/>
      <c r="HY81" s="46"/>
      <c r="HZ81" s="46"/>
      <c r="IA81" s="46"/>
      <c r="IB81" s="46"/>
      <c r="IC81" s="46"/>
      <c r="ID81" s="46"/>
      <c r="IE81" s="46"/>
      <c r="IF81" s="46"/>
      <c r="IG81" s="46"/>
      <c r="IH81" s="46"/>
      <c r="II81" s="46"/>
      <c r="IJ81" s="46"/>
      <c r="IK81" s="46"/>
      <c r="IL81" s="46"/>
      <c r="IM81" s="46"/>
      <c r="IN81" s="46"/>
      <c r="IO81" s="46"/>
      <c r="IP81" s="46"/>
      <c r="IQ81" s="46"/>
      <c r="IR81" s="46"/>
      <c r="IS81" s="46"/>
      <c r="IT81" s="46"/>
      <c r="IU81" s="46"/>
      <c r="IV81" s="46"/>
      <c r="IW81" s="46"/>
    </row>
    <row r="82" spans="1:257" s="1" customFormat="1" ht="9" customHeight="1">
      <c r="A82" s="43">
        <v>44999</v>
      </c>
      <c r="B82" s="44">
        <v>0</v>
      </c>
      <c r="C82" s="44">
        <v>2025</v>
      </c>
      <c r="D82" s="44">
        <v>3195.5</v>
      </c>
      <c r="E82" s="44">
        <v>0</v>
      </c>
      <c r="F82" s="44">
        <v>1929.40625</v>
      </c>
      <c r="G82" s="44">
        <v>3335</v>
      </c>
      <c r="H82" s="44">
        <v>1984</v>
      </c>
      <c r="I82" s="44">
        <v>926</v>
      </c>
      <c r="J82" s="44">
        <v>726</v>
      </c>
      <c r="K82" s="44">
        <v>0</v>
      </c>
      <c r="L82" s="44">
        <v>14040</v>
      </c>
      <c r="M82" s="44">
        <v>7489</v>
      </c>
      <c r="N82" s="44">
        <v>0</v>
      </c>
      <c r="O82" s="44">
        <v>4279</v>
      </c>
      <c r="P82" s="44">
        <v>5593</v>
      </c>
      <c r="Q82" s="44">
        <v>3579</v>
      </c>
      <c r="R82" s="44">
        <v>1297</v>
      </c>
      <c r="S82" s="44">
        <v>2</v>
      </c>
      <c r="T82" s="44">
        <v>32</v>
      </c>
      <c r="U82" s="44">
        <v>3.51171875</v>
      </c>
      <c r="V82" s="44">
        <v>3.671875</v>
      </c>
      <c r="W82" s="44">
        <v>737</v>
      </c>
      <c r="X82" s="44">
        <v>1.8447265625</v>
      </c>
      <c r="Y82" s="44">
        <v>2.74658203125E-4</v>
      </c>
      <c r="Z82" s="44">
        <v>28.2001953125</v>
      </c>
      <c r="AA82" s="44">
        <v>4.16361111111111</v>
      </c>
      <c r="AB82" s="44">
        <v>0</v>
      </c>
      <c r="AC82" s="44">
        <v>55.453125</v>
      </c>
      <c r="AD82" s="44">
        <v>10.1240234375</v>
      </c>
      <c r="AE82" s="44">
        <v>4.369140625</v>
      </c>
      <c r="AF82" s="44">
        <v>954.5625</v>
      </c>
      <c r="AG82" s="44">
        <v>11.0741666666667</v>
      </c>
      <c r="AH82" s="44">
        <v>3.57944444444444</v>
      </c>
      <c r="AI82" s="44">
        <v>1102</v>
      </c>
      <c r="AJ82" s="44">
        <v>0.209228515625</v>
      </c>
      <c r="AK82" s="44">
        <v>0.20849609375</v>
      </c>
      <c r="AL82" s="44">
        <v>3.6005859375</v>
      </c>
      <c r="AM82" s="44">
        <v>0</v>
      </c>
      <c r="AN82" s="44">
        <v>0</v>
      </c>
      <c r="AO82" s="44">
        <v>0</v>
      </c>
      <c r="AP82" s="44">
        <v>3.80078125</v>
      </c>
      <c r="AQ82" s="44">
        <v>12.04296875</v>
      </c>
      <c r="AR82" s="44">
        <v>322.6875</v>
      </c>
      <c r="AS82" s="44">
        <v>3.546875</v>
      </c>
      <c r="AT82" s="44">
        <v>5.0576171875</v>
      </c>
      <c r="AU82" s="44">
        <v>124.40625</v>
      </c>
      <c r="AV82" s="44">
        <v>158.30078125</v>
      </c>
      <c r="AW82" s="44">
        <v>40.8984375</v>
      </c>
      <c r="AX82" s="44">
        <v>0</v>
      </c>
      <c r="AY82" s="44">
        <v>75.5</v>
      </c>
      <c r="AZ82" s="44">
        <v>20.8394444444444</v>
      </c>
      <c r="BA82" s="44">
        <v>0</v>
      </c>
      <c r="BB82" s="45">
        <v>23.9938888888889</v>
      </c>
      <c r="BC82" s="44">
        <v>15.6041666666667</v>
      </c>
      <c r="BD82" s="44">
        <v>0</v>
      </c>
      <c r="BE82" s="44">
        <v>2.6936111111111098</v>
      </c>
      <c r="BF82" s="44">
        <v>0</v>
      </c>
      <c r="BG82" s="44">
        <v>24</v>
      </c>
      <c r="BH82" s="44">
        <v>0</v>
      </c>
      <c r="BI82" s="44">
        <v>0</v>
      </c>
      <c r="BJ82" s="44">
        <v>12.205833333333301</v>
      </c>
      <c r="BK82" s="44">
        <v>8.32</v>
      </c>
      <c r="BL82" s="44">
        <v>0</v>
      </c>
      <c r="BM82" s="44">
        <v>18.93</v>
      </c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6"/>
      <c r="CD82" s="46"/>
      <c r="CE82" s="46"/>
      <c r="CF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H82" s="46"/>
      <c r="DI82" s="46"/>
      <c r="DJ82" s="46"/>
      <c r="DK82" s="46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/>
      <c r="FU82" s="46"/>
      <c r="FV82" s="46"/>
      <c r="FW82" s="46"/>
      <c r="FX82" s="46"/>
      <c r="FY82" s="46"/>
      <c r="FZ82" s="46"/>
      <c r="GA82" s="46"/>
      <c r="GB82" s="46"/>
      <c r="GC82" s="46"/>
      <c r="GD82" s="46"/>
      <c r="GE82" s="46"/>
      <c r="GF82" s="46"/>
      <c r="GG82" s="46"/>
      <c r="GH82" s="46"/>
      <c r="GI82" s="46"/>
      <c r="GJ82" s="46"/>
      <c r="GK82" s="46"/>
      <c r="GL82" s="46"/>
      <c r="GM82" s="46"/>
      <c r="GN82" s="46"/>
      <c r="GO82" s="46"/>
      <c r="GP82" s="46"/>
      <c r="GQ82" s="46"/>
      <c r="GR82" s="46"/>
      <c r="GS82" s="46"/>
      <c r="GT82" s="46"/>
      <c r="GU82" s="46"/>
      <c r="GV82" s="46"/>
      <c r="GW82" s="46"/>
      <c r="GX82" s="46"/>
      <c r="GY82" s="46"/>
      <c r="GZ82" s="46"/>
      <c r="HA82" s="46"/>
      <c r="HB82" s="46"/>
      <c r="HC82" s="46"/>
      <c r="HD82" s="46"/>
      <c r="HE82" s="46"/>
      <c r="HF82" s="46"/>
      <c r="HG82" s="46"/>
      <c r="HH82" s="46"/>
      <c r="HI82" s="46"/>
      <c r="HJ82" s="46"/>
      <c r="HK82" s="46"/>
      <c r="HL82" s="46"/>
      <c r="HM82" s="46"/>
      <c r="HN82" s="46"/>
      <c r="HO82" s="46"/>
      <c r="HP82" s="46"/>
      <c r="HQ82" s="46"/>
      <c r="HR82" s="46"/>
      <c r="HS82" s="46"/>
      <c r="HT82" s="46"/>
      <c r="HU82" s="46"/>
      <c r="HV82" s="46"/>
      <c r="HW82" s="46"/>
      <c r="HX82" s="46"/>
      <c r="HY82" s="46"/>
      <c r="HZ82" s="46"/>
      <c r="IA82" s="46"/>
      <c r="IB82" s="46"/>
      <c r="IC82" s="46"/>
      <c r="ID82" s="46"/>
      <c r="IE82" s="46"/>
      <c r="IF82" s="46"/>
      <c r="IG82" s="46"/>
      <c r="IH82" s="46"/>
      <c r="II82" s="46"/>
      <c r="IJ82" s="46"/>
      <c r="IK82" s="46"/>
      <c r="IL82" s="46"/>
      <c r="IM82" s="46"/>
      <c r="IN82" s="46"/>
      <c r="IO82" s="46"/>
      <c r="IP82" s="46"/>
      <c r="IQ82" s="46"/>
      <c r="IR82" s="46"/>
      <c r="IS82" s="46"/>
      <c r="IT82" s="46"/>
      <c r="IU82" s="46"/>
      <c r="IV82" s="46"/>
      <c r="IW82" s="46"/>
    </row>
    <row r="83" spans="1:257" s="1" customFormat="1" ht="9" customHeight="1">
      <c r="A83" s="43">
        <v>45000</v>
      </c>
      <c r="B83" s="44">
        <v>1220</v>
      </c>
      <c r="C83" s="44">
        <v>2023</v>
      </c>
      <c r="D83" s="44">
        <v>3331.25</v>
      </c>
      <c r="E83" s="44">
        <v>0</v>
      </c>
      <c r="F83" s="44">
        <v>1793.90625</v>
      </c>
      <c r="G83" s="44">
        <v>3379</v>
      </c>
      <c r="H83" s="44">
        <v>1798</v>
      </c>
      <c r="I83" s="44">
        <v>762</v>
      </c>
      <c r="J83" s="44">
        <v>603</v>
      </c>
      <c r="K83" s="44">
        <v>28</v>
      </c>
      <c r="L83" s="44">
        <v>14840</v>
      </c>
      <c r="M83" s="44">
        <v>8478</v>
      </c>
      <c r="N83" s="44">
        <v>0</v>
      </c>
      <c r="O83" s="44">
        <v>4433</v>
      </c>
      <c r="P83" s="44">
        <v>5264</v>
      </c>
      <c r="Q83" s="44">
        <v>3638</v>
      </c>
      <c r="R83" s="44">
        <v>1411</v>
      </c>
      <c r="S83" s="44">
        <v>0</v>
      </c>
      <c r="T83" s="44">
        <v>0</v>
      </c>
      <c r="U83" s="44">
        <v>4.244140625</v>
      </c>
      <c r="V83" s="44">
        <v>3.671875</v>
      </c>
      <c r="W83" s="44">
        <v>810</v>
      </c>
      <c r="X83" s="44">
        <v>0</v>
      </c>
      <c r="Y83" s="44">
        <v>0</v>
      </c>
      <c r="Z83" s="44">
        <v>0</v>
      </c>
      <c r="AA83" s="44">
        <v>0</v>
      </c>
      <c r="AB83" s="44">
        <v>4.0619444444444399</v>
      </c>
      <c r="AC83" s="44">
        <v>53.109375</v>
      </c>
      <c r="AD83" s="44">
        <v>5.611328125</v>
      </c>
      <c r="AE83" s="44">
        <v>8.755859375</v>
      </c>
      <c r="AF83" s="44">
        <v>949.8125</v>
      </c>
      <c r="AG83" s="44">
        <v>6.6897222222222199</v>
      </c>
      <c r="AH83" s="44">
        <v>6.8827777777777799</v>
      </c>
      <c r="AI83" s="44">
        <v>1031</v>
      </c>
      <c r="AJ83" s="44">
        <v>0.240478515625</v>
      </c>
      <c r="AK83" s="44">
        <v>0.24365234375</v>
      </c>
      <c r="AL83" s="44">
        <v>3.7998046875</v>
      </c>
      <c r="AM83" s="44">
        <v>0</v>
      </c>
      <c r="AN83" s="44">
        <v>0</v>
      </c>
      <c r="AO83" s="44">
        <v>0</v>
      </c>
      <c r="AP83" s="44">
        <v>6.52734375</v>
      </c>
      <c r="AQ83" s="44">
        <v>11.857421875</v>
      </c>
      <c r="AR83" s="44">
        <v>374.125</v>
      </c>
      <c r="AS83" s="44">
        <v>3.9443359375</v>
      </c>
      <c r="AT83" s="44">
        <v>5.4912109375</v>
      </c>
      <c r="AU83" s="44">
        <v>136.90625</v>
      </c>
      <c r="AV83" s="44">
        <v>157.099609375</v>
      </c>
      <c r="AW83" s="44">
        <v>44.19921875</v>
      </c>
      <c r="AX83" s="44">
        <v>0</v>
      </c>
      <c r="AY83" s="44">
        <v>71.201171875</v>
      </c>
      <c r="AZ83" s="44">
        <v>21.872499999999999</v>
      </c>
      <c r="BA83" s="44">
        <v>14.8516666666667</v>
      </c>
      <c r="BB83" s="45">
        <v>24</v>
      </c>
      <c r="BC83" s="44">
        <v>14.168888888888899</v>
      </c>
      <c r="BD83" s="44">
        <v>0</v>
      </c>
      <c r="BE83" s="44">
        <v>3.0533333333333301</v>
      </c>
      <c r="BF83" s="44">
        <v>0</v>
      </c>
      <c r="BG83" s="44">
        <v>24</v>
      </c>
      <c r="BH83" s="44">
        <v>0</v>
      </c>
      <c r="BI83" s="44">
        <v>0.45555555555555599</v>
      </c>
      <c r="BJ83" s="44">
        <v>10.1311111111111</v>
      </c>
      <c r="BK83" s="44">
        <v>6.8705555555555602</v>
      </c>
      <c r="BL83" s="44">
        <v>0</v>
      </c>
      <c r="BM83" s="44">
        <v>17.577777777777801</v>
      </c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6"/>
      <c r="FV83" s="46"/>
      <c r="FW83" s="46"/>
      <c r="FX83" s="46"/>
      <c r="FY83" s="46"/>
      <c r="FZ83" s="46"/>
      <c r="GA83" s="46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6"/>
      <c r="GN83" s="46"/>
      <c r="GO83" s="46"/>
      <c r="GP83" s="46"/>
      <c r="GQ83" s="46"/>
      <c r="GR83" s="46"/>
      <c r="GS83" s="46"/>
      <c r="GT83" s="46"/>
      <c r="GU83" s="46"/>
      <c r="GV83" s="46"/>
      <c r="GW83" s="46"/>
      <c r="GX83" s="46"/>
      <c r="GY83" s="46"/>
      <c r="GZ83" s="46"/>
      <c r="HA83" s="46"/>
      <c r="HB83" s="46"/>
      <c r="HC83" s="46"/>
      <c r="HD83" s="46"/>
      <c r="HE83" s="46"/>
      <c r="HF83" s="46"/>
      <c r="HG83" s="46"/>
      <c r="HH83" s="46"/>
      <c r="HI83" s="46"/>
      <c r="HJ83" s="46"/>
      <c r="HK83" s="46"/>
      <c r="HL83" s="46"/>
      <c r="HM83" s="46"/>
      <c r="HN83" s="46"/>
      <c r="HO83" s="46"/>
      <c r="HP83" s="46"/>
      <c r="HQ83" s="46"/>
      <c r="HR83" s="46"/>
      <c r="HS83" s="46"/>
      <c r="HT83" s="46"/>
      <c r="HU83" s="46"/>
      <c r="HV83" s="46"/>
      <c r="HW83" s="46"/>
      <c r="HX83" s="46"/>
      <c r="HY83" s="46"/>
      <c r="HZ83" s="46"/>
      <c r="IA83" s="46"/>
      <c r="IB83" s="46"/>
      <c r="IC83" s="46"/>
      <c r="ID83" s="46"/>
      <c r="IE83" s="46"/>
      <c r="IF83" s="46"/>
      <c r="IG83" s="46"/>
      <c r="IH83" s="46"/>
      <c r="II83" s="46"/>
      <c r="IJ83" s="46"/>
      <c r="IK83" s="46"/>
      <c r="IL83" s="46"/>
      <c r="IM83" s="46"/>
      <c r="IN83" s="46"/>
      <c r="IO83" s="46"/>
      <c r="IP83" s="46"/>
      <c r="IQ83" s="46"/>
      <c r="IR83" s="46"/>
      <c r="IS83" s="46"/>
      <c r="IT83" s="46"/>
      <c r="IU83" s="46"/>
      <c r="IV83" s="46"/>
      <c r="IW83" s="46"/>
    </row>
    <row r="84" spans="1:257" s="1" customFormat="1" ht="9" customHeight="1">
      <c r="A84" s="43">
        <v>45001</v>
      </c>
      <c r="B84" s="44">
        <v>1979</v>
      </c>
      <c r="C84" s="44">
        <v>2014</v>
      </c>
      <c r="D84" s="44">
        <v>3070.5</v>
      </c>
      <c r="E84" s="44">
        <v>0</v>
      </c>
      <c r="F84" s="44">
        <v>1691.59375</v>
      </c>
      <c r="G84" s="44">
        <v>3129</v>
      </c>
      <c r="H84" s="44">
        <v>1551</v>
      </c>
      <c r="I84" s="44">
        <v>489</v>
      </c>
      <c r="J84" s="44">
        <v>475</v>
      </c>
      <c r="K84" s="44">
        <v>0</v>
      </c>
      <c r="L84" s="44">
        <v>14320</v>
      </c>
      <c r="M84" s="44">
        <v>7960</v>
      </c>
      <c r="N84" s="44">
        <v>0</v>
      </c>
      <c r="O84" s="44">
        <v>4408</v>
      </c>
      <c r="P84" s="44">
        <v>5162</v>
      </c>
      <c r="Q84" s="44">
        <v>3513</v>
      </c>
      <c r="R84" s="44">
        <v>963</v>
      </c>
      <c r="S84" s="44">
        <v>0</v>
      </c>
      <c r="T84" s="44">
        <v>0</v>
      </c>
      <c r="U84" s="44">
        <v>3.615234375</v>
      </c>
      <c r="V84" s="44">
        <v>4.375</v>
      </c>
      <c r="W84" s="44">
        <v>817</v>
      </c>
      <c r="X84" s="44">
        <v>0</v>
      </c>
      <c r="Y84" s="44">
        <v>0</v>
      </c>
      <c r="Z84" s="44">
        <v>0</v>
      </c>
      <c r="AA84" s="44">
        <v>4.1869444444444399</v>
      </c>
      <c r="AB84" s="44">
        <v>0</v>
      </c>
      <c r="AC84" s="44">
        <v>55.75</v>
      </c>
      <c r="AD84" s="44">
        <v>11.43359375</v>
      </c>
      <c r="AE84" s="44">
        <v>3.173828125</v>
      </c>
      <c r="AF84" s="44">
        <v>961.6875</v>
      </c>
      <c r="AG84" s="44">
        <v>7.1991666666666703</v>
      </c>
      <c r="AH84" s="44">
        <v>6.6349999999999998</v>
      </c>
      <c r="AI84" s="44">
        <v>1051</v>
      </c>
      <c r="AJ84" s="44">
        <v>0.2314453125</v>
      </c>
      <c r="AK84" s="44">
        <v>0.240478515625</v>
      </c>
      <c r="AL84" s="44">
        <v>3.7001953125</v>
      </c>
      <c r="AM84" s="44">
        <v>0</v>
      </c>
      <c r="AN84" s="44">
        <v>0</v>
      </c>
      <c r="AO84" s="44">
        <v>0</v>
      </c>
      <c r="AP84" s="44">
        <v>4.697265625</v>
      </c>
      <c r="AQ84" s="44">
        <v>13.845703125</v>
      </c>
      <c r="AR84" s="44">
        <v>377.375</v>
      </c>
      <c r="AS84" s="44">
        <v>4.1083984375</v>
      </c>
      <c r="AT84" s="44">
        <v>5.8330078125</v>
      </c>
      <c r="AU84" s="44">
        <v>144</v>
      </c>
      <c r="AV84" s="44">
        <v>153.5</v>
      </c>
      <c r="AW84" s="44">
        <v>52.6015625</v>
      </c>
      <c r="AX84" s="44">
        <v>0</v>
      </c>
      <c r="AY84" s="44">
        <v>84.19921875</v>
      </c>
      <c r="AZ84" s="44">
        <v>20.218055555555601</v>
      </c>
      <c r="BA84" s="44">
        <v>24</v>
      </c>
      <c r="BB84" s="45">
        <v>24</v>
      </c>
      <c r="BC84" s="44">
        <v>12.1805555555556</v>
      </c>
      <c r="BD84" s="44">
        <v>0</v>
      </c>
      <c r="BE84" s="44">
        <v>0.99416666666666698</v>
      </c>
      <c r="BF84" s="44">
        <v>0</v>
      </c>
      <c r="BG84" s="44">
        <v>24</v>
      </c>
      <c r="BH84" s="44">
        <v>0</v>
      </c>
      <c r="BI84" s="44">
        <v>0</v>
      </c>
      <c r="BJ84" s="44">
        <v>7.9863888888888903</v>
      </c>
      <c r="BK84" s="44">
        <v>4.4050000000000002</v>
      </c>
      <c r="BL84" s="44">
        <v>0</v>
      </c>
      <c r="BM84" s="44">
        <v>16.564444444444401</v>
      </c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46"/>
      <c r="FP84" s="46"/>
      <c r="FQ84" s="46"/>
      <c r="FR84" s="46"/>
      <c r="FS84" s="46"/>
      <c r="FT84" s="46"/>
      <c r="FU84" s="46"/>
      <c r="FV84" s="46"/>
      <c r="FW84" s="46"/>
      <c r="FX84" s="46"/>
      <c r="FY84" s="46"/>
      <c r="FZ84" s="46"/>
      <c r="GA84" s="46"/>
      <c r="GB84" s="46"/>
      <c r="GC84" s="46"/>
      <c r="GD84" s="46"/>
      <c r="GE84" s="46"/>
      <c r="GF84" s="46"/>
      <c r="GG84" s="46"/>
      <c r="GH84" s="46"/>
      <c r="GI84" s="46"/>
      <c r="GJ84" s="46"/>
      <c r="GK84" s="46"/>
      <c r="GL84" s="46"/>
      <c r="GM84" s="46"/>
      <c r="GN84" s="46"/>
      <c r="GO84" s="46"/>
      <c r="GP84" s="46"/>
      <c r="GQ84" s="46"/>
      <c r="GR84" s="46"/>
      <c r="GS84" s="46"/>
      <c r="GT84" s="46"/>
      <c r="GU84" s="46"/>
      <c r="GV84" s="46"/>
      <c r="GW84" s="46"/>
      <c r="GX84" s="46"/>
      <c r="GY84" s="46"/>
      <c r="GZ84" s="46"/>
      <c r="HA84" s="46"/>
      <c r="HB84" s="46"/>
      <c r="HC84" s="46"/>
      <c r="HD84" s="46"/>
      <c r="HE84" s="46"/>
      <c r="HF84" s="46"/>
      <c r="HG84" s="46"/>
      <c r="HH84" s="46"/>
      <c r="HI84" s="46"/>
      <c r="HJ84" s="46"/>
      <c r="HK84" s="46"/>
      <c r="HL84" s="46"/>
      <c r="HM84" s="46"/>
      <c r="HN84" s="46"/>
      <c r="HO84" s="46"/>
      <c r="HP84" s="46"/>
      <c r="HQ84" s="46"/>
      <c r="HR84" s="46"/>
      <c r="HS84" s="46"/>
      <c r="HT84" s="46"/>
      <c r="HU84" s="46"/>
      <c r="HV84" s="46"/>
      <c r="HW84" s="46"/>
      <c r="HX84" s="46"/>
      <c r="HY84" s="46"/>
      <c r="HZ84" s="46"/>
      <c r="IA84" s="46"/>
      <c r="IB84" s="46"/>
      <c r="IC84" s="46"/>
      <c r="ID84" s="46"/>
      <c r="IE84" s="46"/>
      <c r="IF84" s="46"/>
      <c r="IG84" s="46"/>
      <c r="IH84" s="46"/>
      <c r="II84" s="46"/>
      <c r="IJ84" s="46"/>
      <c r="IK84" s="46"/>
      <c r="IL84" s="46"/>
      <c r="IM84" s="46"/>
      <c r="IN84" s="46"/>
      <c r="IO84" s="46"/>
      <c r="IP84" s="46"/>
      <c r="IQ84" s="46"/>
      <c r="IR84" s="46"/>
      <c r="IS84" s="46"/>
      <c r="IT84" s="46"/>
      <c r="IU84" s="46"/>
      <c r="IV84" s="46"/>
      <c r="IW84" s="46"/>
    </row>
    <row r="85" spans="1:257" s="1" customFormat="1" ht="9" customHeight="1">
      <c r="A85" s="43">
        <v>45002</v>
      </c>
      <c r="B85" s="44">
        <v>1980</v>
      </c>
      <c r="C85" s="44">
        <v>1660</v>
      </c>
      <c r="D85" s="44">
        <v>3007.25</v>
      </c>
      <c r="E85" s="44">
        <v>0</v>
      </c>
      <c r="F85" s="44">
        <v>1666.40625</v>
      </c>
      <c r="G85" s="44">
        <v>3053</v>
      </c>
      <c r="H85" s="44">
        <v>1617</v>
      </c>
      <c r="I85" s="44">
        <v>545</v>
      </c>
      <c r="J85" s="44">
        <v>517</v>
      </c>
      <c r="K85" s="44">
        <v>0</v>
      </c>
      <c r="L85" s="44">
        <v>13960</v>
      </c>
      <c r="M85" s="44">
        <v>7948</v>
      </c>
      <c r="N85" s="44">
        <v>0</v>
      </c>
      <c r="O85" s="44">
        <v>4310</v>
      </c>
      <c r="P85" s="44">
        <v>4994</v>
      </c>
      <c r="Q85" s="44">
        <v>3598</v>
      </c>
      <c r="R85" s="44">
        <v>1180</v>
      </c>
      <c r="S85" s="44">
        <v>0</v>
      </c>
      <c r="T85" s="44">
        <v>0</v>
      </c>
      <c r="U85" s="44">
        <v>3.671875</v>
      </c>
      <c r="V85" s="44">
        <v>3.46875</v>
      </c>
      <c r="W85" s="44">
        <v>731</v>
      </c>
      <c r="X85" s="44">
        <v>0</v>
      </c>
      <c r="Y85" s="44">
        <v>0</v>
      </c>
      <c r="Z85" s="44">
        <v>0</v>
      </c>
      <c r="AA85" s="44">
        <v>1.99027777777778</v>
      </c>
      <c r="AB85" s="44">
        <v>4.0805555555555602</v>
      </c>
      <c r="AC85" s="44">
        <v>79.859375</v>
      </c>
      <c r="AD85" s="44">
        <v>10.0224609375</v>
      </c>
      <c r="AE85" s="44">
        <v>3.89453125</v>
      </c>
      <c r="AF85" s="44">
        <v>916.625</v>
      </c>
      <c r="AG85" s="44">
        <v>5.83</v>
      </c>
      <c r="AH85" s="44">
        <v>5.3925000000000001</v>
      </c>
      <c r="AI85" s="44">
        <v>851</v>
      </c>
      <c r="AJ85" s="44">
        <v>0.272216796875</v>
      </c>
      <c r="AK85" s="44">
        <v>0.2734375</v>
      </c>
      <c r="AL85" s="44">
        <v>4</v>
      </c>
      <c r="AM85" s="44">
        <v>0</v>
      </c>
      <c r="AN85" s="44">
        <v>0</v>
      </c>
      <c r="AO85" s="44">
        <v>0</v>
      </c>
      <c r="AP85" s="44">
        <v>5.779296875</v>
      </c>
      <c r="AQ85" s="44">
        <v>10.642578125</v>
      </c>
      <c r="AR85" s="44">
        <v>334</v>
      </c>
      <c r="AS85" s="44">
        <v>4.029296875</v>
      </c>
      <c r="AT85" s="44">
        <v>5.4384765625</v>
      </c>
      <c r="AU85" s="44">
        <v>137.59375</v>
      </c>
      <c r="AV85" s="44">
        <v>131.599609375</v>
      </c>
      <c r="AW85" s="44">
        <v>50.30078125</v>
      </c>
      <c r="AX85" s="44">
        <v>0</v>
      </c>
      <c r="AY85" s="44">
        <v>64.5</v>
      </c>
      <c r="AZ85" s="44">
        <v>19.758333333333301</v>
      </c>
      <c r="BA85" s="44">
        <v>24</v>
      </c>
      <c r="BB85" s="45">
        <v>18.9375</v>
      </c>
      <c r="BC85" s="44">
        <v>12.7044444444444</v>
      </c>
      <c r="BD85" s="44">
        <v>0</v>
      </c>
      <c r="BE85" s="44">
        <v>1.51833333333333</v>
      </c>
      <c r="BF85" s="44">
        <v>0</v>
      </c>
      <c r="BG85" s="44">
        <v>22.871388888888902</v>
      </c>
      <c r="BH85" s="44">
        <v>0</v>
      </c>
      <c r="BI85" s="44">
        <v>0</v>
      </c>
      <c r="BJ85" s="44">
        <v>8.7144444444444407</v>
      </c>
      <c r="BK85" s="44">
        <v>4.9141666666666701</v>
      </c>
      <c r="BL85" s="44">
        <v>0</v>
      </c>
      <c r="BM85" s="44">
        <v>16.300833333333301</v>
      </c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46"/>
      <c r="DZ85" s="46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46"/>
      <c r="FP85" s="46"/>
      <c r="FQ85" s="46"/>
      <c r="FR85" s="46"/>
      <c r="FS85" s="46"/>
      <c r="FT85" s="46"/>
      <c r="FU85" s="46"/>
      <c r="FV85" s="46"/>
      <c r="FW85" s="46"/>
      <c r="FX85" s="46"/>
      <c r="FY85" s="46"/>
      <c r="FZ85" s="46"/>
      <c r="GA85" s="46"/>
      <c r="GB85" s="46"/>
      <c r="GC85" s="46"/>
      <c r="GD85" s="46"/>
      <c r="GE85" s="46"/>
      <c r="GF85" s="46"/>
      <c r="GG85" s="46"/>
      <c r="GH85" s="46"/>
      <c r="GI85" s="46"/>
      <c r="GJ85" s="46"/>
      <c r="GK85" s="46"/>
      <c r="GL85" s="46"/>
      <c r="GM85" s="46"/>
      <c r="GN85" s="46"/>
      <c r="GO85" s="46"/>
      <c r="GP85" s="46"/>
      <c r="GQ85" s="46"/>
      <c r="GR85" s="46"/>
      <c r="GS85" s="46"/>
      <c r="GT85" s="46"/>
      <c r="GU85" s="46"/>
      <c r="GV85" s="46"/>
      <c r="GW85" s="46"/>
      <c r="GX85" s="46"/>
      <c r="GY85" s="46"/>
      <c r="GZ85" s="46"/>
      <c r="HA85" s="46"/>
      <c r="HB85" s="46"/>
      <c r="HC85" s="46"/>
      <c r="HD85" s="46"/>
      <c r="HE85" s="46"/>
      <c r="HF85" s="46"/>
      <c r="HG85" s="46"/>
      <c r="HH85" s="46"/>
      <c r="HI85" s="46"/>
      <c r="HJ85" s="46"/>
      <c r="HK85" s="46"/>
      <c r="HL85" s="46"/>
      <c r="HM85" s="46"/>
      <c r="HN85" s="46"/>
      <c r="HO85" s="46"/>
      <c r="HP85" s="46"/>
      <c r="HQ85" s="46"/>
      <c r="HR85" s="46"/>
      <c r="HS85" s="46"/>
      <c r="HT85" s="46"/>
      <c r="HU85" s="46"/>
      <c r="HV85" s="46"/>
      <c r="HW85" s="46"/>
      <c r="HX85" s="46"/>
      <c r="HY85" s="46"/>
      <c r="HZ85" s="46"/>
      <c r="IA85" s="46"/>
      <c r="IB85" s="46"/>
      <c r="IC85" s="46"/>
      <c r="ID85" s="46"/>
      <c r="IE85" s="46"/>
      <c r="IF85" s="46"/>
      <c r="IG85" s="46"/>
      <c r="IH85" s="46"/>
      <c r="II85" s="46"/>
      <c r="IJ85" s="46"/>
      <c r="IK85" s="46"/>
      <c r="IL85" s="46"/>
      <c r="IM85" s="46"/>
      <c r="IN85" s="46"/>
      <c r="IO85" s="46"/>
      <c r="IP85" s="46"/>
      <c r="IQ85" s="46"/>
      <c r="IR85" s="46"/>
      <c r="IS85" s="46"/>
      <c r="IT85" s="46"/>
      <c r="IU85" s="46"/>
      <c r="IV85" s="46"/>
      <c r="IW85" s="46"/>
    </row>
    <row r="86" spans="1:257" s="1" customFormat="1" ht="9" customHeight="1">
      <c r="A86" s="43">
        <v>45003</v>
      </c>
      <c r="B86" s="44">
        <v>1975</v>
      </c>
      <c r="C86" s="44">
        <v>2111</v>
      </c>
      <c r="D86" s="44">
        <v>2871.25</v>
      </c>
      <c r="E86" s="44">
        <v>0</v>
      </c>
      <c r="F86" s="44">
        <v>1521.90625</v>
      </c>
      <c r="G86" s="44">
        <v>3150</v>
      </c>
      <c r="H86" s="44">
        <v>1408</v>
      </c>
      <c r="I86" s="44">
        <v>653</v>
      </c>
      <c r="J86" s="44">
        <v>479</v>
      </c>
      <c r="K86" s="44">
        <v>0</v>
      </c>
      <c r="L86" s="44">
        <v>14090</v>
      </c>
      <c r="M86" s="44">
        <v>7485</v>
      </c>
      <c r="N86" s="44">
        <v>0</v>
      </c>
      <c r="O86" s="44">
        <v>4356</v>
      </c>
      <c r="P86" s="44">
        <v>4741</v>
      </c>
      <c r="Q86" s="44">
        <v>2780</v>
      </c>
      <c r="R86" s="44">
        <v>1132</v>
      </c>
      <c r="S86" s="44">
        <v>0</v>
      </c>
      <c r="T86" s="44">
        <v>1.2001953125</v>
      </c>
      <c r="U86" s="44">
        <v>4.068359375</v>
      </c>
      <c r="V86" s="44">
        <v>3.5625</v>
      </c>
      <c r="W86" s="44">
        <v>781</v>
      </c>
      <c r="X86" s="44">
        <v>1.2672119140625</v>
      </c>
      <c r="Y86" s="44">
        <v>0</v>
      </c>
      <c r="Z86" s="44">
        <v>19.2998046875</v>
      </c>
      <c r="AA86" s="44">
        <v>1.99</v>
      </c>
      <c r="AB86" s="44">
        <v>2.85638888888889</v>
      </c>
      <c r="AC86" s="44">
        <v>63.828125</v>
      </c>
      <c r="AD86" s="44">
        <v>6.66015625</v>
      </c>
      <c r="AE86" s="44">
        <v>7.3720703125</v>
      </c>
      <c r="AF86" s="44">
        <v>928.1875</v>
      </c>
      <c r="AG86" s="44">
        <v>6.0291666666666703</v>
      </c>
      <c r="AH86" s="44">
        <v>5.8402777777777803</v>
      </c>
      <c r="AI86" s="44">
        <v>901</v>
      </c>
      <c r="AJ86" s="44">
        <v>0.312744140625</v>
      </c>
      <c r="AK86" s="44">
        <v>0.325439453125</v>
      </c>
      <c r="AL86" s="44">
        <v>4.5</v>
      </c>
      <c r="AM86" s="44">
        <v>0</v>
      </c>
      <c r="AN86" s="44">
        <v>0</v>
      </c>
      <c r="AO86" s="44">
        <v>0</v>
      </c>
      <c r="AP86" s="44">
        <v>4.814453125</v>
      </c>
      <c r="AQ86" s="44">
        <v>12.39453125</v>
      </c>
      <c r="AR86" s="44">
        <v>350.125</v>
      </c>
      <c r="AS86" s="44">
        <v>3.392578125</v>
      </c>
      <c r="AT86" s="44">
        <v>5.623046875</v>
      </c>
      <c r="AU86" s="44">
        <v>132.09375</v>
      </c>
      <c r="AV86" s="44">
        <v>115.599609375</v>
      </c>
      <c r="AW86" s="44">
        <v>54.30078125</v>
      </c>
      <c r="AX86" s="44">
        <v>0</v>
      </c>
      <c r="AY86" s="44">
        <v>78.19921875</v>
      </c>
      <c r="AZ86" s="44">
        <v>19.032222222222199</v>
      </c>
      <c r="BA86" s="44">
        <v>24</v>
      </c>
      <c r="BB86" s="45">
        <v>22.745000000000001</v>
      </c>
      <c r="BC86" s="44">
        <v>11.047222222222199</v>
      </c>
      <c r="BD86" s="44">
        <v>0</v>
      </c>
      <c r="BE86" s="44">
        <v>1.17638888888889</v>
      </c>
      <c r="BF86" s="44">
        <v>0</v>
      </c>
      <c r="BG86" s="44">
        <v>24</v>
      </c>
      <c r="BH86" s="44">
        <v>0</v>
      </c>
      <c r="BI86" s="44">
        <v>0</v>
      </c>
      <c r="BJ86" s="44">
        <v>8.0402777777777796</v>
      </c>
      <c r="BK86" s="44">
        <v>5.8419444444444402</v>
      </c>
      <c r="BL86" s="44">
        <v>0</v>
      </c>
      <c r="BM86" s="44">
        <v>14.938888888888901</v>
      </c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6"/>
      <c r="CD86" s="46"/>
      <c r="CE86" s="46"/>
      <c r="CF86" s="46"/>
      <c r="CG86" s="46"/>
      <c r="CH86" s="46"/>
      <c r="CI86" s="46"/>
      <c r="CJ86" s="46"/>
      <c r="CK86" s="46"/>
      <c r="CL86" s="46"/>
      <c r="CM86" s="46"/>
      <c r="CN86" s="46"/>
      <c r="CO86" s="46"/>
      <c r="CP86" s="46"/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6"/>
      <c r="DD86" s="46"/>
      <c r="DE86" s="46"/>
      <c r="DF86" s="46"/>
      <c r="DG86" s="46"/>
      <c r="DH86" s="46"/>
      <c r="DI86" s="46"/>
      <c r="DJ86" s="46"/>
      <c r="DK86" s="46"/>
      <c r="DL86" s="46"/>
      <c r="DM86" s="46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/>
      <c r="ET86" s="46"/>
      <c r="EU86" s="46"/>
      <c r="EV86" s="46"/>
      <c r="EW86" s="46"/>
      <c r="EX86" s="46"/>
      <c r="EY86" s="46"/>
      <c r="EZ86" s="46"/>
      <c r="FA86" s="46"/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/>
      <c r="FU86" s="46"/>
      <c r="FV86" s="46"/>
      <c r="FW86" s="46"/>
      <c r="FX86" s="46"/>
      <c r="FY86" s="46"/>
      <c r="FZ86" s="46"/>
      <c r="GA86" s="46"/>
      <c r="GB86" s="46"/>
      <c r="GC86" s="46"/>
      <c r="GD86" s="46"/>
      <c r="GE86" s="46"/>
      <c r="GF86" s="46"/>
      <c r="GG86" s="46"/>
      <c r="GH86" s="46"/>
      <c r="GI86" s="46"/>
      <c r="GJ86" s="46"/>
      <c r="GK86" s="46"/>
      <c r="GL86" s="46"/>
      <c r="GM86" s="46"/>
      <c r="GN86" s="46"/>
      <c r="GO86" s="46"/>
      <c r="GP86" s="46"/>
      <c r="GQ86" s="46"/>
      <c r="GR86" s="46"/>
      <c r="GS86" s="46"/>
      <c r="GT86" s="46"/>
      <c r="GU86" s="46"/>
      <c r="GV86" s="46"/>
      <c r="GW86" s="46"/>
      <c r="GX86" s="46"/>
      <c r="GY86" s="46"/>
      <c r="GZ86" s="46"/>
      <c r="HA86" s="46"/>
      <c r="HB86" s="46"/>
      <c r="HC86" s="46"/>
      <c r="HD86" s="46"/>
      <c r="HE86" s="46"/>
      <c r="HF86" s="46"/>
      <c r="HG86" s="46"/>
      <c r="HH86" s="46"/>
      <c r="HI86" s="46"/>
      <c r="HJ86" s="46"/>
      <c r="HK86" s="46"/>
      <c r="HL86" s="46"/>
      <c r="HM86" s="46"/>
      <c r="HN86" s="46"/>
      <c r="HO86" s="46"/>
      <c r="HP86" s="46"/>
      <c r="HQ86" s="46"/>
      <c r="HR86" s="46"/>
      <c r="HS86" s="46"/>
      <c r="HT86" s="46"/>
      <c r="HU86" s="46"/>
      <c r="HV86" s="46"/>
      <c r="HW86" s="46"/>
      <c r="HX86" s="46"/>
      <c r="HY86" s="46"/>
      <c r="HZ86" s="46"/>
      <c r="IA86" s="46"/>
      <c r="IB86" s="46"/>
      <c r="IC86" s="46"/>
      <c r="ID86" s="46"/>
      <c r="IE86" s="46"/>
      <c r="IF86" s="46"/>
      <c r="IG86" s="46"/>
      <c r="IH86" s="46"/>
      <c r="II86" s="46"/>
      <c r="IJ86" s="46"/>
      <c r="IK86" s="46"/>
      <c r="IL86" s="46"/>
      <c r="IM86" s="46"/>
      <c r="IN86" s="46"/>
      <c r="IO86" s="46"/>
      <c r="IP86" s="46"/>
      <c r="IQ86" s="46"/>
      <c r="IR86" s="46"/>
      <c r="IS86" s="46"/>
      <c r="IT86" s="46"/>
      <c r="IU86" s="46"/>
      <c r="IV86" s="46"/>
      <c r="IW86" s="46"/>
    </row>
    <row r="87" spans="1:257" s="1" customFormat="1" ht="9" customHeight="1">
      <c r="A87" s="43">
        <v>45004</v>
      </c>
      <c r="B87" s="44">
        <v>1979</v>
      </c>
      <c r="C87" s="44">
        <v>2083</v>
      </c>
      <c r="D87" s="44">
        <v>2864.75</v>
      </c>
      <c r="E87" s="44">
        <v>0</v>
      </c>
      <c r="F87" s="44">
        <v>1459</v>
      </c>
      <c r="G87" s="44">
        <v>3012</v>
      </c>
      <c r="H87" s="44">
        <v>1293</v>
      </c>
      <c r="I87" s="44">
        <v>492</v>
      </c>
      <c r="J87" s="44">
        <v>381</v>
      </c>
      <c r="K87" s="44">
        <v>0</v>
      </c>
      <c r="L87" s="44">
        <v>13490</v>
      </c>
      <c r="M87" s="44">
        <v>7701</v>
      </c>
      <c r="N87" s="44">
        <v>0</v>
      </c>
      <c r="O87" s="44">
        <v>4261</v>
      </c>
      <c r="P87" s="44">
        <v>2950</v>
      </c>
      <c r="Q87" s="44">
        <v>1740</v>
      </c>
      <c r="R87" s="44">
        <v>593</v>
      </c>
      <c r="S87" s="44">
        <v>0</v>
      </c>
      <c r="T87" s="44">
        <v>9.599853515625</v>
      </c>
      <c r="U87" s="44">
        <v>3.58203125</v>
      </c>
      <c r="V87" s="44">
        <v>3.546875</v>
      </c>
      <c r="W87" s="44">
        <v>733</v>
      </c>
      <c r="X87" s="44">
        <v>0</v>
      </c>
      <c r="Y87" s="44">
        <v>1.4427795410156199</v>
      </c>
      <c r="Z87" s="44">
        <v>23.099609375</v>
      </c>
      <c r="AA87" s="44">
        <v>1.94</v>
      </c>
      <c r="AB87" s="44">
        <v>2.62472222222222</v>
      </c>
      <c r="AC87" s="44">
        <v>60.109375</v>
      </c>
      <c r="AD87" s="44">
        <v>9.0029296875</v>
      </c>
      <c r="AE87" s="44">
        <v>4.474609375</v>
      </c>
      <c r="AF87" s="44">
        <v>888.1875</v>
      </c>
      <c r="AG87" s="44">
        <v>8.1386111111111106</v>
      </c>
      <c r="AH87" s="44">
        <v>5.7958333333333298</v>
      </c>
      <c r="AI87" s="44">
        <v>1056</v>
      </c>
      <c r="AJ87" s="44">
        <v>0.281982421875</v>
      </c>
      <c r="AK87" s="44">
        <v>0.290283203125</v>
      </c>
      <c r="AL87" s="44">
        <v>4.19921875</v>
      </c>
      <c r="AM87" s="44">
        <v>0</v>
      </c>
      <c r="AN87" s="44">
        <v>0</v>
      </c>
      <c r="AO87" s="44">
        <v>0</v>
      </c>
      <c r="AP87" s="44">
        <v>6.08203125</v>
      </c>
      <c r="AQ87" s="44">
        <v>11.65625</v>
      </c>
      <c r="AR87" s="44">
        <v>361.0625</v>
      </c>
      <c r="AS87" s="44">
        <v>4.4814453125</v>
      </c>
      <c r="AT87" s="44">
        <v>5.580078125</v>
      </c>
      <c r="AU87" s="44">
        <v>146.5</v>
      </c>
      <c r="AV87" s="44">
        <v>134</v>
      </c>
      <c r="AW87" s="44">
        <v>42.69921875</v>
      </c>
      <c r="AX87" s="44">
        <v>0</v>
      </c>
      <c r="AY87" s="44">
        <v>62.1015625</v>
      </c>
      <c r="AZ87" s="44">
        <v>18.850000000000001</v>
      </c>
      <c r="BA87" s="44">
        <v>24</v>
      </c>
      <c r="BB87" s="45">
        <v>22.164444444444399</v>
      </c>
      <c r="BC87" s="44">
        <v>10.112777777777801</v>
      </c>
      <c r="BD87" s="44">
        <v>0</v>
      </c>
      <c r="BE87" s="44">
        <v>0</v>
      </c>
      <c r="BF87" s="44">
        <v>0</v>
      </c>
      <c r="BG87" s="44">
        <v>24</v>
      </c>
      <c r="BH87" s="44">
        <v>0</v>
      </c>
      <c r="BI87" s="44">
        <v>0</v>
      </c>
      <c r="BJ87" s="44">
        <v>6.3825000000000003</v>
      </c>
      <c r="BK87" s="44">
        <v>4.3636111111111102</v>
      </c>
      <c r="BL87" s="44">
        <v>0</v>
      </c>
      <c r="BM87" s="44">
        <v>14.259166666666699</v>
      </c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6"/>
      <c r="CD87" s="46"/>
      <c r="CE87" s="46"/>
      <c r="CF87" s="46"/>
      <c r="CG87" s="46"/>
      <c r="CH87" s="46"/>
      <c r="CI87" s="46"/>
      <c r="CJ87" s="46"/>
      <c r="CK87" s="46"/>
      <c r="CL87" s="46"/>
      <c r="CM87" s="46"/>
      <c r="CN87" s="46"/>
      <c r="CO87" s="46"/>
      <c r="CP87" s="46"/>
      <c r="CQ87" s="46"/>
      <c r="CR87" s="46"/>
      <c r="CS87" s="46"/>
      <c r="CT87" s="46"/>
      <c r="CU87" s="46"/>
      <c r="CV87" s="46"/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/>
      <c r="DH87" s="46"/>
      <c r="DI87" s="46"/>
      <c r="DJ87" s="46"/>
      <c r="DK87" s="46"/>
      <c r="DL87" s="46"/>
      <c r="DM87" s="46"/>
      <c r="DN87" s="46"/>
      <c r="DO87" s="46"/>
      <c r="DP87" s="46"/>
      <c r="DQ87" s="46"/>
      <c r="DR87" s="46"/>
      <c r="DS87" s="46"/>
      <c r="DT87" s="46"/>
      <c r="DU87" s="46"/>
      <c r="DV87" s="46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6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6"/>
      <c r="FV87" s="46"/>
      <c r="FW87" s="46"/>
      <c r="FX87" s="46"/>
      <c r="FY87" s="46"/>
      <c r="FZ87" s="46"/>
      <c r="GA87" s="46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6"/>
      <c r="GN87" s="46"/>
      <c r="GO87" s="46"/>
      <c r="GP87" s="46"/>
      <c r="GQ87" s="46"/>
      <c r="GR87" s="46"/>
      <c r="GS87" s="46"/>
      <c r="GT87" s="46"/>
      <c r="GU87" s="46"/>
      <c r="GV87" s="46"/>
      <c r="GW87" s="46"/>
      <c r="GX87" s="46"/>
      <c r="GY87" s="46"/>
      <c r="GZ87" s="46"/>
      <c r="HA87" s="46"/>
      <c r="HB87" s="46"/>
      <c r="HC87" s="46"/>
      <c r="HD87" s="46"/>
      <c r="HE87" s="46"/>
      <c r="HF87" s="46"/>
      <c r="HG87" s="46"/>
      <c r="HH87" s="46"/>
      <c r="HI87" s="46"/>
      <c r="HJ87" s="46"/>
      <c r="HK87" s="46"/>
      <c r="HL87" s="46"/>
      <c r="HM87" s="46"/>
      <c r="HN87" s="46"/>
      <c r="HO87" s="46"/>
      <c r="HP87" s="46"/>
      <c r="HQ87" s="46"/>
      <c r="HR87" s="46"/>
      <c r="HS87" s="46"/>
      <c r="HT87" s="46"/>
      <c r="HU87" s="46"/>
      <c r="HV87" s="46"/>
      <c r="HW87" s="46"/>
      <c r="HX87" s="46"/>
      <c r="HY87" s="46"/>
      <c r="HZ87" s="46"/>
      <c r="IA87" s="46"/>
      <c r="IB87" s="46"/>
      <c r="IC87" s="46"/>
      <c r="ID87" s="46"/>
      <c r="IE87" s="46"/>
      <c r="IF87" s="46"/>
      <c r="IG87" s="46"/>
      <c r="IH87" s="46"/>
      <c r="II87" s="46"/>
      <c r="IJ87" s="46"/>
      <c r="IK87" s="46"/>
      <c r="IL87" s="46"/>
      <c r="IM87" s="46"/>
      <c r="IN87" s="46"/>
      <c r="IO87" s="46"/>
      <c r="IP87" s="46"/>
      <c r="IQ87" s="46"/>
      <c r="IR87" s="46"/>
      <c r="IS87" s="46"/>
      <c r="IT87" s="46"/>
      <c r="IU87" s="46"/>
      <c r="IV87" s="46"/>
      <c r="IW87" s="46"/>
    </row>
    <row r="88" spans="1:257" s="1" customFormat="1" ht="9" customHeight="1">
      <c r="A88" s="43">
        <v>45005</v>
      </c>
      <c r="B88" s="44">
        <v>1977</v>
      </c>
      <c r="C88" s="44">
        <v>2068</v>
      </c>
      <c r="D88" s="44">
        <v>2918.5</v>
      </c>
      <c r="E88" s="44">
        <v>0</v>
      </c>
      <c r="F88" s="44">
        <v>1712.09375</v>
      </c>
      <c r="G88" s="44">
        <v>3007</v>
      </c>
      <c r="H88" s="44">
        <v>1687</v>
      </c>
      <c r="I88" s="44">
        <v>478</v>
      </c>
      <c r="J88" s="44">
        <v>515</v>
      </c>
      <c r="K88" s="44">
        <v>0</v>
      </c>
      <c r="L88" s="44">
        <v>14290</v>
      </c>
      <c r="M88" s="44">
        <v>7774</v>
      </c>
      <c r="N88" s="44">
        <v>0</v>
      </c>
      <c r="O88" s="44">
        <v>4440</v>
      </c>
      <c r="P88" s="44">
        <v>3058</v>
      </c>
      <c r="Q88" s="44">
        <v>1309</v>
      </c>
      <c r="R88" s="44">
        <v>1210</v>
      </c>
      <c r="S88" s="44">
        <v>0</v>
      </c>
      <c r="T88" s="44">
        <v>0</v>
      </c>
      <c r="U88" s="44">
        <v>3.001953125</v>
      </c>
      <c r="V88" s="44">
        <v>3.625</v>
      </c>
      <c r="W88" s="44">
        <v>678</v>
      </c>
      <c r="X88" s="44">
        <v>1.8166809082031301</v>
      </c>
      <c r="Y88" s="44">
        <v>0</v>
      </c>
      <c r="Z88" s="44">
        <v>27.7001953125</v>
      </c>
      <c r="AA88" s="44">
        <v>1.9636111111111101</v>
      </c>
      <c r="AB88" s="44">
        <v>2.80944444444444</v>
      </c>
      <c r="AC88" s="44">
        <v>62.84375</v>
      </c>
      <c r="AD88" s="44">
        <v>7.3564453125</v>
      </c>
      <c r="AE88" s="44">
        <v>6.7314453125</v>
      </c>
      <c r="AF88" s="44">
        <v>932.125</v>
      </c>
      <c r="AG88" s="44">
        <v>6.4763888888888896</v>
      </c>
      <c r="AH88" s="44">
        <v>5.2947222222222203</v>
      </c>
      <c r="AI88" s="44">
        <v>892</v>
      </c>
      <c r="AJ88" s="44">
        <v>0.258056640625</v>
      </c>
      <c r="AK88" s="44">
        <v>0.26171875</v>
      </c>
      <c r="AL88" s="44">
        <v>3.80078125</v>
      </c>
      <c r="AM88" s="44">
        <v>0</v>
      </c>
      <c r="AN88" s="44">
        <v>0</v>
      </c>
      <c r="AO88" s="44">
        <v>0</v>
      </c>
      <c r="AP88" s="44">
        <v>5.17578125</v>
      </c>
      <c r="AQ88" s="44">
        <v>13.4765625</v>
      </c>
      <c r="AR88" s="44">
        <v>379.8125</v>
      </c>
      <c r="AS88" s="44">
        <v>4.7578125</v>
      </c>
      <c r="AT88" s="44">
        <v>5.341796875</v>
      </c>
      <c r="AU88" s="44">
        <v>146.09375</v>
      </c>
      <c r="AV88" s="44">
        <v>197.099609375</v>
      </c>
      <c r="AW88" s="44">
        <v>76.19921875</v>
      </c>
      <c r="AX88" s="44">
        <v>0</v>
      </c>
      <c r="AY88" s="44">
        <v>64.80078125</v>
      </c>
      <c r="AZ88" s="44">
        <v>19.275555555555599</v>
      </c>
      <c r="BA88" s="44">
        <v>24</v>
      </c>
      <c r="BB88" s="45">
        <v>22.0905555555556</v>
      </c>
      <c r="BC88" s="44">
        <v>13.2108333333333</v>
      </c>
      <c r="BD88" s="44">
        <v>0</v>
      </c>
      <c r="BE88" s="44">
        <v>0</v>
      </c>
      <c r="BF88" s="44">
        <v>0</v>
      </c>
      <c r="BG88" s="44">
        <v>24</v>
      </c>
      <c r="BH88" s="44">
        <v>0</v>
      </c>
      <c r="BI88" s="44">
        <v>0</v>
      </c>
      <c r="BJ88" s="44">
        <v>8.6</v>
      </c>
      <c r="BK88" s="44">
        <v>4.2549999999999999</v>
      </c>
      <c r="BL88" s="44">
        <v>0</v>
      </c>
      <c r="BM88" s="44">
        <v>16.7711111111111</v>
      </c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6"/>
      <c r="CD88" s="46"/>
      <c r="CE88" s="46"/>
      <c r="CF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6"/>
      <c r="DM88" s="46"/>
      <c r="DN88" s="46"/>
      <c r="DO88" s="46"/>
      <c r="DP88" s="46"/>
      <c r="DQ88" s="46"/>
      <c r="DR88" s="46"/>
      <c r="DS88" s="46"/>
      <c r="DT88" s="46"/>
      <c r="DU88" s="46"/>
      <c r="DV88" s="46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6"/>
      <c r="FF88" s="46"/>
      <c r="FG88" s="46"/>
      <c r="FH88" s="46"/>
      <c r="FI88" s="46"/>
      <c r="FJ88" s="46"/>
      <c r="FK88" s="46"/>
      <c r="FL88" s="46"/>
      <c r="FM88" s="46"/>
      <c r="FN88" s="46"/>
      <c r="FO88" s="46"/>
      <c r="FP88" s="46"/>
      <c r="FQ88" s="46"/>
      <c r="FR88" s="46"/>
      <c r="FS88" s="46"/>
      <c r="FT88" s="46"/>
      <c r="FU88" s="46"/>
      <c r="FV88" s="46"/>
      <c r="FW88" s="46"/>
      <c r="FX88" s="46"/>
      <c r="FY88" s="46"/>
      <c r="FZ88" s="46"/>
      <c r="GA88" s="46"/>
      <c r="GB88" s="46"/>
      <c r="GC88" s="46"/>
      <c r="GD88" s="46"/>
      <c r="GE88" s="46"/>
      <c r="GF88" s="46"/>
      <c r="GG88" s="46"/>
      <c r="GH88" s="46"/>
      <c r="GI88" s="46"/>
      <c r="GJ88" s="46"/>
      <c r="GK88" s="46"/>
      <c r="GL88" s="46"/>
      <c r="GM88" s="46"/>
      <c r="GN88" s="46"/>
      <c r="GO88" s="46"/>
      <c r="GP88" s="46"/>
      <c r="GQ88" s="46"/>
      <c r="GR88" s="46"/>
      <c r="GS88" s="46"/>
      <c r="GT88" s="46"/>
      <c r="GU88" s="46"/>
      <c r="GV88" s="46"/>
      <c r="GW88" s="46"/>
      <c r="GX88" s="46"/>
      <c r="GY88" s="46"/>
      <c r="GZ88" s="46"/>
      <c r="HA88" s="46"/>
      <c r="HB88" s="46"/>
      <c r="HC88" s="46"/>
      <c r="HD88" s="46"/>
      <c r="HE88" s="46"/>
      <c r="HF88" s="46"/>
      <c r="HG88" s="46"/>
      <c r="HH88" s="46"/>
      <c r="HI88" s="46"/>
      <c r="HJ88" s="46"/>
      <c r="HK88" s="46"/>
      <c r="HL88" s="46"/>
      <c r="HM88" s="46"/>
      <c r="HN88" s="46"/>
      <c r="HO88" s="46"/>
      <c r="HP88" s="46"/>
      <c r="HQ88" s="46"/>
      <c r="HR88" s="46"/>
      <c r="HS88" s="46"/>
      <c r="HT88" s="46"/>
      <c r="HU88" s="46"/>
      <c r="HV88" s="46"/>
      <c r="HW88" s="46"/>
      <c r="HX88" s="46"/>
      <c r="HY88" s="46"/>
      <c r="HZ88" s="46"/>
      <c r="IA88" s="46"/>
      <c r="IB88" s="46"/>
      <c r="IC88" s="46"/>
      <c r="ID88" s="46"/>
      <c r="IE88" s="46"/>
      <c r="IF88" s="46"/>
      <c r="IG88" s="46"/>
      <c r="IH88" s="46"/>
      <c r="II88" s="46"/>
      <c r="IJ88" s="46"/>
      <c r="IK88" s="46"/>
      <c r="IL88" s="46"/>
      <c r="IM88" s="46"/>
      <c r="IN88" s="46"/>
      <c r="IO88" s="46"/>
      <c r="IP88" s="46"/>
      <c r="IQ88" s="46"/>
      <c r="IR88" s="46"/>
      <c r="IS88" s="46"/>
      <c r="IT88" s="46"/>
      <c r="IU88" s="46"/>
      <c r="IV88" s="46"/>
      <c r="IW88" s="46"/>
    </row>
    <row r="89" spans="1:257" s="1" customFormat="1" ht="9" customHeight="1">
      <c r="A89" s="43">
        <v>45006</v>
      </c>
      <c r="B89" s="44">
        <v>1976</v>
      </c>
      <c r="C89" s="44">
        <v>2212</v>
      </c>
      <c r="D89" s="44">
        <v>3022.5</v>
      </c>
      <c r="E89" s="44">
        <v>0</v>
      </c>
      <c r="F89" s="44">
        <v>1630.8125</v>
      </c>
      <c r="G89" s="44">
        <v>3006</v>
      </c>
      <c r="H89" s="44">
        <v>1602</v>
      </c>
      <c r="I89" s="44">
        <v>329</v>
      </c>
      <c r="J89" s="44">
        <v>576</v>
      </c>
      <c r="K89" s="44">
        <v>0</v>
      </c>
      <c r="L89" s="44">
        <v>14270</v>
      </c>
      <c r="M89" s="44">
        <v>8174</v>
      </c>
      <c r="N89" s="44">
        <v>0</v>
      </c>
      <c r="O89" s="44">
        <v>4290</v>
      </c>
      <c r="P89" s="44">
        <v>2873</v>
      </c>
      <c r="Q89" s="44">
        <v>1402</v>
      </c>
      <c r="R89" s="44">
        <v>1509</v>
      </c>
      <c r="S89" s="44">
        <v>0.199951171875</v>
      </c>
      <c r="T89" s="44">
        <v>0</v>
      </c>
      <c r="U89" s="44">
        <v>4.818359375</v>
      </c>
      <c r="V89" s="44">
        <v>3.21875</v>
      </c>
      <c r="W89" s="44">
        <v>818</v>
      </c>
      <c r="X89" s="44">
        <v>0</v>
      </c>
      <c r="Y89" s="44">
        <v>1.649169921875</v>
      </c>
      <c r="Z89" s="44">
        <v>26.400390625</v>
      </c>
      <c r="AA89" s="44">
        <v>1.925</v>
      </c>
      <c r="AB89" s="44">
        <v>2.5066666666666699</v>
      </c>
      <c r="AC89" s="44">
        <v>58.390625</v>
      </c>
      <c r="AD89" s="44">
        <v>4.0048828125</v>
      </c>
      <c r="AE89" s="44">
        <v>9.9775390625</v>
      </c>
      <c r="AF89" s="44">
        <v>927</v>
      </c>
      <c r="AG89" s="44">
        <v>5.7</v>
      </c>
      <c r="AH89" s="44">
        <v>5.7850000000000001</v>
      </c>
      <c r="AI89" s="44">
        <v>873</v>
      </c>
      <c r="AJ89" s="44">
        <v>0.211669921875</v>
      </c>
      <c r="AK89" s="44">
        <v>0.216796875</v>
      </c>
      <c r="AL89" s="44">
        <v>3.19921875</v>
      </c>
      <c r="AM89" s="44">
        <v>0</v>
      </c>
      <c r="AN89" s="44">
        <v>0</v>
      </c>
      <c r="AO89" s="44">
        <v>0</v>
      </c>
      <c r="AP89" s="44">
        <v>5.95703125</v>
      </c>
      <c r="AQ89" s="44">
        <v>10.5078125</v>
      </c>
      <c r="AR89" s="44">
        <v>335.1875</v>
      </c>
      <c r="AS89" s="44">
        <v>4.0419921875</v>
      </c>
      <c r="AT89" s="44">
        <v>5.1376953125</v>
      </c>
      <c r="AU89" s="44">
        <v>133.21875</v>
      </c>
      <c r="AV89" s="44">
        <v>159.6015625</v>
      </c>
      <c r="AW89" s="44">
        <v>53.6015625</v>
      </c>
      <c r="AX89" s="44">
        <v>0</v>
      </c>
      <c r="AY89" s="44">
        <v>48.3984375</v>
      </c>
      <c r="AZ89" s="44">
        <v>19.9236111111111</v>
      </c>
      <c r="BA89" s="44">
        <v>24</v>
      </c>
      <c r="BB89" s="45">
        <v>23.762222222222199</v>
      </c>
      <c r="BC89" s="44">
        <v>12.5369444444444</v>
      </c>
      <c r="BD89" s="44">
        <v>0</v>
      </c>
      <c r="BE89" s="44">
        <v>0</v>
      </c>
      <c r="BF89" s="44">
        <v>0</v>
      </c>
      <c r="BG89" s="44">
        <v>24</v>
      </c>
      <c r="BH89" s="44">
        <v>0</v>
      </c>
      <c r="BI89" s="44">
        <v>0</v>
      </c>
      <c r="BJ89" s="44">
        <v>9.6675000000000004</v>
      </c>
      <c r="BK89" s="44">
        <v>2.9455555555555599</v>
      </c>
      <c r="BL89" s="44">
        <v>0</v>
      </c>
      <c r="BM89" s="44">
        <v>15.963333333333299</v>
      </c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6"/>
      <c r="CD89" s="46"/>
      <c r="CE89" s="46"/>
      <c r="CF89" s="46"/>
      <c r="CG89" s="46"/>
      <c r="CH89" s="46"/>
      <c r="CI89" s="46"/>
      <c r="CJ89" s="46"/>
      <c r="CK89" s="46"/>
      <c r="CL89" s="46"/>
      <c r="CM89" s="46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6"/>
      <c r="DY89" s="46"/>
      <c r="DZ89" s="46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46"/>
      <c r="FA89" s="46"/>
      <c r="FB89" s="46"/>
      <c r="FC89" s="46"/>
      <c r="FD89" s="46"/>
      <c r="FE89" s="46"/>
      <c r="FF89" s="46"/>
      <c r="FG89" s="46"/>
      <c r="FH89" s="46"/>
      <c r="FI89" s="46"/>
      <c r="FJ89" s="46"/>
      <c r="FK89" s="46"/>
      <c r="FL89" s="46"/>
      <c r="FM89" s="46"/>
      <c r="FN89" s="46"/>
      <c r="FO89" s="46"/>
      <c r="FP89" s="46"/>
      <c r="FQ89" s="46"/>
      <c r="FR89" s="46"/>
      <c r="FS89" s="46"/>
      <c r="FT89" s="46"/>
      <c r="FU89" s="46"/>
      <c r="FV89" s="46"/>
      <c r="FW89" s="46"/>
      <c r="FX89" s="46"/>
      <c r="FY89" s="46"/>
      <c r="FZ89" s="46"/>
      <c r="GA89" s="46"/>
      <c r="GB89" s="46"/>
      <c r="GC89" s="46"/>
      <c r="GD89" s="46"/>
      <c r="GE89" s="46"/>
      <c r="GF89" s="46"/>
      <c r="GG89" s="46"/>
      <c r="GH89" s="46"/>
      <c r="GI89" s="46"/>
      <c r="GJ89" s="46"/>
      <c r="GK89" s="46"/>
      <c r="GL89" s="46"/>
      <c r="GM89" s="46"/>
      <c r="GN89" s="46"/>
      <c r="GO89" s="46"/>
      <c r="GP89" s="46"/>
      <c r="GQ89" s="46"/>
      <c r="GR89" s="46"/>
      <c r="GS89" s="46"/>
      <c r="GT89" s="46"/>
      <c r="GU89" s="46"/>
      <c r="GV89" s="46"/>
      <c r="GW89" s="46"/>
      <c r="GX89" s="46"/>
      <c r="GY89" s="46"/>
      <c r="GZ89" s="46"/>
      <c r="HA89" s="46"/>
      <c r="HB89" s="46"/>
      <c r="HC89" s="46"/>
      <c r="HD89" s="46"/>
      <c r="HE89" s="46"/>
      <c r="HF89" s="46"/>
      <c r="HG89" s="46"/>
      <c r="HH89" s="46"/>
      <c r="HI89" s="46"/>
      <c r="HJ89" s="46"/>
      <c r="HK89" s="46"/>
      <c r="HL89" s="46"/>
      <c r="HM89" s="46"/>
      <c r="HN89" s="46"/>
      <c r="HO89" s="46"/>
      <c r="HP89" s="46"/>
      <c r="HQ89" s="46"/>
      <c r="HR89" s="46"/>
      <c r="HS89" s="46"/>
      <c r="HT89" s="46"/>
      <c r="HU89" s="46"/>
      <c r="HV89" s="46"/>
      <c r="HW89" s="46"/>
      <c r="HX89" s="46"/>
      <c r="HY89" s="46"/>
      <c r="HZ89" s="46"/>
      <c r="IA89" s="46"/>
      <c r="IB89" s="46"/>
      <c r="IC89" s="46"/>
      <c r="ID89" s="46"/>
      <c r="IE89" s="46"/>
      <c r="IF89" s="46"/>
      <c r="IG89" s="46"/>
      <c r="IH89" s="46"/>
      <c r="II89" s="46"/>
      <c r="IJ89" s="46"/>
      <c r="IK89" s="46"/>
      <c r="IL89" s="46"/>
      <c r="IM89" s="46"/>
      <c r="IN89" s="46"/>
      <c r="IO89" s="46"/>
      <c r="IP89" s="46"/>
      <c r="IQ89" s="46"/>
      <c r="IR89" s="46"/>
      <c r="IS89" s="46"/>
      <c r="IT89" s="46"/>
      <c r="IU89" s="46"/>
      <c r="IV89" s="46"/>
      <c r="IW89" s="46"/>
    </row>
    <row r="90" spans="1:257" s="1" customFormat="1" ht="9" customHeight="1">
      <c r="A90" s="43">
        <v>45007</v>
      </c>
      <c r="B90" s="44">
        <v>1972</v>
      </c>
      <c r="C90" s="44">
        <v>2145</v>
      </c>
      <c r="D90" s="44">
        <v>3123.5</v>
      </c>
      <c r="E90" s="44">
        <v>0</v>
      </c>
      <c r="F90" s="44">
        <v>1742</v>
      </c>
      <c r="G90" s="44">
        <v>3002</v>
      </c>
      <c r="H90" s="44">
        <v>1751</v>
      </c>
      <c r="I90" s="44">
        <v>499</v>
      </c>
      <c r="J90" s="44">
        <v>634</v>
      </c>
      <c r="K90" s="44">
        <v>0</v>
      </c>
      <c r="L90" s="44">
        <v>14780</v>
      </c>
      <c r="M90" s="44">
        <v>8378</v>
      </c>
      <c r="N90" s="44">
        <v>0</v>
      </c>
      <c r="O90" s="44">
        <v>4368</v>
      </c>
      <c r="P90" s="44">
        <v>3015</v>
      </c>
      <c r="Q90" s="44">
        <v>1337</v>
      </c>
      <c r="R90" s="44">
        <v>1291</v>
      </c>
      <c r="S90" s="44">
        <v>10.5999755859375</v>
      </c>
      <c r="T90" s="44">
        <v>0</v>
      </c>
      <c r="U90" s="44">
        <v>4.677734375</v>
      </c>
      <c r="V90" s="44">
        <v>5.140625</v>
      </c>
      <c r="W90" s="44">
        <v>1000</v>
      </c>
      <c r="X90" s="44">
        <v>1.8183288574218699</v>
      </c>
      <c r="Y90" s="44">
        <v>0</v>
      </c>
      <c r="Z90" s="44">
        <v>27.69921875</v>
      </c>
      <c r="AA90" s="44">
        <v>2.04555555555556</v>
      </c>
      <c r="AB90" s="44">
        <v>2.7194444444444401</v>
      </c>
      <c r="AC90" s="44">
        <v>62.796875</v>
      </c>
      <c r="AD90" s="44">
        <v>4.95703125</v>
      </c>
      <c r="AE90" s="44">
        <v>9.228515625</v>
      </c>
      <c r="AF90" s="44">
        <v>937.6875</v>
      </c>
      <c r="AG90" s="44">
        <v>5.5627777777777796</v>
      </c>
      <c r="AH90" s="44">
        <v>5.5030555555555596</v>
      </c>
      <c r="AI90" s="44">
        <v>840</v>
      </c>
      <c r="AJ90" s="44">
        <v>0.2578125</v>
      </c>
      <c r="AK90" s="44">
        <v>0.26513671875</v>
      </c>
      <c r="AL90" s="44">
        <v>3.7001953125</v>
      </c>
      <c r="AM90" s="44">
        <v>0</v>
      </c>
      <c r="AN90" s="44">
        <v>0</v>
      </c>
      <c r="AO90" s="44">
        <v>0</v>
      </c>
      <c r="AP90" s="44">
        <v>5.880859375</v>
      </c>
      <c r="AQ90" s="44">
        <v>12.244140625</v>
      </c>
      <c r="AR90" s="44">
        <v>368.25</v>
      </c>
      <c r="AS90" s="44">
        <v>4.5107421875</v>
      </c>
      <c r="AT90" s="44">
        <v>5.3740234375</v>
      </c>
      <c r="AU90" s="44">
        <v>143.78125</v>
      </c>
      <c r="AV90" s="44">
        <v>161.798828125</v>
      </c>
      <c r="AW90" s="44">
        <v>35.19921875</v>
      </c>
      <c r="AX90" s="44">
        <v>0</v>
      </c>
      <c r="AY90" s="44">
        <v>58.69921875</v>
      </c>
      <c r="AZ90" s="44">
        <v>20.7077777777778</v>
      </c>
      <c r="BA90" s="44">
        <v>24</v>
      </c>
      <c r="BB90" s="45">
        <v>22.8333333333333</v>
      </c>
      <c r="BC90" s="44">
        <v>13.737222222222201</v>
      </c>
      <c r="BD90" s="44">
        <v>0</v>
      </c>
      <c r="BE90" s="44">
        <v>0</v>
      </c>
      <c r="BF90" s="44">
        <v>0</v>
      </c>
      <c r="BG90" s="44">
        <v>24</v>
      </c>
      <c r="BH90" s="44">
        <v>0</v>
      </c>
      <c r="BI90" s="44">
        <v>0</v>
      </c>
      <c r="BJ90" s="44">
        <v>10.616111111111101</v>
      </c>
      <c r="BK90" s="44">
        <v>4.4550000000000001</v>
      </c>
      <c r="BL90" s="44">
        <v>0</v>
      </c>
      <c r="BM90" s="44">
        <v>17.094444444444399</v>
      </c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6"/>
      <c r="CD90" s="46"/>
      <c r="CE90" s="46"/>
      <c r="CF90" s="46"/>
      <c r="CG90" s="46"/>
      <c r="CH90" s="46"/>
      <c r="CI90" s="46"/>
      <c r="CJ90" s="46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46"/>
      <c r="EU90" s="46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46"/>
      <c r="GK90" s="46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46"/>
      <c r="HF90" s="46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46"/>
      <c r="IA90" s="46"/>
      <c r="IB90" s="46"/>
      <c r="IC90" s="46"/>
      <c r="ID90" s="46"/>
      <c r="IE90" s="46"/>
      <c r="IF90" s="46"/>
      <c r="IG90" s="46"/>
      <c r="IH90" s="46"/>
      <c r="II90" s="46"/>
      <c r="IJ90" s="46"/>
      <c r="IK90" s="46"/>
      <c r="IL90" s="46"/>
      <c r="IM90" s="46"/>
      <c r="IN90" s="46"/>
      <c r="IO90" s="46"/>
      <c r="IP90" s="46"/>
      <c r="IQ90" s="46"/>
      <c r="IR90" s="46"/>
      <c r="IS90" s="46"/>
      <c r="IT90" s="46"/>
      <c r="IU90" s="46"/>
      <c r="IV90" s="46"/>
      <c r="IW90" s="46"/>
    </row>
    <row r="91" spans="1:257" s="1" customFormat="1" ht="9" customHeight="1">
      <c r="A91" s="43">
        <v>45008</v>
      </c>
      <c r="B91" s="44">
        <v>1406</v>
      </c>
      <c r="C91" s="44">
        <v>2108</v>
      </c>
      <c r="D91" s="44">
        <v>2975.75</v>
      </c>
      <c r="E91" s="44">
        <v>0</v>
      </c>
      <c r="F91" s="44">
        <v>1799.6875</v>
      </c>
      <c r="G91" s="44">
        <v>3006</v>
      </c>
      <c r="H91" s="44">
        <v>1887</v>
      </c>
      <c r="I91" s="44">
        <v>578</v>
      </c>
      <c r="J91" s="44">
        <v>653</v>
      </c>
      <c r="K91" s="44">
        <v>0</v>
      </c>
      <c r="L91" s="44">
        <v>14340</v>
      </c>
      <c r="M91" s="44">
        <v>8106</v>
      </c>
      <c r="N91" s="44">
        <v>0</v>
      </c>
      <c r="O91" s="44">
        <v>4281</v>
      </c>
      <c r="P91" s="44">
        <v>3032</v>
      </c>
      <c r="Q91" s="44">
        <v>1457</v>
      </c>
      <c r="R91" s="44">
        <v>1405</v>
      </c>
      <c r="S91" s="44">
        <v>1.2000732421875</v>
      </c>
      <c r="T91" s="44">
        <v>0</v>
      </c>
      <c r="U91" s="44">
        <v>3.888671875</v>
      </c>
      <c r="V91" s="44">
        <v>4.359375</v>
      </c>
      <c r="W91" s="44">
        <v>844</v>
      </c>
      <c r="X91" s="44">
        <v>0</v>
      </c>
      <c r="Y91" s="44">
        <v>1.5316467285156199</v>
      </c>
      <c r="Z91" s="44">
        <v>24.6005859375</v>
      </c>
      <c r="AA91" s="44">
        <v>2.0113888888888898</v>
      </c>
      <c r="AB91" s="44">
        <v>2.6527777777777799</v>
      </c>
      <c r="AC91" s="44">
        <v>61.46875</v>
      </c>
      <c r="AD91" s="44">
        <v>9.9892578125</v>
      </c>
      <c r="AE91" s="44">
        <v>3.736328125</v>
      </c>
      <c r="AF91" s="44">
        <v>904.5</v>
      </c>
      <c r="AG91" s="44">
        <v>7.05833333333333</v>
      </c>
      <c r="AH91" s="44">
        <v>7.8872222222222197</v>
      </c>
      <c r="AI91" s="44">
        <v>1137</v>
      </c>
      <c r="AJ91" s="44">
        <v>0.2109375</v>
      </c>
      <c r="AK91" s="44">
        <v>0.2158203125</v>
      </c>
      <c r="AL91" s="44">
        <v>3.2001953125</v>
      </c>
      <c r="AM91" s="44">
        <v>0</v>
      </c>
      <c r="AN91" s="44">
        <v>0</v>
      </c>
      <c r="AO91" s="44">
        <v>0</v>
      </c>
      <c r="AP91" s="44">
        <v>9.11328125</v>
      </c>
      <c r="AQ91" s="44">
        <v>8.3359375</v>
      </c>
      <c r="AR91" s="44">
        <v>344.6875</v>
      </c>
      <c r="AS91" s="44">
        <v>4.0498046875</v>
      </c>
      <c r="AT91" s="44">
        <v>5.48828125</v>
      </c>
      <c r="AU91" s="44">
        <v>138.8125</v>
      </c>
      <c r="AV91" s="44">
        <v>189.599609375</v>
      </c>
      <c r="AW91" s="44">
        <v>56.3984375</v>
      </c>
      <c r="AX91" s="44">
        <v>0</v>
      </c>
      <c r="AY91" s="44">
        <v>86.703125</v>
      </c>
      <c r="AZ91" s="44">
        <v>19.575277777777799</v>
      </c>
      <c r="BA91" s="44">
        <v>22.028888888888901</v>
      </c>
      <c r="BB91" s="45">
        <v>22.415555555555599</v>
      </c>
      <c r="BC91" s="44">
        <v>14.761944444444399</v>
      </c>
      <c r="BD91" s="44">
        <v>0</v>
      </c>
      <c r="BE91" s="44">
        <v>0</v>
      </c>
      <c r="BF91" s="44">
        <v>0</v>
      </c>
      <c r="BG91" s="44">
        <v>24</v>
      </c>
      <c r="BH91" s="44">
        <v>0</v>
      </c>
      <c r="BI91" s="44">
        <v>0</v>
      </c>
      <c r="BJ91" s="44">
        <v>10.9269444444444</v>
      </c>
      <c r="BK91" s="44">
        <v>5.1494444444444403</v>
      </c>
      <c r="BL91" s="44">
        <v>0</v>
      </c>
      <c r="BM91" s="44">
        <v>17.615833333333299</v>
      </c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6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/>
      <c r="HE91" s="46"/>
      <c r="HF91" s="46"/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46"/>
      <c r="IA91" s="46"/>
      <c r="IB91" s="46"/>
      <c r="IC91" s="46"/>
      <c r="ID91" s="46"/>
      <c r="IE91" s="46"/>
      <c r="IF91" s="46"/>
      <c r="IG91" s="46"/>
      <c r="IH91" s="46"/>
      <c r="II91" s="46"/>
      <c r="IJ91" s="46"/>
      <c r="IK91" s="46"/>
      <c r="IL91" s="46"/>
      <c r="IM91" s="46"/>
      <c r="IN91" s="46"/>
      <c r="IO91" s="46"/>
      <c r="IP91" s="46"/>
      <c r="IQ91" s="46"/>
      <c r="IR91" s="46"/>
      <c r="IS91" s="46"/>
      <c r="IT91" s="46"/>
      <c r="IU91" s="46"/>
      <c r="IV91" s="46"/>
      <c r="IW91" s="46"/>
    </row>
    <row r="92" spans="1:257" s="1" customFormat="1" ht="9" customHeight="1">
      <c r="A92" s="43">
        <v>45009</v>
      </c>
      <c r="B92" s="44">
        <v>1972</v>
      </c>
      <c r="C92" s="44">
        <v>2145</v>
      </c>
      <c r="D92" s="44">
        <v>2969.75</v>
      </c>
      <c r="E92" s="44">
        <v>0</v>
      </c>
      <c r="F92" s="44">
        <v>1660.3125</v>
      </c>
      <c r="G92" s="44">
        <v>3005</v>
      </c>
      <c r="H92" s="44">
        <v>1592</v>
      </c>
      <c r="I92" s="44">
        <v>298</v>
      </c>
      <c r="J92" s="44">
        <v>565</v>
      </c>
      <c r="K92" s="44">
        <v>0</v>
      </c>
      <c r="L92" s="44">
        <v>14130</v>
      </c>
      <c r="M92" s="44">
        <v>7938</v>
      </c>
      <c r="N92" s="44">
        <v>0</v>
      </c>
      <c r="O92" s="44">
        <v>4219</v>
      </c>
      <c r="P92" s="44">
        <v>2915</v>
      </c>
      <c r="Q92" s="44">
        <v>1318</v>
      </c>
      <c r="R92" s="44">
        <v>1569</v>
      </c>
      <c r="S92" s="44">
        <v>0</v>
      </c>
      <c r="T92" s="44">
        <v>0</v>
      </c>
      <c r="U92" s="44">
        <v>4.328125</v>
      </c>
      <c r="V92" s="44">
        <v>3.6875</v>
      </c>
      <c r="W92" s="44">
        <v>819</v>
      </c>
      <c r="X92" s="44">
        <v>1.5702819824218699</v>
      </c>
      <c r="Y92" s="44">
        <v>0</v>
      </c>
      <c r="Z92" s="44">
        <v>23.8994140625</v>
      </c>
      <c r="AA92" s="44">
        <v>1.0033333333333301</v>
      </c>
      <c r="AB92" s="44">
        <v>2.79</v>
      </c>
      <c r="AC92" s="44">
        <v>49.78125</v>
      </c>
      <c r="AD92" s="44">
        <v>5.8505859375</v>
      </c>
      <c r="AE92" s="44">
        <v>8.60546875</v>
      </c>
      <c r="AF92" s="44">
        <v>957.1875</v>
      </c>
      <c r="AG92" s="44">
        <v>5.9858333333333302</v>
      </c>
      <c r="AH92" s="44">
        <v>6.62916666666667</v>
      </c>
      <c r="AI92" s="44">
        <v>959</v>
      </c>
      <c r="AJ92" s="44">
        <v>0.207763671875</v>
      </c>
      <c r="AK92" s="44">
        <v>0.21533203125</v>
      </c>
      <c r="AL92" s="44">
        <v>3.2998046875</v>
      </c>
      <c r="AM92" s="44">
        <v>0</v>
      </c>
      <c r="AN92" s="44">
        <v>0</v>
      </c>
      <c r="AO92" s="44">
        <v>0</v>
      </c>
      <c r="AP92" s="44">
        <v>5.1171875</v>
      </c>
      <c r="AQ92" s="44">
        <v>10.96875</v>
      </c>
      <c r="AR92" s="44">
        <v>327.375</v>
      </c>
      <c r="AS92" s="44">
        <v>3.5478515625</v>
      </c>
      <c r="AT92" s="44">
        <v>4.888671875</v>
      </c>
      <c r="AU92" s="44">
        <v>122.5</v>
      </c>
      <c r="AV92" s="44">
        <v>216.701171875</v>
      </c>
      <c r="AW92" s="44">
        <v>53.30078125</v>
      </c>
      <c r="AX92" s="44">
        <v>0</v>
      </c>
      <c r="AY92" s="44">
        <v>106.5</v>
      </c>
      <c r="AZ92" s="44">
        <v>19.66</v>
      </c>
      <c r="BA92" s="44">
        <v>24</v>
      </c>
      <c r="BB92" s="45">
        <v>22.907777777777799</v>
      </c>
      <c r="BC92" s="44">
        <v>12.4883333333333</v>
      </c>
      <c r="BD92" s="44">
        <v>0</v>
      </c>
      <c r="BE92" s="44">
        <v>0</v>
      </c>
      <c r="BF92" s="44">
        <v>0</v>
      </c>
      <c r="BG92" s="44">
        <v>24</v>
      </c>
      <c r="BH92" s="44">
        <v>0</v>
      </c>
      <c r="BI92" s="44">
        <v>0</v>
      </c>
      <c r="BJ92" s="44">
        <v>9.4191666666666691</v>
      </c>
      <c r="BK92" s="44">
        <v>2.6913888888888899</v>
      </c>
      <c r="BL92" s="44">
        <v>0</v>
      </c>
      <c r="BM92" s="44">
        <v>16.286388888888901</v>
      </c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6"/>
      <c r="EH92" s="46"/>
      <c r="EI92" s="46"/>
      <c r="EJ92" s="46"/>
      <c r="EK92" s="46"/>
      <c r="EL92" s="46"/>
      <c r="EM92" s="46"/>
      <c r="EN92" s="46"/>
      <c r="EO92" s="46"/>
      <c r="EP92" s="46"/>
      <c r="EQ92" s="46"/>
      <c r="ER92" s="46"/>
      <c r="ES92" s="46"/>
      <c r="ET92" s="46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6"/>
      <c r="FF92" s="46"/>
      <c r="FG92" s="46"/>
      <c r="FH92" s="46"/>
      <c r="FI92" s="46"/>
      <c r="FJ92" s="46"/>
      <c r="FK92" s="46"/>
      <c r="FL92" s="46"/>
      <c r="FM92" s="46"/>
      <c r="FN92" s="46"/>
      <c r="FO92" s="46"/>
      <c r="FP92" s="46"/>
      <c r="FQ92" s="46"/>
      <c r="FR92" s="46"/>
      <c r="FS92" s="46"/>
      <c r="FT92" s="46"/>
      <c r="FU92" s="46"/>
      <c r="FV92" s="46"/>
      <c r="FW92" s="46"/>
      <c r="FX92" s="46"/>
      <c r="FY92" s="46"/>
      <c r="FZ92" s="46"/>
      <c r="GA92" s="46"/>
      <c r="GB92" s="46"/>
      <c r="GC92" s="46"/>
      <c r="GD92" s="46"/>
      <c r="GE92" s="46"/>
      <c r="GF92" s="46"/>
      <c r="GG92" s="46"/>
      <c r="GH92" s="46"/>
      <c r="GI92" s="46"/>
      <c r="GJ92" s="46"/>
      <c r="GK92" s="46"/>
      <c r="GL92" s="46"/>
      <c r="GM92" s="46"/>
      <c r="GN92" s="46"/>
      <c r="GO92" s="46"/>
      <c r="GP92" s="46"/>
      <c r="GQ92" s="46"/>
      <c r="GR92" s="46"/>
      <c r="GS92" s="46"/>
      <c r="GT92" s="46"/>
      <c r="GU92" s="46"/>
      <c r="GV92" s="46"/>
      <c r="GW92" s="46"/>
      <c r="GX92" s="46"/>
      <c r="GY92" s="46"/>
      <c r="GZ92" s="46"/>
      <c r="HA92" s="46"/>
      <c r="HB92" s="46"/>
      <c r="HC92" s="46"/>
      <c r="HD92" s="46"/>
      <c r="HE92" s="46"/>
      <c r="HF92" s="46"/>
      <c r="HG92" s="46"/>
      <c r="HH92" s="46"/>
      <c r="HI92" s="46"/>
      <c r="HJ92" s="46"/>
      <c r="HK92" s="46"/>
      <c r="HL92" s="46"/>
      <c r="HM92" s="46"/>
      <c r="HN92" s="46"/>
      <c r="HO92" s="46"/>
      <c r="HP92" s="46"/>
      <c r="HQ92" s="46"/>
      <c r="HR92" s="46"/>
      <c r="HS92" s="46"/>
      <c r="HT92" s="46"/>
      <c r="HU92" s="46"/>
      <c r="HV92" s="46"/>
      <c r="HW92" s="46"/>
      <c r="HX92" s="46"/>
      <c r="HY92" s="46"/>
      <c r="HZ92" s="46"/>
      <c r="IA92" s="46"/>
      <c r="IB92" s="46"/>
      <c r="IC92" s="46"/>
      <c r="ID92" s="46"/>
      <c r="IE92" s="46"/>
      <c r="IF92" s="46"/>
      <c r="IG92" s="46"/>
      <c r="IH92" s="46"/>
      <c r="II92" s="46"/>
      <c r="IJ92" s="46"/>
      <c r="IK92" s="46"/>
      <c r="IL92" s="46"/>
      <c r="IM92" s="46"/>
      <c r="IN92" s="46"/>
      <c r="IO92" s="46"/>
      <c r="IP92" s="46"/>
      <c r="IQ92" s="46"/>
      <c r="IR92" s="46"/>
      <c r="IS92" s="46"/>
      <c r="IT92" s="46"/>
      <c r="IU92" s="46"/>
      <c r="IV92" s="46"/>
      <c r="IW92" s="46"/>
    </row>
    <row r="93" spans="1:257" s="1" customFormat="1" ht="9" customHeight="1">
      <c r="A93" s="43">
        <v>45010</v>
      </c>
      <c r="B93" s="44">
        <v>1973</v>
      </c>
      <c r="C93" s="44">
        <v>2136</v>
      </c>
      <c r="D93" s="44">
        <v>2821.25</v>
      </c>
      <c r="E93" s="44">
        <v>0</v>
      </c>
      <c r="F93" s="44">
        <v>1483.5</v>
      </c>
      <c r="G93" s="44">
        <v>3008</v>
      </c>
      <c r="H93" s="44">
        <v>1418</v>
      </c>
      <c r="I93" s="44">
        <v>614</v>
      </c>
      <c r="J93" s="44">
        <v>526</v>
      </c>
      <c r="K93" s="44">
        <v>0</v>
      </c>
      <c r="L93" s="44">
        <v>13900</v>
      </c>
      <c r="M93" s="44">
        <v>8069</v>
      </c>
      <c r="N93" s="44">
        <v>0</v>
      </c>
      <c r="O93" s="44">
        <v>4199</v>
      </c>
      <c r="P93" s="44">
        <v>2806</v>
      </c>
      <c r="Q93" s="44">
        <v>1554</v>
      </c>
      <c r="R93" s="44">
        <v>1115</v>
      </c>
      <c r="S93" s="44">
        <v>0</v>
      </c>
      <c r="T93" s="44">
        <v>0</v>
      </c>
      <c r="U93" s="44">
        <v>3.734375</v>
      </c>
      <c r="V93" s="44">
        <v>4.1875</v>
      </c>
      <c r="W93" s="44">
        <v>811</v>
      </c>
      <c r="X93" s="44">
        <v>0</v>
      </c>
      <c r="Y93" s="44">
        <v>1.4961242675781301</v>
      </c>
      <c r="Z93" s="44">
        <v>24</v>
      </c>
      <c r="AA93" s="44">
        <v>3.4961111111111101</v>
      </c>
      <c r="AB93" s="44">
        <v>1.98277777777778</v>
      </c>
      <c r="AC93" s="44">
        <v>72.546875</v>
      </c>
      <c r="AD93" s="44">
        <v>5.451171875</v>
      </c>
      <c r="AE93" s="44">
        <v>8.6533203125</v>
      </c>
      <c r="AF93" s="44">
        <v>934.1875</v>
      </c>
      <c r="AG93" s="44">
        <v>5.5511111111111102</v>
      </c>
      <c r="AH93" s="44">
        <v>6.3938888888888901</v>
      </c>
      <c r="AI93" s="44">
        <v>908</v>
      </c>
      <c r="AJ93" s="44">
        <v>0.31787109375</v>
      </c>
      <c r="AK93" s="44">
        <v>0.324951171875</v>
      </c>
      <c r="AL93" s="44">
        <v>4.6005859375</v>
      </c>
      <c r="AM93" s="44">
        <v>0</v>
      </c>
      <c r="AN93" s="44">
        <v>0</v>
      </c>
      <c r="AO93" s="44">
        <v>0</v>
      </c>
      <c r="AP93" s="44">
        <v>5.5625</v>
      </c>
      <c r="AQ93" s="44">
        <v>10.255859375</v>
      </c>
      <c r="AR93" s="44">
        <v>322</v>
      </c>
      <c r="AS93" s="44">
        <v>3.7548828125</v>
      </c>
      <c r="AT93" s="44">
        <v>5.61328125</v>
      </c>
      <c r="AU93" s="44">
        <v>136.8125</v>
      </c>
      <c r="AV93" s="44">
        <v>152</v>
      </c>
      <c r="AW93" s="44">
        <v>16.3984375</v>
      </c>
      <c r="AX93" s="44">
        <v>0</v>
      </c>
      <c r="AY93" s="44">
        <v>77.796875</v>
      </c>
      <c r="AZ93" s="44">
        <v>18.703611111111101</v>
      </c>
      <c r="BA93" s="44">
        <v>24</v>
      </c>
      <c r="BB93" s="45">
        <v>22.6316666666667</v>
      </c>
      <c r="BC93" s="44">
        <v>11.1244444444444</v>
      </c>
      <c r="BD93" s="44">
        <v>0</v>
      </c>
      <c r="BE93" s="44">
        <v>0</v>
      </c>
      <c r="BF93" s="44">
        <v>0</v>
      </c>
      <c r="BG93" s="44">
        <v>24</v>
      </c>
      <c r="BH93" s="44">
        <v>0</v>
      </c>
      <c r="BI93" s="44">
        <v>0</v>
      </c>
      <c r="BJ93" s="44">
        <v>8.7966666666666704</v>
      </c>
      <c r="BK93" s="44">
        <v>5.4713888888888897</v>
      </c>
      <c r="BL93" s="44">
        <v>0</v>
      </c>
      <c r="BM93" s="44">
        <v>14.5705555555556</v>
      </c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/>
      <c r="DY93" s="46"/>
      <c r="DZ93" s="46"/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/>
      <c r="ET93" s="46"/>
      <c r="EU93" s="46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/>
      <c r="FO93" s="46"/>
      <c r="FP93" s="46"/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/>
      <c r="GJ93" s="46"/>
      <c r="GK93" s="46"/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/>
      <c r="HE93" s="46"/>
      <c r="HF93" s="46"/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46"/>
      <c r="IA93" s="46"/>
      <c r="IB93" s="46"/>
      <c r="IC93" s="46"/>
      <c r="ID93" s="46"/>
      <c r="IE93" s="46"/>
      <c r="IF93" s="46"/>
      <c r="IG93" s="46"/>
      <c r="IH93" s="46"/>
      <c r="II93" s="46"/>
      <c r="IJ93" s="46"/>
      <c r="IK93" s="46"/>
      <c r="IL93" s="46"/>
      <c r="IM93" s="46"/>
      <c r="IN93" s="46"/>
      <c r="IO93" s="46"/>
      <c r="IP93" s="46"/>
      <c r="IQ93" s="46"/>
      <c r="IR93" s="46"/>
      <c r="IS93" s="46"/>
      <c r="IT93" s="46"/>
      <c r="IU93" s="46"/>
      <c r="IV93" s="46"/>
      <c r="IW93" s="46"/>
    </row>
    <row r="94" spans="1:257" s="1" customFormat="1" ht="9" customHeight="1">
      <c r="A94" s="43">
        <v>45011</v>
      </c>
      <c r="B94" s="44">
        <v>1890</v>
      </c>
      <c r="C94" s="44">
        <v>2000</v>
      </c>
      <c r="D94" s="44">
        <v>2693.25</v>
      </c>
      <c r="E94" s="44">
        <v>0</v>
      </c>
      <c r="F94" s="44">
        <v>1428.6875</v>
      </c>
      <c r="G94" s="44">
        <v>2885</v>
      </c>
      <c r="H94" s="44">
        <v>1360</v>
      </c>
      <c r="I94" s="44">
        <v>368</v>
      </c>
      <c r="J94" s="44">
        <v>352</v>
      </c>
      <c r="K94" s="44">
        <v>0</v>
      </c>
      <c r="L94" s="44">
        <v>12900</v>
      </c>
      <c r="M94" s="44">
        <v>6933</v>
      </c>
      <c r="N94" s="44">
        <v>0</v>
      </c>
      <c r="O94" s="44">
        <v>4002</v>
      </c>
      <c r="P94" s="44">
        <v>3172</v>
      </c>
      <c r="Q94" s="44">
        <v>1530</v>
      </c>
      <c r="R94" s="44">
        <v>537</v>
      </c>
      <c r="S94" s="44">
        <v>0.199951171875</v>
      </c>
      <c r="T94" s="44">
        <v>9</v>
      </c>
      <c r="U94" s="44">
        <v>3.544921875</v>
      </c>
      <c r="V94" s="44">
        <v>3.71875</v>
      </c>
      <c r="W94" s="44">
        <v>745</v>
      </c>
      <c r="X94" s="44">
        <v>1.6102600097656199</v>
      </c>
      <c r="Y94" s="44">
        <v>0</v>
      </c>
      <c r="Z94" s="44">
        <v>24.5</v>
      </c>
      <c r="AA94" s="44">
        <v>1.79944444444444</v>
      </c>
      <c r="AB94" s="44">
        <v>2.5586111111111101</v>
      </c>
      <c r="AC94" s="44">
        <v>57.40625</v>
      </c>
      <c r="AD94" s="44">
        <v>3.9072265625</v>
      </c>
      <c r="AE94" s="44">
        <v>9.2080078125</v>
      </c>
      <c r="AF94" s="44">
        <v>869</v>
      </c>
      <c r="AG94" s="44">
        <v>6.3913888888888897</v>
      </c>
      <c r="AH94" s="44">
        <v>4.2355555555555604</v>
      </c>
      <c r="AI94" s="44">
        <v>806</v>
      </c>
      <c r="AJ94" s="44">
        <v>0.233154296875</v>
      </c>
      <c r="AK94" s="44">
        <v>0.238037109375</v>
      </c>
      <c r="AL94" s="44">
        <v>3.599609375</v>
      </c>
      <c r="AM94" s="44">
        <v>0</v>
      </c>
      <c r="AN94" s="44">
        <v>0</v>
      </c>
      <c r="AO94" s="44">
        <v>0</v>
      </c>
      <c r="AP94" s="44">
        <v>4.51171875</v>
      </c>
      <c r="AQ94" s="44">
        <v>12.244140625</v>
      </c>
      <c r="AR94" s="44">
        <v>341.3125</v>
      </c>
      <c r="AS94" s="44">
        <v>3.9365234375</v>
      </c>
      <c r="AT94" s="44">
        <v>5.37890625</v>
      </c>
      <c r="AU94" s="44">
        <v>135.28125</v>
      </c>
      <c r="AV94" s="44">
        <v>139.798828125</v>
      </c>
      <c r="AW94" s="44">
        <v>30.30078125</v>
      </c>
      <c r="AX94" s="44">
        <v>0</v>
      </c>
      <c r="AY94" s="44">
        <v>73</v>
      </c>
      <c r="AZ94" s="44">
        <v>18.8194444444444</v>
      </c>
      <c r="BA94" s="44">
        <v>24</v>
      </c>
      <c r="BB94" s="45">
        <v>22.178888888888899</v>
      </c>
      <c r="BC94" s="44">
        <v>10.671388888888901</v>
      </c>
      <c r="BD94" s="44">
        <v>0</v>
      </c>
      <c r="BE94" s="44">
        <v>0</v>
      </c>
      <c r="BF94" s="44">
        <v>0</v>
      </c>
      <c r="BG94" s="44">
        <v>24</v>
      </c>
      <c r="BH94" s="44">
        <v>0</v>
      </c>
      <c r="BI94" s="44">
        <v>0</v>
      </c>
      <c r="BJ94" s="44">
        <v>5.9130555555555597</v>
      </c>
      <c r="BK94" s="44">
        <v>3.29416666666667</v>
      </c>
      <c r="BL94" s="44">
        <v>0</v>
      </c>
      <c r="BM94" s="44">
        <v>14.023055555555599</v>
      </c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/>
      <c r="ET94" s="46"/>
      <c r="EU94" s="46"/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/>
      <c r="FU94" s="46"/>
      <c r="FV94" s="46"/>
      <c r="FW94" s="46"/>
      <c r="FX94" s="46"/>
      <c r="FY94" s="46"/>
      <c r="FZ94" s="46"/>
      <c r="GA94" s="46"/>
      <c r="GB94" s="46"/>
      <c r="GC94" s="46"/>
      <c r="GD94" s="46"/>
      <c r="GE94" s="46"/>
      <c r="GF94" s="46"/>
      <c r="GG94" s="46"/>
      <c r="GH94" s="46"/>
      <c r="GI94" s="46"/>
      <c r="GJ94" s="46"/>
      <c r="GK94" s="46"/>
      <c r="GL94" s="46"/>
      <c r="GM94" s="46"/>
      <c r="GN94" s="46"/>
      <c r="GO94" s="46"/>
      <c r="GP94" s="46"/>
      <c r="GQ94" s="46"/>
      <c r="GR94" s="46"/>
      <c r="GS94" s="46"/>
      <c r="GT94" s="46"/>
      <c r="GU94" s="46"/>
      <c r="GV94" s="46"/>
      <c r="GW94" s="46"/>
      <c r="GX94" s="46"/>
      <c r="GY94" s="46"/>
      <c r="GZ94" s="46"/>
      <c r="HA94" s="46"/>
      <c r="HB94" s="46"/>
      <c r="HC94" s="46"/>
      <c r="HD94" s="46"/>
      <c r="HE94" s="46"/>
      <c r="HF94" s="46"/>
      <c r="HG94" s="46"/>
      <c r="HH94" s="46"/>
      <c r="HI94" s="46"/>
      <c r="HJ94" s="46"/>
      <c r="HK94" s="46"/>
      <c r="HL94" s="46"/>
      <c r="HM94" s="46"/>
      <c r="HN94" s="46"/>
      <c r="HO94" s="46"/>
      <c r="HP94" s="46"/>
      <c r="HQ94" s="46"/>
      <c r="HR94" s="46"/>
      <c r="HS94" s="46"/>
      <c r="HT94" s="46"/>
      <c r="HU94" s="46"/>
      <c r="HV94" s="46"/>
      <c r="HW94" s="46"/>
      <c r="HX94" s="46"/>
      <c r="HY94" s="46"/>
      <c r="HZ94" s="46"/>
      <c r="IA94" s="46"/>
      <c r="IB94" s="46"/>
      <c r="IC94" s="46"/>
      <c r="ID94" s="46"/>
      <c r="IE94" s="46"/>
      <c r="IF94" s="46"/>
      <c r="IG94" s="46"/>
      <c r="IH94" s="46"/>
      <c r="II94" s="46"/>
      <c r="IJ94" s="46"/>
      <c r="IK94" s="46"/>
      <c r="IL94" s="46"/>
      <c r="IM94" s="46"/>
      <c r="IN94" s="46"/>
      <c r="IO94" s="46"/>
      <c r="IP94" s="46"/>
      <c r="IQ94" s="46"/>
      <c r="IR94" s="46"/>
      <c r="IS94" s="46"/>
      <c r="IT94" s="46"/>
      <c r="IU94" s="46"/>
      <c r="IV94" s="46"/>
      <c r="IW94" s="46"/>
    </row>
    <row r="95" spans="1:257" s="1" customFormat="1" ht="9" customHeight="1">
      <c r="A95" s="43">
        <v>45012</v>
      </c>
      <c r="B95" s="44">
        <v>1973</v>
      </c>
      <c r="C95" s="44">
        <v>2131</v>
      </c>
      <c r="D95" s="44">
        <v>2835</v>
      </c>
      <c r="E95" s="44">
        <v>0</v>
      </c>
      <c r="F95" s="44">
        <v>1608.3125</v>
      </c>
      <c r="G95" s="44">
        <v>3013</v>
      </c>
      <c r="H95" s="44">
        <v>1544</v>
      </c>
      <c r="I95" s="44">
        <v>363</v>
      </c>
      <c r="J95" s="44">
        <v>544</v>
      </c>
      <c r="K95" s="44">
        <v>0</v>
      </c>
      <c r="L95" s="44">
        <v>13930</v>
      </c>
      <c r="M95" s="44">
        <v>7816</v>
      </c>
      <c r="N95" s="44">
        <v>0</v>
      </c>
      <c r="O95" s="44">
        <v>4250</v>
      </c>
      <c r="P95" s="44">
        <v>2923</v>
      </c>
      <c r="Q95" s="44">
        <v>1457</v>
      </c>
      <c r="R95" s="44">
        <v>1191</v>
      </c>
      <c r="S95" s="44">
        <v>0</v>
      </c>
      <c r="T95" s="44">
        <v>7.800048828125</v>
      </c>
      <c r="U95" s="44">
        <v>4.076171875</v>
      </c>
      <c r="V95" s="44">
        <v>3.515625</v>
      </c>
      <c r="W95" s="44">
        <v>779</v>
      </c>
      <c r="X95" s="44">
        <v>0</v>
      </c>
      <c r="Y95" s="44">
        <v>1.43499755859375</v>
      </c>
      <c r="Z95" s="44">
        <v>23</v>
      </c>
      <c r="AA95" s="44">
        <v>2.7419444444444401</v>
      </c>
      <c r="AB95" s="44">
        <v>1.7875000000000001</v>
      </c>
      <c r="AC95" s="44">
        <v>59.921875</v>
      </c>
      <c r="AD95" s="44">
        <v>8.1484375</v>
      </c>
      <c r="AE95" s="44">
        <v>5.3779296875</v>
      </c>
      <c r="AF95" s="44">
        <v>893.25</v>
      </c>
      <c r="AG95" s="44">
        <v>5.6388888888888902</v>
      </c>
      <c r="AH95" s="44">
        <v>6.4649999999999999</v>
      </c>
      <c r="AI95" s="44">
        <v>920</v>
      </c>
      <c r="AJ95" s="44">
        <v>0.25</v>
      </c>
      <c r="AK95" s="44">
        <v>0.25634765625</v>
      </c>
      <c r="AL95" s="44">
        <v>3.7001953125</v>
      </c>
      <c r="AM95" s="44">
        <v>0</v>
      </c>
      <c r="AN95" s="44">
        <v>0</v>
      </c>
      <c r="AO95" s="44">
        <v>0</v>
      </c>
      <c r="AP95" s="44">
        <v>6.005859375</v>
      </c>
      <c r="AQ95" s="44">
        <v>9.92578125</v>
      </c>
      <c r="AR95" s="44">
        <v>324.875</v>
      </c>
      <c r="AS95" s="44">
        <v>4.33203125</v>
      </c>
      <c r="AT95" s="44">
        <v>4.978515625</v>
      </c>
      <c r="AU95" s="44">
        <v>135.3125</v>
      </c>
      <c r="AV95" s="44">
        <v>173.400390625</v>
      </c>
      <c r="AW95" s="44">
        <v>48</v>
      </c>
      <c r="AX95" s="44">
        <v>0</v>
      </c>
      <c r="AY95" s="44">
        <v>82.90234375</v>
      </c>
      <c r="AZ95" s="44">
        <v>18.731111111111101</v>
      </c>
      <c r="BA95" s="44">
        <v>24</v>
      </c>
      <c r="BB95" s="45">
        <v>22.599166666666701</v>
      </c>
      <c r="BC95" s="44">
        <v>12.1013888888889</v>
      </c>
      <c r="BD95" s="44">
        <v>0</v>
      </c>
      <c r="BE95" s="44">
        <v>0</v>
      </c>
      <c r="BF95" s="44">
        <v>0</v>
      </c>
      <c r="BG95" s="44">
        <v>24</v>
      </c>
      <c r="BH95" s="44">
        <v>0</v>
      </c>
      <c r="BI95" s="44">
        <v>0</v>
      </c>
      <c r="BJ95" s="44">
        <v>9.0869444444444394</v>
      </c>
      <c r="BK95" s="44">
        <v>3.23555555555556</v>
      </c>
      <c r="BL95" s="44">
        <v>0</v>
      </c>
      <c r="BM95" s="44">
        <v>15.765277777777801</v>
      </c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6"/>
      <c r="CD95" s="46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6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6"/>
      <c r="FV95" s="46"/>
      <c r="FW95" s="46"/>
      <c r="FX95" s="46"/>
      <c r="FY95" s="46"/>
      <c r="FZ95" s="46"/>
      <c r="GA95" s="46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6"/>
      <c r="GN95" s="46"/>
      <c r="GO95" s="46"/>
      <c r="GP95" s="46"/>
      <c r="GQ95" s="46"/>
      <c r="GR95" s="46"/>
      <c r="GS95" s="46"/>
      <c r="GT95" s="46"/>
      <c r="GU95" s="46"/>
      <c r="GV95" s="46"/>
      <c r="GW95" s="46"/>
      <c r="GX95" s="46"/>
      <c r="GY95" s="46"/>
      <c r="GZ95" s="46"/>
      <c r="HA95" s="46"/>
      <c r="HB95" s="46"/>
      <c r="HC95" s="46"/>
      <c r="HD95" s="46"/>
      <c r="HE95" s="46"/>
      <c r="HF95" s="46"/>
      <c r="HG95" s="46"/>
      <c r="HH95" s="46"/>
      <c r="HI95" s="46"/>
      <c r="HJ95" s="46"/>
      <c r="HK95" s="46"/>
      <c r="HL95" s="46"/>
      <c r="HM95" s="46"/>
      <c r="HN95" s="46"/>
      <c r="HO95" s="46"/>
      <c r="HP95" s="46"/>
      <c r="HQ95" s="46"/>
      <c r="HR95" s="46"/>
      <c r="HS95" s="46"/>
      <c r="HT95" s="46"/>
      <c r="HU95" s="46"/>
      <c r="HV95" s="46"/>
      <c r="HW95" s="46"/>
      <c r="HX95" s="46"/>
      <c r="HY95" s="46"/>
      <c r="HZ95" s="46"/>
      <c r="IA95" s="46"/>
      <c r="IB95" s="46"/>
      <c r="IC95" s="46"/>
      <c r="ID95" s="46"/>
      <c r="IE95" s="46"/>
      <c r="IF95" s="46"/>
      <c r="IG95" s="46"/>
      <c r="IH95" s="46"/>
      <c r="II95" s="46"/>
      <c r="IJ95" s="46"/>
      <c r="IK95" s="46"/>
      <c r="IL95" s="46"/>
      <c r="IM95" s="46"/>
      <c r="IN95" s="46"/>
      <c r="IO95" s="46"/>
      <c r="IP95" s="46"/>
      <c r="IQ95" s="46"/>
      <c r="IR95" s="46"/>
      <c r="IS95" s="46"/>
      <c r="IT95" s="46"/>
      <c r="IU95" s="46"/>
      <c r="IV95" s="46"/>
      <c r="IW95" s="46"/>
    </row>
    <row r="96" spans="1:257" s="1" customFormat="1" ht="9" customHeight="1">
      <c r="A96" s="43">
        <v>45013</v>
      </c>
      <c r="B96" s="44">
        <v>1356</v>
      </c>
      <c r="C96" s="44">
        <v>2093</v>
      </c>
      <c r="D96" s="44">
        <v>2975.25</v>
      </c>
      <c r="E96" s="44">
        <v>0</v>
      </c>
      <c r="F96" s="44">
        <v>1702.6875</v>
      </c>
      <c r="G96" s="44">
        <v>3336</v>
      </c>
      <c r="H96" s="44">
        <v>1781</v>
      </c>
      <c r="I96" s="44">
        <v>512</v>
      </c>
      <c r="J96" s="44">
        <v>594</v>
      </c>
      <c r="K96" s="44">
        <v>0</v>
      </c>
      <c r="L96" s="44">
        <v>14270</v>
      </c>
      <c r="M96" s="44">
        <v>8243</v>
      </c>
      <c r="N96" s="44">
        <v>0</v>
      </c>
      <c r="O96" s="44">
        <v>4250</v>
      </c>
      <c r="P96" s="44">
        <v>2882</v>
      </c>
      <c r="Q96" s="44">
        <v>1515</v>
      </c>
      <c r="R96" s="44">
        <v>1386</v>
      </c>
      <c r="S96" s="44">
        <v>0.5999755859375</v>
      </c>
      <c r="T96" s="44">
        <v>0</v>
      </c>
      <c r="U96" s="44">
        <v>3.89453125</v>
      </c>
      <c r="V96" s="44">
        <v>3.796875</v>
      </c>
      <c r="W96" s="44">
        <v>786</v>
      </c>
      <c r="X96" s="44">
        <v>1.61749267578125</v>
      </c>
      <c r="Y96" s="44">
        <v>0</v>
      </c>
      <c r="Z96" s="44">
        <v>24.6005859375</v>
      </c>
      <c r="AA96" s="44">
        <v>2.0816666666666701</v>
      </c>
      <c r="AB96" s="44">
        <v>2.7719444444444399</v>
      </c>
      <c r="AC96" s="44">
        <v>63.984375</v>
      </c>
      <c r="AD96" s="44">
        <v>5.4033203125</v>
      </c>
      <c r="AE96" s="44">
        <v>8.978515625</v>
      </c>
      <c r="AF96" s="44">
        <v>953.0625</v>
      </c>
      <c r="AG96" s="44">
        <v>5.8208333333333302</v>
      </c>
      <c r="AH96" s="44">
        <v>6.1841666666666697</v>
      </c>
      <c r="AI96" s="44">
        <v>914</v>
      </c>
      <c r="AJ96" s="44">
        <v>0.2451171875</v>
      </c>
      <c r="AK96" s="44">
        <v>0.251708984375</v>
      </c>
      <c r="AL96" s="44">
        <v>3.7001953125</v>
      </c>
      <c r="AM96" s="44">
        <v>0</v>
      </c>
      <c r="AN96" s="44">
        <v>0</v>
      </c>
      <c r="AO96" s="44">
        <v>0</v>
      </c>
      <c r="AP96" s="44">
        <v>5.494140625</v>
      </c>
      <c r="AQ96" s="44">
        <v>11.228515625</v>
      </c>
      <c r="AR96" s="44">
        <v>340.75</v>
      </c>
      <c r="AS96" s="44">
        <v>4.849609375</v>
      </c>
      <c r="AT96" s="44">
        <v>5.2880859375</v>
      </c>
      <c r="AU96" s="44">
        <v>147.78125</v>
      </c>
      <c r="AV96" s="44">
        <v>134</v>
      </c>
      <c r="AW96" s="44">
        <v>54.30078125</v>
      </c>
      <c r="AX96" s="44">
        <v>0</v>
      </c>
      <c r="AY96" s="44">
        <v>90</v>
      </c>
      <c r="AZ96" s="44">
        <v>19.575277777777799</v>
      </c>
      <c r="BA96" s="44">
        <v>16.467777777777801</v>
      </c>
      <c r="BB96" s="45">
        <v>22.1816666666667</v>
      </c>
      <c r="BC96" s="44">
        <v>13.978055555555599</v>
      </c>
      <c r="BD96" s="44">
        <v>0</v>
      </c>
      <c r="BE96" s="44">
        <v>2.5744444444444401</v>
      </c>
      <c r="BF96" s="44">
        <v>0</v>
      </c>
      <c r="BG96" s="44">
        <v>24</v>
      </c>
      <c r="BH96" s="44">
        <v>0</v>
      </c>
      <c r="BI96" s="44">
        <v>0</v>
      </c>
      <c r="BJ96" s="44">
        <v>9.9619444444444394</v>
      </c>
      <c r="BK96" s="44">
        <v>4.5272222222222203</v>
      </c>
      <c r="BL96" s="44">
        <v>0</v>
      </c>
      <c r="BM96" s="44">
        <v>16.678055555555598</v>
      </c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6"/>
      <c r="CD96" s="46"/>
      <c r="CE96" s="46"/>
      <c r="CF96" s="46"/>
      <c r="CG96" s="46"/>
      <c r="CH96" s="46"/>
      <c r="CI96" s="46"/>
      <c r="CJ96" s="46"/>
      <c r="CK96" s="46"/>
      <c r="CL96" s="46"/>
      <c r="CM96" s="46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6"/>
      <c r="FF96" s="46"/>
      <c r="FG96" s="46"/>
      <c r="FH96" s="46"/>
      <c r="FI96" s="46"/>
      <c r="FJ96" s="46"/>
      <c r="FK96" s="46"/>
      <c r="FL96" s="46"/>
      <c r="FM96" s="46"/>
      <c r="FN96" s="46"/>
      <c r="FO96" s="46"/>
      <c r="FP96" s="46"/>
      <c r="FQ96" s="46"/>
      <c r="FR96" s="46"/>
      <c r="FS96" s="46"/>
      <c r="FT96" s="46"/>
      <c r="FU96" s="46"/>
      <c r="FV96" s="46"/>
      <c r="FW96" s="46"/>
      <c r="FX96" s="46"/>
      <c r="FY96" s="46"/>
      <c r="FZ96" s="46"/>
      <c r="GA96" s="46"/>
      <c r="GB96" s="46"/>
      <c r="GC96" s="46"/>
      <c r="GD96" s="46"/>
      <c r="GE96" s="46"/>
      <c r="GF96" s="46"/>
      <c r="GG96" s="46"/>
      <c r="GH96" s="46"/>
      <c r="GI96" s="46"/>
      <c r="GJ96" s="46"/>
      <c r="GK96" s="46"/>
      <c r="GL96" s="46"/>
      <c r="GM96" s="46"/>
      <c r="GN96" s="46"/>
      <c r="GO96" s="46"/>
      <c r="GP96" s="46"/>
      <c r="GQ96" s="46"/>
      <c r="GR96" s="46"/>
      <c r="GS96" s="46"/>
      <c r="GT96" s="46"/>
      <c r="GU96" s="46"/>
      <c r="GV96" s="46"/>
      <c r="GW96" s="46"/>
      <c r="GX96" s="46"/>
      <c r="GY96" s="46"/>
      <c r="GZ96" s="46"/>
      <c r="HA96" s="46"/>
      <c r="HB96" s="46"/>
      <c r="HC96" s="46"/>
      <c r="HD96" s="46"/>
      <c r="HE96" s="46"/>
      <c r="HF96" s="46"/>
      <c r="HG96" s="46"/>
      <c r="HH96" s="46"/>
      <c r="HI96" s="46"/>
      <c r="HJ96" s="46"/>
      <c r="HK96" s="46"/>
      <c r="HL96" s="46"/>
      <c r="HM96" s="46"/>
      <c r="HN96" s="46"/>
      <c r="HO96" s="46"/>
      <c r="HP96" s="46"/>
      <c r="HQ96" s="46"/>
      <c r="HR96" s="46"/>
      <c r="HS96" s="46"/>
      <c r="HT96" s="46"/>
      <c r="HU96" s="46"/>
      <c r="HV96" s="46"/>
      <c r="HW96" s="46"/>
      <c r="HX96" s="46"/>
      <c r="HY96" s="46"/>
      <c r="HZ96" s="46"/>
      <c r="IA96" s="46"/>
      <c r="IB96" s="46"/>
      <c r="IC96" s="46"/>
      <c r="ID96" s="46"/>
      <c r="IE96" s="46"/>
      <c r="IF96" s="46"/>
      <c r="IG96" s="46"/>
      <c r="IH96" s="46"/>
      <c r="II96" s="46"/>
      <c r="IJ96" s="46"/>
      <c r="IK96" s="46"/>
      <c r="IL96" s="46"/>
      <c r="IM96" s="46"/>
      <c r="IN96" s="46"/>
      <c r="IO96" s="46"/>
      <c r="IP96" s="46"/>
      <c r="IQ96" s="46"/>
      <c r="IR96" s="46"/>
      <c r="IS96" s="46"/>
      <c r="IT96" s="46"/>
      <c r="IU96" s="46"/>
      <c r="IV96" s="46"/>
      <c r="IW96" s="46"/>
    </row>
    <row r="97" spans="1:257" s="1" customFormat="1" ht="9" customHeight="1">
      <c r="A97" s="43">
        <v>45014</v>
      </c>
      <c r="B97" s="44">
        <v>0</v>
      </c>
      <c r="C97" s="44">
        <v>2248</v>
      </c>
      <c r="D97" s="44">
        <v>3290.5</v>
      </c>
      <c r="E97" s="44">
        <v>0</v>
      </c>
      <c r="F97" s="44">
        <v>1915.6875</v>
      </c>
      <c r="G97" s="44">
        <v>3567</v>
      </c>
      <c r="H97" s="44">
        <v>1996</v>
      </c>
      <c r="I97" s="44">
        <v>965</v>
      </c>
      <c r="J97" s="44">
        <v>731</v>
      </c>
      <c r="K97" s="44">
        <v>0</v>
      </c>
      <c r="L97" s="44">
        <v>14610</v>
      </c>
      <c r="M97" s="44">
        <v>8123</v>
      </c>
      <c r="N97" s="44">
        <v>0</v>
      </c>
      <c r="O97" s="44">
        <v>4378</v>
      </c>
      <c r="P97" s="44">
        <v>3242</v>
      </c>
      <c r="Q97" s="44">
        <v>1552</v>
      </c>
      <c r="R97" s="44">
        <v>1070</v>
      </c>
      <c r="S97" s="44">
        <v>0.5999755859375</v>
      </c>
      <c r="T97" s="44">
        <v>0</v>
      </c>
      <c r="U97" s="44">
        <v>4.353515625</v>
      </c>
      <c r="V97" s="44">
        <v>4.421875</v>
      </c>
      <c r="W97" s="44">
        <v>897</v>
      </c>
      <c r="X97" s="44">
        <v>0</v>
      </c>
      <c r="Y97" s="44">
        <v>1.4716796875</v>
      </c>
      <c r="Z97" s="44">
        <v>23.599609375</v>
      </c>
      <c r="AA97" s="44">
        <v>1.9924999999999999</v>
      </c>
      <c r="AB97" s="44">
        <v>2.5733333333333301</v>
      </c>
      <c r="AC97" s="44">
        <v>60.140625</v>
      </c>
      <c r="AD97" s="44">
        <v>6.361328125</v>
      </c>
      <c r="AE97" s="44">
        <v>8.244140625</v>
      </c>
      <c r="AF97" s="44">
        <v>965.6875</v>
      </c>
      <c r="AG97" s="44">
        <v>6.9186111111111099</v>
      </c>
      <c r="AH97" s="44">
        <v>5.7374999999999998</v>
      </c>
      <c r="AI97" s="44">
        <v>960</v>
      </c>
      <c r="AJ97" s="44">
        <v>0.294677734375</v>
      </c>
      <c r="AK97" s="44">
        <v>0.29931640625</v>
      </c>
      <c r="AL97" s="44">
        <v>4.099609375</v>
      </c>
      <c r="AM97" s="44">
        <v>0</v>
      </c>
      <c r="AN97" s="44">
        <v>0</v>
      </c>
      <c r="AO97" s="44">
        <v>0</v>
      </c>
      <c r="AP97" s="44">
        <v>7.400390625</v>
      </c>
      <c r="AQ97" s="44">
        <v>11.396484375</v>
      </c>
      <c r="AR97" s="44">
        <v>382.375</v>
      </c>
      <c r="AS97" s="44">
        <v>4.48828125</v>
      </c>
      <c r="AT97" s="44">
        <v>6.173828125</v>
      </c>
      <c r="AU97" s="44">
        <v>155.625</v>
      </c>
      <c r="AV97" s="44">
        <v>118.099609375</v>
      </c>
      <c r="AW97" s="44">
        <v>40.8984375</v>
      </c>
      <c r="AX97" s="44">
        <v>0</v>
      </c>
      <c r="AY97" s="44">
        <v>88.59765625</v>
      </c>
      <c r="AZ97" s="44">
        <v>21.5275</v>
      </c>
      <c r="BA97" s="44">
        <v>0</v>
      </c>
      <c r="BB97" s="45">
        <v>24</v>
      </c>
      <c r="BC97" s="44">
        <v>15.6155555555556</v>
      </c>
      <c r="BD97" s="44">
        <v>0</v>
      </c>
      <c r="BE97" s="44">
        <v>4.7163888888888899</v>
      </c>
      <c r="BF97" s="44">
        <v>0</v>
      </c>
      <c r="BG97" s="44">
        <v>23.674444444444401</v>
      </c>
      <c r="BH97" s="44">
        <v>0</v>
      </c>
      <c r="BI97" s="44">
        <v>0</v>
      </c>
      <c r="BJ97" s="44">
        <v>12.2366666666667</v>
      </c>
      <c r="BK97" s="44">
        <v>8.5294444444444402</v>
      </c>
      <c r="BL97" s="44">
        <v>0</v>
      </c>
      <c r="BM97" s="44">
        <v>18.7702777777778</v>
      </c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6"/>
      <c r="CD97" s="46"/>
      <c r="CE97" s="46"/>
      <c r="CF97" s="46"/>
      <c r="CG97" s="46"/>
      <c r="CH97" s="46"/>
      <c r="CI97" s="46"/>
      <c r="CJ97" s="46"/>
      <c r="CK97" s="46"/>
      <c r="CL97" s="46"/>
      <c r="CM97" s="46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46"/>
      <c r="FA97" s="46"/>
      <c r="FB97" s="46"/>
      <c r="FC97" s="46"/>
      <c r="FD97" s="46"/>
      <c r="FE97" s="46"/>
      <c r="FF97" s="46"/>
      <c r="FG97" s="46"/>
      <c r="FH97" s="46"/>
      <c r="FI97" s="46"/>
      <c r="FJ97" s="46"/>
      <c r="FK97" s="46"/>
      <c r="FL97" s="46"/>
      <c r="FM97" s="46"/>
      <c r="FN97" s="46"/>
      <c r="FO97" s="46"/>
      <c r="FP97" s="46"/>
      <c r="FQ97" s="46"/>
      <c r="FR97" s="46"/>
      <c r="FS97" s="46"/>
      <c r="FT97" s="46"/>
      <c r="FU97" s="46"/>
      <c r="FV97" s="46"/>
      <c r="FW97" s="46"/>
      <c r="FX97" s="46"/>
      <c r="FY97" s="46"/>
      <c r="FZ97" s="46"/>
      <c r="GA97" s="46"/>
      <c r="GB97" s="46"/>
      <c r="GC97" s="46"/>
      <c r="GD97" s="46"/>
      <c r="GE97" s="46"/>
      <c r="GF97" s="46"/>
      <c r="GG97" s="46"/>
      <c r="GH97" s="46"/>
      <c r="GI97" s="46"/>
      <c r="GJ97" s="46"/>
      <c r="GK97" s="46"/>
      <c r="GL97" s="46"/>
      <c r="GM97" s="46"/>
      <c r="GN97" s="46"/>
      <c r="GO97" s="46"/>
      <c r="GP97" s="46"/>
      <c r="GQ97" s="46"/>
      <c r="GR97" s="46"/>
      <c r="GS97" s="46"/>
      <c r="GT97" s="46"/>
      <c r="GU97" s="46"/>
      <c r="GV97" s="46"/>
      <c r="GW97" s="46"/>
      <c r="GX97" s="46"/>
      <c r="GY97" s="46"/>
      <c r="GZ97" s="46"/>
      <c r="HA97" s="46"/>
      <c r="HB97" s="46"/>
      <c r="HC97" s="46"/>
      <c r="HD97" s="46"/>
      <c r="HE97" s="46"/>
      <c r="HF97" s="46"/>
      <c r="HG97" s="46"/>
      <c r="HH97" s="46"/>
      <c r="HI97" s="46"/>
      <c r="HJ97" s="46"/>
      <c r="HK97" s="46"/>
      <c r="HL97" s="46"/>
      <c r="HM97" s="46"/>
      <c r="HN97" s="46"/>
      <c r="HO97" s="46"/>
      <c r="HP97" s="46"/>
      <c r="HQ97" s="46"/>
      <c r="HR97" s="46"/>
      <c r="HS97" s="46"/>
      <c r="HT97" s="46"/>
      <c r="HU97" s="46"/>
      <c r="HV97" s="46"/>
      <c r="HW97" s="46"/>
      <c r="HX97" s="46"/>
      <c r="HY97" s="46"/>
      <c r="HZ97" s="46"/>
      <c r="IA97" s="46"/>
      <c r="IB97" s="46"/>
      <c r="IC97" s="46"/>
      <c r="ID97" s="46"/>
      <c r="IE97" s="46"/>
      <c r="IF97" s="46"/>
      <c r="IG97" s="46"/>
      <c r="IH97" s="46"/>
      <c r="II97" s="46"/>
      <c r="IJ97" s="46"/>
      <c r="IK97" s="46"/>
      <c r="IL97" s="46"/>
      <c r="IM97" s="46"/>
      <c r="IN97" s="46"/>
      <c r="IO97" s="46"/>
      <c r="IP97" s="46"/>
      <c r="IQ97" s="46"/>
      <c r="IR97" s="46"/>
      <c r="IS97" s="46"/>
      <c r="IT97" s="46"/>
      <c r="IU97" s="46"/>
      <c r="IV97" s="46"/>
      <c r="IW97" s="46"/>
    </row>
    <row r="98" spans="1:257" s="1" customFormat="1" ht="9" customHeight="1">
      <c r="A98" s="43">
        <v>45015</v>
      </c>
      <c r="B98" s="44">
        <v>1151</v>
      </c>
      <c r="C98" s="44">
        <v>2236</v>
      </c>
      <c r="D98" s="44">
        <v>3250.5</v>
      </c>
      <c r="E98" s="44">
        <v>0</v>
      </c>
      <c r="F98" s="44">
        <v>1858.625</v>
      </c>
      <c r="G98" s="44">
        <v>3237</v>
      </c>
      <c r="H98" s="44">
        <v>1809</v>
      </c>
      <c r="I98" s="44">
        <v>0</v>
      </c>
      <c r="J98" s="44">
        <v>526</v>
      </c>
      <c r="K98" s="44">
        <v>404</v>
      </c>
      <c r="L98" s="44">
        <v>14380</v>
      </c>
      <c r="M98" s="44">
        <v>8350</v>
      </c>
      <c r="N98" s="44">
        <v>0</v>
      </c>
      <c r="O98" s="44">
        <v>4303</v>
      </c>
      <c r="P98" s="44">
        <v>2877</v>
      </c>
      <c r="Q98" s="44">
        <v>1644</v>
      </c>
      <c r="R98" s="44">
        <v>1179</v>
      </c>
      <c r="S98" s="44">
        <v>0.800048828125</v>
      </c>
      <c r="T98" s="44">
        <v>0</v>
      </c>
      <c r="U98" s="44">
        <v>4.029296875</v>
      </c>
      <c r="V98" s="44">
        <v>4.515625</v>
      </c>
      <c r="W98" s="44">
        <v>870</v>
      </c>
      <c r="X98" s="44">
        <v>1.7803039550781301</v>
      </c>
      <c r="Y98" s="44">
        <v>0</v>
      </c>
      <c r="Z98" s="44">
        <v>27.1005859375</v>
      </c>
      <c r="AA98" s="44">
        <v>2.0358333333333301</v>
      </c>
      <c r="AB98" s="44">
        <v>2.9055555555555599</v>
      </c>
      <c r="AC98" s="44">
        <v>65.015625</v>
      </c>
      <c r="AD98" s="44">
        <v>6.291015625</v>
      </c>
      <c r="AE98" s="44">
        <v>8.2451171875</v>
      </c>
      <c r="AF98" s="44">
        <v>962.3125</v>
      </c>
      <c r="AG98" s="44">
        <v>6.3411111111111103</v>
      </c>
      <c r="AH98" s="44">
        <v>7.5833333333333304</v>
      </c>
      <c r="AI98" s="44">
        <v>1061</v>
      </c>
      <c r="AJ98" s="44">
        <v>0.220947265625</v>
      </c>
      <c r="AK98" s="44">
        <v>0.22412109375</v>
      </c>
      <c r="AL98" s="44">
        <v>3.2001953125</v>
      </c>
      <c r="AM98" s="44">
        <v>0</v>
      </c>
      <c r="AN98" s="44">
        <v>0</v>
      </c>
      <c r="AO98" s="44">
        <v>0</v>
      </c>
      <c r="AP98" s="44">
        <v>4.150390625</v>
      </c>
      <c r="AQ98" s="44">
        <v>15.9140625</v>
      </c>
      <c r="AR98" s="44">
        <v>407.875</v>
      </c>
      <c r="AS98" s="44">
        <v>4.7734375</v>
      </c>
      <c r="AT98" s="44">
        <v>5.4990234375</v>
      </c>
      <c r="AU98" s="44">
        <v>149.09375</v>
      </c>
      <c r="AV98" s="44">
        <v>126</v>
      </c>
      <c r="AW98" s="44">
        <v>40.1015625</v>
      </c>
      <c r="AX98" s="44">
        <v>0</v>
      </c>
      <c r="AY98" s="44">
        <v>88</v>
      </c>
      <c r="AZ98" s="44">
        <v>21.414722222222199</v>
      </c>
      <c r="BA98" s="44">
        <v>14.0236111111111</v>
      </c>
      <c r="BB98" s="45">
        <v>24</v>
      </c>
      <c r="BC98" s="44">
        <v>12.8711111111111</v>
      </c>
      <c r="BD98" s="44">
        <v>0</v>
      </c>
      <c r="BE98" s="44">
        <v>1.7405555555555601</v>
      </c>
      <c r="BF98" s="44">
        <v>0</v>
      </c>
      <c r="BG98" s="44">
        <v>24</v>
      </c>
      <c r="BH98" s="44">
        <v>0</v>
      </c>
      <c r="BI98" s="44">
        <v>6.2577777777777799</v>
      </c>
      <c r="BJ98" s="44">
        <v>8.8213888888888903</v>
      </c>
      <c r="BK98" s="44">
        <v>0</v>
      </c>
      <c r="BL98" s="44">
        <v>0</v>
      </c>
      <c r="BM98" s="44">
        <v>18.2297222222222</v>
      </c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6"/>
      <c r="CD98" s="46"/>
      <c r="CE98" s="46"/>
      <c r="CF98" s="46"/>
      <c r="CG98" s="46"/>
      <c r="CH98" s="46"/>
      <c r="CI98" s="46"/>
      <c r="CJ98" s="46"/>
      <c r="CK98" s="46"/>
      <c r="CL98" s="46"/>
      <c r="CM98" s="46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46"/>
      <c r="FA98" s="46"/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/>
      <c r="FU98" s="46"/>
      <c r="FV98" s="46"/>
      <c r="FW98" s="46"/>
      <c r="FX98" s="46"/>
      <c r="FY98" s="46"/>
      <c r="FZ98" s="46"/>
      <c r="GA98" s="46"/>
      <c r="GB98" s="46"/>
      <c r="GC98" s="46"/>
      <c r="GD98" s="46"/>
      <c r="GE98" s="46"/>
      <c r="GF98" s="46"/>
      <c r="GG98" s="46"/>
      <c r="GH98" s="46"/>
      <c r="GI98" s="46"/>
      <c r="GJ98" s="46"/>
      <c r="GK98" s="46"/>
      <c r="GL98" s="46"/>
      <c r="GM98" s="46"/>
      <c r="GN98" s="46"/>
      <c r="GO98" s="46"/>
      <c r="GP98" s="46"/>
      <c r="GQ98" s="46"/>
      <c r="GR98" s="46"/>
      <c r="GS98" s="46"/>
      <c r="GT98" s="46"/>
      <c r="GU98" s="46"/>
      <c r="GV98" s="46"/>
      <c r="GW98" s="46"/>
      <c r="GX98" s="46"/>
      <c r="GY98" s="46"/>
      <c r="GZ98" s="46"/>
      <c r="HA98" s="46"/>
      <c r="HB98" s="46"/>
      <c r="HC98" s="46"/>
      <c r="HD98" s="46"/>
      <c r="HE98" s="46"/>
      <c r="HF98" s="46"/>
      <c r="HG98" s="46"/>
      <c r="HH98" s="46"/>
      <c r="HI98" s="46"/>
      <c r="HJ98" s="46"/>
      <c r="HK98" s="46"/>
      <c r="HL98" s="46"/>
      <c r="HM98" s="46"/>
      <c r="HN98" s="46"/>
      <c r="HO98" s="46"/>
      <c r="HP98" s="46"/>
      <c r="HQ98" s="46"/>
      <c r="HR98" s="46"/>
      <c r="HS98" s="46"/>
      <c r="HT98" s="46"/>
      <c r="HU98" s="46"/>
      <c r="HV98" s="46"/>
      <c r="HW98" s="46"/>
      <c r="HX98" s="46"/>
      <c r="HY98" s="46"/>
      <c r="HZ98" s="46"/>
      <c r="IA98" s="46"/>
      <c r="IB98" s="46"/>
      <c r="IC98" s="46"/>
      <c r="ID98" s="46"/>
      <c r="IE98" s="46"/>
      <c r="IF98" s="46"/>
      <c r="IG98" s="46"/>
      <c r="IH98" s="46"/>
      <c r="II98" s="46"/>
      <c r="IJ98" s="46"/>
      <c r="IK98" s="46"/>
      <c r="IL98" s="46"/>
      <c r="IM98" s="46"/>
      <c r="IN98" s="46"/>
      <c r="IO98" s="46"/>
      <c r="IP98" s="46"/>
      <c r="IQ98" s="46"/>
      <c r="IR98" s="46"/>
      <c r="IS98" s="46"/>
      <c r="IT98" s="46"/>
      <c r="IU98" s="46"/>
      <c r="IV98" s="46"/>
      <c r="IW98" s="46"/>
    </row>
    <row r="99" spans="1:257" s="1" customFormat="1" ht="9" customHeight="1">
      <c r="A99" s="43">
        <v>45016</v>
      </c>
      <c r="B99" s="44">
        <v>1977</v>
      </c>
      <c r="C99" s="44">
        <v>2141</v>
      </c>
      <c r="D99" s="44">
        <v>2931.25</v>
      </c>
      <c r="E99" s="44">
        <v>0</v>
      </c>
      <c r="F99" s="44">
        <v>1554</v>
      </c>
      <c r="G99" s="44">
        <v>3029</v>
      </c>
      <c r="H99" s="44">
        <v>1492</v>
      </c>
      <c r="I99" s="44">
        <v>0</v>
      </c>
      <c r="J99" s="44">
        <v>515</v>
      </c>
      <c r="K99" s="44">
        <v>69</v>
      </c>
      <c r="L99" s="44">
        <v>13610</v>
      </c>
      <c r="M99" s="44">
        <v>7738</v>
      </c>
      <c r="N99" s="44">
        <v>0</v>
      </c>
      <c r="O99" s="44">
        <v>4034</v>
      </c>
      <c r="P99" s="44">
        <v>3000</v>
      </c>
      <c r="Q99" s="44">
        <v>1636</v>
      </c>
      <c r="R99" s="44">
        <v>1457</v>
      </c>
      <c r="S99" s="44">
        <v>0.4000244140625</v>
      </c>
      <c r="T99" s="44">
        <v>0</v>
      </c>
      <c r="U99" s="44">
        <v>3.654296875</v>
      </c>
      <c r="V99" s="44">
        <v>3.4375</v>
      </c>
      <c r="W99" s="44">
        <v>728</v>
      </c>
      <c r="X99" s="44">
        <v>0</v>
      </c>
      <c r="Y99" s="44">
        <v>1.3883361816406199</v>
      </c>
      <c r="Z99" s="44">
        <v>22.19921875</v>
      </c>
      <c r="AA99" s="44">
        <v>1.90194444444444</v>
      </c>
      <c r="AB99" s="44">
        <v>2.5575000000000001</v>
      </c>
      <c r="AC99" s="44">
        <v>58.65625</v>
      </c>
      <c r="AD99" s="44">
        <v>7.6884765625</v>
      </c>
      <c r="AE99" s="44">
        <v>4.982421875</v>
      </c>
      <c r="AF99" s="44">
        <v>837.1875</v>
      </c>
      <c r="AG99" s="44">
        <v>5.5763888888888902</v>
      </c>
      <c r="AH99" s="44">
        <v>6.5813888888888901</v>
      </c>
      <c r="AI99" s="44">
        <v>925</v>
      </c>
      <c r="AJ99" s="44">
        <v>0.18017578125</v>
      </c>
      <c r="AK99" s="44">
        <v>0.181396484375</v>
      </c>
      <c r="AL99" s="44">
        <v>3.3994140625</v>
      </c>
      <c r="AM99" s="44">
        <v>0</v>
      </c>
      <c r="AN99" s="44">
        <v>0</v>
      </c>
      <c r="AO99" s="44">
        <v>0</v>
      </c>
      <c r="AP99" s="44">
        <v>11.412109375</v>
      </c>
      <c r="AQ99" s="44">
        <v>4.62109375</v>
      </c>
      <c r="AR99" s="44">
        <v>325.75</v>
      </c>
      <c r="AS99" s="44">
        <v>3.203125</v>
      </c>
      <c r="AT99" s="44">
        <v>5.0615234375</v>
      </c>
      <c r="AU99" s="44">
        <v>119.6875</v>
      </c>
      <c r="AV99" s="44">
        <v>93</v>
      </c>
      <c r="AW99" s="44">
        <v>66.6015625</v>
      </c>
      <c r="AX99" s="44">
        <v>0</v>
      </c>
      <c r="AY99" s="44">
        <v>93.1015625</v>
      </c>
      <c r="AZ99" s="44">
        <v>19.344722222222199</v>
      </c>
      <c r="BA99" s="44">
        <v>24</v>
      </c>
      <c r="BB99" s="45">
        <v>22.636944444444399</v>
      </c>
      <c r="BC99" s="44">
        <v>11.6941666666667</v>
      </c>
      <c r="BD99" s="44">
        <v>0</v>
      </c>
      <c r="BE99" s="44">
        <v>0</v>
      </c>
      <c r="BF99" s="44">
        <v>0</v>
      </c>
      <c r="BG99" s="44">
        <v>24</v>
      </c>
      <c r="BH99" s="44">
        <v>0</v>
      </c>
      <c r="BI99" s="44">
        <v>1.07416666666667</v>
      </c>
      <c r="BJ99" s="44">
        <v>8.6063888888888904</v>
      </c>
      <c r="BK99" s="44">
        <v>0</v>
      </c>
      <c r="BL99" s="44">
        <v>0</v>
      </c>
      <c r="BM99" s="44">
        <v>15.245277777777799</v>
      </c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6"/>
      <c r="CD99" s="46"/>
      <c r="CE99" s="46"/>
      <c r="CF99" s="46"/>
      <c r="CG99" s="46"/>
      <c r="CH99" s="46"/>
      <c r="CI99" s="46"/>
      <c r="CJ99" s="46"/>
      <c r="CK99" s="46"/>
      <c r="CL99" s="46"/>
      <c r="CM99" s="46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6"/>
      <c r="FV99" s="46"/>
      <c r="FW99" s="46"/>
      <c r="FX99" s="46"/>
      <c r="FY99" s="46"/>
      <c r="FZ99" s="46"/>
      <c r="GA99" s="46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6"/>
      <c r="GN99" s="46"/>
      <c r="GO99" s="46"/>
      <c r="GP99" s="46"/>
      <c r="GQ99" s="46"/>
      <c r="GR99" s="46"/>
      <c r="GS99" s="46"/>
      <c r="GT99" s="46"/>
      <c r="GU99" s="46"/>
      <c r="GV99" s="46"/>
      <c r="GW99" s="46"/>
      <c r="GX99" s="46"/>
      <c r="GY99" s="46"/>
      <c r="GZ99" s="46"/>
      <c r="HA99" s="46"/>
      <c r="HB99" s="46"/>
      <c r="HC99" s="46"/>
      <c r="HD99" s="46"/>
      <c r="HE99" s="46"/>
      <c r="HF99" s="46"/>
      <c r="HG99" s="46"/>
      <c r="HH99" s="46"/>
      <c r="HI99" s="46"/>
      <c r="HJ99" s="46"/>
      <c r="HK99" s="46"/>
      <c r="HL99" s="46"/>
      <c r="HM99" s="46"/>
      <c r="HN99" s="46"/>
      <c r="HO99" s="46"/>
      <c r="HP99" s="46"/>
      <c r="HQ99" s="46"/>
      <c r="HR99" s="46"/>
      <c r="HS99" s="46"/>
      <c r="HT99" s="46"/>
      <c r="HU99" s="46"/>
      <c r="HV99" s="46"/>
      <c r="HW99" s="46"/>
      <c r="HX99" s="46"/>
      <c r="HY99" s="46"/>
      <c r="HZ99" s="46"/>
      <c r="IA99" s="46"/>
      <c r="IB99" s="46"/>
      <c r="IC99" s="46"/>
      <c r="ID99" s="46"/>
      <c r="IE99" s="46"/>
      <c r="IF99" s="46"/>
      <c r="IG99" s="46"/>
      <c r="IH99" s="46"/>
      <c r="II99" s="46"/>
      <c r="IJ99" s="46"/>
      <c r="IK99" s="46"/>
      <c r="IL99" s="46"/>
      <c r="IM99" s="46"/>
      <c r="IN99" s="46"/>
      <c r="IO99" s="46"/>
      <c r="IP99" s="46"/>
      <c r="IQ99" s="46"/>
      <c r="IR99" s="46"/>
      <c r="IS99" s="46"/>
      <c r="IT99" s="46"/>
      <c r="IU99" s="46"/>
      <c r="IV99" s="46"/>
      <c r="IW99" s="46"/>
    </row>
    <row r="100" spans="1:257" s="1" customFormat="1" ht="9" customHeight="1">
      <c r="A100" s="43">
        <v>45017</v>
      </c>
      <c r="B100" s="44">
        <v>1976</v>
      </c>
      <c r="C100" s="44">
        <v>2147</v>
      </c>
      <c r="D100" s="44">
        <v>2999.5</v>
      </c>
      <c r="E100" s="44">
        <v>0</v>
      </c>
      <c r="F100" s="44">
        <v>1588.375</v>
      </c>
      <c r="G100" s="44">
        <v>3031</v>
      </c>
      <c r="H100" s="44">
        <v>1436</v>
      </c>
      <c r="I100" s="44">
        <v>0</v>
      </c>
      <c r="J100" s="44">
        <v>352</v>
      </c>
      <c r="K100" s="44">
        <v>95</v>
      </c>
      <c r="L100" s="44">
        <v>13530</v>
      </c>
      <c r="M100" s="44">
        <v>7479</v>
      </c>
      <c r="N100" s="44">
        <v>0</v>
      </c>
      <c r="O100" s="44">
        <v>4076</v>
      </c>
      <c r="P100" s="44">
        <v>3087</v>
      </c>
      <c r="Q100" s="44">
        <v>1563</v>
      </c>
      <c r="R100" s="44">
        <v>894</v>
      </c>
      <c r="S100" s="44">
        <v>0.4000244140625</v>
      </c>
      <c r="T100" s="44">
        <v>11.39990234375</v>
      </c>
      <c r="U100" s="44">
        <v>3.638671875</v>
      </c>
      <c r="V100" s="44">
        <v>3.59375</v>
      </c>
      <c r="W100" s="44">
        <v>740</v>
      </c>
      <c r="X100" s="44">
        <v>1.37554931640625</v>
      </c>
      <c r="Y100" s="44">
        <v>0</v>
      </c>
      <c r="Z100" s="44">
        <v>21</v>
      </c>
      <c r="AA100" s="44">
        <v>2.06</v>
      </c>
      <c r="AB100" s="44">
        <v>2.81</v>
      </c>
      <c r="AC100" s="44">
        <v>64.125</v>
      </c>
      <c r="AD100" s="44">
        <v>5.5244140625</v>
      </c>
      <c r="AE100" s="44">
        <v>8.1875</v>
      </c>
      <c r="AF100" s="44">
        <v>908.4375</v>
      </c>
      <c r="AG100" s="44">
        <v>6.2233333333333301</v>
      </c>
      <c r="AH100" s="44">
        <v>4.1491666666666696</v>
      </c>
      <c r="AI100" s="44">
        <v>786</v>
      </c>
      <c r="AJ100" s="44">
        <v>0.20849609375</v>
      </c>
      <c r="AK100" s="44">
        <v>0.21875</v>
      </c>
      <c r="AL100" s="44">
        <v>3.2001953125</v>
      </c>
      <c r="AM100" s="44">
        <v>0</v>
      </c>
      <c r="AN100" s="44">
        <v>0</v>
      </c>
      <c r="AO100" s="44">
        <v>0</v>
      </c>
      <c r="AP100" s="44">
        <v>11.203125</v>
      </c>
      <c r="AQ100" s="44">
        <v>5.376953125</v>
      </c>
      <c r="AR100" s="44">
        <v>337.1875</v>
      </c>
      <c r="AS100" s="44">
        <v>3.1962890625</v>
      </c>
      <c r="AT100" s="44">
        <v>5.34765625</v>
      </c>
      <c r="AU100" s="44">
        <v>124</v>
      </c>
      <c r="AV100" s="44">
        <v>57.5</v>
      </c>
      <c r="AW100" s="44">
        <v>58.19921875</v>
      </c>
      <c r="AX100" s="44">
        <v>0</v>
      </c>
      <c r="AY100" s="44">
        <v>82.5</v>
      </c>
      <c r="AZ100" s="44">
        <v>19.801666666666701</v>
      </c>
      <c r="BA100" s="44">
        <v>24</v>
      </c>
      <c r="BB100" s="45">
        <v>22.688333333333301</v>
      </c>
      <c r="BC100" s="44">
        <v>11.2527777777778</v>
      </c>
      <c r="BD100" s="44">
        <v>0</v>
      </c>
      <c r="BE100" s="44">
        <v>0</v>
      </c>
      <c r="BF100" s="44">
        <v>0</v>
      </c>
      <c r="BG100" s="44">
        <v>24</v>
      </c>
      <c r="BH100" s="44">
        <v>0</v>
      </c>
      <c r="BI100" s="44">
        <v>1.49277777777778</v>
      </c>
      <c r="BJ100" s="44">
        <v>5.9141666666666701</v>
      </c>
      <c r="BK100" s="44">
        <v>0</v>
      </c>
      <c r="BL100" s="44">
        <v>0</v>
      </c>
      <c r="BM100" s="44">
        <v>15.589166666666699</v>
      </c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6"/>
      <c r="CD100" s="46"/>
      <c r="CE100" s="46"/>
      <c r="CF100" s="46"/>
      <c r="CG100" s="46"/>
      <c r="CH100" s="46"/>
      <c r="CI100" s="46"/>
      <c r="CJ100" s="46"/>
      <c r="CK100" s="46"/>
      <c r="CL100" s="46"/>
      <c r="CM100" s="46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6"/>
      <c r="FF100" s="46"/>
      <c r="FG100" s="46"/>
      <c r="FH100" s="46"/>
      <c r="FI100" s="46"/>
      <c r="FJ100" s="46"/>
      <c r="FK100" s="46"/>
      <c r="FL100" s="46"/>
      <c r="FM100" s="46"/>
      <c r="FN100" s="46"/>
      <c r="FO100" s="46"/>
      <c r="FP100" s="46"/>
      <c r="FQ100" s="46"/>
      <c r="FR100" s="46"/>
      <c r="FS100" s="46"/>
      <c r="FT100" s="46"/>
      <c r="FU100" s="46"/>
      <c r="FV100" s="46"/>
      <c r="FW100" s="46"/>
      <c r="FX100" s="46"/>
      <c r="FY100" s="46"/>
      <c r="FZ100" s="46"/>
      <c r="GA100" s="46"/>
      <c r="GB100" s="46"/>
      <c r="GC100" s="46"/>
      <c r="GD100" s="46"/>
      <c r="GE100" s="46"/>
      <c r="GF100" s="46"/>
      <c r="GG100" s="46"/>
      <c r="GH100" s="46"/>
      <c r="GI100" s="46"/>
      <c r="GJ100" s="46"/>
      <c r="GK100" s="46"/>
      <c r="GL100" s="46"/>
      <c r="GM100" s="46"/>
      <c r="GN100" s="46"/>
      <c r="GO100" s="46"/>
      <c r="GP100" s="46"/>
      <c r="GQ100" s="46"/>
      <c r="GR100" s="46"/>
      <c r="GS100" s="46"/>
      <c r="GT100" s="46"/>
      <c r="GU100" s="46"/>
      <c r="GV100" s="46"/>
      <c r="GW100" s="46"/>
      <c r="GX100" s="46"/>
      <c r="GY100" s="46"/>
      <c r="GZ100" s="46"/>
      <c r="HA100" s="46"/>
      <c r="HB100" s="46"/>
      <c r="HC100" s="46"/>
      <c r="HD100" s="46"/>
      <c r="HE100" s="46"/>
      <c r="HF100" s="46"/>
      <c r="HG100" s="46"/>
      <c r="HH100" s="46"/>
      <c r="HI100" s="46"/>
      <c r="HJ100" s="46"/>
      <c r="HK100" s="46"/>
      <c r="HL100" s="46"/>
      <c r="HM100" s="46"/>
      <c r="HN100" s="46"/>
      <c r="HO100" s="46"/>
      <c r="HP100" s="46"/>
      <c r="HQ100" s="46"/>
      <c r="HR100" s="46"/>
      <c r="HS100" s="46"/>
      <c r="HT100" s="46"/>
      <c r="HU100" s="46"/>
      <c r="HV100" s="46"/>
      <c r="HW100" s="46"/>
      <c r="HX100" s="46"/>
      <c r="HY100" s="46"/>
      <c r="HZ100" s="46"/>
      <c r="IA100" s="46"/>
      <c r="IB100" s="46"/>
      <c r="IC100" s="46"/>
      <c r="ID100" s="46"/>
      <c r="IE100" s="46"/>
      <c r="IF100" s="46"/>
      <c r="IG100" s="46"/>
      <c r="IH100" s="46"/>
      <c r="II100" s="46"/>
      <c r="IJ100" s="46"/>
      <c r="IK100" s="46"/>
      <c r="IL100" s="46"/>
      <c r="IM100" s="46"/>
      <c r="IN100" s="46"/>
      <c r="IO100" s="46"/>
      <c r="IP100" s="46"/>
      <c r="IQ100" s="46"/>
      <c r="IR100" s="46"/>
      <c r="IS100" s="46"/>
      <c r="IT100" s="46"/>
      <c r="IU100" s="46"/>
      <c r="IV100" s="46"/>
      <c r="IW100" s="46"/>
    </row>
    <row r="101" spans="1:257" s="1" customFormat="1" ht="9" customHeight="1">
      <c r="A101" s="43">
        <v>45018</v>
      </c>
      <c r="B101" s="44">
        <v>1979</v>
      </c>
      <c r="C101" s="44">
        <v>2098</v>
      </c>
      <c r="D101" s="44">
        <v>2812.25</v>
      </c>
      <c r="E101" s="44">
        <v>0</v>
      </c>
      <c r="F101" s="44">
        <v>1330.625</v>
      </c>
      <c r="G101" s="44">
        <v>3033</v>
      </c>
      <c r="H101" s="44">
        <v>1199</v>
      </c>
      <c r="I101" s="44">
        <v>0</v>
      </c>
      <c r="J101" s="44">
        <v>382</v>
      </c>
      <c r="K101" s="44">
        <v>143</v>
      </c>
      <c r="L101" s="44">
        <v>12890</v>
      </c>
      <c r="M101" s="44">
        <v>7274</v>
      </c>
      <c r="N101" s="44">
        <v>0</v>
      </c>
      <c r="O101" s="44">
        <v>4072</v>
      </c>
      <c r="P101" s="44">
        <v>3136</v>
      </c>
      <c r="Q101" s="44">
        <v>1975</v>
      </c>
      <c r="R101" s="44">
        <v>512</v>
      </c>
      <c r="S101" s="44">
        <v>2.7999267578125</v>
      </c>
      <c r="T101" s="44">
        <v>10.400146484375</v>
      </c>
      <c r="U101" s="44">
        <v>4.025390625</v>
      </c>
      <c r="V101" s="44">
        <v>3.578125</v>
      </c>
      <c r="W101" s="44">
        <v>778</v>
      </c>
      <c r="X101" s="44">
        <v>0</v>
      </c>
      <c r="Y101" s="44">
        <v>1.4333190917968801</v>
      </c>
      <c r="Z101" s="44">
        <v>23</v>
      </c>
      <c r="AA101" s="44">
        <v>1.95333333333333</v>
      </c>
      <c r="AB101" s="44">
        <v>2.7291666666666701</v>
      </c>
      <c r="AC101" s="44">
        <v>61.65625</v>
      </c>
      <c r="AD101" s="44">
        <v>9.40625</v>
      </c>
      <c r="AE101" s="44">
        <v>4.1748046875</v>
      </c>
      <c r="AF101" s="44">
        <v>896.3125</v>
      </c>
      <c r="AG101" s="44">
        <v>6.41361111111111</v>
      </c>
      <c r="AH101" s="44">
        <v>6.4108333333333301</v>
      </c>
      <c r="AI101" s="44">
        <v>976</v>
      </c>
      <c r="AJ101" s="44">
        <v>0.173583984375</v>
      </c>
      <c r="AK101" s="44">
        <v>0.17919921875</v>
      </c>
      <c r="AL101" s="44">
        <v>2.6005859375</v>
      </c>
      <c r="AM101" s="44">
        <v>0</v>
      </c>
      <c r="AN101" s="44">
        <v>0</v>
      </c>
      <c r="AO101" s="44">
        <v>0</v>
      </c>
      <c r="AP101" s="44">
        <v>10.818359375</v>
      </c>
      <c r="AQ101" s="44">
        <v>5.814453125</v>
      </c>
      <c r="AR101" s="44">
        <v>338.5</v>
      </c>
      <c r="AS101" s="44">
        <v>3.666015625</v>
      </c>
      <c r="AT101" s="44">
        <v>5.7490234375</v>
      </c>
      <c r="AU101" s="44">
        <v>136.90625</v>
      </c>
      <c r="AV101" s="44">
        <v>57.900390625</v>
      </c>
      <c r="AW101" s="44">
        <v>21.69921875</v>
      </c>
      <c r="AX101" s="44">
        <v>0</v>
      </c>
      <c r="AY101" s="44">
        <v>75.8984375</v>
      </c>
      <c r="AZ101" s="44">
        <v>18.484444444444399</v>
      </c>
      <c r="BA101" s="44">
        <v>24</v>
      </c>
      <c r="BB101" s="45">
        <v>22.0980555555556</v>
      </c>
      <c r="BC101" s="44">
        <v>9.4005555555555596</v>
      </c>
      <c r="BD101" s="44">
        <v>0</v>
      </c>
      <c r="BE101" s="44">
        <v>0</v>
      </c>
      <c r="BF101" s="44">
        <v>0</v>
      </c>
      <c r="BG101" s="44">
        <v>24</v>
      </c>
      <c r="BH101" s="44">
        <v>0</v>
      </c>
      <c r="BI101" s="44">
        <v>2.2372222222222198</v>
      </c>
      <c r="BJ101" s="44">
        <v>6.3830555555555604</v>
      </c>
      <c r="BK101" s="44">
        <v>0</v>
      </c>
      <c r="BL101" s="44">
        <v>0</v>
      </c>
      <c r="BM101" s="44">
        <v>13.0547222222222</v>
      </c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6"/>
      <c r="CD101" s="46"/>
      <c r="CE101" s="46"/>
      <c r="CF101" s="46"/>
      <c r="CG101" s="46"/>
      <c r="CH101" s="46"/>
      <c r="CI101" s="46"/>
      <c r="CJ101" s="46"/>
      <c r="CK101" s="46"/>
      <c r="CL101" s="46"/>
      <c r="CM101" s="46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6"/>
      <c r="ET101" s="46"/>
      <c r="EU101" s="46"/>
      <c r="EV101" s="46"/>
      <c r="EW101" s="46"/>
      <c r="EX101" s="46"/>
      <c r="EY101" s="46"/>
      <c r="EZ101" s="46"/>
      <c r="FA101" s="46"/>
      <c r="FB101" s="46"/>
      <c r="FC101" s="46"/>
      <c r="FD101" s="46"/>
      <c r="FE101" s="46"/>
      <c r="FF101" s="46"/>
      <c r="FG101" s="46"/>
      <c r="FH101" s="46"/>
      <c r="FI101" s="46"/>
      <c r="FJ101" s="46"/>
      <c r="FK101" s="46"/>
      <c r="FL101" s="46"/>
      <c r="FM101" s="46"/>
      <c r="FN101" s="46"/>
      <c r="FO101" s="46"/>
      <c r="FP101" s="46"/>
      <c r="FQ101" s="46"/>
      <c r="FR101" s="46"/>
      <c r="FS101" s="46"/>
      <c r="FT101" s="46"/>
      <c r="FU101" s="46"/>
      <c r="FV101" s="46"/>
      <c r="FW101" s="46"/>
      <c r="FX101" s="46"/>
      <c r="FY101" s="46"/>
      <c r="FZ101" s="46"/>
      <c r="GA101" s="46"/>
      <c r="GB101" s="46"/>
      <c r="GC101" s="46"/>
      <c r="GD101" s="46"/>
      <c r="GE101" s="46"/>
      <c r="GF101" s="46"/>
      <c r="GG101" s="46"/>
      <c r="GH101" s="46"/>
      <c r="GI101" s="46"/>
      <c r="GJ101" s="46"/>
      <c r="GK101" s="46"/>
      <c r="GL101" s="46"/>
      <c r="GM101" s="46"/>
      <c r="GN101" s="46"/>
      <c r="GO101" s="46"/>
      <c r="GP101" s="46"/>
      <c r="GQ101" s="46"/>
      <c r="GR101" s="46"/>
      <c r="GS101" s="46"/>
      <c r="GT101" s="46"/>
      <c r="GU101" s="46"/>
      <c r="GV101" s="46"/>
      <c r="GW101" s="46"/>
      <c r="GX101" s="46"/>
      <c r="GY101" s="46"/>
      <c r="GZ101" s="46"/>
      <c r="HA101" s="46"/>
      <c r="HB101" s="46"/>
      <c r="HC101" s="46"/>
      <c r="HD101" s="46"/>
      <c r="HE101" s="46"/>
      <c r="HF101" s="46"/>
      <c r="HG101" s="46"/>
      <c r="HH101" s="46"/>
      <c r="HI101" s="46"/>
      <c r="HJ101" s="46"/>
      <c r="HK101" s="46"/>
      <c r="HL101" s="46"/>
      <c r="HM101" s="46"/>
      <c r="HN101" s="46"/>
      <c r="HO101" s="46"/>
      <c r="HP101" s="46"/>
      <c r="HQ101" s="46"/>
      <c r="HR101" s="46"/>
      <c r="HS101" s="46"/>
      <c r="HT101" s="46"/>
      <c r="HU101" s="46"/>
      <c r="HV101" s="46"/>
      <c r="HW101" s="46"/>
      <c r="HX101" s="46"/>
      <c r="HY101" s="46"/>
      <c r="HZ101" s="46"/>
      <c r="IA101" s="46"/>
      <c r="IB101" s="46"/>
      <c r="IC101" s="46"/>
      <c r="ID101" s="46"/>
      <c r="IE101" s="46"/>
      <c r="IF101" s="46"/>
      <c r="IG101" s="46"/>
      <c r="IH101" s="46"/>
      <c r="II101" s="46"/>
      <c r="IJ101" s="46"/>
      <c r="IK101" s="46"/>
      <c r="IL101" s="46"/>
      <c r="IM101" s="46"/>
      <c r="IN101" s="46"/>
      <c r="IO101" s="46"/>
      <c r="IP101" s="46"/>
      <c r="IQ101" s="46"/>
      <c r="IR101" s="46"/>
      <c r="IS101" s="46"/>
      <c r="IT101" s="46"/>
      <c r="IU101" s="46"/>
      <c r="IV101" s="46"/>
      <c r="IW101" s="46"/>
    </row>
    <row r="102" spans="1:257" s="1" customFormat="1" ht="9" customHeight="1">
      <c r="A102" s="43">
        <v>45019</v>
      </c>
      <c r="B102" s="44">
        <v>1978</v>
      </c>
      <c r="C102" s="44">
        <v>2157</v>
      </c>
      <c r="D102" s="44">
        <v>3031</v>
      </c>
      <c r="E102" s="44">
        <v>0</v>
      </c>
      <c r="F102" s="44">
        <v>1764.78125</v>
      </c>
      <c r="G102" s="44">
        <v>3038</v>
      </c>
      <c r="H102" s="44">
        <v>1739</v>
      </c>
      <c r="I102" s="44">
        <v>0</v>
      </c>
      <c r="J102" s="44">
        <v>531</v>
      </c>
      <c r="K102" s="44">
        <v>268</v>
      </c>
      <c r="L102" s="44">
        <v>14400</v>
      </c>
      <c r="M102" s="44">
        <v>8275</v>
      </c>
      <c r="N102" s="44">
        <v>0</v>
      </c>
      <c r="O102" s="44">
        <v>4110</v>
      </c>
      <c r="P102" s="44">
        <v>2865</v>
      </c>
      <c r="Q102" s="44">
        <v>1302</v>
      </c>
      <c r="R102" s="44">
        <v>1491</v>
      </c>
      <c r="S102" s="44">
        <v>0.5999755859375</v>
      </c>
      <c r="T102" s="44">
        <v>0.199951171875</v>
      </c>
      <c r="U102" s="44">
        <v>3.5078125</v>
      </c>
      <c r="V102" s="44">
        <v>3.796875</v>
      </c>
      <c r="W102" s="44">
        <v>746</v>
      </c>
      <c r="X102" s="44">
        <v>1.5566711425781301</v>
      </c>
      <c r="Y102" s="44">
        <v>0</v>
      </c>
      <c r="Z102" s="44">
        <v>23.7001953125</v>
      </c>
      <c r="AA102" s="44">
        <v>0</v>
      </c>
      <c r="AB102" s="44">
        <v>2.43444444444444</v>
      </c>
      <c r="AC102" s="44">
        <v>31.734375</v>
      </c>
      <c r="AD102" s="44">
        <v>5.0830078125</v>
      </c>
      <c r="AE102" s="44">
        <v>8.1435546875</v>
      </c>
      <c r="AF102" s="44">
        <v>875.375</v>
      </c>
      <c r="AG102" s="44">
        <v>7.1697222222222203</v>
      </c>
      <c r="AH102" s="44">
        <v>5.33</v>
      </c>
      <c r="AI102" s="44">
        <v>947</v>
      </c>
      <c r="AJ102" s="44">
        <v>0.176513671875</v>
      </c>
      <c r="AK102" s="44">
        <v>0.180908203125</v>
      </c>
      <c r="AL102" s="44">
        <v>3.099609375</v>
      </c>
      <c r="AM102" s="44">
        <v>0</v>
      </c>
      <c r="AN102" s="44">
        <v>0</v>
      </c>
      <c r="AO102" s="44">
        <v>0</v>
      </c>
      <c r="AP102" s="44">
        <v>12.185546875</v>
      </c>
      <c r="AQ102" s="44">
        <v>5.662109375</v>
      </c>
      <c r="AR102" s="44">
        <v>363.0625</v>
      </c>
      <c r="AS102" s="44">
        <v>5.2822265625</v>
      </c>
      <c r="AT102" s="44">
        <v>5.1826171875</v>
      </c>
      <c r="AU102" s="44">
        <v>152.40625</v>
      </c>
      <c r="AV102" s="44">
        <v>133.701171875</v>
      </c>
      <c r="AW102" s="44">
        <v>54.69921875</v>
      </c>
      <c r="AX102" s="44">
        <v>0</v>
      </c>
      <c r="AY102" s="44">
        <v>95.1015625</v>
      </c>
      <c r="AZ102" s="44">
        <v>19.9297222222222</v>
      </c>
      <c r="BA102" s="44">
        <v>24</v>
      </c>
      <c r="BB102" s="45">
        <v>22.672777777777799</v>
      </c>
      <c r="BC102" s="44">
        <v>13.5911111111111</v>
      </c>
      <c r="BD102" s="44">
        <v>0</v>
      </c>
      <c r="BE102" s="44">
        <v>0</v>
      </c>
      <c r="BF102" s="44">
        <v>0</v>
      </c>
      <c r="BG102" s="44">
        <v>24</v>
      </c>
      <c r="BH102" s="44">
        <v>0</v>
      </c>
      <c r="BI102" s="44">
        <v>4.14805555555556</v>
      </c>
      <c r="BJ102" s="44">
        <v>8.8902777777777793</v>
      </c>
      <c r="BK102" s="44">
        <v>0</v>
      </c>
      <c r="BL102" s="44">
        <v>0</v>
      </c>
      <c r="BM102" s="44">
        <v>17.295277777777802</v>
      </c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6"/>
      <c r="CD102" s="46"/>
      <c r="CE102" s="46"/>
      <c r="CF102" s="46"/>
      <c r="CG102" s="46"/>
      <c r="CH102" s="46"/>
      <c r="CI102" s="46"/>
      <c r="CJ102" s="46"/>
      <c r="CK102" s="46"/>
      <c r="CL102" s="46"/>
      <c r="CM102" s="46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46"/>
      <c r="EU102" s="46"/>
      <c r="EV102" s="46"/>
      <c r="EW102" s="46"/>
      <c r="EX102" s="46"/>
      <c r="EY102" s="46"/>
      <c r="EZ102" s="46"/>
      <c r="FA102" s="46"/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/>
      <c r="FU102" s="46"/>
      <c r="FV102" s="46"/>
      <c r="FW102" s="46"/>
      <c r="FX102" s="46"/>
      <c r="FY102" s="46"/>
      <c r="FZ102" s="46"/>
      <c r="GA102" s="46"/>
      <c r="GB102" s="46"/>
      <c r="GC102" s="46"/>
      <c r="GD102" s="46"/>
      <c r="GE102" s="46"/>
      <c r="GF102" s="46"/>
      <c r="GG102" s="46"/>
      <c r="GH102" s="46"/>
      <c r="GI102" s="46"/>
      <c r="GJ102" s="46"/>
      <c r="GK102" s="46"/>
      <c r="GL102" s="46"/>
      <c r="GM102" s="46"/>
      <c r="GN102" s="46"/>
      <c r="GO102" s="46"/>
      <c r="GP102" s="46"/>
      <c r="GQ102" s="46"/>
      <c r="GR102" s="46"/>
      <c r="GS102" s="46"/>
      <c r="GT102" s="46"/>
      <c r="GU102" s="46"/>
      <c r="GV102" s="46"/>
      <c r="GW102" s="46"/>
      <c r="GX102" s="46"/>
      <c r="GY102" s="46"/>
      <c r="GZ102" s="46"/>
      <c r="HA102" s="46"/>
      <c r="HB102" s="46"/>
      <c r="HC102" s="46"/>
      <c r="HD102" s="46"/>
      <c r="HE102" s="46"/>
      <c r="HF102" s="46"/>
      <c r="HG102" s="46"/>
      <c r="HH102" s="46"/>
      <c r="HI102" s="46"/>
      <c r="HJ102" s="46"/>
      <c r="HK102" s="46"/>
      <c r="HL102" s="46"/>
      <c r="HM102" s="46"/>
      <c r="HN102" s="46"/>
      <c r="HO102" s="46"/>
      <c r="HP102" s="46"/>
      <c r="HQ102" s="46"/>
      <c r="HR102" s="46"/>
      <c r="HS102" s="46"/>
      <c r="HT102" s="46"/>
      <c r="HU102" s="46"/>
      <c r="HV102" s="46"/>
      <c r="HW102" s="46"/>
      <c r="HX102" s="46"/>
      <c r="HY102" s="46"/>
      <c r="HZ102" s="46"/>
      <c r="IA102" s="46"/>
      <c r="IB102" s="46"/>
      <c r="IC102" s="46"/>
      <c r="ID102" s="46"/>
      <c r="IE102" s="46"/>
      <c r="IF102" s="46"/>
      <c r="IG102" s="46"/>
      <c r="IH102" s="46"/>
      <c r="II102" s="46"/>
      <c r="IJ102" s="46"/>
      <c r="IK102" s="46"/>
      <c r="IL102" s="46"/>
      <c r="IM102" s="46"/>
      <c r="IN102" s="46"/>
      <c r="IO102" s="46"/>
      <c r="IP102" s="46"/>
      <c r="IQ102" s="46"/>
      <c r="IR102" s="46"/>
      <c r="IS102" s="46"/>
      <c r="IT102" s="46"/>
      <c r="IU102" s="46"/>
      <c r="IV102" s="46"/>
      <c r="IW102" s="46"/>
    </row>
    <row r="103" spans="1:257" s="1" customFormat="1" ht="9" customHeight="1">
      <c r="A103" s="43">
        <v>45020</v>
      </c>
      <c r="B103" s="44">
        <v>2132</v>
      </c>
      <c r="C103" s="44">
        <v>1078</v>
      </c>
      <c r="D103" s="44">
        <v>3222.75</v>
      </c>
      <c r="E103" s="44">
        <v>0</v>
      </c>
      <c r="F103" s="44">
        <v>1305.3125</v>
      </c>
      <c r="G103" s="44">
        <v>2743</v>
      </c>
      <c r="H103" s="44">
        <v>2081</v>
      </c>
      <c r="I103" s="44">
        <v>177</v>
      </c>
      <c r="J103" s="44">
        <v>692</v>
      </c>
      <c r="K103" s="44">
        <v>802</v>
      </c>
      <c r="L103" s="44">
        <v>14130</v>
      </c>
      <c r="M103" s="44">
        <v>7820</v>
      </c>
      <c r="N103" s="44">
        <v>0</v>
      </c>
      <c r="O103" s="44">
        <v>4242</v>
      </c>
      <c r="P103" s="44">
        <v>3040</v>
      </c>
      <c r="Q103" s="44">
        <v>1395</v>
      </c>
      <c r="R103" s="44">
        <v>1293</v>
      </c>
      <c r="S103" s="44">
        <v>0.2000732421875</v>
      </c>
      <c r="T103" s="44">
        <v>0</v>
      </c>
      <c r="U103" s="44">
        <v>3.62890625</v>
      </c>
      <c r="V103" s="44">
        <v>4.078125</v>
      </c>
      <c r="W103" s="44">
        <v>786</v>
      </c>
      <c r="X103" s="44">
        <v>0</v>
      </c>
      <c r="Y103" s="44">
        <v>1.48443603515625</v>
      </c>
      <c r="Z103" s="44">
        <v>23.7998046875</v>
      </c>
      <c r="AA103" s="44">
        <v>3.4452777777777799</v>
      </c>
      <c r="AB103" s="44">
        <v>0</v>
      </c>
      <c r="AC103" s="44">
        <v>45.890625</v>
      </c>
      <c r="AD103" s="44">
        <v>5.74609375</v>
      </c>
      <c r="AE103" s="44">
        <v>8.13671875</v>
      </c>
      <c r="AF103" s="44">
        <v>918.125</v>
      </c>
      <c r="AG103" s="44">
        <v>6.4044444444444402</v>
      </c>
      <c r="AH103" s="44">
        <v>5.2397222222222197</v>
      </c>
      <c r="AI103" s="44">
        <v>883</v>
      </c>
      <c r="AJ103" s="44">
        <v>0.14697265625</v>
      </c>
      <c r="AK103" s="44">
        <v>0.1513671875</v>
      </c>
      <c r="AL103" s="44">
        <v>2.599609375</v>
      </c>
      <c r="AM103" s="44">
        <v>0</v>
      </c>
      <c r="AN103" s="44">
        <v>0</v>
      </c>
      <c r="AO103" s="44">
        <v>0</v>
      </c>
      <c r="AP103" s="44">
        <v>10.263671875</v>
      </c>
      <c r="AQ103" s="44">
        <v>6.40625</v>
      </c>
      <c r="AR103" s="44">
        <v>339.3125</v>
      </c>
      <c r="AS103" s="44">
        <v>4.2412109375</v>
      </c>
      <c r="AT103" s="44">
        <v>5.0458984375</v>
      </c>
      <c r="AU103" s="44">
        <v>134.59375</v>
      </c>
      <c r="AV103" s="44">
        <v>142.5</v>
      </c>
      <c r="AW103" s="44">
        <v>36.1015625</v>
      </c>
      <c r="AX103" s="44">
        <v>0</v>
      </c>
      <c r="AY103" s="44">
        <v>94.6015625</v>
      </c>
      <c r="AZ103" s="44">
        <v>19.786666666666701</v>
      </c>
      <c r="BA103" s="44">
        <v>24</v>
      </c>
      <c r="BB103" s="45">
        <v>11.335000000000001</v>
      </c>
      <c r="BC103" s="44">
        <v>16.2991666666667</v>
      </c>
      <c r="BD103" s="44">
        <v>0</v>
      </c>
      <c r="BE103" s="44">
        <v>10.1625</v>
      </c>
      <c r="BF103" s="44">
        <v>0</v>
      </c>
      <c r="BG103" s="44">
        <v>11.6244444444444</v>
      </c>
      <c r="BH103" s="44">
        <v>0</v>
      </c>
      <c r="BI103" s="44">
        <v>12.3644444444444</v>
      </c>
      <c r="BJ103" s="44">
        <v>11.6044444444444</v>
      </c>
      <c r="BK103" s="44">
        <v>1.5825</v>
      </c>
      <c r="BL103" s="44">
        <v>0</v>
      </c>
      <c r="BM103" s="44">
        <v>12.765555555555601</v>
      </c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6"/>
      <c r="CD103" s="46"/>
      <c r="CE103" s="46"/>
      <c r="CF103" s="46"/>
      <c r="CG103" s="46"/>
      <c r="CH103" s="46"/>
      <c r="CI103" s="46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6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6"/>
      <c r="FV103" s="46"/>
      <c r="FW103" s="46"/>
      <c r="FX103" s="46"/>
      <c r="FY103" s="46"/>
      <c r="FZ103" s="46"/>
      <c r="GA103" s="46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6"/>
      <c r="GN103" s="46"/>
      <c r="GO103" s="46"/>
      <c r="GP103" s="46"/>
      <c r="GQ103" s="46"/>
      <c r="GR103" s="46"/>
      <c r="GS103" s="46"/>
      <c r="GT103" s="46"/>
      <c r="GU103" s="46"/>
      <c r="GV103" s="46"/>
      <c r="GW103" s="46"/>
      <c r="GX103" s="46"/>
      <c r="GY103" s="46"/>
      <c r="GZ103" s="46"/>
      <c r="HA103" s="46"/>
      <c r="HB103" s="46"/>
      <c r="HC103" s="46"/>
      <c r="HD103" s="46"/>
      <c r="HE103" s="46"/>
      <c r="HF103" s="46"/>
      <c r="HG103" s="46"/>
      <c r="HH103" s="46"/>
      <c r="HI103" s="46"/>
      <c r="HJ103" s="46"/>
      <c r="HK103" s="46"/>
      <c r="HL103" s="46"/>
      <c r="HM103" s="46"/>
      <c r="HN103" s="46"/>
      <c r="HO103" s="46"/>
      <c r="HP103" s="46"/>
      <c r="HQ103" s="46"/>
      <c r="HR103" s="46"/>
      <c r="HS103" s="46"/>
      <c r="HT103" s="46"/>
      <c r="HU103" s="46"/>
      <c r="HV103" s="46"/>
      <c r="HW103" s="46"/>
      <c r="HX103" s="46"/>
      <c r="HY103" s="46"/>
      <c r="HZ103" s="46"/>
      <c r="IA103" s="46"/>
      <c r="IB103" s="46"/>
      <c r="IC103" s="46"/>
      <c r="ID103" s="46"/>
      <c r="IE103" s="46"/>
      <c r="IF103" s="46"/>
      <c r="IG103" s="46"/>
      <c r="IH103" s="46"/>
      <c r="II103" s="46"/>
      <c r="IJ103" s="46"/>
      <c r="IK103" s="46"/>
      <c r="IL103" s="46"/>
      <c r="IM103" s="46"/>
      <c r="IN103" s="46"/>
      <c r="IO103" s="46"/>
      <c r="IP103" s="46"/>
      <c r="IQ103" s="46"/>
      <c r="IR103" s="46"/>
      <c r="IS103" s="46"/>
      <c r="IT103" s="46"/>
      <c r="IU103" s="46"/>
      <c r="IV103" s="46"/>
      <c r="IW103" s="46"/>
    </row>
    <row r="104" spans="1:257" s="1" customFormat="1" ht="9" customHeight="1">
      <c r="A104" s="43">
        <v>45021</v>
      </c>
      <c r="B104" s="44">
        <v>2173</v>
      </c>
      <c r="C104" s="44">
        <v>0</v>
      </c>
      <c r="D104" s="44">
        <v>4155.25</v>
      </c>
      <c r="E104" s="44">
        <v>0</v>
      </c>
      <c r="F104" s="44">
        <v>855.6875</v>
      </c>
      <c r="G104" s="44">
        <v>1957</v>
      </c>
      <c r="H104" s="44">
        <v>2517</v>
      </c>
      <c r="I104" s="44">
        <v>600</v>
      </c>
      <c r="J104" s="44">
        <v>679</v>
      </c>
      <c r="K104" s="44">
        <v>1440</v>
      </c>
      <c r="L104" s="44">
        <v>14240</v>
      </c>
      <c r="M104" s="44">
        <v>8436</v>
      </c>
      <c r="N104" s="44">
        <v>0</v>
      </c>
      <c r="O104" s="44">
        <v>4192</v>
      </c>
      <c r="P104" s="44">
        <v>2939</v>
      </c>
      <c r="Q104" s="44">
        <v>1782</v>
      </c>
      <c r="R104" s="44">
        <v>1231</v>
      </c>
      <c r="S104" s="44">
        <v>0.199951171875</v>
      </c>
      <c r="T104" s="44">
        <v>0</v>
      </c>
      <c r="U104" s="44">
        <v>4.50390625</v>
      </c>
      <c r="V104" s="44">
        <v>3.71875</v>
      </c>
      <c r="W104" s="44">
        <v>840</v>
      </c>
      <c r="X104" s="44">
        <v>1.5894470214843801</v>
      </c>
      <c r="Y104" s="44">
        <v>0</v>
      </c>
      <c r="Z104" s="44">
        <v>24.2001953125</v>
      </c>
      <c r="AA104" s="44">
        <v>0</v>
      </c>
      <c r="AB104" s="44">
        <v>3.8369444444444398</v>
      </c>
      <c r="AC104" s="44">
        <v>49.90625</v>
      </c>
      <c r="AD104" s="44">
        <v>3.7978515625</v>
      </c>
      <c r="AE104" s="44">
        <v>10.6474609375</v>
      </c>
      <c r="AF104" s="44">
        <v>959.375</v>
      </c>
      <c r="AG104" s="44">
        <v>5.0963888888888897</v>
      </c>
      <c r="AH104" s="44">
        <v>6.45444444444444</v>
      </c>
      <c r="AI104" s="44">
        <v>881</v>
      </c>
      <c r="AJ104" s="44">
        <v>0.21875</v>
      </c>
      <c r="AK104" s="44">
        <v>0.22412109375</v>
      </c>
      <c r="AL104" s="44">
        <v>3.5</v>
      </c>
      <c r="AM104" s="44">
        <v>0</v>
      </c>
      <c r="AN104" s="44">
        <v>0</v>
      </c>
      <c r="AO104" s="44">
        <v>0</v>
      </c>
      <c r="AP104" s="44">
        <v>9.23046875</v>
      </c>
      <c r="AQ104" s="44">
        <v>8.658203125</v>
      </c>
      <c r="AR104" s="44">
        <v>364.1875</v>
      </c>
      <c r="AS104" s="44">
        <v>4.08203125</v>
      </c>
      <c r="AT104" s="44">
        <v>4.94140625</v>
      </c>
      <c r="AU104" s="44">
        <v>131.59375</v>
      </c>
      <c r="AV104" s="44">
        <v>89.69921875</v>
      </c>
      <c r="AW104" s="44">
        <v>31.59765625</v>
      </c>
      <c r="AX104" s="44">
        <v>0</v>
      </c>
      <c r="AY104" s="44">
        <v>94</v>
      </c>
      <c r="AZ104" s="44">
        <v>24</v>
      </c>
      <c r="BA104" s="44">
        <v>21.905833333333302</v>
      </c>
      <c r="BB104" s="45">
        <v>0</v>
      </c>
      <c r="BC104" s="44">
        <v>19.7069444444444</v>
      </c>
      <c r="BD104" s="44">
        <v>0</v>
      </c>
      <c r="BE104" s="44">
        <v>15.76</v>
      </c>
      <c r="BF104" s="44">
        <v>0</v>
      </c>
      <c r="BG104" s="44">
        <v>0</v>
      </c>
      <c r="BH104" s="44">
        <v>0</v>
      </c>
      <c r="BI104" s="44">
        <v>22.183611111111102</v>
      </c>
      <c r="BJ104" s="44">
        <v>11.366388888888901</v>
      </c>
      <c r="BK104" s="44">
        <v>5.3438888888888902</v>
      </c>
      <c r="BL104" s="44">
        <v>0</v>
      </c>
      <c r="BM104" s="44">
        <v>8.3644444444444392</v>
      </c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J104" s="46"/>
      <c r="EK104" s="46"/>
      <c r="EL104" s="46"/>
      <c r="EM104" s="46"/>
      <c r="EN104" s="46"/>
      <c r="EO104" s="46"/>
      <c r="EP104" s="46"/>
      <c r="EQ104" s="46"/>
      <c r="ER104" s="46"/>
      <c r="ES104" s="46"/>
      <c r="ET104" s="46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6"/>
      <c r="FF104" s="46"/>
      <c r="FG104" s="46"/>
      <c r="FH104" s="46"/>
      <c r="FI104" s="46"/>
      <c r="FJ104" s="46"/>
      <c r="FK104" s="46"/>
      <c r="FL104" s="46"/>
      <c r="FM104" s="46"/>
      <c r="FN104" s="46"/>
      <c r="FO104" s="46"/>
      <c r="FP104" s="46"/>
      <c r="FQ104" s="46"/>
      <c r="FR104" s="46"/>
      <c r="FS104" s="46"/>
      <c r="FT104" s="46"/>
      <c r="FU104" s="46"/>
      <c r="FV104" s="46"/>
      <c r="FW104" s="46"/>
      <c r="FX104" s="46"/>
      <c r="FY104" s="46"/>
      <c r="FZ104" s="46"/>
      <c r="GA104" s="46"/>
      <c r="GB104" s="46"/>
      <c r="GC104" s="46"/>
      <c r="GD104" s="46"/>
      <c r="GE104" s="46"/>
      <c r="GF104" s="46"/>
      <c r="GG104" s="46"/>
      <c r="GH104" s="46"/>
      <c r="GI104" s="46"/>
      <c r="GJ104" s="46"/>
      <c r="GK104" s="46"/>
      <c r="GL104" s="46"/>
      <c r="GM104" s="46"/>
      <c r="GN104" s="46"/>
      <c r="GO104" s="46"/>
      <c r="GP104" s="46"/>
      <c r="GQ104" s="46"/>
      <c r="GR104" s="46"/>
      <c r="GS104" s="46"/>
      <c r="GT104" s="46"/>
      <c r="GU104" s="46"/>
      <c r="GV104" s="46"/>
      <c r="GW104" s="46"/>
      <c r="GX104" s="46"/>
      <c r="GY104" s="46"/>
      <c r="GZ104" s="46"/>
      <c r="HA104" s="46"/>
      <c r="HB104" s="46"/>
      <c r="HC104" s="46"/>
      <c r="HD104" s="46"/>
      <c r="HE104" s="46"/>
      <c r="HF104" s="46"/>
      <c r="HG104" s="46"/>
      <c r="HH104" s="46"/>
      <c r="HI104" s="46"/>
      <c r="HJ104" s="46"/>
      <c r="HK104" s="46"/>
      <c r="HL104" s="46"/>
      <c r="HM104" s="46"/>
      <c r="HN104" s="46"/>
      <c r="HO104" s="46"/>
      <c r="HP104" s="46"/>
      <c r="HQ104" s="46"/>
      <c r="HR104" s="46"/>
      <c r="HS104" s="46"/>
      <c r="HT104" s="46"/>
      <c r="HU104" s="46"/>
      <c r="HV104" s="46"/>
      <c r="HW104" s="46"/>
      <c r="HX104" s="46"/>
      <c r="HY104" s="46"/>
      <c r="HZ104" s="46"/>
      <c r="IA104" s="46"/>
      <c r="IB104" s="46"/>
      <c r="IC104" s="46"/>
      <c r="ID104" s="46"/>
      <c r="IE104" s="46"/>
      <c r="IF104" s="46"/>
      <c r="IG104" s="46"/>
      <c r="IH104" s="46"/>
      <c r="II104" s="46"/>
      <c r="IJ104" s="46"/>
      <c r="IK104" s="46"/>
      <c r="IL104" s="46"/>
      <c r="IM104" s="46"/>
      <c r="IN104" s="46"/>
      <c r="IO104" s="46"/>
      <c r="IP104" s="46"/>
      <c r="IQ104" s="46"/>
      <c r="IR104" s="46"/>
      <c r="IS104" s="46"/>
      <c r="IT104" s="46"/>
      <c r="IU104" s="46"/>
      <c r="IV104" s="46"/>
      <c r="IW104" s="46"/>
    </row>
    <row r="105" spans="1:257" s="1" customFormat="1" ht="9" customHeight="1">
      <c r="A105" s="43">
        <v>45022</v>
      </c>
      <c r="B105" s="44">
        <v>2380</v>
      </c>
      <c r="C105" s="44">
        <v>0</v>
      </c>
      <c r="D105" s="44">
        <v>4104</v>
      </c>
      <c r="E105" s="44">
        <v>0</v>
      </c>
      <c r="F105" s="44">
        <v>811.3125</v>
      </c>
      <c r="G105" s="44">
        <v>1948</v>
      </c>
      <c r="H105" s="44">
        <v>2421</v>
      </c>
      <c r="I105" s="44">
        <v>471</v>
      </c>
      <c r="J105" s="44">
        <v>710</v>
      </c>
      <c r="K105" s="44">
        <v>1406</v>
      </c>
      <c r="L105" s="44">
        <v>14130</v>
      </c>
      <c r="M105" s="44">
        <v>7949</v>
      </c>
      <c r="N105" s="44">
        <v>0</v>
      </c>
      <c r="O105" s="44">
        <v>4198</v>
      </c>
      <c r="P105" s="44">
        <v>3294</v>
      </c>
      <c r="Q105" s="44">
        <v>1778</v>
      </c>
      <c r="R105" s="44">
        <v>933</v>
      </c>
      <c r="S105" s="44">
        <v>0.4000244140625</v>
      </c>
      <c r="T105" s="44">
        <v>0</v>
      </c>
      <c r="U105" s="44">
        <v>3.568359375</v>
      </c>
      <c r="V105" s="44">
        <v>3.875</v>
      </c>
      <c r="W105" s="44">
        <v>766</v>
      </c>
      <c r="X105" s="44">
        <v>0</v>
      </c>
      <c r="Y105" s="44">
        <v>1.51251220703125</v>
      </c>
      <c r="Z105" s="44">
        <v>24.2001953125</v>
      </c>
      <c r="AA105" s="44">
        <v>2.5422222222222199</v>
      </c>
      <c r="AB105" s="44">
        <v>2.2136111111111099</v>
      </c>
      <c r="AC105" s="44">
        <v>66.40625</v>
      </c>
      <c r="AD105" s="44">
        <v>9.736328125</v>
      </c>
      <c r="AE105" s="44">
        <v>4.857421875</v>
      </c>
      <c r="AF105" s="44">
        <v>961.6875</v>
      </c>
      <c r="AG105" s="44">
        <v>5.0511111111111102</v>
      </c>
      <c r="AH105" s="44">
        <v>6.8683333333333296</v>
      </c>
      <c r="AI105" s="44">
        <v>908</v>
      </c>
      <c r="AJ105" s="44">
        <v>0.261962890625</v>
      </c>
      <c r="AK105" s="44">
        <v>0.266357421875</v>
      </c>
      <c r="AL105" s="44">
        <v>4</v>
      </c>
      <c r="AM105" s="44">
        <v>0</v>
      </c>
      <c r="AN105" s="44">
        <v>0</v>
      </c>
      <c r="AO105" s="44">
        <v>0</v>
      </c>
      <c r="AP105" s="44">
        <v>12.880859375</v>
      </c>
      <c r="AQ105" s="44">
        <v>4.083984375</v>
      </c>
      <c r="AR105" s="44">
        <v>344.9375</v>
      </c>
      <c r="AS105" s="44">
        <v>4.3583984375</v>
      </c>
      <c r="AT105" s="44">
        <v>5.396484375</v>
      </c>
      <c r="AU105" s="44">
        <v>141.40625</v>
      </c>
      <c r="AV105" s="44">
        <v>96.599609375</v>
      </c>
      <c r="AW105" s="44">
        <v>29</v>
      </c>
      <c r="AX105" s="44">
        <v>0</v>
      </c>
      <c r="AY105" s="44">
        <v>95.296875</v>
      </c>
      <c r="AZ105" s="44">
        <v>23.815555555555601</v>
      </c>
      <c r="BA105" s="44">
        <v>24</v>
      </c>
      <c r="BB105" s="45">
        <v>0</v>
      </c>
      <c r="BC105" s="44">
        <v>18.995555555555601</v>
      </c>
      <c r="BD105" s="44">
        <v>0</v>
      </c>
      <c r="BE105" s="44">
        <v>15.717499999999999</v>
      </c>
      <c r="BF105" s="44">
        <v>0</v>
      </c>
      <c r="BG105" s="44">
        <v>0</v>
      </c>
      <c r="BH105" s="44">
        <v>0</v>
      </c>
      <c r="BI105" s="44">
        <v>21.672777777777799</v>
      </c>
      <c r="BJ105" s="44">
        <v>11.8952777777778</v>
      </c>
      <c r="BK105" s="44">
        <v>4.2019444444444396</v>
      </c>
      <c r="BL105" s="44">
        <v>0</v>
      </c>
      <c r="BM105" s="44">
        <v>7.9669444444444402</v>
      </c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6"/>
      <c r="CD105" s="46"/>
      <c r="CE105" s="46"/>
      <c r="CF105" s="46"/>
      <c r="CG105" s="46"/>
      <c r="CH105" s="46"/>
      <c r="CI105" s="46"/>
      <c r="CJ105" s="46"/>
      <c r="CK105" s="46"/>
      <c r="CL105" s="46"/>
      <c r="CM105" s="46"/>
      <c r="CN105" s="46"/>
      <c r="CO105" s="46"/>
      <c r="CP105" s="46"/>
      <c r="CQ105" s="46"/>
      <c r="CR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6"/>
      <c r="ET105" s="46"/>
      <c r="EU105" s="46"/>
      <c r="EV105" s="46"/>
      <c r="EW105" s="46"/>
      <c r="EX105" s="46"/>
      <c r="EY105" s="46"/>
      <c r="EZ105" s="46"/>
      <c r="FA105" s="46"/>
      <c r="FB105" s="46"/>
      <c r="FC105" s="46"/>
      <c r="FD105" s="46"/>
      <c r="FE105" s="46"/>
      <c r="FF105" s="46"/>
      <c r="FG105" s="46"/>
      <c r="FH105" s="46"/>
      <c r="FI105" s="46"/>
      <c r="FJ105" s="46"/>
      <c r="FK105" s="46"/>
      <c r="FL105" s="46"/>
      <c r="FM105" s="46"/>
      <c r="FN105" s="46"/>
      <c r="FO105" s="46"/>
      <c r="FP105" s="46"/>
      <c r="FQ105" s="46"/>
      <c r="FR105" s="46"/>
      <c r="FS105" s="46"/>
      <c r="FT105" s="46"/>
      <c r="FU105" s="46"/>
      <c r="FV105" s="46"/>
      <c r="FW105" s="46"/>
      <c r="FX105" s="46"/>
      <c r="FY105" s="46"/>
      <c r="FZ105" s="46"/>
      <c r="GA105" s="46"/>
      <c r="GB105" s="46"/>
      <c r="GC105" s="46"/>
      <c r="GD105" s="46"/>
      <c r="GE105" s="46"/>
      <c r="GF105" s="46"/>
      <c r="GG105" s="46"/>
      <c r="GH105" s="46"/>
      <c r="GI105" s="46"/>
      <c r="GJ105" s="46"/>
      <c r="GK105" s="46"/>
      <c r="GL105" s="46"/>
      <c r="GM105" s="46"/>
      <c r="GN105" s="46"/>
      <c r="GO105" s="46"/>
      <c r="GP105" s="46"/>
      <c r="GQ105" s="46"/>
      <c r="GR105" s="46"/>
      <c r="GS105" s="46"/>
      <c r="GT105" s="46"/>
      <c r="GU105" s="46"/>
      <c r="GV105" s="46"/>
      <c r="GW105" s="46"/>
      <c r="GX105" s="46"/>
      <c r="GY105" s="46"/>
      <c r="GZ105" s="46"/>
      <c r="HA105" s="46"/>
      <c r="HB105" s="46"/>
      <c r="HC105" s="46"/>
      <c r="HD105" s="46"/>
      <c r="HE105" s="46"/>
      <c r="HF105" s="46"/>
      <c r="HG105" s="46"/>
      <c r="HH105" s="46"/>
      <c r="HI105" s="46"/>
      <c r="HJ105" s="46"/>
      <c r="HK105" s="46"/>
      <c r="HL105" s="46"/>
      <c r="HM105" s="46"/>
      <c r="HN105" s="46"/>
      <c r="HO105" s="46"/>
      <c r="HP105" s="46"/>
      <c r="HQ105" s="46"/>
      <c r="HR105" s="46"/>
      <c r="HS105" s="46"/>
      <c r="HT105" s="46"/>
      <c r="HU105" s="46"/>
      <c r="HV105" s="46"/>
      <c r="HW105" s="46"/>
      <c r="HX105" s="46"/>
      <c r="HY105" s="46"/>
      <c r="HZ105" s="46"/>
      <c r="IA105" s="46"/>
      <c r="IB105" s="46"/>
      <c r="IC105" s="46"/>
      <c r="ID105" s="46"/>
      <c r="IE105" s="46"/>
      <c r="IF105" s="46"/>
      <c r="IG105" s="46"/>
      <c r="IH105" s="46"/>
      <c r="II105" s="46"/>
      <c r="IJ105" s="46"/>
      <c r="IK105" s="46"/>
      <c r="IL105" s="46"/>
      <c r="IM105" s="46"/>
      <c r="IN105" s="46"/>
      <c r="IO105" s="46"/>
      <c r="IP105" s="46"/>
      <c r="IQ105" s="46"/>
      <c r="IR105" s="46"/>
      <c r="IS105" s="46"/>
      <c r="IT105" s="46"/>
      <c r="IU105" s="46"/>
      <c r="IV105" s="46"/>
      <c r="IW105" s="46"/>
    </row>
    <row r="106" spans="1:257" s="1" customFormat="1" ht="9" customHeight="1">
      <c r="A106" s="43">
        <v>45023</v>
      </c>
      <c r="B106" s="44">
        <v>2379</v>
      </c>
      <c r="C106" s="44">
        <v>0</v>
      </c>
      <c r="D106" s="44">
        <v>4131.5</v>
      </c>
      <c r="E106" s="44">
        <v>0</v>
      </c>
      <c r="F106" s="44">
        <v>981.90625</v>
      </c>
      <c r="G106" s="44">
        <v>1924</v>
      </c>
      <c r="H106" s="44">
        <v>2507</v>
      </c>
      <c r="I106" s="44">
        <v>477</v>
      </c>
      <c r="J106" s="44">
        <v>732</v>
      </c>
      <c r="K106" s="44">
        <v>1460</v>
      </c>
      <c r="L106" s="44">
        <v>14460</v>
      </c>
      <c r="M106" s="44">
        <v>8130</v>
      </c>
      <c r="N106" s="44">
        <v>0</v>
      </c>
      <c r="O106" s="44">
        <v>4314</v>
      </c>
      <c r="P106" s="44">
        <v>3129</v>
      </c>
      <c r="Q106" s="44">
        <v>1591</v>
      </c>
      <c r="R106" s="44">
        <v>1423</v>
      </c>
      <c r="S106" s="44">
        <v>0.4000244140625</v>
      </c>
      <c r="T106" s="44">
        <v>0</v>
      </c>
      <c r="U106" s="44">
        <v>3.654296875</v>
      </c>
      <c r="V106" s="44">
        <v>4.078125</v>
      </c>
      <c r="W106" s="44">
        <v>790</v>
      </c>
      <c r="X106" s="44">
        <v>1.5613708496093801</v>
      </c>
      <c r="Y106" s="44">
        <v>0</v>
      </c>
      <c r="Z106" s="44">
        <v>23.7001953125</v>
      </c>
      <c r="AA106" s="44">
        <v>2.26972222222222</v>
      </c>
      <c r="AB106" s="44">
        <v>1.1002777777777799</v>
      </c>
      <c r="AC106" s="44">
        <v>52.5625</v>
      </c>
      <c r="AD106" s="44">
        <v>8.6669921875</v>
      </c>
      <c r="AE106" s="44">
        <v>5.8203125</v>
      </c>
      <c r="AF106" s="44">
        <v>955.9375</v>
      </c>
      <c r="AG106" s="44">
        <v>5.5911111111111103</v>
      </c>
      <c r="AH106" s="44">
        <v>5.6361111111111102</v>
      </c>
      <c r="AI106" s="44">
        <v>853</v>
      </c>
      <c r="AJ106" s="44">
        <v>0.189208984375</v>
      </c>
      <c r="AK106" s="44">
        <v>0.193359375</v>
      </c>
      <c r="AL106" s="44">
        <v>3</v>
      </c>
      <c r="AM106" s="44">
        <v>0</v>
      </c>
      <c r="AN106" s="44">
        <v>0</v>
      </c>
      <c r="AO106" s="44">
        <v>0</v>
      </c>
      <c r="AP106" s="44">
        <v>9.734375</v>
      </c>
      <c r="AQ106" s="44">
        <v>7.015625</v>
      </c>
      <c r="AR106" s="44">
        <v>340.5</v>
      </c>
      <c r="AS106" s="44">
        <v>6.0712890625</v>
      </c>
      <c r="AT106" s="44">
        <v>3.12890625</v>
      </c>
      <c r="AU106" s="44">
        <v>134.09375</v>
      </c>
      <c r="AV106" s="44">
        <v>133.400390625</v>
      </c>
      <c r="AW106" s="44">
        <v>44.5</v>
      </c>
      <c r="AX106" s="44">
        <v>0</v>
      </c>
      <c r="AY106" s="44">
        <v>91.1015625</v>
      </c>
      <c r="AZ106" s="44">
        <v>24</v>
      </c>
      <c r="BA106" s="44">
        <v>24</v>
      </c>
      <c r="BB106" s="45">
        <v>0</v>
      </c>
      <c r="BC106" s="44">
        <v>19.643333333333299</v>
      </c>
      <c r="BD106" s="44">
        <v>0</v>
      </c>
      <c r="BE106" s="44">
        <v>15.529722222222199</v>
      </c>
      <c r="BF106" s="44">
        <v>0</v>
      </c>
      <c r="BG106" s="44">
        <v>0</v>
      </c>
      <c r="BH106" s="44">
        <v>0</v>
      </c>
      <c r="BI106" s="44">
        <v>22.4716666666667</v>
      </c>
      <c r="BJ106" s="44">
        <v>12.2633333333333</v>
      </c>
      <c r="BK106" s="44">
        <v>4.2613888888888898</v>
      </c>
      <c r="BL106" s="44">
        <v>0</v>
      </c>
      <c r="BM106" s="44">
        <v>9.6430555555555593</v>
      </c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6"/>
      <c r="CD106" s="46"/>
      <c r="CE106" s="46"/>
      <c r="CF106" s="46"/>
      <c r="CG106" s="46"/>
      <c r="CH106" s="46"/>
      <c r="CI106" s="46"/>
      <c r="CJ106" s="46"/>
      <c r="CK106" s="46"/>
      <c r="CL106" s="46"/>
      <c r="CM106" s="46"/>
      <c r="CN106" s="46"/>
      <c r="CO106" s="46"/>
      <c r="CP106" s="46"/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46"/>
      <c r="DG106" s="46"/>
      <c r="DH106" s="46"/>
      <c r="DI106" s="46"/>
      <c r="DJ106" s="46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/>
      <c r="ET106" s="46"/>
      <c r="EU106" s="46"/>
      <c r="EV106" s="46"/>
      <c r="EW106" s="46"/>
      <c r="EX106" s="46"/>
      <c r="EY106" s="46"/>
      <c r="EZ106" s="46"/>
      <c r="FA106" s="46"/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/>
      <c r="FU106" s="46"/>
      <c r="FV106" s="46"/>
      <c r="FW106" s="46"/>
      <c r="FX106" s="46"/>
      <c r="FY106" s="46"/>
      <c r="FZ106" s="46"/>
      <c r="GA106" s="46"/>
      <c r="GB106" s="46"/>
      <c r="GC106" s="46"/>
      <c r="GD106" s="46"/>
      <c r="GE106" s="46"/>
      <c r="GF106" s="46"/>
      <c r="GG106" s="46"/>
      <c r="GH106" s="46"/>
      <c r="GI106" s="46"/>
      <c r="GJ106" s="46"/>
      <c r="GK106" s="46"/>
      <c r="GL106" s="46"/>
      <c r="GM106" s="46"/>
      <c r="GN106" s="46"/>
      <c r="GO106" s="46"/>
      <c r="GP106" s="46"/>
      <c r="GQ106" s="46"/>
      <c r="GR106" s="46"/>
      <c r="GS106" s="46"/>
      <c r="GT106" s="46"/>
      <c r="GU106" s="46"/>
      <c r="GV106" s="46"/>
      <c r="GW106" s="46"/>
      <c r="GX106" s="46"/>
      <c r="GY106" s="46"/>
      <c r="GZ106" s="46"/>
      <c r="HA106" s="46"/>
      <c r="HB106" s="46"/>
      <c r="HC106" s="46"/>
      <c r="HD106" s="46"/>
      <c r="HE106" s="46"/>
      <c r="HF106" s="46"/>
      <c r="HG106" s="46"/>
      <c r="HH106" s="46"/>
      <c r="HI106" s="46"/>
      <c r="HJ106" s="46"/>
      <c r="HK106" s="46"/>
      <c r="HL106" s="46"/>
      <c r="HM106" s="46"/>
      <c r="HN106" s="46"/>
      <c r="HO106" s="46"/>
      <c r="HP106" s="46"/>
      <c r="HQ106" s="46"/>
      <c r="HR106" s="46"/>
      <c r="HS106" s="46"/>
      <c r="HT106" s="46"/>
      <c r="HU106" s="46"/>
      <c r="HV106" s="46"/>
      <c r="HW106" s="46"/>
      <c r="HX106" s="46"/>
      <c r="HY106" s="46"/>
      <c r="HZ106" s="46"/>
      <c r="IA106" s="46"/>
      <c r="IB106" s="46"/>
      <c r="IC106" s="46"/>
      <c r="ID106" s="46"/>
      <c r="IE106" s="46"/>
      <c r="IF106" s="46"/>
      <c r="IG106" s="46"/>
      <c r="IH106" s="46"/>
      <c r="II106" s="46"/>
      <c r="IJ106" s="46"/>
      <c r="IK106" s="46"/>
      <c r="IL106" s="46"/>
      <c r="IM106" s="46"/>
      <c r="IN106" s="46"/>
      <c r="IO106" s="46"/>
      <c r="IP106" s="46"/>
      <c r="IQ106" s="46"/>
      <c r="IR106" s="46"/>
      <c r="IS106" s="46"/>
      <c r="IT106" s="46"/>
      <c r="IU106" s="46"/>
      <c r="IV106" s="46"/>
      <c r="IW106" s="46"/>
    </row>
    <row r="107" spans="1:257" s="1" customFormat="1" ht="9" customHeight="1">
      <c r="A107" s="43">
        <v>45024</v>
      </c>
      <c r="B107" s="44">
        <v>2381</v>
      </c>
      <c r="C107" s="44">
        <v>0</v>
      </c>
      <c r="D107" s="44">
        <v>4146</v>
      </c>
      <c r="E107" s="44">
        <v>0</v>
      </c>
      <c r="F107" s="44">
        <v>741.6875</v>
      </c>
      <c r="G107" s="44">
        <v>1699</v>
      </c>
      <c r="H107" s="44">
        <v>2322</v>
      </c>
      <c r="I107" s="44">
        <v>427</v>
      </c>
      <c r="J107" s="44">
        <v>575</v>
      </c>
      <c r="K107" s="44">
        <v>1440</v>
      </c>
      <c r="L107" s="44">
        <v>13600</v>
      </c>
      <c r="M107" s="44">
        <v>7867</v>
      </c>
      <c r="N107" s="44">
        <v>0</v>
      </c>
      <c r="O107" s="44">
        <v>4218</v>
      </c>
      <c r="P107" s="44">
        <v>2880</v>
      </c>
      <c r="Q107" s="44">
        <v>1846</v>
      </c>
      <c r="R107" s="44">
        <v>772</v>
      </c>
      <c r="S107" s="44">
        <v>0.4000244140625</v>
      </c>
      <c r="T107" s="44">
        <v>0</v>
      </c>
      <c r="U107" s="44">
        <v>4.25</v>
      </c>
      <c r="V107" s="44">
        <v>3.6875</v>
      </c>
      <c r="W107" s="44">
        <v>810</v>
      </c>
      <c r="X107" s="44">
        <v>0</v>
      </c>
      <c r="Y107" s="44">
        <v>1.4422302246093801</v>
      </c>
      <c r="Z107" s="44">
        <v>23.2001953125</v>
      </c>
      <c r="AA107" s="44">
        <v>0</v>
      </c>
      <c r="AB107" s="44">
        <v>2.59972222222222</v>
      </c>
      <c r="AC107" s="44">
        <v>40.21875</v>
      </c>
      <c r="AD107" s="44">
        <v>5.443359375</v>
      </c>
      <c r="AE107" s="44">
        <v>8.373046875</v>
      </c>
      <c r="AF107" s="44">
        <v>914.6875</v>
      </c>
      <c r="AG107" s="44">
        <v>6.5113888888888898</v>
      </c>
      <c r="AH107" s="44">
        <v>6.6605555555555602</v>
      </c>
      <c r="AI107" s="44">
        <v>1003</v>
      </c>
      <c r="AJ107" s="44">
        <v>0.287109375</v>
      </c>
      <c r="AK107" s="44">
        <v>0.29296875</v>
      </c>
      <c r="AL107" s="44">
        <v>4.400390625</v>
      </c>
      <c r="AM107" s="44">
        <v>0</v>
      </c>
      <c r="AN107" s="44">
        <v>0</v>
      </c>
      <c r="AO107" s="44">
        <v>0</v>
      </c>
      <c r="AP107" s="44">
        <v>15.4921875</v>
      </c>
      <c r="AQ107" s="44">
        <v>13.77734375</v>
      </c>
      <c r="AR107" s="44">
        <v>361.5</v>
      </c>
      <c r="AS107" s="44">
        <v>6.37109375</v>
      </c>
      <c r="AT107" s="44">
        <v>4.1943359375</v>
      </c>
      <c r="AU107" s="44">
        <v>157</v>
      </c>
      <c r="AV107" s="44">
        <v>120.5</v>
      </c>
      <c r="AW107" s="44">
        <v>15.203125</v>
      </c>
      <c r="AX107" s="44">
        <v>0</v>
      </c>
      <c r="AY107" s="44">
        <v>69.6015625</v>
      </c>
      <c r="AZ107" s="44">
        <v>24</v>
      </c>
      <c r="BA107" s="44">
        <v>24</v>
      </c>
      <c r="BB107" s="45">
        <v>0</v>
      </c>
      <c r="BC107" s="44">
        <v>18.211388888888902</v>
      </c>
      <c r="BD107" s="44">
        <v>0</v>
      </c>
      <c r="BE107" s="44">
        <v>13.7080555555556</v>
      </c>
      <c r="BF107" s="44">
        <v>0</v>
      </c>
      <c r="BG107" s="44">
        <v>0</v>
      </c>
      <c r="BH107" s="44">
        <v>0</v>
      </c>
      <c r="BI107" s="44">
        <v>22.164166666666699</v>
      </c>
      <c r="BJ107" s="44">
        <v>9.6166666666666707</v>
      </c>
      <c r="BK107" s="44">
        <v>3.8172222222222199</v>
      </c>
      <c r="BL107" s="44">
        <v>0</v>
      </c>
      <c r="BM107" s="44">
        <v>7.2758333333333303</v>
      </c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6"/>
      <c r="CD107" s="46"/>
      <c r="CE107" s="46"/>
      <c r="CF107" s="46"/>
      <c r="CG107" s="46"/>
      <c r="CH107" s="46"/>
      <c r="CI107" s="46"/>
      <c r="CJ107" s="46"/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46"/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6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46"/>
      <c r="HF107" s="46"/>
      <c r="HG107" s="46"/>
      <c r="HH107" s="46"/>
      <c r="HI107" s="46"/>
      <c r="HJ107" s="46"/>
      <c r="HK107" s="46"/>
      <c r="HL107" s="46"/>
      <c r="HM107" s="46"/>
      <c r="HN107" s="46"/>
      <c r="HO107" s="46"/>
      <c r="HP107" s="46"/>
      <c r="HQ107" s="46"/>
      <c r="HR107" s="46"/>
      <c r="HS107" s="46"/>
      <c r="HT107" s="46"/>
      <c r="HU107" s="46"/>
      <c r="HV107" s="46"/>
      <c r="HW107" s="46"/>
      <c r="HX107" s="46"/>
      <c r="HY107" s="46"/>
      <c r="HZ107" s="46"/>
      <c r="IA107" s="46"/>
      <c r="IB107" s="46"/>
      <c r="IC107" s="46"/>
      <c r="ID107" s="46"/>
      <c r="IE107" s="46"/>
      <c r="IF107" s="46"/>
      <c r="IG107" s="46"/>
      <c r="IH107" s="46"/>
      <c r="II107" s="46"/>
      <c r="IJ107" s="46"/>
      <c r="IK107" s="46"/>
      <c r="IL107" s="46"/>
      <c r="IM107" s="46"/>
      <c r="IN107" s="46"/>
      <c r="IO107" s="46"/>
      <c r="IP107" s="46"/>
      <c r="IQ107" s="46"/>
      <c r="IR107" s="46"/>
      <c r="IS107" s="46"/>
      <c r="IT107" s="46"/>
      <c r="IU107" s="46"/>
      <c r="IV107" s="46"/>
      <c r="IW107" s="46"/>
    </row>
    <row r="108" spans="1:257" s="1" customFormat="1" ht="9" customHeight="1">
      <c r="A108" s="43">
        <v>45025</v>
      </c>
      <c r="B108" s="44">
        <v>2380</v>
      </c>
      <c r="C108" s="44">
        <v>0</v>
      </c>
      <c r="D108" s="44">
        <v>4143.75</v>
      </c>
      <c r="E108" s="44">
        <v>0</v>
      </c>
      <c r="F108" s="44">
        <v>619.59375</v>
      </c>
      <c r="G108" s="44">
        <v>1538</v>
      </c>
      <c r="H108" s="44">
        <v>2093</v>
      </c>
      <c r="I108" s="44">
        <v>32</v>
      </c>
      <c r="J108" s="44">
        <v>550</v>
      </c>
      <c r="K108" s="44">
        <v>1329</v>
      </c>
      <c r="L108" s="44">
        <v>12570</v>
      </c>
      <c r="M108" s="44">
        <v>6306</v>
      </c>
      <c r="N108" s="44">
        <v>0</v>
      </c>
      <c r="O108" s="44">
        <v>4043</v>
      </c>
      <c r="P108" s="44">
        <v>3535</v>
      </c>
      <c r="Q108" s="44">
        <v>1737</v>
      </c>
      <c r="R108" s="44">
        <v>434</v>
      </c>
      <c r="S108" s="44">
        <v>0.199951171875</v>
      </c>
      <c r="T108" s="44">
        <v>0</v>
      </c>
      <c r="U108" s="44">
        <v>3.65234375</v>
      </c>
      <c r="V108" s="44">
        <v>3.5625</v>
      </c>
      <c r="W108" s="44">
        <v>741</v>
      </c>
      <c r="X108" s="44">
        <v>1.6822204589843801</v>
      </c>
      <c r="Y108" s="44">
        <v>0</v>
      </c>
      <c r="Z108" s="44">
        <v>25.5</v>
      </c>
      <c r="AA108" s="44">
        <v>3.3627777777777799</v>
      </c>
      <c r="AB108" s="44">
        <v>0</v>
      </c>
      <c r="AC108" s="44">
        <v>52.546875</v>
      </c>
      <c r="AD108" s="44">
        <v>6.3173828125</v>
      </c>
      <c r="AE108" s="44">
        <v>7.34765625</v>
      </c>
      <c r="AF108" s="44">
        <v>903.875</v>
      </c>
      <c r="AG108" s="44">
        <v>7.2427777777777802</v>
      </c>
      <c r="AH108" s="44">
        <v>4.2258333333333304</v>
      </c>
      <c r="AI108" s="44">
        <v>868</v>
      </c>
      <c r="AJ108" s="44">
        <v>0.208251953125</v>
      </c>
      <c r="AK108" s="44">
        <v>0.21630859375</v>
      </c>
      <c r="AL108" s="44">
        <v>3</v>
      </c>
      <c r="AM108" s="44">
        <v>0</v>
      </c>
      <c r="AN108" s="44">
        <v>0</v>
      </c>
      <c r="AO108" s="44">
        <v>0</v>
      </c>
      <c r="AP108" s="44">
        <v>24</v>
      </c>
      <c r="AQ108" s="44">
        <v>18.501953125</v>
      </c>
      <c r="AR108" s="44">
        <v>376.375</v>
      </c>
      <c r="AS108" s="44">
        <v>5.71484375</v>
      </c>
      <c r="AT108" s="44">
        <v>3.6494140625</v>
      </c>
      <c r="AU108" s="44">
        <v>136.90625</v>
      </c>
      <c r="AV108" s="44">
        <v>99.400390625</v>
      </c>
      <c r="AW108" s="44">
        <v>41.59765625</v>
      </c>
      <c r="AX108" s="44">
        <v>0</v>
      </c>
      <c r="AY108" s="44">
        <v>64.8984375</v>
      </c>
      <c r="AZ108" s="44">
        <v>24</v>
      </c>
      <c r="BA108" s="44">
        <v>24</v>
      </c>
      <c r="BB108" s="45">
        <v>0</v>
      </c>
      <c r="BC108" s="44">
        <v>16.376111111111101</v>
      </c>
      <c r="BD108" s="44">
        <v>0</v>
      </c>
      <c r="BE108" s="44">
        <v>12.3752777777778</v>
      </c>
      <c r="BF108" s="44">
        <v>0</v>
      </c>
      <c r="BG108" s="44">
        <v>0</v>
      </c>
      <c r="BH108" s="44">
        <v>0</v>
      </c>
      <c r="BI108" s="44">
        <v>20.454166666666701</v>
      </c>
      <c r="BJ108" s="44">
        <v>9.2138888888888903</v>
      </c>
      <c r="BK108" s="44">
        <v>0.31222222222222201</v>
      </c>
      <c r="BL108" s="44">
        <v>0</v>
      </c>
      <c r="BM108" s="44">
        <v>6.0647222222222199</v>
      </c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6"/>
      <c r="CD108" s="46"/>
      <c r="CE108" s="46"/>
      <c r="CF108" s="46"/>
      <c r="CG108" s="46"/>
      <c r="CH108" s="46"/>
      <c r="CI108" s="46"/>
      <c r="CJ108" s="46"/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46"/>
      <c r="DE108" s="46"/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46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46"/>
      <c r="FP108" s="46"/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46"/>
      <c r="GK108" s="46"/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46"/>
      <c r="HF108" s="46"/>
      <c r="HG108" s="46"/>
      <c r="HH108" s="46"/>
      <c r="HI108" s="46"/>
      <c r="HJ108" s="46"/>
      <c r="HK108" s="46"/>
      <c r="HL108" s="46"/>
      <c r="HM108" s="46"/>
      <c r="HN108" s="46"/>
      <c r="HO108" s="46"/>
      <c r="HP108" s="46"/>
      <c r="HQ108" s="46"/>
      <c r="HR108" s="46"/>
      <c r="HS108" s="46"/>
      <c r="HT108" s="46"/>
      <c r="HU108" s="46"/>
      <c r="HV108" s="46"/>
      <c r="HW108" s="46"/>
      <c r="HX108" s="46"/>
      <c r="HY108" s="46"/>
      <c r="HZ108" s="46"/>
      <c r="IA108" s="46"/>
      <c r="IB108" s="46"/>
      <c r="IC108" s="46"/>
      <c r="ID108" s="46"/>
      <c r="IE108" s="46"/>
      <c r="IF108" s="46"/>
      <c r="IG108" s="46"/>
      <c r="IH108" s="46"/>
      <c r="II108" s="46"/>
      <c r="IJ108" s="46"/>
      <c r="IK108" s="46"/>
      <c r="IL108" s="46"/>
      <c r="IM108" s="46"/>
      <c r="IN108" s="46"/>
      <c r="IO108" s="46"/>
      <c r="IP108" s="46"/>
      <c r="IQ108" s="46"/>
      <c r="IR108" s="46"/>
      <c r="IS108" s="46"/>
      <c r="IT108" s="46"/>
      <c r="IU108" s="46"/>
      <c r="IV108" s="46"/>
      <c r="IW108" s="46"/>
    </row>
    <row r="109" spans="1:257" s="1" customFormat="1" ht="9" customHeight="1">
      <c r="A109" s="43">
        <v>45026</v>
      </c>
      <c r="B109" s="44">
        <v>2380</v>
      </c>
      <c r="C109" s="44">
        <v>0</v>
      </c>
      <c r="D109" s="44">
        <v>4038</v>
      </c>
      <c r="E109" s="44">
        <v>0</v>
      </c>
      <c r="F109" s="44">
        <v>718.5</v>
      </c>
      <c r="G109" s="44">
        <v>1596</v>
      </c>
      <c r="H109" s="44">
        <v>2264</v>
      </c>
      <c r="I109" s="44">
        <v>234</v>
      </c>
      <c r="J109" s="44">
        <v>569</v>
      </c>
      <c r="K109" s="44">
        <v>1396</v>
      </c>
      <c r="L109" s="44">
        <v>13070</v>
      </c>
      <c r="M109" s="44">
        <v>7340</v>
      </c>
      <c r="N109" s="44">
        <v>0</v>
      </c>
      <c r="O109" s="44">
        <v>4069</v>
      </c>
      <c r="P109" s="44">
        <v>3032</v>
      </c>
      <c r="Q109" s="44">
        <v>1809</v>
      </c>
      <c r="R109" s="44">
        <v>453</v>
      </c>
      <c r="S109" s="44">
        <v>0.199951171875</v>
      </c>
      <c r="T109" s="44">
        <v>0</v>
      </c>
      <c r="U109" s="44">
        <v>3.728515625</v>
      </c>
      <c r="V109" s="44">
        <v>3.765625</v>
      </c>
      <c r="W109" s="44">
        <v>767</v>
      </c>
      <c r="X109" s="44">
        <v>0</v>
      </c>
      <c r="Y109" s="44">
        <v>1.5813903808593801</v>
      </c>
      <c r="Z109" s="44">
        <v>25.3994140625</v>
      </c>
      <c r="AA109" s="44">
        <v>0.77666666666666695</v>
      </c>
      <c r="AB109" s="44">
        <v>3.3472222222222201</v>
      </c>
      <c r="AC109" s="44">
        <v>63.96875</v>
      </c>
      <c r="AD109" s="44">
        <v>9.0927734375</v>
      </c>
      <c r="AE109" s="44">
        <v>4.712890625</v>
      </c>
      <c r="AF109" s="44">
        <v>912.5</v>
      </c>
      <c r="AG109" s="44">
        <v>6.0738888888888898</v>
      </c>
      <c r="AH109" s="44">
        <v>5.4786111111111104</v>
      </c>
      <c r="AI109" s="44">
        <v>878</v>
      </c>
      <c r="AJ109" s="44">
        <v>0.255859375</v>
      </c>
      <c r="AK109" s="44">
        <v>0.261962890625</v>
      </c>
      <c r="AL109" s="44">
        <v>3.400390625</v>
      </c>
      <c r="AM109" s="44">
        <v>0</v>
      </c>
      <c r="AN109" s="44">
        <v>0</v>
      </c>
      <c r="AO109" s="44">
        <v>0</v>
      </c>
      <c r="AP109" s="44">
        <v>23.998046875</v>
      </c>
      <c r="AQ109" s="44">
        <v>17.73046875</v>
      </c>
      <c r="AR109" s="44">
        <v>360.6875</v>
      </c>
      <c r="AS109" s="44">
        <v>6.2578125</v>
      </c>
      <c r="AT109" s="44">
        <v>3.9130859375</v>
      </c>
      <c r="AU109" s="44">
        <v>149</v>
      </c>
      <c r="AV109" s="44">
        <v>48.69921875</v>
      </c>
      <c r="AW109" s="44">
        <v>11.1015625</v>
      </c>
      <c r="AX109" s="44">
        <v>0</v>
      </c>
      <c r="AY109" s="44">
        <v>63.6015625</v>
      </c>
      <c r="AZ109" s="44">
        <v>23.489166666666701</v>
      </c>
      <c r="BA109" s="44">
        <v>24</v>
      </c>
      <c r="BB109" s="45">
        <v>0</v>
      </c>
      <c r="BC109" s="44">
        <v>17.7502777777778</v>
      </c>
      <c r="BD109" s="44">
        <v>0</v>
      </c>
      <c r="BE109" s="44">
        <v>12.8752777777778</v>
      </c>
      <c r="BF109" s="44">
        <v>0</v>
      </c>
      <c r="BG109" s="44">
        <v>0</v>
      </c>
      <c r="BH109" s="44">
        <v>0</v>
      </c>
      <c r="BI109" s="44">
        <v>21.491111111111099</v>
      </c>
      <c r="BJ109" s="44">
        <v>9.5558333333333305</v>
      </c>
      <c r="BK109" s="44">
        <v>2.0916666666666699</v>
      </c>
      <c r="BL109" s="44">
        <v>0</v>
      </c>
      <c r="BM109" s="44">
        <v>7.0791666666666702</v>
      </c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6"/>
      <c r="CD109" s="46"/>
      <c r="CE109" s="46"/>
      <c r="CF109" s="46"/>
      <c r="CG109" s="46"/>
      <c r="CH109" s="46"/>
      <c r="CI109" s="46"/>
      <c r="CJ109" s="46"/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46"/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46"/>
      <c r="EU109" s="46"/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46"/>
      <c r="FP109" s="46"/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46"/>
      <c r="GK109" s="46"/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46"/>
      <c r="HF109" s="46"/>
      <c r="HG109" s="46"/>
      <c r="HH109" s="46"/>
      <c r="HI109" s="46"/>
      <c r="HJ109" s="46"/>
      <c r="HK109" s="46"/>
      <c r="HL109" s="46"/>
      <c r="HM109" s="46"/>
      <c r="HN109" s="46"/>
      <c r="HO109" s="46"/>
      <c r="HP109" s="46"/>
      <c r="HQ109" s="46"/>
      <c r="HR109" s="46"/>
      <c r="HS109" s="46"/>
      <c r="HT109" s="46"/>
      <c r="HU109" s="46"/>
      <c r="HV109" s="46"/>
      <c r="HW109" s="46"/>
      <c r="HX109" s="46"/>
      <c r="HY109" s="46"/>
      <c r="HZ109" s="46"/>
      <c r="IA109" s="46"/>
      <c r="IB109" s="46"/>
      <c r="IC109" s="46"/>
      <c r="ID109" s="46"/>
      <c r="IE109" s="46"/>
      <c r="IF109" s="46"/>
      <c r="IG109" s="46"/>
      <c r="IH109" s="46"/>
      <c r="II109" s="46"/>
      <c r="IJ109" s="46"/>
      <c r="IK109" s="46"/>
      <c r="IL109" s="46"/>
      <c r="IM109" s="46"/>
      <c r="IN109" s="46"/>
      <c r="IO109" s="46"/>
      <c r="IP109" s="46"/>
      <c r="IQ109" s="46"/>
      <c r="IR109" s="46"/>
      <c r="IS109" s="46"/>
      <c r="IT109" s="46"/>
      <c r="IU109" s="46"/>
      <c r="IV109" s="46"/>
      <c r="IW109" s="46"/>
    </row>
    <row r="110" spans="1:257" s="1" customFormat="1" ht="9" customHeight="1">
      <c r="A110" s="43">
        <v>45027</v>
      </c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5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6"/>
      <c r="CD110" s="46"/>
      <c r="CE110" s="46"/>
      <c r="CF110" s="46"/>
      <c r="CG110" s="46"/>
      <c r="CH110" s="46"/>
      <c r="CI110" s="46"/>
      <c r="CJ110" s="46"/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46"/>
      <c r="DG110" s="46"/>
      <c r="DH110" s="46"/>
      <c r="DI110" s="46"/>
      <c r="DJ110" s="46"/>
      <c r="DK110" s="46"/>
      <c r="DL110" s="46"/>
      <c r="DM110" s="46"/>
      <c r="DN110" s="46"/>
      <c r="DO110" s="46"/>
      <c r="DP110" s="46"/>
      <c r="DQ110" s="46"/>
      <c r="DR110" s="46"/>
      <c r="DS110" s="46"/>
      <c r="DT110" s="46"/>
      <c r="DU110" s="46"/>
      <c r="DV110" s="46"/>
      <c r="DW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/>
      <c r="ET110" s="46"/>
      <c r="EU110" s="46"/>
      <c r="EV110" s="46"/>
      <c r="EW110" s="46"/>
      <c r="EX110" s="46"/>
      <c r="EY110" s="46"/>
      <c r="EZ110" s="46"/>
      <c r="FA110" s="46"/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/>
      <c r="FU110" s="46"/>
      <c r="FV110" s="46"/>
      <c r="FW110" s="46"/>
      <c r="FX110" s="46"/>
      <c r="FY110" s="46"/>
      <c r="FZ110" s="46"/>
      <c r="GA110" s="46"/>
      <c r="GB110" s="46"/>
      <c r="GC110" s="46"/>
      <c r="GD110" s="46"/>
      <c r="GE110" s="46"/>
      <c r="GF110" s="46"/>
      <c r="GG110" s="46"/>
      <c r="GH110" s="46"/>
      <c r="GI110" s="46"/>
      <c r="GJ110" s="46"/>
      <c r="GK110" s="46"/>
      <c r="GL110" s="46"/>
      <c r="GM110" s="46"/>
      <c r="GN110" s="46"/>
      <c r="GO110" s="46"/>
      <c r="GP110" s="46"/>
      <c r="GQ110" s="46"/>
      <c r="GR110" s="46"/>
      <c r="GS110" s="46"/>
      <c r="GT110" s="46"/>
      <c r="GU110" s="46"/>
      <c r="GV110" s="46"/>
      <c r="GW110" s="46"/>
      <c r="GX110" s="46"/>
      <c r="GY110" s="46"/>
      <c r="GZ110" s="46"/>
      <c r="HA110" s="46"/>
      <c r="HB110" s="46"/>
      <c r="HC110" s="46"/>
      <c r="HD110" s="46"/>
      <c r="HE110" s="46"/>
      <c r="HF110" s="46"/>
      <c r="HG110" s="46"/>
      <c r="HH110" s="46"/>
      <c r="HI110" s="46"/>
      <c r="HJ110" s="46"/>
      <c r="HK110" s="46"/>
      <c r="HL110" s="46"/>
      <c r="HM110" s="46"/>
      <c r="HN110" s="46"/>
      <c r="HO110" s="46"/>
      <c r="HP110" s="46"/>
      <c r="HQ110" s="46"/>
      <c r="HR110" s="46"/>
      <c r="HS110" s="46"/>
      <c r="HT110" s="46"/>
      <c r="HU110" s="46"/>
      <c r="HV110" s="46"/>
      <c r="HW110" s="46"/>
      <c r="HX110" s="46"/>
      <c r="HY110" s="46"/>
      <c r="HZ110" s="46"/>
      <c r="IA110" s="46"/>
      <c r="IB110" s="46"/>
      <c r="IC110" s="46"/>
      <c r="ID110" s="46"/>
      <c r="IE110" s="46"/>
      <c r="IF110" s="46"/>
      <c r="IG110" s="46"/>
      <c r="IH110" s="46"/>
      <c r="II110" s="46"/>
      <c r="IJ110" s="46"/>
      <c r="IK110" s="46"/>
      <c r="IL110" s="46"/>
      <c r="IM110" s="46"/>
      <c r="IN110" s="46"/>
      <c r="IO110" s="46"/>
      <c r="IP110" s="46"/>
      <c r="IQ110" s="46"/>
      <c r="IR110" s="46"/>
      <c r="IS110" s="46"/>
      <c r="IT110" s="46"/>
      <c r="IU110" s="46"/>
      <c r="IV110" s="46"/>
      <c r="IW110" s="46"/>
    </row>
    <row r="111" spans="1:257" s="1" customFormat="1" ht="9" customHeight="1">
      <c r="A111" s="43">
        <v>45028</v>
      </c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5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46"/>
      <c r="CQ111" s="46"/>
      <c r="CR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H111" s="46"/>
      <c r="DI111" s="46"/>
      <c r="DJ111" s="46"/>
      <c r="DK111" s="46"/>
      <c r="DL111" s="46"/>
      <c r="DM111" s="46"/>
      <c r="DN111" s="46"/>
      <c r="DO111" s="46"/>
      <c r="DP111" s="46"/>
      <c r="DQ111" s="46"/>
      <c r="DR111" s="46"/>
      <c r="DS111" s="46"/>
      <c r="DT111" s="46"/>
      <c r="DU111" s="46"/>
      <c r="DV111" s="46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6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6"/>
      <c r="FV111" s="46"/>
      <c r="FW111" s="46"/>
      <c r="FX111" s="46"/>
      <c r="FY111" s="46"/>
      <c r="FZ111" s="46"/>
      <c r="GA111" s="46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6"/>
      <c r="GN111" s="46"/>
      <c r="GO111" s="46"/>
      <c r="GP111" s="46"/>
      <c r="GQ111" s="46"/>
      <c r="GR111" s="46"/>
      <c r="GS111" s="46"/>
      <c r="GT111" s="46"/>
      <c r="GU111" s="46"/>
      <c r="GV111" s="46"/>
      <c r="GW111" s="46"/>
      <c r="GX111" s="46"/>
      <c r="GY111" s="46"/>
      <c r="GZ111" s="46"/>
      <c r="HA111" s="46"/>
      <c r="HB111" s="46"/>
      <c r="HC111" s="46"/>
      <c r="HD111" s="46"/>
      <c r="HE111" s="46"/>
      <c r="HF111" s="46"/>
      <c r="HG111" s="46"/>
      <c r="HH111" s="46"/>
      <c r="HI111" s="46"/>
      <c r="HJ111" s="46"/>
      <c r="HK111" s="46"/>
      <c r="HL111" s="46"/>
      <c r="HM111" s="46"/>
      <c r="HN111" s="46"/>
      <c r="HO111" s="46"/>
      <c r="HP111" s="46"/>
      <c r="HQ111" s="46"/>
      <c r="HR111" s="46"/>
      <c r="HS111" s="46"/>
      <c r="HT111" s="46"/>
      <c r="HU111" s="46"/>
      <c r="HV111" s="46"/>
      <c r="HW111" s="46"/>
      <c r="HX111" s="46"/>
      <c r="HY111" s="46"/>
      <c r="HZ111" s="46"/>
      <c r="IA111" s="46"/>
      <c r="IB111" s="46"/>
      <c r="IC111" s="46"/>
      <c r="ID111" s="46"/>
      <c r="IE111" s="46"/>
      <c r="IF111" s="46"/>
      <c r="IG111" s="46"/>
      <c r="IH111" s="46"/>
      <c r="II111" s="46"/>
      <c r="IJ111" s="46"/>
      <c r="IK111" s="46"/>
      <c r="IL111" s="46"/>
      <c r="IM111" s="46"/>
      <c r="IN111" s="46"/>
      <c r="IO111" s="46"/>
      <c r="IP111" s="46"/>
      <c r="IQ111" s="46"/>
      <c r="IR111" s="46"/>
      <c r="IS111" s="46"/>
      <c r="IT111" s="46"/>
      <c r="IU111" s="46"/>
      <c r="IV111" s="46"/>
      <c r="IW111" s="46"/>
    </row>
    <row r="112" spans="1:257" s="1" customFormat="1" ht="9" customHeight="1">
      <c r="A112" s="43">
        <v>45029</v>
      </c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5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6"/>
      <c r="CD112" s="46"/>
      <c r="CE112" s="46"/>
      <c r="CF112" s="46"/>
      <c r="CG112" s="46"/>
      <c r="CH112" s="46"/>
      <c r="CI112" s="46"/>
      <c r="CJ112" s="46"/>
      <c r="CK112" s="46"/>
      <c r="CL112" s="46"/>
      <c r="CM112" s="46"/>
      <c r="CN112" s="46"/>
      <c r="CO112" s="46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6"/>
      <c r="DD112" s="46"/>
      <c r="DE112" s="46"/>
      <c r="DF112" s="46"/>
      <c r="DG112" s="46"/>
      <c r="DH112" s="46"/>
      <c r="DI112" s="46"/>
      <c r="DJ112" s="46"/>
      <c r="DK112" s="46"/>
      <c r="DL112" s="46"/>
      <c r="DM112" s="46"/>
      <c r="DN112" s="46"/>
      <c r="DO112" s="46"/>
      <c r="DP112" s="46"/>
      <c r="DQ112" s="46"/>
      <c r="DR112" s="46"/>
      <c r="DS112" s="46"/>
      <c r="DT112" s="46"/>
      <c r="DU112" s="46"/>
      <c r="DV112" s="46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J112" s="46"/>
      <c r="EK112" s="46"/>
      <c r="EL112" s="46"/>
      <c r="EM112" s="46"/>
      <c r="EN112" s="46"/>
      <c r="EO112" s="46"/>
      <c r="EP112" s="46"/>
      <c r="EQ112" s="46"/>
      <c r="ER112" s="46"/>
      <c r="ES112" s="46"/>
      <c r="ET112" s="46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6"/>
      <c r="FF112" s="46"/>
      <c r="FG112" s="46"/>
      <c r="FH112" s="46"/>
      <c r="FI112" s="46"/>
      <c r="FJ112" s="46"/>
      <c r="FK112" s="46"/>
      <c r="FL112" s="46"/>
      <c r="FM112" s="46"/>
      <c r="FN112" s="46"/>
      <c r="FO112" s="46"/>
      <c r="FP112" s="46"/>
      <c r="FQ112" s="46"/>
      <c r="FR112" s="46"/>
      <c r="FS112" s="46"/>
      <c r="FT112" s="46"/>
      <c r="FU112" s="46"/>
      <c r="FV112" s="46"/>
      <c r="FW112" s="46"/>
      <c r="FX112" s="46"/>
      <c r="FY112" s="46"/>
      <c r="FZ112" s="46"/>
      <c r="GA112" s="46"/>
      <c r="GB112" s="46"/>
      <c r="GC112" s="46"/>
      <c r="GD112" s="46"/>
      <c r="GE112" s="46"/>
      <c r="GF112" s="46"/>
      <c r="GG112" s="46"/>
      <c r="GH112" s="46"/>
      <c r="GI112" s="46"/>
      <c r="GJ112" s="46"/>
      <c r="GK112" s="46"/>
      <c r="GL112" s="46"/>
      <c r="GM112" s="46"/>
      <c r="GN112" s="46"/>
      <c r="GO112" s="46"/>
      <c r="GP112" s="46"/>
      <c r="GQ112" s="46"/>
      <c r="GR112" s="46"/>
      <c r="GS112" s="46"/>
      <c r="GT112" s="46"/>
      <c r="GU112" s="46"/>
      <c r="GV112" s="46"/>
      <c r="GW112" s="46"/>
      <c r="GX112" s="46"/>
      <c r="GY112" s="46"/>
      <c r="GZ112" s="46"/>
      <c r="HA112" s="46"/>
      <c r="HB112" s="46"/>
      <c r="HC112" s="46"/>
      <c r="HD112" s="46"/>
      <c r="HE112" s="46"/>
      <c r="HF112" s="46"/>
      <c r="HG112" s="46"/>
      <c r="HH112" s="46"/>
      <c r="HI112" s="46"/>
      <c r="HJ112" s="46"/>
      <c r="HK112" s="46"/>
      <c r="HL112" s="46"/>
      <c r="HM112" s="46"/>
      <c r="HN112" s="46"/>
      <c r="HO112" s="46"/>
      <c r="HP112" s="46"/>
      <c r="HQ112" s="46"/>
      <c r="HR112" s="46"/>
      <c r="HS112" s="46"/>
      <c r="HT112" s="46"/>
      <c r="HU112" s="46"/>
      <c r="HV112" s="46"/>
      <c r="HW112" s="46"/>
      <c r="HX112" s="46"/>
      <c r="HY112" s="46"/>
      <c r="HZ112" s="46"/>
      <c r="IA112" s="46"/>
      <c r="IB112" s="46"/>
      <c r="IC112" s="46"/>
      <c r="ID112" s="46"/>
      <c r="IE112" s="46"/>
      <c r="IF112" s="46"/>
      <c r="IG112" s="46"/>
      <c r="IH112" s="46"/>
      <c r="II112" s="46"/>
      <c r="IJ112" s="46"/>
      <c r="IK112" s="46"/>
      <c r="IL112" s="46"/>
      <c r="IM112" s="46"/>
      <c r="IN112" s="46"/>
      <c r="IO112" s="46"/>
      <c r="IP112" s="46"/>
      <c r="IQ112" s="46"/>
      <c r="IR112" s="46"/>
      <c r="IS112" s="46"/>
      <c r="IT112" s="46"/>
      <c r="IU112" s="46"/>
      <c r="IV112" s="46"/>
      <c r="IW112" s="46"/>
    </row>
    <row r="113" spans="1:257" s="1" customFormat="1" ht="9" customHeight="1">
      <c r="A113" s="43">
        <v>45030</v>
      </c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5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6"/>
      <c r="CD113" s="46"/>
      <c r="CE113" s="46"/>
      <c r="CF113" s="46"/>
      <c r="CG113" s="46"/>
      <c r="CH113" s="46"/>
      <c r="CI113" s="46"/>
      <c r="CJ113" s="46"/>
      <c r="CK113" s="46"/>
      <c r="CL113" s="46"/>
      <c r="CM113" s="46"/>
      <c r="CN113" s="46"/>
      <c r="CO113" s="46"/>
      <c r="CP113" s="46"/>
      <c r="CQ113" s="46"/>
      <c r="CR113" s="46"/>
      <c r="CS113" s="46"/>
      <c r="CT113" s="46"/>
      <c r="CU113" s="46"/>
      <c r="CV113" s="46"/>
      <c r="CW113" s="46"/>
      <c r="CX113" s="46"/>
      <c r="CY113" s="46"/>
      <c r="CZ113" s="46"/>
      <c r="DA113" s="46"/>
      <c r="DB113" s="46"/>
      <c r="DC113" s="46"/>
      <c r="DD113" s="46"/>
      <c r="DE113" s="46"/>
      <c r="DF113" s="46"/>
      <c r="DG113" s="46"/>
      <c r="DH113" s="46"/>
      <c r="DI113" s="46"/>
      <c r="DJ113" s="46"/>
      <c r="DK113" s="46"/>
      <c r="DL113" s="46"/>
      <c r="DM113" s="46"/>
      <c r="DN113" s="46"/>
      <c r="DO113" s="46"/>
      <c r="DP113" s="46"/>
      <c r="DQ113" s="46"/>
      <c r="DR113" s="46"/>
      <c r="DS113" s="46"/>
      <c r="DT113" s="46"/>
      <c r="DU113" s="46"/>
      <c r="DV113" s="46"/>
      <c r="DW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6"/>
      <c r="ET113" s="46"/>
      <c r="EU113" s="46"/>
      <c r="EV113" s="46"/>
      <c r="EW113" s="46"/>
      <c r="EX113" s="46"/>
      <c r="EY113" s="46"/>
      <c r="EZ113" s="46"/>
      <c r="FA113" s="46"/>
      <c r="FB113" s="46"/>
      <c r="FC113" s="46"/>
      <c r="FD113" s="46"/>
      <c r="FE113" s="46"/>
      <c r="FF113" s="46"/>
      <c r="FG113" s="46"/>
      <c r="FH113" s="46"/>
      <c r="FI113" s="46"/>
      <c r="FJ113" s="46"/>
      <c r="FK113" s="46"/>
      <c r="FL113" s="46"/>
      <c r="FM113" s="46"/>
      <c r="FN113" s="46"/>
      <c r="FO113" s="46"/>
      <c r="FP113" s="46"/>
      <c r="FQ113" s="46"/>
      <c r="FR113" s="46"/>
      <c r="FS113" s="46"/>
      <c r="FT113" s="46"/>
      <c r="FU113" s="46"/>
      <c r="FV113" s="46"/>
      <c r="FW113" s="46"/>
      <c r="FX113" s="46"/>
      <c r="FY113" s="46"/>
      <c r="FZ113" s="46"/>
      <c r="GA113" s="46"/>
      <c r="GB113" s="46"/>
      <c r="GC113" s="46"/>
      <c r="GD113" s="46"/>
      <c r="GE113" s="46"/>
      <c r="GF113" s="46"/>
      <c r="GG113" s="46"/>
      <c r="GH113" s="46"/>
      <c r="GI113" s="46"/>
      <c r="GJ113" s="46"/>
      <c r="GK113" s="46"/>
      <c r="GL113" s="46"/>
      <c r="GM113" s="46"/>
      <c r="GN113" s="46"/>
      <c r="GO113" s="46"/>
      <c r="GP113" s="46"/>
      <c r="GQ113" s="46"/>
      <c r="GR113" s="46"/>
      <c r="GS113" s="46"/>
      <c r="GT113" s="46"/>
      <c r="GU113" s="46"/>
      <c r="GV113" s="46"/>
      <c r="GW113" s="46"/>
      <c r="GX113" s="46"/>
      <c r="GY113" s="46"/>
      <c r="GZ113" s="46"/>
      <c r="HA113" s="46"/>
      <c r="HB113" s="46"/>
      <c r="HC113" s="46"/>
      <c r="HD113" s="46"/>
      <c r="HE113" s="46"/>
      <c r="HF113" s="46"/>
      <c r="HG113" s="46"/>
      <c r="HH113" s="46"/>
      <c r="HI113" s="46"/>
      <c r="HJ113" s="46"/>
      <c r="HK113" s="46"/>
      <c r="HL113" s="46"/>
      <c r="HM113" s="46"/>
      <c r="HN113" s="46"/>
      <c r="HO113" s="46"/>
      <c r="HP113" s="46"/>
      <c r="HQ113" s="46"/>
      <c r="HR113" s="46"/>
      <c r="HS113" s="46"/>
      <c r="HT113" s="46"/>
      <c r="HU113" s="46"/>
      <c r="HV113" s="46"/>
      <c r="HW113" s="46"/>
      <c r="HX113" s="46"/>
      <c r="HY113" s="46"/>
      <c r="HZ113" s="46"/>
      <c r="IA113" s="46"/>
      <c r="IB113" s="46"/>
      <c r="IC113" s="46"/>
      <c r="ID113" s="46"/>
      <c r="IE113" s="46"/>
      <c r="IF113" s="46"/>
      <c r="IG113" s="46"/>
      <c r="IH113" s="46"/>
      <c r="II113" s="46"/>
      <c r="IJ113" s="46"/>
      <c r="IK113" s="46"/>
      <c r="IL113" s="46"/>
      <c r="IM113" s="46"/>
      <c r="IN113" s="46"/>
      <c r="IO113" s="46"/>
      <c r="IP113" s="46"/>
      <c r="IQ113" s="46"/>
      <c r="IR113" s="46"/>
      <c r="IS113" s="46"/>
      <c r="IT113" s="46"/>
      <c r="IU113" s="46"/>
      <c r="IV113" s="46"/>
      <c r="IW113" s="46"/>
    </row>
    <row r="114" spans="1:257" s="1" customFormat="1" ht="9" customHeight="1">
      <c r="A114" s="43">
        <v>45031</v>
      </c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5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6"/>
      <c r="CD114" s="46"/>
      <c r="CE114" s="46"/>
      <c r="CF114" s="46"/>
      <c r="CG114" s="46"/>
      <c r="CH114" s="46"/>
      <c r="CI114" s="46"/>
      <c r="CJ114" s="46"/>
      <c r="CK114" s="46"/>
      <c r="CL114" s="46"/>
      <c r="CM114" s="46"/>
      <c r="CN114" s="46"/>
      <c r="CO114" s="46"/>
      <c r="CP114" s="46"/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H114" s="46"/>
      <c r="DI114" s="46"/>
      <c r="DJ114" s="46"/>
      <c r="DK114" s="46"/>
      <c r="DL114" s="46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  <c r="EW114" s="46"/>
      <c r="EX114" s="46"/>
      <c r="EY114" s="46"/>
      <c r="EZ114" s="46"/>
      <c r="FA114" s="46"/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/>
      <c r="FU114" s="46"/>
      <c r="FV114" s="46"/>
      <c r="FW114" s="46"/>
      <c r="FX114" s="46"/>
      <c r="FY114" s="46"/>
      <c r="FZ114" s="46"/>
      <c r="GA114" s="46"/>
      <c r="GB114" s="46"/>
      <c r="GC114" s="46"/>
      <c r="GD114" s="46"/>
      <c r="GE114" s="46"/>
      <c r="GF114" s="46"/>
      <c r="GG114" s="46"/>
      <c r="GH114" s="46"/>
      <c r="GI114" s="46"/>
      <c r="GJ114" s="46"/>
      <c r="GK114" s="46"/>
      <c r="GL114" s="46"/>
      <c r="GM114" s="46"/>
      <c r="GN114" s="46"/>
      <c r="GO114" s="46"/>
      <c r="GP114" s="46"/>
      <c r="GQ114" s="46"/>
      <c r="GR114" s="46"/>
      <c r="GS114" s="46"/>
      <c r="GT114" s="46"/>
      <c r="GU114" s="46"/>
      <c r="GV114" s="46"/>
      <c r="GW114" s="46"/>
      <c r="GX114" s="46"/>
      <c r="GY114" s="46"/>
      <c r="GZ114" s="46"/>
      <c r="HA114" s="46"/>
      <c r="HB114" s="46"/>
      <c r="HC114" s="46"/>
      <c r="HD114" s="46"/>
      <c r="HE114" s="46"/>
      <c r="HF114" s="46"/>
      <c r="HG114" s="46"/>
      <c r="HH114" s="46"/>
      <c r="HI114" s="46"/>
      <c r="HJ114" s="46"/>
      <c r="HK114" s="46"/>
      <c r="HL114" s="46"/>
      <c r="HM114" s="46"/>
      <c r="HN114" s="46"/>
      <c r="HO114" s="46"/>
      <c r="HP114" s="46"/>
      <c r="HQ114" s="46"/>
      <c r="HR114" s="46"/>
      <c r="HS114" s="46"/>
      <c r="HT114" s="46"/>
      <c r="HU114" s="46"/>
      <c r="HV114" s="46"/>
      <c r="HW114" s="46"/>
      <c r="HX114" s="46"/>
      <c r="HY114" s="46"/>
      <c r="HZ114" s="46"/>
      <c r="IA114" s="46"/>
      <c r="IB114" s="46"/>
      <c r="IC114" s="46"/>
      <c r="ID114" s="46"/>
      <c r="IE114" s="46"/>
      <c r="IF114" s="46"/>
      <c r="IG114" s="46"/>
      <c r="IH114" s="46"/>
      <c r="II114" s="46"/>
      <c r="IJ114" s="46"/>
      <c r="IK114" s="46"/>
      <c r="IL114" s="46"/>
      <c r="IM114" s="46"/>
      <c r="IN114" s="46"/>
      <c r="IO114" s="46"/>
      <c r="IP114" s="46"/>
      <c r="IQ114" s="46"/>
      <c r="IR114" s="46"/>
      <c r="IS114" s="46"/>
      <c r="IT114" s="46"/>
      <c r="IU114" s="46"/>
      <c r="IV114" s="46"/>
      <c r="IW114" s="46"/>
    </row>
    <row r="115" spans="1:257" s="1" customFormat="1" ht="9" customHeight="1">
      <c r="A115" s="43">
        <v>45032</v>
      </c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5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44"/>
      <c r="CB115" s="44"/>
      <c r="CC115" s="46"/>
      <c r="CD115" s="46"/>
      <c r="CE115" s="46"/>
      <c r="CF115" s="46"/>
      <c r="CG115" s="46"/>
      <c r="CH115" s="46"/>
      <c r="CI115" s="46"/>
      <c r="CJ115" s="46"/>
      <c r="CK115" s="46"/>
      <c r="CL115" s="46"/>
      <c r="CM115" s="46"/>
      <c r="CN115" s="46"/>
      <c r="CO115" s="46"/>
      <c r="CP115" s="46"/>
      <c r="CQ115" s="46"/>
      <c r="CR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H115" s="46"/>
      <c r="DI115" s="46"/>
      <c r="DJ115" s="46"/>
      <c r="DK115" s="46"/>
      <c r="DL115" s="46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6"/>
      <c r="FV115" s="46"/>
      <c r="FW115" s="46"/>
      <c r="FX115" s="46"/>
      <c r="FY115" s="46"/>
      <c r="FZ115" s="46"/>
      <c r="GA115" s="46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6"/>
      <c r="GN115" s="46"/>
      <c r="GO115" s="46"/>
      <c r="GP115" s="46"/>
      <c r="GQ115" s="46"/>
      <c r="GR115" s="46"/>
      <c r="GS115" s="46"/>
      <c r="GT115" s="46"/>
      <c r="GU115" s="46"/>
      <c r="GV115" s="46"/>
      <c r="GW115" s="46"/>
      <c r="GX115" s="46"/>
      <c r="GY115" s="46"/>
      <c r="GZ115" s="46"/>
      <c r="HA115" s="46"/>
      <c r="HB115" s="46"/>
      <c r="HC115" s="46"/>
      <c r="HD115" s="46"/>
      <c r="HE115" s="46"/>
      <c r="HF115" s="46"/>
      <c r="HG115" s="46"/>
      <c r="HH115" s="46"/>
      <c r="HI115" s="46"/>
      <c r="HJ115" s="46"/>
      <c r="HK115" s="46"/>
      <c r="HL115" s="46"/>
      <c r="HM115" s="46"/>
      <c r="HN115" s="46"/>
      <c r="HO115" s="46"/>
      <c r="HP115" s="46"/>
      <c r="HQ115" s="46"/>
      <c r="HR115" s="46"/>
      <c r="HS115" s="46"/>
      <c r="HT115" s="46"/>
      <c r="HU115" s="46"/>
      <c r="HV115" s="46"/>
      <c r="HW115" s="46"/>
      <c r="HX115" s="46"/>
      <c r="HY115" s="46"/>
      <c r="HZ115" s="46"/>
      <c r="IA115" s="46"/>
      <c r="IB115" s="46"/>
      <c r="IC115" s="46"/>
      <c r="ID115" s="46"/>
      <c r="IE115" s="46"/>
      <c r="IF115" s="46"/>
      <c r="IG115" s="46"/>
      <c r="IH115" s="46"/>
      <c r="II115" s="46"/>
      <c r="IJ115" s="46"/>
      <c r="IK115" s="46"/>
      <c r="IL115" s="46"/>
      <c r="IM115" s="46"/>
      <c r="IN115" s="46"/>
      <c r="IO115" s="46"/>
      <c r="IP115" s="46"/>
      <c r="IQ115" s="46"/>
      <c r="IR115" s="46"/>
      <c r="IS115" s="46"/>
      <c r="IT115" s="46"/>
      <c r="IU115" s="46"/>
      <c r="IV115" s="46"/>
      <c r="IW115" s="46"/>
    </row>
    <row r="116" spans="1:257" s="1" customFormat="1" ht="9" customHeight="1">
      <c r="A116" s="43">
        <v>45033</v>
      </c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5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6"/>
      <c r="FF116" s="46"/>
      <c r="FG116" s="46"/>
      <c r="FH116" s="46"/>
      <c r="FI116" s="46"/>
      <c r="FJ116" s="46"/>
      <c r="FK116" s="46"/>
      <c r="FL116" s="46"/>
      <c r="FM116" s="46"/>
      <c r="FN116" s="46"/>
      <c r="FO116" s="46"/>
      <c r="FP116" s="46"/>
      <c r="FQ116" s="46"/>
      <c r="FR116" s="46"/>
      <c r="FS116" s="46"/>
      <c r="FT116" s="46"/>
      <c r="FU116" s="46"/>
      <c r="FV116" s="46"/>
      <c r="FW116" s="46"/>
      <c r="FX116" s="46"/>
      <c r="FY116" s="46"/>
      <c r="FZ116" s="46"/>
      <c r="GA116" s="46"/>
      <c r="GB116" s="46"/>
      <c r="GC116" s="46"/>
      <c r="GD116" s="46"/>
      <c r="GE116" s="46"/>
      <c r="GF116" s="46"/>
      <c r="GG116" s="46"/>
      <c r="GH116" s="46"/>
      <c r="GI116" s="46"/>
      <c r="GJ116" s="46"/>
      <c r="GK116" s="46"/>
      <c r="GL116" s="46"/>
      <c r="GM116" s="46"/>
      <c r="GN116" s="46"/>
      <c r="GO116" s="46"/>
      <c r="GP116" s="46"/>
      <c r="GQ116" s="46"/>
      <c r="GR116" s="46"/>
      <c r="GS116" s="46"/>
      <c r="GT116" s="46"/>
      <c r="GU116" s="46"/>
      <c r="GV116" s="46"/>
      <c r="GW116" s="46"/>
      <c r="GX116" s="46"/>
      <c r="GY116" s="46"/>
      <c r="GZ116" s="46"/>
      <c r="HA116" s="46"/>
      <c r="HB116" s="46"/>
      <c r="HC116" s="46"/>
      <c r="HD116" s="46"/>
      <c r="HE116" s="46"/>
      <c r="HF116" s="46"/>
      <c r="HG116" s="46"/>
      <c r="HH116" s="46"/>
      <c r="HI116" s="46"/>
      <c r="HJ116" s="46"/>
      <c r="HK116" s="46"/>
      <c r="HL116" s="46"/>
      <c r="HM116" s="46"/>
      <c r="HN116" s="46"/>
      <c r="HO116" s="46"/>
      <c r="HP116" s="46"/>
      <c r="HQ116" s="46"/>
      <c r="HR116" s="46"/>
      <c r="HS116" s="46"/>
      <c r="HT116" s="46"/>
      <c r="HU116" s="46"/>
      <c r="HV116" s="46"/>
      <c r="HW116" s="46"/>
      <c r="HX116" s="46"/>
      <c r="HY116" s="46"/>
      <c r="HZ116" s="46"/>
      <c r="IA116" s="46"/>
      <c r="IB116" s="46"/>
      <c r="IC116" s="46"/>
      <c r="ID116" s="46"/>
      <c r="IE116" s="46"/>
      <c r="IF116" s="46"/>
      <c r="IG116" s="46"/>
      <c r="IH116" s="46"/>
      <c r="II116" s="46"/>
      <c r="IJ116" s="46"/>
      <c r="IK116" s="46"/>
      <c r="IL116" s="46"/>
      <c r="IM116" s="46"/>
      <c r="IN116" s="46"/>
      <c r="IO116" s="46"/>
      <c r="IP116" s="46"/>
      <c r="IQ116" s="46"/>
      <c r="IR116" s="46"/>
      <c r="IS116" s="46"/>
      <c r="IT116" s="46"/>
      <c r="IU116" s="46"/>
      <c r="IV116" s="46"/>
      <c r="IW116" s="46"/>
    </row>
    <row r="117" spans="1:257" s="1" customFormat="1" ht="9" customHeight="1">
      <c r="A117" s="43">
        <v>45034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5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6"/>
      <c r="CD117" s="46"/>
      <c r="CE117" s="46"/>
      <c r="CF117" s="46"/>
      <c r="CG117" s="46"/>
      <c r="CH117" s="46"/>
      <c r="CI117" s="46"/>
      <c r="CJ117" s="46"/>
      <c r="CK117" s="46"/>
      <c r="CL117" s="46"/>
      <c r="CM117" s="46"/>
      <c r="CN117" s="46"/>
      <c r="CO117" s="46"/>
      <c r="CP117" s="46"/>
      <c r="CQ117" s="46"/>
      <c r="CR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H117" s="46"/>
      <c r="DI117" s="46"/>
      <c r="DJ117" s="46"/>
      <c r="DK117" s="46"/>
      <c r="DL117" s="46"/>
      <c r="DM117" s="46"/>
      <c r="DN117" s="46"/>
      <c r="DO117" s="46"/>
      <c r="DP117" s="46"/>
      <c r="DQ117" s="46"/>
      <c r="DR117" s="46"/>
      <c r="DS117" s="46"/>
      <c r="DT117" s="46"/>
      <c r="DU117" s="46"/>
      <c r="DV117" s="46"/>
      <c r="DW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  <c r="EW117" s="46"/>
      <c r="EX117" s="46"/>
      <c r="EY117" s="46"/>
      <c r="EZ117" s="46"/>
      <c r="FA117" s="46"/>
      <c r="FB117" s="46"/>
      <c r="FC117" s="46"/>
      <c r="FD117" s="46"/>
      <c r="FE117" s="46"/>
      <c r="FF117" s="46"/>
      <c r="FG117" s="46"/>
      <c r="FH117" s="46"/>
      <c r="FI117" s="46"/>
      <c r="FJ117" s="46"/>
      <c r="FK117" s="46"/>
      <c r="FL117" s="46"/>
      <c r="FM117" s="46"/>
      <c r="FN117" s="46"/>
      <c r="FO117" s="46"/>
      <c r="FP117" s="46"/>
      <c r="FQ117" s="46"/>
      <c r="FR117" s="46"/>
      <c r="FS117" s="46"/>
      <c r="FT117" s="46"/>
      <c r="FU117" s="46"/>
      <c r="FV117" s="46"/>
      <c r="FW117" s="46"/>
      <c r="FX117" s="46"/>
      <c r="FY117" s="46"/>
      <c r="FZ117" s="46"/>
      <c r="GA117" s="46"/>
      <c r="GB117" s="46"/>
      <c r="GC117" s="46"/>
      <c r="GD117" s="46"/>
      <c r="GE117" s="46"/>
      <c r="GF117" s="46"/>
      <c r="GG117" s="46"/>
      <c r="GH117" s="46"/>
      <c r="GI117" s="46"/>
      <c r="GJ117" s="46"/>
      <c r="GK117" s="46"/>
      <c r="GL117" s="46"/>
      <c r="GM117" s="46"/>
      <c r="GN117" s="46"/>
      <c r="GO117" s="46"/>
      <c r="GP117" s="46"/>
      <c r="GQ117" s="46"/>
      <c r="GR117" s="46"/>
      <c r="GS117" s="46"/>
      <c r="GT117" s="46"/>
      <c r="GU117" s="46"/>
      <c r="GV117" s="46"/>
      <c r="GW117" s="46"/>
      <c r="GX117" s="46"/>
      <c r="GY117" s="46"/>
      <c r="GZ117" s="46"/>
      <c r="HA117" s="46"/>
      <c r="HB117" s="46"/>
      <c r="HC117" s="46"/>
      <c r="HD117" s="46"/>
      <c r="HE117" s="46"/>
      <c r="HF117" s="46"/>
      <c r="HG117" s="46"/>
      <c r="HH117" s="46"/>
      <c r="HI117" s="46"/>
      <c r="HJ117" s="46"/>
      <c r="HK117" s="46"/>
      <c r="HL117" s="46"/>
      <c r="HM117" s="46"/>
      <c r="HN117" s="46"/>
      <c r="HO117" s="46"/>
      <c r="HP117" s="46"/>
      <c r="HQ117" s="46"/>
      <c r="HR117" s="46"/>
      <c r="HS117" s="46"/>
      <c r="HT117" s="46"/>
      <c r="HU117" s="46"/>
      <c r="HV117" s="46"/>
      <c r="HW117" s="46"/>
      <c r="HX117" s="46"/>
      <c r="HY117" s="46"/>
      <c r="HZ117" s="46"/>
      <c r="IA117" s="46"/>
      <c r="IB117" s="46"/>
      <c r="IC117" s="46"/>
      <c r="ID117" s="46"/>
      <c r="IE117" s="46"/>
      <c r="IF117" s="46"/>
      <c r="IG117" s="46"/>
      <c r="IH117" s="46"/>
      <c r="II117" s="46"/>
      <c r="IJ117" s="46"/>
      <c r="IK117" s="46"/>
      <c r="IL117" s="46"/>
      <c r="IM117" s="46"/>
      <c r="IN117" s="46"/>
      <c r="IO117" s="46"/>
      <c r="IP117" s="46"/>
      <c r="IQ117" s="46"/>
      <c r="IR117" s="46"/>
      <c r="IS117" s="46"/>
      <c r="IT117" s="46"/>
      <c r="IU117" s="46"/>
      <c r="IV117" s="46"/>
      <c r="IW117" s="46"/>
    </row>
    <row r="118" spans="1:257" s="1" customFormat="1" ht="9" customHeight="1">
      <c r="A118" s="43">
        <v>45035</v>
      </c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5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6"/>
      <c r="CD118" s="46"/>
      <c r="CE118" s="46"/>
      <c r="CF118" s="46"/>
      <c r="CG118" s="46"/>
      <c r="CH118" s="46"/>
      <c r="CI118" s="46"/>
      <c r="CJ118" s="46"/>
      <c r="CK118" s="46"/>
      <c r="CL118" s="46"/>
      <c r="CM118" s="46"/>
      <c r="CN118" s="46"/>
      <c r="CO118" s="46"/>
      <c r="CP118" s="46"/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M118" s="46"/>
      <c r="DN118" s="46"/>
      <c r="DO118" s="46"/>
      <c r="DP118" s="46"/>
      <c r="DQ118" s="46"/>
      <c r="DR118" s="46"/>
      <c r="DS118" s="46"/>
      <c r="DT118" s="46"/>
      <c r="DU118" s="46"/>
      <c r="DV118" s="46"/>
      <c r="DW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/>
      <c r="ET118" s="46"/>
      <c r="EU118" s="46"/>
      <c r="EV118" s="46"/>
      <c r="EW118" s="46"/>
      <c r="EX118" s="46"/>
      <c r="EY118" s="46"/>
      <c r="EZ118" s="46"/>
      <c r="FA118" s="46"/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/>
      <c r="FU118" s="46"/>
      <c r="FV118" s="46"/>
      <c r="FW118" s="46"/>
      <c r="FX118" s="46"/>
      <c r="FY118" s="46"/>
      <c r="FZ118" s="46"/>
      <c r="GA118" s="46"/>
      <c r="GB118" s="46"/>
      <c r="GC118" s="46"/>
      <c r="GD118" s="46"/>
      <c r="GE118" s="46"/>
      <c r="GF118" s="46"/>
      <c r="GG118" s="46"/>
      <c r="GH118" s="46"/>
      <c r="GI118" s="46"/>
      <c r="GJ118" s="46"/>
      <c r="GK118" s="46"/>
      <c r="GL118" s="46"/>
      <c r="GM118" s="46"/>
      <c r="GN118" s="46"/>
      <c r="GO118" s="46"/>
      <c r="GP118" s="46"/>
      <c r="GQ118" s="46"/>
      <c r="GR118" s="46"/>
      <c r="GS118" s="46"/>
      <c r="GT118" s="46"/>
      <c r="GU118" s="46"/>
      <c r="GV118" s="46"/>
      <c r="GW118" s="46"/>
      <c r="GX118" s="46"/>
      <c r="GY118" s="46"/>
      <c r="GZ118" s="46"/>
      <c r="HA118" s="46"/>
      <c r="HB118" s="46"/>
      <c r="HC118" s="46"/>
      <c r="HD118" s="46"/>
      <c r="HE118" s="46"/>
      <c r="HF118" s="46"/>
      <c r="HG118" s="46"/>
      <c r="HH118" s="46"/>
      <c r="HI118" s="46"/>
      <c r="HJ118" s="46"/>
      <c r="HK118" s="46"/>
      <c r="HL118" s="46"/>
      <c r="HM118" s="46"/>
      <c r="HN118" s="46"/>
      <c r="HO118" s="46"/>
      <c r="HP118" s="46"/>
      <c r="HQ118" s="46"/>
      <c r="HR118" s="46"/>
      <c r="HS118" s="46"/>
      <c r="HT118" s="46"/>
      <c r="HU118" s="46"/>
      <c r="HV118" s="46"/>
      <c r="HW118" s="46"/>
      <c r="HX118" s="46"/>
      <c r="HY118" s="46"/>
      <c r="HZ118" s="46"/>
      <c r="IA118" s="46"/>
      <c r="IB118" s="46"/>
      <c r="IC118" s="46"/>
      <c r="ID118" s="46"/>
      <c r="IE118" s="46"/>
      <c r="IF118" s="46"/>
      <c r="IG118" s="46"/>
      <c r="IH118" s="46"/>
      <c r="II118" s="46"/>
      <c r="IJ118" s="46"/>
      <c r="IK118" s="46"/>
      <c r="IL118" s="46"/>
      <c r="IM118" s="46"/>
      <c r="IN118" s="46"/>
      <c r="IO118" s="46"/>
      <c r="IP118" s="46"/>
      <c r="IQ118" s="46"/>
      <c r="IR118" s="46"/>
      <c r="IS118" s="46"/>
      <c r="IT118" s="46"/>
      <c r="IU118" s="46"/>
      <c r="IV118" s="46"/>
      <c r="IW118" s="46"/>
    </row>
    <row r="119" spans="1:257" s="1" customFormat="1" ht="9" customHeight="1">
      <c r="A119" s="43">
        <v>45036</v>
      </c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5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6"/>
      <c r="CD119" s="46"/>
      <c r="CE119" s="46"/>
      <c r="CF119" s="46"/>
      <c r="CG119" s="46"/>
      <c r="CH119" s="46"/>
      <c r="CI119" s="46"/>
      <c r="CJ119" s="46"/>
      <c r="CK119" s="46"/>
      <c r="CL119" s="46"/>
      <c r="CM119" s="46"/>
      <c r="CN119" s="46"/>
      <c r="CO119" s="46"/>
      <c r="CP119" s="46"/>
      <c r="CQ119" s="46"/>
      <c r="CR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H119" s="46"/>
      <c r="DI119" s="46"/>
      <c r="DJ119" s="46"/>
      <c r="DK119" s="46"/>
      <c r="DL119" s="46"/>
      <c r="DM119" s="46"/>
      <c r="DN119" s="46"/>
      <c r="DO119" s="46"/>
      <c r="DP119" s="46"/>
      <c r="DQ119" s="46"/>
      <c r="DR119" s="46"/>
      <c r="DS119" s="46"/>
      <c r="DT119" s="46"/>
      <c r="DU119" s="46"/>
      <c r="DV119" s="46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6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6"/>
      <c r="FV119" s="46"/>
      <c r="FW119" s="46"/>
      <c r="FX119" s="46"/>
      <c r="FY119" s="46"/>
      <c r="FZ119" s="46"/>
      <c r="GA119" s="46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6"/>
      <c r="GN119" s="46"/>
      <c r="GO119" s="46"/>
      <c r="GP119" s="46"/>
      <c r="GQ119" s="46"/>
      <c r="GR119" s="46"/>
      <c r="GS119" s="46"/>
      <c r="GT119" s="46"/>
      <c r="GU119" s="46"/>
      <c r="GV119" s="46"/>
      <c r="GW119" s="46"/>
      <c r="GX119" s="46"/>
      <c r="GY119" s="46"/>
      <c r="GZ119" s="46"/>
      <c r="HA119" s="46"/>
      <c r="HB119" s="46"/>
      <c r="HC119" s="46"/>
      <c r="HD119" s="46"/>
      <c r="HE119" s="46"/>
      <c r="HF119" s="46"/>
      <c r="HG119" s="46"/>
      <c r="HH119" s="46"/>
      <c r="HI119" s="46"/>
      <c r="HJ119" s="46"/>
      <c r="HK119" s="46"/>
      <c r="HL119" s="46"/>
      <c r="HM119" s="46"/>
      <c r="HN119" s="46"/>
      <c r="HO119" s="46"/>
      <c r="HP119" s="46"/>
      <c r="HQ119" s="46"/>
      <c r="HR119" s="46"/>
      <c r="HS119" s="46"/>
      <c r="HT119" s="46"/>
      <c r="HU119" s="46"/>
      <c r="HV119" s="46"/>
      <c r="HW119" s="46"/>
      <c r="HX119" s="46"/>
      <c r="HY119" s="46"/>
      <c r="HZ119" s="46"/>
      <c r="IA119" s="46"/>
      <c r="IB119" s="46"/>
      <c r="IC119" s="46"/>
      <c r="ID119" s="46"/>
      <c r="IE119" s="46"/>
      <c r="IF119" s="46"/>
      <c r="IG119" s="46"/>
      <c r="IH119" s="46"/>
      <c r="II119" s="46"/>
      <c r="IJ119" s="46"/>
      <c r="IK119" s="46"/>
      <c r="IL119" s="46"/>
      <c r="IM119" s="46"/>
      <c r="IN119" s="46"/>
      <c r="IO119" s="46"/>
      <c r="IP119" s="46"/>
      <c r="IQ119" s="46"/>
      <c r="IR119" s="46"/>
      <c r="IS119" s="46"/>
      <c r="IT119" s="46"/>
      <c r="IU119" s="46"/>
      <c r="IV119" s="46"/>
      <c r="IW119" s="46"/>
    </row>
    <row r="120" spans="1:257" s="1" customFormat="1" ht="9" customHeight="1">
      <c r="A120" s="43">
        <v>45037</v>
      </c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5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6"/>
      <c r="CD120" s="46"/>
      <c r="CE120" s="46"/>
      <c r="CF120" s="46"/>
      <c r="CG120" s="46"/>
      <c r="CH120" s="46"/>
      <c r="CI120" s="46"/>
      <c r="CJ120" s="46"/>
      <c r="CK120" s="46"/>
      <c r="CL120" s="46"/>
      <c r="CM120" s="46"/>
      <c r="CN120" s="46"/>
      <c r="CO120" s="46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H120" s="46"/>
      <c r="DI120" s="46"/>
      <c r="DJ120" s="46"/>
      <c r="DK120" s="46"/>
      <c r="DL120" s="46"/>
      <c r="DM120" s="46"/>
      <c r="DN120" s="46"/>
      <c r="DO120" s="46"/>
      <c r="DP120" s="46"/>
      <c r="DQ120" s="46"/>
      <c r="DR120" s="46"/>
      <c r="DS120" s="46"/>
      <c r="DT120" s="46"/>
      <c r="DU120" s="46"/>
      <c r="DV120" s="46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J120" s="46"/>
      <c r="EK120" s="46"/>
      <c r="EL120" s="46"/>
      <c r="EM120" s="46"/>
      <c r="EN120" s="46"/>
      <c r="EO120" s="46"/>
      <c r="EP120" s="46"/>
      <c r="EQ120" s="46"/>
      <c r="ER120" s="46"/>
      <c r="ES120" s="46"/>
      <c r="ET120" s="46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6"/>
      <c r="FF120" s="46"/>
      <c r="FG120" s="46"/>
      <c r="FH120" s="46"/>
      <c r="FI120" s="46"/>
      <c r="FJ120" s="46"/>
      <c r="FK120" s="46"/>
      <c r="FL120" s="46"/>
      <c r="FM120" s="46"/>
      <c r="FN120" s="46"/>
      <c r="FO120" s="46"/>
      <c r="FP120" s="46"/>
      <c r="FQ120" s="46"/>
      <c r="FR120" s="46"/>
      <c r="FS120" s="46"/>
      <c r="FT120" s="46"/>
      <c r="FU120" s="46"/>
      <c r="FV120" s="46"/>
      <c r="FW120" s="46"/>
      <c r="FX120" s="46"/>
      <c r="FY120" s="46"/>
      <c r="FZ120" s="46"/>
      <c r="GA120" s="46"/>
      <c r="GB120" s="46"/>
      <c r="GC120" s="46"/>
      <c r="GD120" s="46"/>
      <c r="GE120" s="46"/>
      <c r="GF120" s="46"/>
      <c r="GG120" s="46"/>
      <c r="GH120" s="46"/>
      <c r="GI120" s="46"/>
      <c r="GJ120" s="46"/>
      <c r="GK120" s="46"/>
      <c r="GL120" s="46"/>
      <c r="GM120" s="46"/>
      <c r="GN120" s="46"/>
      <c r="GO120" s="46"/>
      <c r="GP120" s="46"/>
      <c r="GQ120" s="46"/>
      <c r="GR120" s="46"/>
      <c r="GS120" s="46"/>
      <c r="GT120" s="46"/>
      <c r="GU120" s="46"/>
      <c r="GV120" s="46"/>
      <c r="GW120" s="46"/>
      <c r="GX120" s="46"/>
      <c r="GY120" s="46"/>
      <c r="GZ120" s="46"/>
      <c r="HA120" s="46"/>
      <c r="HB120" s="46"/>
      <c r="HC120" s="46"/>
      <c r="HD120" s="46"/>
      <c r="HE120" s="46"/>
      <c r="HF120" s="46"/>
      <c r="HG120" s="46"/>
      <c r="HH120" s="46"/>
      <c r="HI120" s="46"/>
      <c r="HJ120" s="46"/>
      <c r="HK120" s="46"/>
      <c r="HL120" s="46"/>
      <c r="HM120" s="46"/>
      <c r="HN120" s="46"/>
      <c r="HO120" s="46"/>
      <c r="HP120" s="46"/>
      <c r="HQ120" s="46"/>
      <c r="HR120" s="46"/>
      <c r="HS120" s="46"/>
      <c r="HT120" s="46"/>
      <c r="HU120" s="46"/>
      <c r="HV120" s="46"/>
      <c r="HW120" s="46"/>
      <c r="HX120" s="46"/>
      <c r="HY120" s="46"/>
      <c r="HZ120" s="46"/>
      <c r="IA120" s="46"/>
      <c r="IB120" s="46"/>
      <c r="IC120" s="46"/>
      <c r="ID120" s="46"/>
      <c r="IE120" s="46"/>
      <c r="IF120" s="46"/>
      <c r="IG120" s="46"/>
      <c r="IH120" s="46"/>
      <c r="II120" s="46"/>
      <c r="IJ120" s="46"/>
      <c r="IK120" s="46"/>
      <c r="IL120" s="46"/>
      <c r="IM120" s="46"/>
      <c r="IN120" s="46"/>
      <c r="IO120" s="46"/>
      <c r="IP120" s="46"/>
      <c r="IQ120" s="46"/>
      <c r="IR120" s="46"/>
      <c r="IS120" s="46"/>
      <c r="IT120" s="46"/>
      <c r="IU120" s="46"/>
      <c r="IV120" s="46"/>
      <c r="IW120" s="46"/>
    </row>
    <row r="121" spans="1:257" s="1" customFormat="1" ht="9" customHeight="1">
      <c r="A121" s="43">
        <v>45038</v>
      </c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5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6"/>
      <c r="CD121" s="46"/>
      <c r="CE121" s="46"/>
      <c r="CF121" s="46"/>
      <c r="CG121" s="46"/>
      <c r="CH121" s="46"/>
      <c r="CI121" s="46"/>
      <c r="CJ121" s="46"/>
      <c r="CK121" s="46"/>
      <c r="CL121" s="46"/>
      <c r="CM121" s="46"/>
      <c r="CN121" s="46"/>
      <c r="CO121" s="46"/>
      <c r="CP121" s="46"/>
      <c r="CQ121" s="46"/>
      <c r="CR121" s="46"/>
      <c r="CS121" s="46"/>
      <c r="CT121" s="46"/>
      <c r="CU121" s="46"/>
      <c r="CV121" s="46"/>
      <c r="CW121" s="46"/>
      <c r="CX121" s="46"/>
      <c r="CY121" s="46"/>
      <c r="CZ121" s="46"/>
      <c r="DA121" s="46"/>
      <c r="DB121" s="46"/>
      <c r="DC121" s="46"/>
      <c r="DD121" s="46"/>
      <c r="DE121" s="46"/>
      <c r="DF121" s="46"/>
      <c r="DG121" s="46"/>
      <c r="DH121" s="46"/>
      <c r="DI121" s="46"/>
      <c r="DJ121" s="46"/>
      <c r="DK121" s="46"/>
      <c r="DL121" s="46"/>
      <c r="DM121" s="46"/>
      <c r="DN121" s="46"/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6"/>
      <c r="ET121" s="46"/>
      <c r="EU121" s="46"/>
      <c r="EV121" s="46"/>
      <c r="EW121" s="46"/>
      <c r="EX121" s="46"/>
      <c r="EY121" s="46"/>
      <c r="EZ121" s="46"/>
      <c r="FA121" s="46"/>
      <c r="FB121" s="46"/>
      <c r="FC121" s="46"/>
      <c r="FD121" s="46"/>
      <c r="FE121" s="46"/>
      <c r="FF121" s="46"/>
      <c r="FG121" s="46"/>
      <c r="FH121" s="46"/>
      <c r="FI121" s="46"/>
      <c r="FJ121" s="46"/>
      <c r="FK121" s="46"/>
      <c r="FL121" s="46"/>
      <c r="FM121" s="46"/>
      <c r="FN121" s="46"/>
      <c r="FO121" s="46"/>
      <c r="FP121" s="46"/>
      <c r="FQ121" s="46"/>
      <c r="FR121" s="46"/>
      <c r="FS121" s="46"/>
      <c r="FT121" s="46"/>
      <c r="FU121" s="46"/>
      <c r="FV121" s="46"/>
      <c r="FW121" s="46"/>
      <c r="FX121" s="46"/>
      <c r="FY121" s="46"/>
      <c r="FZ121" s="46"/>
      <c r="GA121" s="46"/>
      <c r="GB121" s="46"/>
      <c r="GC121" s="46"/>
      <c r="GD121" s="46"/>
      <c r="GE121" s="46"/>
      <c r="GF121" s="46"/>
      <c r="GG121" s="46"/>
      <c r="GH121" s="46"/>
      <c r="GI121" s="46"/>
      <c r="GJ121" s="46"/>
      <c r="GK121" s="46"/>
      <c r="GL121" s="46"/>
      <c r="GM121" s="46"/>
      <c r="GN121" s="46"/>
      <c r="GO121" s="46"/>
      <c r="GP121" s="46"/>
      <c r="GQ121" s="46"/>
      <c r="GR121" s="46"/>
      <c r="GS121" s="46"/>
      <c r="GT121" s="46"/>
      <c r="GU121" s="46"/>
      <c r="GV121" s="46"/>
      <c r="GW121" s="46"/>
      <c r="GX121" s="46"/>
      <c r="GY121" s="46"/>
      <c r="GZ121" s="46"/>
      <c r="HA121" s="46"/>
      <c r="HB121" s="46"/>
      <c r="HC121" s="46"/>
      <c r="HD121" s="46"/>
      <c r="HE121" s="46"/>
      <c r="HF121" s="46"/>
      <c r="HG121" s="46"/>
      <c r="HH121" s="46"/>
      <c r="HI121" s="46"/>
      <c r="HJ121" s="46"/>
      <c r="HK121" s="46"/>
      <c r="HL121" s="46"/>
      <c r="HM121" s="46"/>
      <c r="HN121" s="46"/>
      <c r="HO121" s="46"/>
      <c r="HP121" s="46"/>
      <c r="HQ121" s="46"/>
      <c r="HR121" s="46"/>
      <c r="HS121" s="46"/>
      <c r="HT121" s="46"/>
      <c r="HU121" s="46"/>
      <c r="HV121" s="46"/>
      <c r="HW121" s="46"/>
      <c r="HX121" s="46"/>
      <c r="HY121" s="46"/>
      <c r="HZ121" s="46"/>
      <c r="IA121" s="46"/>
      <c r="IB121" s="46"/>
      <c r="IC121" s="46"/>
      <c r="ID121" s="46"/>
      <c r="IE121" s="46"/>
      <c r="IF121" s="46"/>
      <c r="IG121" s="46"/>
      <c r="IH121" s="46"/>
      <c r="II121" s="46"/>
      <c r="IJ121" s="46"/>
      <c r="IK121" s="46"/>
      <c r="IL121" s="46"/>
      <c r="IM121" s="46"/>
      <c r="IN121" s="46"/>
      <c r="IO121" s="46"/>
      <c r="IP121" s="46"/>
      <c r="IQ121" s="46"/>
      <c r="IR121" s="46"/>
      <c r="IS121" s="46"/>
      <c r="IT121" s="46"/>
      <c r="IU121" s="46"/>
      <c r="IV121" s="46"/>
      <c r="IW121" s="46"/>
    </row>
    <row r="122" spans="1:257" s="1" customFormat="1" ht="9" customHeight="1">
      <c r="A122" s="43">
        <v>45039</v>
      </c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5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6"/>
      <c r="CD122" s="46"/>
      <c r="CE122" s="46"/>
      <c r="CF122" s="46"/>
      <c r="CG122" s="46"/>
      <c r="CH122" s="46"/>
      <c r="CI122" s="46"/>
      <c r="CJ122" s="46"/>
      <c r="CK122" s="46"/>
      <c r="CL122" s="46"/>
      <c r="CM122" s="46"/>
      <c r="CN122" s="46"/>
      <c r="CO122" s="46"/>
      <c r="CP122" s="46"/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6"/>
      <c r="DD122" s="46"/>
      <c r="DE122" s="46"/>
      <c r="DF122" s="46"/>
      <c r="DG122" s="46"/>
      <c r="DH122" s="46"/>
      <c r="DI122" s="46"/>
      <c r="DJ122" s="46"/>
      <c r="DK122" s="46"/>
      <c r="DL122" s="46"/>
      <c r="DM122" s="46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/>
      <c r="ET122" s="46"/>
      <c r="EU122" s="46"/>
      <c r="EV122" s="46"/>
      <c r="EW122" s="46"/>
      <c r="EX122" s="46"/>
      <c r="EY122" s="46"/>
      <c r="EZ122" s="46"/>
      <c r="FA122" s="46"/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/>
      <c r="FU122" s="46"/>
      <c r="FV122" s="46"/>
      <c r="FW122" s="46"/>
      <c r="FX122" s="46"/>
      <c r="FY122" s="46"/>
      <c r="FZ122" s="46"/>
      <c r="GA122" s="46"/>
      <c r="GB122" s="46"/>
      <c r="GC122" s="46"/>
      <c r="GD122" s="46"/>
      <c r="GE122" s="46"/>
      <c r="GF122" s="46"/>
      <c r="GG122" s="46"/>
      <c r="GH122" s="46"/>
      <c r="GI122" s="46"/>
      <c r="GJ122" s="46"/>
      <c r="GK122" s="46"/>
      <c r="GL122" s="46"/>
      <c r="GM122" s="46"/>
      <c r="GN122" s="46"/>
      <c r="GO122" s="46"/>
      <c r="GP122" s="46"/>
      <c r="GQ122" s="46"/>
      <c r="GR122" s="46"/>
      <c r="GS122" s="46"/>
      <c r="GT122" s="46"/>
      <c r="GU122" s="46"/>
      <c r="GV122" s="46"/>
      <c r="GW122" s="46"/>
      <c r="GX122" s="46"/>
      <c r="GY122" s="46"/>
      <c r="GZ122" s="46"/>
      <c r="HA122" s="46"/>
      <c r="HB122" s="46"/>
      <c r="HC122" s="46"/>
      <c r="HD122" s="46"/>
      <c r="HE122" s="46"/>
      <c r="HF122" s="46"/>
      <c r="HG122" s="46"/>
      <c r="HH122" s="46"/>
      <c r="HI122" s="46"/>
      <c r="HJ122" s="46"/>
      <c r="HK122" s="46"/>
      <c r="HL122" s="46"/>
      <c r="HM122" s="46"/>
      <c r="HN122" s="46"/>
      <c r="HO122" s="46"/>
      <c r="HP122" s="46"/>
      <c r="HQ122" s="46"/>
      <c r="HR122" s="46"/>
      <c r="HS122" s="46"/>
      <c r="HT122" s="46"/>
      <c r="HU122" s="46"/>
      <c r="HV122" s="46"/>
      <c r="HW122" s="46"/>
      <c r="HX122" s="46"/>
      <c r="HY122" s="46"/>
      <c r="HZ122" s="46"/>
      <c r="IA122" s="46"/>
      <c r="IB122" s="46"/>
      <c r="IC122" s="46"/>
      <c r="ID122" s="46"/>
      <c r="IE122" s="46"/>
      <c r="IF122" s="46"/>
      <c r="IG122" s="46"/>
      <c r="IH122" s="46"/>
      <c r="II122" s="46"/>
      <c r="IJ122" s="46"/>
      <c r="IK122" s="46"/>
      <c r="IL122" s="46"/>
      <c r="IM122" s="46"/>
      <c r="IN122" s="46"/>
      <c r="IO122" s="46"/>
      <c r="IP122" s="46"/>
      <c r="IQ122" s="46"/>
      <c r="IR122" s="46"/>
      <c r="IS122" s="46"/>
      <c r="IT122" s="46"/>
      <c r="IU122" s="46"/>
      <c r="IV122" s="46"/>
      <c r="IW122" s="46"/>
    </row>
    <row r="123" spans="1:257" s="1" customFormat="1" ht="9" customHeight="1">
      <c r="A123" s="43">
        <v>45040</v>
      </c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5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6"/>
      <c r="CD123" s="46"/>
      <c r="CE123" s="46"/>
      <c r="CF123" s="46"/>
      <c r="CG123" s="46"/>
      <c r="CH123" s="46"/>
      <c r="CI123" s="46"/>
      <c r="CJ123" s="46"/>
      <c r="CK123" s="46"/>
      <c r="CL123" s="46"/>
      <c r="CM123" s="46"/>
      <c r="CN123" s="46"/>
      <c r="CO123" s="46"/>
      <c r="CP123" s="46"/>
      <c r="CQ123" s="46"/>
      <c r="CR123" s="46"/>
      <c r="CS123" s="46"/>
      <c r="CT123" s="46"/>
      <c r="CU123" s="46"/>
      <c r="CV123" s="46"/>
      <c r="CW123" s="46"/>
      <c r="CX123" s="46"/>
      <c r="CY123" s="46"/>
      <c r="CZ123" s="46"/>
      <c r="DA123" s="46"/>
      <c r="DB123" s="46"/>
      <c r="DC123" s="46"/>
      <c r="DD123" s="46"/>
      <c r="DE123" s="46"/>
      <c r="DF123" s="46"/>
      <c r="DG123" s="46"/>
      <c r="DH123" s="46"/>
      <c r="DI123" s="46"/>
      <c r="DJ123" s="46"/>
      <c r="DK123" s="46"/>
      <c r="DL123" s="46"/>
      <c r="DM123" s="46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6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6"/>
      <c r="FV123" s="46"/>
      <c r="FW123" s="46"/>
      <c r="FX123" s="46"/>
      <c r="FY123" s="46"/>
      <c r="FZ123" s="46"/>
      <c r="GA123" s="46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6"/>
      <c r="GN123" s="46"/>
      <c r="GO123" s="46"/>
      <c r="GP123" s="46"/>
      <c r="GQ123" s="46"/>
      <c r="GR123" s="46"/>
      <c r="GS123" s="46"/>
      <c r="GT123" s="46"/>
      <c r="GU123" s="46"/>
      <c r="GV123" s="46"/>
      <c r="GW123" s="46"/>
      <c r="GX123" s="46"/>
      <c r="GY123" s="46"/>
      <c r="GZ123" s="46"/>
      <c r="HA123" s="46"/>
      <c r="HB123" s="46"/>
      <c r="HC123" s="46"/>
      <c r="HD123" s="46"/>
      <c r="HE123" s="46"/>
      <c r="HF123" s="46"/>
      <c r="HG123" s="46"/>
      <c r="HH123" s="46"/>
      <c r="HI123" s="46"/>
      <c r="HJ123" s="46"/>
      <c r="HK123" s="46"/>
      <c r="HL123" s="46"/>
      <c r="HM123" s="46"/>
      <c r="HN123" s="46"/>
      <c r="HO123" s="46"/>
      <c r="HP123" s="46"/>
      <c r="HQ123" s="46"/>
      <c r="HR123" s="46"/>
      <c r="HS123" s="46"/>
      <c r="HT123" s="46"/>
      <c r="HU123" s="46"/>
      <c r="HV123" s="46"/>
      <c r="HW123" s="46"/>
      <c r="HX123" s="46"/>
      <c r="HY123" s="46"/>
      <c r="HZ123" s="46"/>
      <c r="IA123" s="46"/>
      <c r="IB123" s="46"/>
      <c r="IC123" s="46"/>
      <c r="ID123" s="46"/>
      <c r="IE123" s="46"/>
      <c r="IF123" s="46"/>
      <c r="IG123" s="46"/>
      <c r="IH123" s="46"/>
      <c r="II123" s="46"/>
      <c r="IJ123" s="46"/>
      <c r="IK123" s="46"/>
      <c r="IL123" s="46"/>
      <c r="IM123" s="46"/>
      <c r="IN123" s="46"/>
      <c r="IO123" s="46"/>
      <c r="IP123" s="46"/>
      <c r="IQ123" s="46"/>
      <c r="IR123" s="46"/>
      <c r="IS123" s="46"/>
      <c r="IT123" s="46"/>
      <c r="IU123" s="46"/>
      <c r="IV123" s="46"/>
      <c r="IW123" s="46"/>
    </row>
    <row r="124" spans="1:257" s="1" customFormat="1" ht="9" customHeight="1">
      <c r="A124" s="43">
        <v>45041</v>
      </c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5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6"/>
      <c r="CD124" s="46"/>
      <c r="CE124" s="46"/>
      <c r="CF124" s="46"/>
      <c r="CG124" s="46"/>
      <c r="CH124" s="46"/>
      <c r="CI124" s="46"/>
      <c r="CJ124" s="46"/>
      <c r="CK124" s="46"/>
      <c r="CL124" s="46"/>
      <c r="CM124" s="46"/>
      <c r="CN124" s="46"/>
      <c r="CO124" s="46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6"/>
      <c r="DD124" s="46"/>
      <c r="DE124" s="46"/>
      <c r="DF124" s="46"/>
      <c r="DG124" s="46"/>
      <c r="DH124" s="46"/>
      <c r="DI124" s="46"/>
      <c r="DJ124" s="46"/>
      <c r="DK124" s="46"/>
      <c r="DL124" s="46"/>
      <c r="DM124" s="46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46"/>
      <c r="EO124" s="46"/>
      <c r="EP124" s="46"/>
      <c r="EQ124" s="46"/>
      <c r="ER124" s="46"/>
      <c r="ES124" s="46"/>
      <c r="ET124" s="46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6"/>
      <c r="FF124" s="46"/>
      <c r="FG124" s="46"/>
      <c r="FH124" s="46"/>
      <c r="FI124" s="46"/>
      <c r="FJ124" s="46"/>
      <c r="FK124" s="46"/>
      <c r="FL124" s="46"/>
      <c r="FM124" s="46"/>
      <c r="FN124" s="46"/>
      <c r="FO124" s="46"/>
      <c r="FP124" s="46"/>
      <c r="FQ124" s="46"/>
      <c r="FR124" s="46"/>
      <c r="FS124" s="46"/>
      <c r="FT124" s="46"/>
      <c r="FU124" s="46"/>
      <c r="FV124" s="46"/>
      <c r="FW124" s="46"/>
      <c r="FX124" s="46"/>
      <c r="FY124" s="46"/>
      <c r="FZ124" s="46"/>
      <c r="GA124" s="46"/>
      <c r="GB124" s="46"/>
      <c r="GC124" s="46"/>
      <c r="GD124" s="46"/>
      <c r="GE124" s="46"/>
      <c r="GF124" s="46"/>
      <c r="GG124" s="46"/>
      <c r="GH124" s="46"/>
      <c r="GI124" s="46"/>
      <c r="GJ124" s="46"/>
      <c r="GK124" s="46"/>
      <c r="GL124" s="46"/>
      <c r="GM124" s="46"/>
      <c r="GN124" s="46"/>
      <c r="GO124" s="46"/>
      <c r="GP124" s="46"/>
      <c r="GQ124" s="46"/>
      <c r="GR124" s="46"/>
      <c r="GS124" s="46"/>
      <c r="GT124" s="46"/>
      <c r="GU124" s="46"/>
      <c r="GV124" s="46"/>
      <c r="GW124" s="46"/>
      <c r="GX124" s="46"/>
      <c r="GY124" s="46"/>
      <c r="GZ124" s="46"/>
      <c r="HA124" s="46"/>
      <c r="HB124" s="46"/>
      <c r="HC124" s="46"/>
      <c r="HD124" s="46"/>
      <c r="HE124" s="46"/>
      <c r="HF124" s="46"/>
      <c r="HG124" s="46"/>
      <c r="HH124" s="46"/>
      <c r="HI124" s="46"/>
      <c r="HJ124" s="46"/>
      <c r="HK124" s="46"/>
      <c r="HL124" s="46"/>
      <c r="HM124" s="46"/>
      <c r="HN124" s="46"/>
      <c r="HO124" s="46"/>
      <c r="HP124" s="46"/>
      <c r="HQ124" s="46"/>
      <c r="HR124" s="46"/>
      <c r="HS124" s="46"/>
      <c r="HT124" s="46"/>
      <c r="HU124" s="46"/>
      <c r="HV124" s="46"/>
      <c r="HW124" s="46"/>
      <c r="HX124" s="46"/>
      <c r="HY124" s="46"/>
      <c r="HZ124" s="46"/>
      <c r="IA124" s="46"/>
      <c r="IB124" s="46"/>
      <c r="IC124" s="46"/>
      <c r="ID124" s="46"/>
      <c r="IE124" s="46"/>
      <c r="IF124" s="46"/>
      <c r="IG124" s="46"/>
      <c r="IH124" s="46"/>
      <c r="II124" s="46"/>
      <c r="IJ124" s="46"/>
      <c r="IK124" s="46"/>
      <c r="IL124" s="46"/>
      <c r="IM124" s="46"/>
      <c r="IN124" s="46"/>
      <c r="IO124" s="46"/>
      <c r="IP124" s="46"/>
      <c r="IQ124" s="46"/>
      <c r="IR124" s="46"/>
      <c r="IS124" s="46"/>
      <c r="IT124" s="46"/>
      <c r="IU124" s="46"/>
      <c r="IV124" s="46"/>
      <c r="IW124" s="46"/>
    </row>
    <row r="125" spans="1:257" s="1" customFormat="1" ht="9" customHeight="1">
      <c r="A125" s="43">
        <v>45042</v>
      </c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5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6"/>
      <c r="CD125" s="46"/>
      <c r="CE125" s="46"/>
      <c r="CF125" s="46"/>
      <c r="CG125" s="46"/>
      <c r="CH125" s="46"/>
      <c r="CI125" s="46"/>
      <c r="CJ125" s="46"/>
      <c r="CK125" s="46"/>
      <c r="CL125" s="46"/>
      <c r="CM125" s="46"/>
      <c r="CN125" s="46"/>
      <c r="CO125" s="46"/>
      <c r="CP125" s="46"/>
      <c r="CQ125" s="46"/>
      <c r="CR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H125" s="46"/>
      <c r="DI125" s="46"/>
      <c r="DJ125" s="46"/>
      <c r="DK125" s="46"/>
      <c r="DL125" s="46"/>
      <c r="DM125" s="46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6"/>
      <c r="ET125" s="46"/>
      <c r="EU125" s="46"/>
      <c r="EV125" s="46"/>
      <c r="EW125" s="46"/>
      <c r="EX125" s="46"/>
      <c r="EY125" s="46"/>
      <c r="EZ125" s="46"/>
      <c r="FA125" s="46"/>
      <c r="FB125" s="46"/>
      <c r="FC125" s="46"/>
      <c r="FD125" s="46"/>
      <c r="FE125" s="46"/>
      <c r="FF125" s="46"/>
      <c r="FG125" s="46"/>
      <c r="FH125" s="46"/>
      <c r="FI125" s="46"/>
      <c r="FJ125" s="46"/>
      <c r="FK125" s="46"/>
      <c r="FL125" s="46"/>
      <c r="FM125" s="46"/>
      <c r="FN125" s="46"/>
      <c r="FO125" s="46"/>
      <c r="FP125" s="46"/>
      <c r="FQ125" s="46"/>
      <c r="FR125" s="46"/>
      <c r="FS125" s="46"/>
      <c r="FT125" s="46"/>
      <c r="FU125" s="46"/>
      <c r="FV125" s="46"/>
      <c r="FW125" s="46"/>
      <c r="FX125" s="46"/>
      <c r="FY125" s="46"/>
      <c r="FZ125" s="46"/>
      <c r="GA125" s="46"/>
      <c r="GB125" s="46"/>
      <c r="GC125" s="46"/>
      <c r="GD125" s="46"/>
      <c r="GE125" s="46"/>
      <c r="GF125" s="46"/>
      <c r="GG125" s="46"/>
      <c r="GH125" s="46"/>
      <c r="GI125" s="46"/>
      <c r="GJ125" s="46"/>
      <c r="GK125" s="46"/>
      <c r="GL125" s="46"/>
      <c r="GM125" s="46"/>
      <c r="GN125" s="46"/>
      <c r="GO125" s="46"/>
      <c r="GP125" s="46"/>
      <c r="GQ125" s="46"/>
      <c r="GR125" s="46"/>
      <c r="GS125" s="46"/>
      <c r="GT125" s="46"/>
      <c r="GU125" s="46"/>
      <c r="GV125" s="46"/>
      <c r="GW125" s="46"/>
      <c r="GX125" s="46"/>
      <c r="GY125" s="46"/>
      <c r="GZ125" s="46"/>
      <c r="HA125" s="46"/>
      <c r="HB125" s="46"/>
      <c r="HC125" s="46"/>
      <c r="HD125" s="46"/>
      <c r="HE125" s="46"/>
      <c r="HF125" s="46"/>
      <c r="HG125" s="46"/>
      <c r="HH125" s="46"/>
      <c r="HI125" s="46"/>
      <c r="HJ125" s="46"/>
      <c r="HK125" s="46"/>
      <c r="HL125" s="46"/>
      <c r="HM125" s="46"/>
      <c r="HN125" s="46"/>
      <c r="HO125" s="46"/>
      <c r="HP125" s="46"/>
      <c r="HQ125" s="46"/>
      <c r="HR125" s="46"/>
      <c r="HS125" s="46"/>
      <c r="HT125" s="46"/>
      <c r="HU125" s="46"/>
      <c r="HV125" s="46"/>
      <c r="HW125" s="46"/>
      <c r="HX125" s="46"/>
      <c r="HY125" s="46"/>
      <c r="HZ125" s="46"/>
      <c r="IA125" s="46"/>
      <c r="IB125" s="46"/>
      <c r="IC125" s="46"/>
      <c r="ID125" s="46"/>
      <c r="IE125" s="46"/>
      <c r="IF125" s="46"/>
      <c r="IG125" s="46"/>
      <c r="IH125" s="46"/>
      <c r="II125" s="46"/>
      <c r="IJ125" s="46"/>
      <c r="IK125" s="46"/>
      <c r="IL125" s="46"/>
      <c r="IM125" s="46"/>
      <c r="IN125" s="46"/>
      <c r="IO125" s="46"/>
      <c r="IP125" s="46"/>
      <c r="IQ125" s="46"/>
      <c r="IR125" s="46"/>
      <c r="IS125" s="46"/>
      <c r="IT125" s="46"/>
      <c r="IU125" s="46"/>
      <c r="IV125" s="46"/>
      <c r="IW125" s="46"/>
    </row>
    <row r="126" spans="1:257" s="1" customFormat="1" ht="9" customHeight="1">
      <c r="A126" s="43">
        <v>45043</v>
      </c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6"/>
      <c r="CD126" s="46"/>
      <c r="CE126" s="46"/>
      <c r="CF126" s="46"/>
      <c r="CG126" s="46"/>
      <c r="CH126" s="46"/>
      <c r="CI126" s="46"/>
      <c r="CJ126" s="46"/>
      <c r="CK126" s="46"/>
      <c r="CL126" s="46"/>
      <c r="CM126" s="46"/>
      <c r="CN126" s="46"/>
      <c r="CO126" s="46"/>
      <c r="CP126" s="46"/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6"/>
      <c r="DD126" s="46"/>
      <c r="DE126" s="46"/>
      <c r="DF126" s="46"/>
      <c r="DG126" s="46"/>
      <c r="DH126" s="46"/>
      <c r="DI126" s="46"/>
      <c r="DJ126" s="46"/>
      <c r="DK126" s="46"/>
      <c r="DL126" s="46"/>
      <c r="DM126" s="46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/>
      <c r="ET126" s="46"/>
      <c r="EU126" s="46"/>
      <c r="EV126" s="46"/>
      <c r="EW126" s="46"/>
      <c r="EX126" s="46"/>
      <c r="EY126" s="46"/>
      <c r="EZ126" s="46"/>
      <c r="FA126" s="46"/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/>
      <c r="FU126" s="46"/>
      <c r="FV126" s="46"/>
      <c r="FW126" s="46"/>
      <c r="FX126" s="46"/>
      <c r="FY126" s="46"/>
      <c r="FZ126" s="46"/>
      <c r="GA126" s="46"/>
      <c r="GB126" s="46"/>
      <c r="GC126" s="46"/>
      <c r="GD126" s="46"/>
      <c r="GE126" s="46"/>
      <c r="GF126" s="46"/>
      <c r="GG126" s="46"/>
      <c r="GH126" s="46"/>
      <c r="GI126" s="46"/>
      <c r="GJ126" s="46"/>
      <c r="GK126" s="46"/>
      <c r="GL126" s="46"/>
      <c r="GM126" s="46"/>
      <c r="GN126" s="46"/>
      <c r="GO126" s="46"/>
      <c r="GP126" s="46"/>
      <c r="GQ126" s="46"/>
      <c r="GR126" s="46"/>
      <c r="GS126" s="46"/>
      <c r="GT126" s="46"/>
      <c r="GU126" s="46"/>
      <c r="GV126" s="46"/>
      <c r="GW126" s="46"/>
      <c r="GX126" s="46"/>
      <c r="GY126" s="46"/>
      <c r="GZ126" s="46"/>
      <c r="HA126" s="46"/>
      <c r="HB126" s="46"/>
      <c r="HC126" s="46"/>
      <c r="HD126" s="46"/>
      <c r="HE126" s="46"/>
      <c r="HF126" s="46"/>
      <c r="HG126" s="46"/>
      <c r="HH126" s="46"/>
      <c r="HI126" s="46"/>
      <c r="HJ126" s="46"/>
      <c r="HK126" s="46"/>
      <c r="HL126" s="46"/>
      <c r="HM126" s="46"/>
      <c r="HN126" s="46"/>
      <c r="HO126" s="46"/>
      <c r="HP126" s="46"/>
      <c r="HQ126" s="46"/>
      <c r="HR126" s="46"/>
      <c r="HS126" s="46"/>
      <c r="HT126" s="46"/>
      <c r="HU126" s="46"/>
      <c r="HV126" s="46"/>
      <c r="HW126" s="46"/>
      <c r="HX126" s="46"/>
      <c r="HY126" s="46"/>
      <c r="HZ126" s="46"/>
      <c r="IA126" s="46"/>
      <c r="IB126" s="46"/>
      <c r="IC126" s="46"/>
      <c r="ID126" s="46"/>
      <c r="IE126" s="46"/>
      <c r="IF126" s="46"/>
      <c r="IG126" s="46"/>
      <c r="IH126" s="46"/>
      <c r="II126" s="46"/>
      <c r="IJ126" s="46"/>
      <c r="IK126" s="46"/>
      <c r="IL126" s="46"/>
      <c r="IM126" s="46"/>
      <c r="IN126" s="46"/>
      <c r="IO126" s="46"/>
      <c r="IP126" s="46"/>
      <c r="IQ126" s="46"/>
      <c r="IR126" s="46"/>
      <c r="IS126" s="46"/>
      <c r="IT126" s="46"/>
      <c r="IU126" s="46"/>
      <c r="IV126" s="46"/>
      <c r="IW126" s="46"/>
    </row>
    <row r="127" spans="1:257" s="1" customFormat="1" ht="9" customHeight="1">
      <c r="A127" s="43">
        <v>45044</v>
      </c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5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6"/>
      <c r="CD127" s="46"/>
      <c r="CE127" s="46"/>
      <c r="CF127" s="46"/>
      <c r="CG127" s="46"/>
      <c r="CH127" s="46"/>
      <c r="CI127" s="46"/>
      <c r="CJ127" s="46"/>
      <c r="CK127" s="46"/>
      <c r="CL127" s="46"/>
      <c r="CM127" s="46"/>
      <c r="CN127" s="46"/>
      <c r="CO127" s="46"/>
      <c r="CP127" s="46"/>
      <c r="CQ127" s="46"/>
      <c r="CR127" s="46"/>
      <c r="CS127" s="46"/>
      <c r="CT127" s="46"/>
      <c r="CU127" s="46"/>
      <c r="CV127" s="46"/>
      <c r="CW127" s="46"/>
      <c r="CX127" s="46"/>
      <c r="CY127" s="46"/>
      <c r="CZ127" s="46"/>
      <c r="DA127" s="46"/>
      <c r="DB127" s="46"/>
      <c r="DC127" s="46"/>
      <c r="DD127" s="46"/>
      <c r="DE127" s="46"/>
      <c r="DF127" s="46"/>
      <c r="DG127" s="46"/>
      <c r="DH127" s="46"/>
      <c r="DI127" s="46"/>
      <c r="DJ127" s="46"/>
      <c r="DK127" s="46"/>
      <c r="DL127" s="46"/>
      <c r="DM127" s="46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6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6"/>
      <c r="FV127" s="46"/>
      <c r="FW127" s="46"/>
      <c r="FX127" s="46"/>
      <c r="FY127" s="46"/>
      <c r="FZ127" s="46"/>
      <c r="GA127" s="46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6"/>
      <c r="GN127" s="46"/>
      <c r="GO127" s="46"/>
      <c r="GP127" s="46"/>
      <c r="GQ127" s="46"/>
      <c r="GR127" s="46"/>
      <c r="GS127" s="46"/>
      <c r="GT127" s="46"/>
      <c r="GU127" s="46"/>
      <c r="GV127" s="46"/>
      <c r="GW127" s="46"/>
      <c r="GX127" s="46"/>
      <c r="GY127" s="46"/>
      <c r="GZ127" s="46"/>
      <c r="HA127" s="46"/>
      <c r="HB127" s="46"/>
      <c r="HC127" s="46"/>
      <c r="HD127" s="46"/>
      <c r="HE127" s="46"/>
      <c r="HF127" s="46"/>
      <c r="HG127" s="46"/>
      <c r="HH127" s="46"/>
      <c r="HI127" s="46"/>
      <c r="HJ127" s="46"/>
      <c r="HK127" s="46"/>
      <c r="HL127" s="46"/>
      <c r="HM127" s="46"/>
      <c r="HN127" s="46"/>
      <c r="HO127" s="46"/>
      <c r="HP127" s="46"/>
      <c r="HQ127" s="46"/>
      <c r="HR127" s="46"/>
      <c r="HS127" s="46"/>
      <c r="HT127" s="46"/>
      <c r="HU127" s="46"/>
      <c r="HV127" s="46"/>
      <c r="HW127" s="46"/>
      <c r="HX127" s="46"/>
      <c r="HY127" s="46"/>
      <c r="HZ127" s="46"/>
      <c r="IA127" s="46"/>
      <c r="IB127" s="46"/>
      <c r="IC127" s="46"/>
      <c r="ID127" s="46"/>
      <c r="IE127" s="46"/>
      <c r="IF127" s="46"/>
      <c r="IG127" s="46"/>
      <c r="IH127" s="46"/>
      <c r="II127" s="46"/>
      <c r="IJ127" s="46"/>
      <c r="IK127" s="46"/>
      <c r="IL127" s="46"/>
      <c r="IM127" s="46"/>
      <c r="IN127" s="46"/>
      <c r="IO127" s="46"/>
      <c r="IP127" s="46"/>
      <c r="IQ127" s="46"/>
      <c r="IR127" s="46"/>
      <c r="IS127" s="46"/>
      <c r="IT127" s="46"/>
      <c r="IU127" s="46"/>
      <c r="IV127" s="46"/>
      <c r="IW127" s="46"/>
    </row>
    <row r="128" spans="1:257" s="1" customFormat="1" ht="9" customHeight="1">
      <c r="A128" s="43">
        <v>45045</v>
      </c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5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6"/>
      <c r="CD128" s="46"/>
      <c r="CE128" s="46"/>
      <c r="CF128" s="46"/>
      <c r="CG128" s="46"/>
      <c r="CH128" s="46"/>
      <c r="CI128" s="46"/>
      <c r="CJ128" s="46"/>
      <c r="CK128" s="46"/>
      <c r="CL128" s="46"/>
      <c r="CM128" s="46"/>
      <c r="CN128" s="46"/>
      <c r="CO128" s="46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6"/>
      <c r="DD128" s="46"/>
      <c r="DE128" s="46"/>
      <c r="DF128" s="46"/>
      <c r="DG128" s="46"/>
      <c r="DH128" s="46"/>
      <c r="DI128" s="46"/>
      <c r="DJ128" s="46"/>
      <c r="DK128" s="46"/>
      <c r="DL128" s="46"/>
      <c r="DM128" s="46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6"/>
      <c r="ET128" s="46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6"/>
      <c r="FF128" s="46"/>
      <c r="FG128" s="46"/>
      <c r="FH128" s="46"/>
      <c r="FI128" s="46"/>
      <c r="FJ128" s="46"/>
      <c r="FK128" s="46"/>
      <c r="FL128" s="46"/>
      <c r="FM128" s="46"/>
      <c r="FN128" s="46"/>
      <c r="FO128" s="46"/>
      <c r="FP128" s="46"/>
      <c r="FQ128" s="46"/>
      <c r="FR128" s="46"/>
      <c r="FS128" s="46"/>
      <c r="FT128" s="46"/>
      <c r="FU128" s="46"/>
      <c r="FV128" s="46"/>
      <c r="FW128" s="46"/>
      <c r="FX128" s="46"/>
      <c r="FY128" s="46"/>
      <c r="FZ128" s="46"/>
      <c r="GA128" s="46"/>
      <c r="GB128" s="46"/>
      <c r="GC128" s="46"/>
      <c r="GD128" s="46"/>
      <c r="GE128" s="46"/>
      <c r="GF128" s="46"/>
      <c r="GG128" s="46"/>
      <c r="GH128" s="46"/>
      <c r="GI128" s="46"/>
      <c r="GJ128" s="46"/>
      <c r="GK128" s="46"/>
      <c r="GL128" s="46"/>
      <c r="GM128" s="46"/>
      <c r="GN128" s="46"/>
      <c r="GO128" s="46"/>
      <c r="GP128" s="46"/>
      <c r="GQ128" s="46"/>
      <c r="GR128" s="46"/>
      <c r="GS128" s="46"/>
      <c r="GT128" s="46"/>
      <c r="GU128" s="46"/>
      <c r="GV128" s="46"/>
      <c r="GW128" s="46"/>
      <c r="GX128" s="46"/>
      <c r="GY128" s="46"/>
      <c r="GZ128" s="46"/>
      <c r="HA128" s="46"/>
      <c r="HB128" s="46"/>
      <c r="HC128" s="46"/>
      <c r="HD128" s="46"/>
      <c r="HE128" s="46"/>
      <c r="HF128" s="46"/>
      <c r="HG128" s="46"/>
      <c r="HH128" s="46"/>
      <c r="HI128" s="46"/>
      <c r="HJ128" s="46"/>
      <c r="HK128" s="46"/>
      <c r="HL128" s="46"/>
      <c r="HM128" s="46"/>
      <c r="HN128" s="46"/>
      <c r="HO128" s="46"/>
      <c r="HP128" s="46"/>
      <c r="HQ128" s="46"/>
      <c r="HR128" s="46"/>
      <c r="HS128" s="46"/>
      <c r="HT128" s="46"/>
      <c r="HU128" s="46"/>
      <c r="HV128" s="46"/>
      <c r="HW128" s="46"/>
      <c r="HX128" s="46"/>
      <c r="HY128" s="46"/>
      <c r="HZ128" s="46"/>
      <c r="IA128" s="46"/>
      <c r="IB128" s="46"/>
      <c r="IC128" s="46"/>
      <c r="ID128" s="46"/>
      <c r="IE128" s="46"/>
      <c r="IF128" s="46"/>
      <c r="IG128" s="46"/>
      <c r="IH128" s="46"/>
      <c r="II128" s="46"/>
      <c r="IJ128" s="46"/>
      <c r="IK128" s="46"/>
      <c r="IL128" s="46"/>
      <c r="IM128" s="46"/>
      <c r="IN128" s="46"/>
      <c r="IO128" s="46"/>
      <c r="IP128" s="46"/>
      <c r="IQ128" s="46"/>
      <c r="IR128" s="46"/>
      <c r="IS128" s="46"/>
      <c r="IT128" s="46"/>
      <c r="IU128" s="46"/>
      <c r="IV128" s="46"/>
      <c r="IW128" s="46"/>
    </row>
    <row r="129" spans="1:257" s="1" customFormat="1" ht="9" customHeight="1">
      <c r="A129" s="43">
        <v>45046</v>
      </c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5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6"/>
      <c r="CD129" s="46"/>
      <c r="CE129" s="46"/>
      <c r="CF129" s="46"/>
      <c r="CG129" s="46"/>
      <c r="CH129" s="46"/>
      <c r="CI129" s="46"/>
      <c r="CJ129" s="46"/>
      <c r="CK129" s="46"/>
      <c r="CL129" s="46"/>
      <c r="CM129" s="46"/>
      <c r="CN129" s="46"/>
      <c r="CO129" s="46"/>
      <c r="CP129" s="46"/>
      <c r="CQ129" s="46"/>
      <c r="CR129" s="46"/>
      <c r="CS129" s="46"/>
      <c r="CT129" s="46"/>
      <c r="CU129" s="46"/>
      <c r="CV129" s="46"/>
      <c r="CW129" s="46"/>
      <c r="CX129" s="46"/>
      <c r="CY129" s="46"/>
      <c r="CZ129" s="46"/>
      <c r="DA129" s="46"/>
      <c r="DB129" s="46"/>
      <c r="DC129" s="46"/>
      <c r="DD129" s="46"/>
      <c r="DE129" s="46"/>
      <c r="DF129" s="46"/>
      <c r="DG129" s="46"/>
      <c r="DH129" s="46"/>
      <c r="DI129" s="46"/>
      <c r="DJ129" s="46"/>
      <c r="DK129" s="46"/>
      <c r="DL129" s="46"/>
      <c r="DM129" s="46"/>
      <c r="DN129" s="46"/>
      <c r="DO129" s="46"/>
      <c r="DP129" s="46"/>
      <c r="DQ129" s="46"/>
      <c r="DR129" s="46"/>
      <c r="DS129" s="46"/>
      <c r="DT129" s="46"/>
      <c r="DU129" s="46"/>
      <c r="DV129" s="46"/>
      <c r="DW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6"/>
      <c r="ET129" s="46"/>
      <c r="EU129" s="46"/>
      <c r="EV129" s="46"/>
      <c r="EW129" s="46"/>
      <c r="EX129" s="46"/>
      <c r="EY129" s="46"/>
      <c r="EZ129" s="46"/>
      <c r="FA129" s="46"/>
      <c r="FB129" s="46"/>
      <c r="FC129" s="46"/>
      <c r="FD129" s="46"/>
      <c r="FE129" s="46"/>
      <c r="FF129" s="46"/>
      <c r="FG129" s="46"/>
      <c r="FH129" s="46"/>
      <c r="FI129" s="46"/>
      <c r="FJ129" s="46"/>
      <c r="FK129" s="46"/>
      <c r="FL129" s="46"/>
      <c r="FM129" s="46"/>
      <c r="FN129" s="46"/>
      <c r="FO129" s="46"/>
      <c r="FP129" s="46"/>
      <c r="FQ129" s="46"/>
      <c r="FR129" s="46"/>
      <c r="FS129" s="46"/>
      <c r="FT129" s="46"/>
      <c r="FU129" s="46"/>
      <c r="FV129" s="46"/>
      <c r="FW129" s="46"/>
      <c r="FX129" s="46"/>
      <c r="FY129" s="46"/>
      <c r="FZ129" s="46"/>
      <c r="GA129" s="46"/>
      <c r="GB129" s="46"/>
      <c r="GC129" s="46"/>
      <c r="GD129" s="46"/>
      <c r="GE129" s="46"/>
      <c r="GF129" s="46"/>
      <c r="GG129" s="46"/>
      <c r="GH129" s="46"/>
      <c r="GI129" s="46"/>
      <c r="GJ129" s="46"/>
      <c r="GK129" s="46"/>
      <c r="GL129" s="46"/>
      <c r="GM129" s="46"/>
      <c r="GN129" s="46"/>
      <c r="GO129" s="46"/>
      <c r="GP129" s="46"/>
      <c r="GQ129" s="46"/>
      <c r="GR129" s="46"/>
      <c r="GS129" s="46"/>
      <c r="GT129" s="46"/>
      <c r="GU129" s="46"/>
      <c r="GV129" s="46"/>
      <c r="GW129" s="46"/>
      <c r="GX129" s="46"/>
      <c r="GY129" s="46"/>
      <c r="GZ129" s="46"/>
      <c r="HA129" s="46"/>
      <c r="HB129" s="46"/>
      <c r="HC129" s="46"/>
      <c r="HD129" s="46"/>
      <c r="HE129" s="46"/>
      <c r="HF129" s="46"/>
      <c r="HG129" s="46"/>
      <c r="HH129" s="46"/>
      <c r="HI129" s="46"/>
      <c r="HJ129" s="46"/>
      <c r="HK129" s="46"/>
      <c r="HL129" s="46"/>
      <c r="HM129" s="46"/>
      <c r="HN129" s="46"/>
      <c r="HO129" s="46"/>
      <c r="HP129" s="46"/>
      <c r="HQ129" s="46"/>
      <c r="HR129" s="46"/>
      <c r="HS129" s="46"/>
      <c r="HT129" s="46"/>
      <c r="HU129" s="46"/>
      <c r="HV129" s="46"/>
      <c r="HW129" s="46"/>
      <c r="HX129" s="46"/>
      <c r="HY129" s="46"/>
      <c r="HZ129" s="46"/>
      <c r="IA129" s="46"/>
      <c r="IB129" s="46"/>
      <c r="IC129" s="46"/>
      <c r="ID129" s="46"/>
      <c r="IE129" s="46"/>
      <c r="IF129" s="46"/>
      <c r="IG129" s="46"/>
      <c r="IH129" s="46"/>
      <c r="II129" s="46"/>
      <c r="IJ129" s="46"/>
      <c r="IK129" s="46"/>
      <c r="IL129" s="46"/>
      <c r="IM129" s="46"/>
      <c r="IN129" s="46"/>
      <c r="IO129" s="46"/>
      <c r="IP129" s="46"/>
      <c r="IQ129" s="46"/>
      <c r="IR129" s="46"/>
      <c r="IS129" s="46"/>
      <c r="IT129" s="46"/>
      <c r="IU129" s="46"/>
      <c r="IV129" s="46"/>
      <c r="IW129" s="46"/>
    </row>
    <row r="130" spans="1:257" s="1" customFormat="1" ht="9" customHeight="1">
      <c r="A130" s="43">
        <v>45047</v>
      </c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5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6"/>
      <c r="CD130" s="46"/>
      <c r="CE130" s="46"/>
      <c r="CF130" s="46"/>
      <c r="CG130" s="46"/>
      <c r="CH130" s="46"/>
      <c r="CI130" s="46"/>
      <c r="CJ130" s="46"/>
      <c r="CK130" s="46"/>
      <c r="CL130" s="46"/>
      <c r="CM130" s="46"/>
      <c r="CN130" s="46"/>
      <c r="CO130" s="46"/>
      <c r="CP130" s="46"/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H130" s="46"/>
      <c r="DI130" s="46"/>
      <c r="DJ130" s="46"/>
      <c r="DK130" s="46"/>
      <c r="DL130" s="46"/>
      <c r="DM130" s="46"/>
      <c r="DN130" s="46"/>
      <c r="DO130" s="46"/>
      <c r="DP130" s="46"/>
      <c r="DQ130" s="46"/>
      <c r="DR130" s="46"/>
      <c r="DS130" s="46"/>
      <c r="DT130" s="46"/>
      <c r="DU130" s="46"/>
      <c r="DV130" s="46"/>
      <c r="DW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/>
      <c r="ET130" s="46"/>
      <c r="EU130" s="46"/>
      <c r="EV130" s="46"/>
      <c r="EW130" s="46"/>
      <c r="EX130" s="46"/>
      <c r="EY130" s="46"/>
      <c r="EZ130" s="46"/>
      <c r="FA130" s="46"/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/>
      <c r="FU130" s="46"/>
      <c r="FV130" s="46"/>
      <c r="FW130" s="46"/>
      <c r="FX130" s="46"/>
      <c r="FY130" s="46"/>
      <c r="FZ130" s="46"/>
      <c r="GA130" s="46"/>
      <c r="GB130" s="46"/>
      <c r="GC130" s="46"/>
      <c r="GD130" s="46"/>
      <c r="GE130" s="46"/>
      <c r="GF130" s="46"/>
      <c r="GG130" s="46"/>
      <c r="GH130" s="46"/>
      <c r="GI130" s="46"/>
      <c r="GJ130" s="46"/>
      <c r="GK130" s="46"/>
      <c r="GL130" s="46"/>
      <c r="GM130" s="46"/>
      <c r="GN130" s="46"/>
      <c r="GO130" s="46"/>
      <c r="GP130" s="46"/>
      <c r="GQ130" s="46"/>
      <c r="GR130" s="46"/>
      <c r="GS130" s="46"/>
      <c r="GT130" s="46"/>
      <c r="GU130" s="46"/>
      <c r="GV130" s="46"/>
      <c r="GW130" s="46"/>
      <c r="GX130" s="46"/>
      <c r="GY130" s="46"/>
      <c r="GZ130" s="46"/>
      <c r="HA130" s="46"/>
      <c r="HB130" s="46"/>
      <c r="HC130" s="46"/>
      <c r="HD130" s="46"/>
      <c r="HE130" s="46"/>
      <c r="HF130" s="46"/>
      <c r="HG130" s="46"/>
      <c r="HH130" s="46"/>
      <c r="HI130" s="46"/>
      <c r="HJ130" s="46"/>
      <c r="HK130" s="46"/>
      <c r="HL130" s="46"/>
      <c r="HM130" s="46"/>
      <c r="HN130" s="46"/>
      <c r="HO130" s="46"/>
      <c r="HP130" s="46"/>
      <c r="HQ130" s="46"/>
      <c r="HR130" s="46"/>
      <c r="HS130" s="46"/>
      <c r="HT130" s="46"/>
      <c r="HU130" s="46"/>
      <c r="HV130" s="46"/>
      <c r="HW130" s="46"/>
      <c r="HX130" s="46"/>
      <c r="HY130" s="46"/>
      <c r="HZ130" s="46"/>
      <c r="IA130" s="46"/>
      <c r="IB130" s="46"/>
      <c r="IC130" s="46"/>
      <c r="ID130" s="46"/>
      <c r="IE130" s="46"/>
      <c r="IF130" s="46"/>
      <c r="IG130" s="46"/>
      <c r="IH130" s="46"/>
      <c r="II130" s="46"/>
      <c r="IJ130" s="46"/>
      <c r="IK130" s="46"/>
      <c r="IL130" s="46"/>
      <c r="IM130" s="46"/>
      <c r="IN130" s="46"/>
      <c r="IO130" s="46"/>
      <c r="IP130" s="46"/>
      <c r="IQ130" s="46"/>
      <c r="IR130" s="46"/>
      <c r="IS130" s="46"/>
      <c r="IT130" s="46"/>
      <c r="IU130" s="46"/>
      <c r="IV130" s="46"/>
      <c r="IW130" s="46"/>
    </row>
    <row r="131" spans="1:257" s="1" customFormat="1" ht="9" customHeight="1">
      <c r="A131" s="43">
        <v>45048</v>
      </c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5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6"/>
      <c r="CD131" s="46"/>
      <c r="CE131" s="46"/>
      <c r="CF131" s="46"/>
      <c r="CG131" s="46"/>
      <c r="CH131" s="46"/>
      <c r="CI131" s="46"/>
      <c r="CJ131" s="46"/>
      <c r="CK131" s="46"/>
      <c r="CL131" s="46"/>
      <c r="CM131" s="46"/>
      <c r="CN131" s="46"/>
      <c r="CO131" s="46"/>
      <c r="CP131" s="46"/>
      <c r="CQ131" s="46"/>
      <c r="CR131" s="46"/>
      <c r="CS131" s="46"/>
      <c r="CT131" s="46"/>
      <c r="CU131" s="46"/>
      <c r="CV131" s="46"/>
      <c r="CW131" s="46"/>
      <c r="CX131" s="46"/>
      <c r="CY131" s="46"/>
      <c r="CZ131" s="46"/>
      <c r="DA131" s="46"/>
      <c r="DB131" s="46"/>
      <c r="DC131" s="46"/>
      <c r="DD131" s="46"/>
      <c r="DE131" s="46"/>
      <c r="DF131" s="46"/>
      <c r="DG131" s="46"/>
      <c r="DH131" s="46"/>
      <c r="DI131" s="46"/>
      <c r="DJ131" s="46"/>
      <c r="DK131" s="46"/>
      <c r="DL131" s="46"/>
      <c r="DM131" s="46"/>
      <c r="DN131" s="46"/>
      <c r="DO131" s="46"/>
      <c r="DP131" s="46"/>
      <c r="DQ131" s="46"/>
      <c r="DR131" s="46"/>
      <c r="DS131" s="46"/>
      <c r="DT131" s="46"/>
      <c r="DU131" s="46"/>
      <c r="DV131" s="46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6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6"/>
      <c r="FV131" s="46"/>
      <c r="FW131" s="46"/>
      <c r="FX131" s="46"/>
      <c r="FY131" s="46"/>
      <c r="FZ131" s="46"/>
      <c r="GA131" s="46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6"/>
      <c r="GN131" s="46"/>
      <c r="GO131" s="46"/>
      <c r="GP131" s="46"/>
      <c r="GQ131" s="46"/>
      <c r="GR131" s="46"/>
      <c r="GS131" s="46"/>
      <c r="GT131" s="46"/>
      <c r="GU131" s="46"/>
      <c r="GV131" s="46"/>
      <c r="GW131" s="46"/>
      <c r="GX131" s="46"/>
      <c r="GY131" s="46"/>
      <c r="GZ131" s="46"/>
      <c r="HA131" s="46"/>
      <c r="HB131" s="46"/>
      <c r="HC131" s="46"/>
      <c r="HD131" s="46"/>
      <c r="HE131" s="46"/>
      <c r="HF131" s="46"/>
      <c r="HG131" s="46"/>
      <c r="HH131" s="46"/>
      <c r="HI131" s="46"/>
      <c r="HJ131" s="46"/>
      <c r="HK131" s="46"/>
      <c r="HL131" s="46"/>
      <c r="HM131" s="46"/>
      <c r="HN131" s="46"/>
      <c r="HO131" s="46"/>
      <c r="HP131" s="46"/>
      <c r="HQ131" s="46"/>
      <c r="HR131" s="46"/>
      <c r="HS131" s="46"/>
      <c r="HT131" s="46"/>
      <c r="HU131" s="46"/>
      <c r="HV131" s="46"/>
      <c r="HW131" s="46"/>
      <c r="HX131" s="46"/>
      <c r="HY131" s="46"/>
      <c r="HZ131" s="46"/>
      <c r="IA131" s="46"/>
      <c r="IB131" s="46"/>
      <c r="IC131" s="46"/>
      <c r="ID131" s="46"/>
      <c r="IE131" s="46"/>
      <c r="IF131" s="46"/>
      <c r="IG131" s="46"/>
      <c r="IH131" s="46"/>
      <c r="II131" s="46"/>
      <c r="IJ131" s="46"/>
      <c r="IK131" s="46"/>
      <c r="IL131" s="46"/>
      <c r="IM131" s="46"/>
      <c r="IN131" s="46"/>
      <c r="IO131" s="46"/>
      <c r="IP131" s="46"/>
      <c r="IQ131" s="46"/>
      <c r="IR131" s="46"/>
      <c r="IS131" s="46"/>
      <c r="IT131" s="46"/>
      <c r="IU131" s="46"/>
      <c r="IV131" s="46"/>
      <c r="IW131" s="46"/>
    </row>
    <row r="132" spans="1:257" s="1" customFormat="1" ht="9" customHeight="1">
      <c r="A132" s="43">
        <v>45049</v>
      </c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5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6"/>
      <c r="CD132" s="46"/>
      <c r="CE132" s="46"/>
      <c r="CF132" s="46"/>
      <c r="CG132" s="46"/>
      <c r="CH132" s="46"/>
      <c r="CI132" s="46"/>
      <c r="CJ132" s="46"/>
      <c r="CK132" s="46"/>
      <c r="CL132" s="46"/>
      <c r="CM132" s="46"/>
      <c r="CN132" s="46"/>
      <c r="CO132" s="46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H132" s="46"/>
      <c r="DI132" s="46"/>
      <c r="DJ132" s="46"/>
      <c r="DK132" s="46"/>
      <c r="DL132" s="46"/>
      <c r="DM132" s="46"/>
      <c r="DN132" s="46"/>
      <c r="DO132" s="46"/>
      <c r="DP132" s="46"/>
      <c r="DQ132" s="46"/>
      <c r="DR132" s="46"/>
      <c r="DS132" s="46"/>
      <c r="DT132" s="46"/>
      <c r="DU132" s="46"/>
      <c r="DV132" s="46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J132" s="46"/>
      <c r="EK132" s="46"/>
      <c r="EL132" s="46"/>
      <c r="EM132" s="46"/>
      <c r="EN132" s="46"/>
      <c r="EO132" s="46"/>
      <c r="EP132" s="46"/>
      <c r="EQ132" s="46"/>
      <c r="ER132" s="46"/>
      <c r="ES132" s="46"/>
      <c r="ET132" s="46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6"/>
      <c r="FF132" s="46"/>
      <c r="FG132" s="46"/>
      <c r="FH132" s="46"/>
      <c r="FI132" s="46"/>
      <c r="FJ132" s="46"/>
      <c r="FK132" s="46"/>
      <c r="FL132" s="46"/>
      <c r="FM132" s="46"/>
      <c r="FN132" s="46"/>
      <c r="FO132" s="46"/>
      <c r="FP132" s="46"/>
      <c r="FQ132" s="46"/>
      <c r="FR132" s="46"/>
      <c r="FS132" s="46"/>
      <c r="FT132" s="46"/>
      <c r="FU132" s="46"/>
      <c r="FV132" s="46"/>
      <c r="FW132" s="46"/>
      <c r="FX132" s="46"/>
      <c r="FY132" s="46"/>
      <c r="FZ132" s="46"/>
      <c r="GA132" s="46"/>
      <c r="GB132" s="46"/>
      <c r="GC132" s="46"/>
      <c r="GD132" s="46"/>
      <c r="GE132" s="46"/>
      <c r="GF132" s="46"/>
      <c r="GG132" s="46"/>
      <c r="GH132" s="46"/>
      <c r="GI132" s="46"/>
      <c r="GJ132" s="46"/>
      <c r="GK132" s="46"/>
      <c r="GL132" s="46"/>
      <c r="GM132" s="46"/>
      <c r="GN132" s="46"/>
      <c r="GO132" s="46"/>
      <c r="GP132" s="46"/>
      <c r="GQ132" s="46"/>
      <c r="GR132" s="46"/>
      <c r="GS132" s="46"/>
      <c r="GT132" s="46"/>
      <c r="GU132" s="46"/>
      <c r="GV132" s="46"/>
      <c r="GW132" s="46"/>
      <c r="GX132" s="46"/>
      <c r="GY132" s="46"/>
      <c r="GZ132" s="46"/>
      <c r="HA132" s="46"/>
      <c r="HB132" s="46"/>
      <c r="HC132" s="46"/>
      <c r="HD132" s="46"/>
      <c r="HE132" s="46"/>
      <c r="HF132" s="46"/>
      <c r="HG132" s="46"/>
      <c r="HH132" s="46"/>
      <c r="HI132" s="46"/>
      <c r="HJ132" s="46"/>
      <c r="HK132" s="46"/>
      <c r="HL132" s="46"/>
      <c r="HM132" s="46"/>
      <c r="HN132" s="46"/>
      <c r="HO132" s="46"/>
      <c r="HP132" s="46"/>
      <c r="HQ132" s="46"/>
      <c r="HR132" s="46"/>
      <c r="HS132" s="46"/>
      <c r="HT132" s="46"/>
      <c r="HU132" s="46"/>
      <c r="HV132" s="46"/>
      <c r="HW132" s="46"/>
      <c r="HX132" s="46"/>
      <c r="HY132" s="46"/>
      <c r="HZ132" s="46"/>
      <c r="IA132" s="46"/>
      <c r="IB132" s="46"/>
      <c r="IC132" s="46"/>
      <c r="ID132" s="46"/>
      <c r="IE132" s="46"/>
      <c r="IF132" s="46"/>
      <c r="IG132" s="46"/>
      <c r="IH132" s="46"/>
      <c r="II132" s="46"/>
      <c r="IJ132" s="46"/>
      <c r="IK132" s="46"/>
      <c r="IL132" s="46"/>
      <c r="IM132" s="46"/>
      <c r="IN132" s="46"/>
      <c r="IO132" s="46"/>
      <c r="IP132" s="46"/>
      <c r="IQ132" s="46"/>
      <c r="IR132" s="46"/>
      <c r="IS132" s="46"/>
      <c r="IT132" s="46"/>
      <c r="IU132" s="46"/>
      <c r="IV132" s="46"/>
      <c r="IW132" s="46"/>
    </row>
    <row r="133" spans="1:257" s="1" customFormat="1" ht="9" customHeight="1">
      <c r="A133" s="43">
        <v>45050</v>
      </c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5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6"/>
      <c r="CD133" s="46"/>
      <c r="CE133" s="46"/>
      <c r="CF133" s="46"/>
      <c r="CG133" s="46"/>
      <c r="CH133" s="46"/>
      <c r="CI133" s="46"/>
      <c r="CJ133" s="46"/>
      <c r="CK133" s="46"/>
      <c r="CL133" s="46"/>
      <c r="CM133" s="46"/>
      <c r="CN133" s="46"/>
      <c r="CO133" s="46"/>
      <c r="CP133" s="46"/>
      <c r="CQ133" s="46"/>
      <c r="CR133" s="46"/>
      <c r="CS133" s="46"/>
      <c r="CT133" s="46"/>
      <c r="CU133" s="46"/>
      <c r="CV133" s="46"/>
      <c r="CW133" s="46"/>
      <c r="CX133" s="46"/>
      <c r="CY133" s="46"/>
      <c r="CZ133" s="46"/>
      <c r="DA133" s="46"/>
      <c r="DB133" s="46"/>
      <c r="DC133" s="46"/>
      <c r="DD133" s="46"/>
      <c r="DE133" s="46"/>
      <c r="DF133" s="46"/>
      <c r="DG133" s="46"/>
      <c r="DH133" s="46"/>
      <c r="DI133" s="46"/>
      <c r="DJ133" s="46"/>
      <c r="DK133" s="46"/>
      <c r="DL133" s="46"/>
      <c r="DM133" s="46"/>
      <c r="DN133" s="46"/>
      <c r="DO133" s="46"/>
      <c r="DP133" s="46"/>
      <c r="DQ133" s="46"/>
      <c r="DR133" s="46"/>
      <c r="DS133" s="46"/>
      <c r="DT133" s="46"/>
      <c r="DU133" s="46"/>
      <c r="DV133" s="46"/>
      <c r="DW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6"/>
      <c r="ET133" s="46"/>
      <c r="EU133" s="46"/>
      <c r="EV133" s="46"/>
      <c r="EW133" s="46"/>
      <c r="EX133" s="46"/>
      <c r="EY133" s="46"/>
      <c r="EZ133" s="46"/>
      <c r="FA133" s="46"/>
      <c r="FB133" s="46"/>
      <c r="FC133" s="46"/>
      <c r="FD133" s="46"/>
      <c r="FE133" s="46"/>
      <c r="FF133" s="46"/>
      <c r="FG133" s="46"/>
      <c r="FH133" s="46"/>
      <c r="FI133" s="46"/>
      <c r="FJ133" s="46"/>
      <c r="FK133" s="46"/>
      <c r="FL133" s="46"/>
      <c r="FM133" s="46"/>
      <c r="FN133" s="46"/>
      <c r="FO133" s="46"/>
      <c r="FP133" s="46"/>
      <c r="FQ133" s="46"/>
      <c r="FR133" s="46"/>
      <c r="FS133" s="46"/>
      <c r="FT133" s="46"/>
      <c r="FU133" s="46"/>
      <c r="FV133" s="46"/>
      <c r="FW133" s="46"/>
      <c r="FX133" s="46"/>
      <c r="FY133" s="46"/>
      <c r="FZ133" s="46"/>
      <c r="GA133" s="46"/>
      <c r="GB133" s="46"/>
      <c r="GC133" s="46"/>
      <c r="GD133" s="46"/>
      <c r="GE133" s="46"/>
      <c r="GF133" s="46"/>
      <c r="GG133" s="46"/>
      <c r="GH133" s="46"/>
      <c r="GI133" s="46"/>
      <c r="GJ133" s="46"/>
      <c r="GK133" s="46"/>
      <c r="GL133" s="46"/>
      <c r="GM133" s="46"/>
      <c r="GN133" s="46"/>
      <c r="GO133" s="46"/>
      <c r="GP133" s="46"/>
      <c r="GQ133" s="46"/>
      <c r="GR133" s="46"/>
      <c r="GS133" s="46"/>
      <c r="GT133" s="46"/>
      <c r="GU133" s="46"/>
      <c r="GV133" s="46"/>
      <c r="GW133" s="46"/>
      <c r="GX133" s="46"/>
      <c r="GY133" s="46"/>
      <c r="GZ133" s="46"/>
      <c r="HA133" s="46"/>
      <c r="HB133" s="46"/>
      <c r="HC133" s="46"/>
      <c r="HD133" s="46"/>
      <c r="HE133" s="46"/>
      <c r="HF133" s="46"/>
      <c r="HG133" s="46"/>
      <c r="HH133" s="46"/>
      <c r="HI133" s="46"/>
      <c r="HJ133" s="46"/>
      <c r="HK133" s="46"/>
      <c r="HL133" s="46"/>
      <c r="HM133" s="46"/>
      <c r="HN133" s="46"/>
      <c r="HO133" s="46"/>
      <c r="HP133" s="46"/>
      <c r="HQ133" s="46"/>
      <c r="HR133" s="46"/>
      <c r="HS133" s="46"/>
      <c r="HT133" s="46"/>
      <c r="HU133" s="46"/>
      <c r="HV133" s="46"/>
      <c r="HW133" s="46"/>
      <c r="HX133" s="46"/>
      <c r="HY133" s="46"/>
      <c r="HZ133" s="46"/>
      <c r="IA133" s="46"/>
      <c r="IB133" s="46"/>
      <c r="IC133" s="46"/>
      <c r="ID133" s="46"/>
      <c r="IE133" s="46"/>
      <c r="IF133" s="46"/>
      <c r="IG133" s="46"/>
      <c r="IH133" s="46"/>
      <c r="II133" s="46"/>
      <c r="IJ133" s="46"/>
      <c r="IK133" s="46"/>
      <c r="IL133" s="46"/>
      <c r="IM133" s="46"/>
      <c r="IN133" s="46"/>
      <c r="IO133" s="46"/>
      <c r="IP133" s="46"/>
      <c r="IQ133" s="46"/>
      <c r="IR133" s="46"/>
      <c r="IS133" s="46"/>
      <c r="IT133" s="46"/>
      <c r="IU133" s="46"/>
      <c r="IV133" s="46"/>
      <c r="IW133" s="46"/>
    </row>
    <row r="134" spans="1:257" s="1" customFormat="1" ht="9" customHeight="1">
      <c r="A134" s="43">
        <v>45051</v>
      </c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5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6"/>
      <c r="CD134" s="46"/>
      <c r="CE134" s="46"/>
      <c r="CF134" s="46"/>
      <c r="CG134" s="46"/>
      <c r="CH134" s="46"/>
      <c r="CI134" s="46"/>
      <c r="CJ134" s="46"/>
      <c r="CK134" s="46"/>
      <c r="CL134" s="46"/>
      <c r="CM134" s="46"/>
      <c r="CN134" s="46"/>
      <c r="CO134" s="46"/>
      <c r="CP134" s="46"/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6"/>
      <c r="DD134" s="46"/>
      <c r="DE134" s="46"/>
      <c r="DF134" s="46"/>
      <c r="DG134" s="46"/>
      <c r="DH134" s="46"/>
      <c r="DI134" s="46"/>
      <c r="DJ134" s="46"/>
      <c r="DK134" s="46"/>
      <c r="DL134" s="46"/>
      <c r="DM134" s="46"/>
      <c r="DN134" s="46"/>
      <c r="DO134" s="46"/>
      <c r="DP134" s="46"/>
      <c r="DQ134" s="46"/>
      <c r="DR134" s="46"/>
      <c r="DS134" s="46"/>
      <c r="DT134" s="46"/>
      <c r="DU134" s="46"/>
      <c r="DV134" s="46"/>
      <c r="DW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/>
      <c r="ET134" s="46"/>
      <c r="EU134" s="46"/>
      <c r="EV134" s="46"/>
      <c r="EW134" s="46"/>
      <c r="EX134" s="46"/>
      <c r="EY134" s="46"/>
      <c r="EZ134" s="46"/>
      <c r="FA134" s="46"/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/>
      <c r="FU134" s="46"/>
      <c r="FV134" s="46"/>
      <c r="FW134" s="46"/>
      <c r="FX134" s="46"/>
      <c r="FY134" s="46"/>
      <c r="FZ134" s="46"/>
      <c r="GA134" s="46"/>
      <c r="GB134" s="46"/>
      <c r="GC134" s="46"/>
      <c r="GD134" s="46"/>
      <c r="GE134" s="46"/>
      <c r="GF134" s="46"/>
      <c r="GG134" s="46"/>
      <c r="GH134" s="46"/>
      <c r="GI134" s="46"/>
      <c r="GJ134" s="46"/>
      <c r="GK134" s="46"/>
      <c r="GL134" s="46"/>
      <c r="GM134" s="46"/>
      <c r="GN134" s="46"/>
      <c r="GO134" s="46"/>
      <c r="GP134" s="46"/>
      <c r="GQ134" s="46"/>
      <c r="GR134" s="46"/>
      <c r="GS134" s="46"/>
      <c r="GT134" s="46"/>
      <c r="GU134" s="46"/>
      <c r="GV134" s="46"/>
      <c r="GW134" s="46"/>
      <c r="GX134" s="46"/>
      <c r="GY134" s="46"/>
      <c r="GZ134" s="46"/>
      <c r="HA134" s="46"/>
      <c r="HB134" s="46"/>
      <c r="HC134" s="46"/>
      <c r="HD134" s="46"/>
      <c r="HE134" s="46"/>
      <c r="HF134" s="46"/>
      <c r="HG134" s="46"/>
      <c r="HH134" s="46"/>
      <c r="HI134" s="46"/>
      <c r="HJ134" s="46"/>
      <c r="HK134" s="46"/>
      <c r="HL134" s="46"/>
      <c r="HM134" s="46"/>
      <c r="HN134" s="46"/>
      <c r="HO134" s="46"/>
      <c r="HP134" s="46"/>
      <c r="HQ134" s="46"/>
      <c r="HR134" s="46"/>
      <c r="HS134" s="46"/>
      <c r="HT134" s="46"/>
      <c r="HU134" s="46"/>
      <c r="HV134" s="46"/>
      <c r="HW134" s="46"/>
      <c r="HX134" s="46"/>
      <c r="HY134" s="46"/>
      <c r="HZ134" s="46"/>
      <c r="IA134" s="46"/>
      <c r="IB134" s="46"/>
      <c r="IC134" s="46"/>
      <c r="ID134" s="46"/>
      <c r="IE134" s="46"/>
      <c r="IF134" s="46"/>
      <c r="IG134" s="46"/>
      <c r="IH134" s="46"/>
      <c r="II134" s="46"/>
      <c r="IJ134" s="46"/>
      <c r="IK134" s="46"/>
      <c r="IL134" s="46"/>
      <c r="IM134" s="46"/>
      <c r="IN134" s="46"/>
      <c r="IO134" s="46"/>
      <c r="IP134" s="46"/>
      <c r="IQ134" s="46"/>
      <c r="IR134" s="46"/>
      <c r="IS134" s="46"/>
      <c r="IT134" s="46"/>
      <c r="IU134" s="46"/>
      <c r="IV134" s="46"/>
      <c r="IW134" s="46"/>
    </row>
    <row r="135" spans="1:257" s="1" customFormat="1" ht="9" customHeight="1">
      <c r="A135" s="43">
        <v>45052</v>
      </c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5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6"/>
      <c r="FV135" s="46"/>
      <c r="FW135" s="46"/>
      <c r="FX135" s="46"/>
      <c r="FY135" s="46"/>
      <c r="FZ135" s="46"/>
      <c r="GA135" s="46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6"/>
      <c r="GN135" s="46"/>
      <c r="GO135" s="46"/>
      <c r="GP135" s="46"/>
      <c r="GQ135" s="46"/>
      <c r="GR135" s="46"/>
      <c r="GS135" s="46"/>
      <c r="GT135" s="46"/>
      <c r="GU135" s="46"/>
      <c r="GV135" s="46"/>
      <c r="GW135" s="46"/>
      <c r="GX135" s="46"/>
      <c r="GY135" s="46"/>
      <c r="GZ135" s="46"/>
      <c r="HA135" s="46"/>
      <c r="HB135" s="46"/>
      <c r="HC135" s="46"/>
      <c r="HD135" s="46"/>
      <c r="HE135" s="46"/>
      <c r="HF135" s="46"/>
      <c r="HG135" s="46"/>
      <c r="HH135" s="46"/>
      <c r="HI135" s="46"/>
      <c r="HJ135" s="46"/>
      <c r="HK135" s="46"/>
      <c r="HL135" s="46"/>
      <c r="HM135" s="46"/>
      <c r="HN135" s="46"/>
      <c r="HO135" s="46"/>
      <c r="HP135" s="46"/>
      <c r="HQ135" s="46"/>
      <c r="HR135" s="46"/>
      <c r="HS135" s="46"/>
      <c r="HT135" s="46"/>
      <c r="HU135" s="46"/>
      <c r="HV135" s="46"/>
      <c r="HW135" s="46"/>
      <c r="HX135" s="46"/>
      <c r="HY135" s="46"/>
      <c r="HZ135" s="46"/>
      <c r="IA135" s="46"/>
      <c r="IB135" s="46"/>
      <c r="IC135" s="46"/>
      <c r="ID135" s="46"/>
      <c r="IE135" s="46"/>
      <c r="IF135" s="46"/>
      <c r="IG135" s="46"/>
      <c r="IH135" s="46"/>
      <c r="II135" s="46"/>
      <c r="IJ135" s="46"/>
      <c r="IK135" s="46"/>
      <c r="IL135" s="46"/>
      <c r="IM135" s="46"/>
      <c r="IN135" s="46"/>
      <c r="IO135" s="46"/>
      <c r="IP135" s="46"/>
      <c r="IQ135" s="46"/>
      <c r="IR135" s="46"/>
      <c r="IS135" s="46"/>
      <c r="IT135" s="46"/>
      <c r="IU135" s="46"/>
      <c r="IV135" s="46"/>
      <c r="IW135" s="46"/>
    </row>
    <row r="136" spans="1:257" s="1" customFormat="1" ht="9" customHeight="1">
      <c r="A136" s="43">
        <v>45053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5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6"/>
      <c r="CD136" s="46"/>
      <c r="CE136" s="46"/>
      <c r="CF136" s="46"/>
      <c r="CG136" s="46"/>
      <c r="CH136" s="46"/>
      <c r="CI136" s="46"/>
      <c r="CJ136" s="46"/>
      <c r="CK136" s="46"/>
      <c r="CL136" s="46"/>
      <c r="CM136" s="46"/>
      <c r="CN136" s="46"/>
      <c r="CO136" s="46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6"/>
      <c r="DD136" s="46"/>
      <c r="DE136" s="46"/>
      <c r="DF136" s="46"/>
      <c r="DG136" s="46"/>
      <c r="DH136" s="46"/>
      <c r="DI136" s="46"/>
      <c r="DJ136" s="46"/>
      <c r="DK136" s="46"/>
      <c r="DL136" s="46"/>
      <c r="DM136" s="46"/>
      <c r="DN136" s="46"/>
      <c r="DO136" s="46"/>
      <c r="DP136" s="46"/>
      <c r="DQ136" s="46"/>
      <c r="DR136" s="46"/>
      <c r="DS136" s="46"/>
      <c r="DT136" s="46"/>
      <c r="DU136" s="46"/>
      <c r="DV136" s="46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J136" s="46"/>
      <c r="EK136" s="46"/>
      <c r="EL136" s="46"/>
      <c r="EM136" s="46"/>
      <c r="EN136" s="46"/>
      <c r="EO136" s="46"/>
      <c r="EP136" s="46"/>
      <c r="EQ136" s="46"/>
      <c r="ER136" s="46"/>
      <c r="ES136" s="46"/>
      <c r="ET136" s="46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6"/>
      <c r="FF136" s="46"/>
      <c r="FG136" s="46"/>
      <c r="FH136" s="46"/>
      <c r="FI136" s="46"/>
      <c r="FJ136" s="46"/>
      <c r="FK136" s="46"/>
      <c r="FL136" s="46"/>
      <c r="FM136" s="46"/>
      <c r="FN136" s="46"/>
      <c r="FO136" s="46"/>
      <c r="FP136" s="46"/>
      <c r="FQ136" s="46"/>
      <c r="FR136" s="46"/>
      <c r="FS136" s="46"/>
      <c r="FT136" s="46"/>
      <c r="FU136" s="46"/>
      <c r="FV136" s="46"/>
      <c r="FW136" s="46"/>
      <c r="FX136" s="46"/>
      <c r="FY136" s="46"/>
      <c r="FZ136" s="46"/>
      <c r="GA136" s="46"/>
      <c r="GB136" s="46"/>
      <c r="GC136" s="46"/>
      <c r="GD136" s="46"/>
      <c r="GE136" s="46"/>
      <c r="GF136" s="46"/>
      <c r="GG136" s="46"/>
      <c r="GH136" s="46"/>
      <c r="GI136" s="46"/>
      <c r="GJ136" s="46"/>
      <c r="GK136" s="46"/>
      <c r="GL136" s="46"/>
      <c r="GM136" s="46"/>
      <c r="GN136" s="46"/>
      <c r="GO136" s="46"/>
      <c r="GP136" s="46"/>
      <c r="GQ136" s="46"/>
      <c r="GR136" s="46"/>
      <c r="GS136" s="46"/>
      <c r="GT136" s="46"/>
      <c r="GU136" s="46"/>
      <c r="GV136" s="46"/>
      <c r="GW136" s="46"/>
      <c r="GX136" s="46"/>
      <c r="GY136" s="46"/>
      <c r="GZ136" s="46"/>
      <c r="HA136" s="46"/>
      <c r="HB136" s="46"/>
      <c r="HC136" s="46"/>
      <c r="HD136" s="46"/>
      <c r="HE136" s="46"/>
      <c r="HF136" s="46"/>
      <c r="HG136" s="46"/>
      <c r="HH136" s="46"/>
      <c r="HI136" s="46"/>
      <c r="HJ136" s="46"/>
      <c r="HK136" s="46"/>
      <c r="HL136" s="46"/>
      <c r="HM136" s="46"/>
      <c r="HN136" s="46"/>
      <c r="HO136" s="46"/>
      <c r="HP136" s="46"/>
      <c r="HQ136" s="46"/>
      <c r="HR136" s="46"/>
      <c r="HS136" s="46"/>
      <c r="HT136" s="46"/>
      <c r="HU136" s="46"/>
      <c r="HV136" s="46"/>
      <c r="HW136" s="46"/>
      <c r="HX136" s="46"/>
      <c r="HY136" s="46"/>
      <c r="HZ136" s="46"/>
      <c r="IA136" s="46"/>
      <c r="IB136" s="46"/>
      <c r="IC136" s="46"/>
      <c r="ID136" s="46"/>
      <c r="IE136" s="46"/>
      <c r="IF136" s="46"/>
      <c r="IG136" s="46"/>
      <c r="IH136" s="46"/>
      <c r="II136" s="46"/>
      <c r="IJ136" s="46"/>
      <c r="IK136" s="46"/>
      <c r="IL136" s="46"/>
      <c r="IM136" s="46"/>
      <c r="IN136" s="46"/>
      <c r="IO136" s="46"/>
      <c r="IP136" s="46"/>
      <c r="IQ136" s="46"/>
      <c r="IR136" s="46"/>
      <c r="IS136" s="46"/>
      <c r="IT136" s="46"/>
      <c r="IU136" s="46"/>
      <c r="IV136" s="46"/>
      <c r="IW136" s="46"/>
    </row>
    <row r="137" spans="1:257" s="1" customFormat="1" ht="9" customHeight="1">
      <c r="A137" s="43">
        <v>45054</v>
      </c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5"/>
      <c r="BC137" s="44"/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44"/>
      <c r="CB137" s="44"/>
      <c r="CC137" s="46"/>
      <c r="CD137" s="46"/>
      <c r="CE137" s="46"/>
      <c r="CF137" s="46"/>
      <c r="CG137" s="46"/>
      <c r="CH137" s="46"/>
      <c r="CI137" s="46"/>
      <c r="CJ137" s="46"/>
      <c r="CK137" s="46"/>
      <c r="CL137" s="46"/>
      <c r="CM137" s="46"/>
      <c r="CN137" s="46"/>
      <c r="CO137" s="46"/>
      <c r="CP137" s="46"/>
      <c r="CQ137" s="46"/>
      <c r="CR137" s="46"/>
      <c r="CS137" s="46"/>
      <c r="CT137" s="46"/>
      <c r="CU137" s="46"/>
      <c r="CV137" s="46"/>
      <c r="CW137" s="46"/>
      <c r="CX137" s="46"/>
      <c r="CY137" s="46"/>
      <c r="CZ137" s="46"/>
      <c r="DA137" s="46"/>
      <c r="DB137" s="46"/>
      <c r="DC137" s="46"/>
      <c r="DD137" s="46"/>
      <c r="DE137" s="46"/>
      <c r="DF137" s="46"/>
      <c r="DG137" s="46"/>
      <c r="DH137" s="46"/>
      <c r="DI137" s="46"/>
      <c r="DJ137" s="46"/>
      <c r="DK137" s="46"/>
      <c r="DL137" s="46"/>
      <c r="DM137" s="46"/>
      <c r="DN137" s="46"/>
      <c r="DO137" s="46"/>
      <c r="DP137" s="46"/>
      <c r="DQ137" s="46"/>
      <c r="DR137" s="46"/>
      <c r="DS137" s="46"/>
      <c r="DT137" s="46"/>
      <c r="DU137" s="46"/>
      <c r="DV137" s="46"/>
      <c r="DW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6"/>
      <c r="ET137" s="46"/>
      <c r="EU137" s="46"/>
      <c r="EV137" s="46"/>
      <c r="EW137" s="46"/>
      <c r="EX137" s="46"/>
      <c r="EY137" s="46"/>
      <c r="EZ137" s="46"/>
      <c r="FA137" s="46"/>
      <c r="FB137" s="46"/>
      <c r="FC137" s="46"/>
      <c r="FD137" s="46"/>
      <c r="FE137" s="46"/>
      <c r="FF137" s="46"/>
      <c r="FG137" s="46"/>
      <c r="FH137" s="46"/>
      <c r="FI137" s="46"/>
      <c r="FJ137" s="46"/>
      <c r="FK137" s="46"/>
      <c r="FL137" s="46"/>
      <c r="FM137" s="46"/>
      <c r="FN137" s="46"/>
      <c r="FO137" s="46"/>
      <c r="FP137" s="46"/>
      <c r="FQ137" s="46"/>
      <c r="FR137" s="46"/>
      <c r="FS137" s="46"/>
      <c r="FT137" s="46"/>
      <c r="FU137" s="46"/>
      <c r="FV137" s="46"/>
      <c r="FW137" s="46"/>
      <c r="FX137" s="46"/>
      <c r="FY137" s="46"/>
      <c r="FZ137" s="46"/>
      <c r="GA137" s="46"/>
      <c r="GB137" s="46"/>
      <c r="GC137" s="46"/>
      <c r="GD137" s="46"/>
      <c r="GE137" s="46"/>
      <c r="GF137" s="46"/>
      <c r="GG137" s="46"/>
      <c r="GH137" s="46"/>
      <c r="GI137" s="46"/>
      <c r="GJ137" s="46"/>
      <c r="GK137" s="46"/>
      <c r="GL137" s="46"/>
      <c r="GM137" s="46"/>
      <c r="GN137" s="46"/>
      <c r="GO137" s="46"/>
      <c r="GP137" s="46"/>
      <c r="GQ137" s="46"/>
      <c r="GR137" s="46"/>
      <c r="GS137" s="46"/>
      <c r="GT137" s="46"/>
      <c r="GU137" s="46"/>
      <c r="GV137" s="46"/>
      <c r="GW137" s="46"/>
      <c r="GX137" s="46"/>
      <c r="GY137" s="46"/>
      <c r="GZ137" s="46"/>
      <c r="HA137" s="46"/>
      <c r="HB137" s="46"/>
      <c r="HC137" s="46"/>
      <c r="HD137" s="46"/>
      <c r="HE137" s="46"/>
      <c r="HF137" s="46"/>
      <c r="HG137" s="46"/>
      <c r="HH137" s="46"/>
      <c r="HI137" s="46"/>
      <c r="HJ137" s="46"/>
      <c r="HK137" s="46"/>
      <c r="HL137" s="46"/>
      <c r="HM137" s="46"/>
      <c r="HN137" s="46"/>
      <c r="HO137" s="46"/>
      <c r="HP137" s="46"/>
      <c r="HQ137" s="46"/>
      <c r="HR137" s="46"/>
      <c r="HS137" s="46"/>
      <c r="HT137" s="46"/>
      <c r="HU137" s="46"/>
      <c r="HV137" s="46"/>
      <c r="HW137" s="46"/>
      <c r="HX137" s="46"/>
      <c r="HY137" s="46"/>
      <c r="HZ137" s="46"/>
      <c r="IA137" s="46"/>
      <c r="IB137" s="46"/>
      <c r="IC137" s="46"/>
      <c r="ID137" s="46"/>
      <c r="IE137" s="46"/>
      <c r="IF137" s="46"/>
      <c r="IG137" s="46"/>
      <c r="IH137" s="46"/>
      <c r="II137" s="46"/>
      <c r="IJ137" s="46"/>
      <c r="IK137" s="46"/>
      <c r="IL137" s="46"/>
      <c r="IM137" s="46"/>
      <c r="IN137" s="46"/>
      <c r="IO137" s="46"/>
      <c r="IP137" s="46"/>
      <c r="IQ137" s="46"/>
      <c r="IR137" s="46"/>
      <c r="IS137" s="46"/>
      <c r="IT137" s="46"/>
      <c r="IU137" s="46"/>
      <c r="IV137" s="46"/>
      <c r="IW137" s="46"/>
    </row>
    <row r="138" spans="1:257" s="1" customFormat="1" ht="9" customHeight="1">
      <c r="A138" s="43">
        <v>45055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5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6"/>
      <c r="CD138" s="46"/>
      <c r="CE138" s="46"/>
      <c r="CF138" s="46"/>
      <c r="CG138" s="46"/>
      <c r="CH138" s="46"/>
      <c r="CI138" s="46"/>
      <c r="CJ138" s="46"/>
      <c r="CK138" s="46"/>
      <c r="CL138" s="46"/>
      <c r="CM138" s="46"/>
      <c r="CN138" s="46"/>
      <c r="CO138" s="46"/>
      <c r="CP138" s="46"/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6"/>
      <c r="DD138" s="46"/>
      <c r="DE138" s="46"/>
      <c r="DF138" s="46"/>
      <c r="DG138" s="46"/>
      <c r="DH138" s="46"/>
      <c r="DI138" s="46"/>
      <c r="DJ138" s="46"/>
      <c r="DK138" s="46"/>
      <c r="DL138" s="46"/>
      <c r="DM138" s="46"/>
      <c r="DN138" s="46"/>
      <c r="DO138" s="46"/>
      <c r="DP138" s="46"/>
      <c r="DQ138" s="46"/>
      <c r="DR138" s="46"/>
      <c r="DS138" s="46"/>
      <c r="DT138" s="46"/>
      <c r="DU138" s="46"/>
      <c r="DV138" s="46"/>
      <c r="DW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/>
      <c r="ET138" s="46"/>
      <c r="EU138" s="46"/>
      <c r="EV138" s="46"/>
      <c r="EW138" s="46"/>
      <c r="EX138" s="46"/>
      <c r="EY138" s="46"/>
      <c r="EZ138" s="46"/>
      <c r="FA138" s="46"/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/>
      <c r="FU138" s="46"/>
      <c r="FV138" s="46"/>
      <c r="FW138" s="46"/>
      <c r="FX138" s="46"/>
      <c r="FY138" s="46"/>
      <c r="FZ138" s="46"/>
      <c r="GA138" s="46"/>
      <c r="GB138" s="46"/>
      <c r="GC138" s="46"/>
      <c r="GD138" s="46"/>
      <c r="GE138" s="46"/>
      <c r="GF138" s="46"/>
      <c r="GG138" s="46"/>
      <c r="GH138" s="46"/>
      <c r="GI138" s="46"/>
      <c r="GJ138" s="46"/>
      <c r="GK138" s="46"/>
      <c r="GL138" s="46"/>
      <c r="GM138" s="46"/>
      <c r="GN138" s="46"/>
      <c r="GO138" s="46"/>
      <c r="GP138" s="46"/>
      <c r="GQ138" s="46"/>
      <c r="GR138" s="46"/>
      <c r="GS138" s="46"/>
      <c r="GT138" s="46"/>
      <c r="GU138" s="46"/>
      <c r="GV138" s="46"/>
      <c r="GW138" s="46"/>
      <c r="GX138" s="46"/>
      <c r="GY138" s="46"/>
      <c r="GZ138" s="46"/>
      <c r="HA138" s="46"/>
      <c r="HB138" s="46"/>
      <c r="HC138" s="46"/>
      <c r="HD138" s="46"/>
      <c r="HE138" s="46"/>
      <c r="HF138" s="46"/>
      <c r="HG138" s="46"/>
      <c r="HH138" s="46"/>
      <c r="HI138" s="46"/>
      <c r="HJ138" s="46"/>
      <c r="HK138" s="46"/>
      <c r="HL138" s="46"/>
      <c r="HM138" s="46"/>
      <c r="HN138" s="46"/>
      <c r="HO138" s="46"/>
      <c r="HP138" s="46"/>
      <c r="HQ138" s="46"/>
      <c r="HR138" s="46"/>
      <c r="HS138" s="46"/>
      <c r="HT138" s="46"/>
      <c r="HU138" s="46"/>
      <c r="HV138" s="46"/>
      <c r="HW138" s="46"/>
      <c r="HX138" s="46"/>
      <c r="HY138" s="46"/>
      <c r="HZ138" s="46"/>
      <c r="IA138" s="46"/>
      <c r="IB138" s="46"/>
      <c r="IC138" s="46"/>
      <c r="ID138" s="46"/>
      <c r="IE138" s="46"/>
      <c r="IF138" s="46"/>
      <c r="IG138" s="46"/>
      <c r="IH138" s="46"/>
      <c r="II138" s="46"/>
      <c r="IJ138" s="46"/>
      <c r="IK138" s="46"/>
      <c r="IL138" s="46"/>
      <c r="IM138" s="46"/>
      <c r="IN138" s="46"/>
      <c r="IO138" s="46"/>
      <c r="IP138" s="46"/>
      <c r="IQ138" s="46"/>
      <c r="IR138" s="46"/>
      <c r="IS138" s="46"/>
      <c r="IT138" s="46"/>
      <c r="IU138" s="46"/>
      <c r="IV138" s="46"/>
      <c r="IW138" s="46"/>
    </row>
    <row r="139" spans="1:257" s="1" customFormat="1" ht="9" customHeight="1">
      <c r="A139" s="43">
        <v>45056</v>
      </c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5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6"/>
      <c r="CD139" s="46"/>
      <c r="CE139" s="46"/>
      <c r="CF139" s="46"/>
      <c r="CG139" s="46"/>
      <c r="CH139" s="46"/>
      <c r="CI139" s="46"/>
      <c r="CJ139" s="46"/>
      <c r="CK139" s="46"/>
      <c r="CL139" s="46"/>
      <c r="CM139" s="46"/>
      <c r="CN139" s="46"/>
      <c r="CO139" s="46"/>
      <c r="CP139" s="46"/>
      <c r="CQ139" s="46"/>
      <c r="CR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H139" s="46"/>
      <c r="DI139" s="46"/>
      <c r="DJ139" s="46"/>
      <c r="DK139" s="46"/>
      <c r="DL139" s="46"/>
      <c r="DM139" s="46"/>
      <c r="DN139" s="46"/>
      <c r="DO139" s="46"/>
      <c r="DP139" s="46"/>
      <c r="DQ139" s="46"/>
      <c r="DR139" s="46"/>
      <c r="DS139" s="46"/>
      <c r="DT139" s="46"/>
      <c r="DU139" s="46"/>
      <c r="DV139" s="46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6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6"/>
      <c r="FV139" s="46"/>
      <c r="FW139" s="46"/>
      <c r="FX139" s="46"/>
      <c r="FY139" s="46"/>
      <c r="FZ139" s="46"/>
      <c r="GA139" s="46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6"/>
      <c r="GN139" s="46"/>
      <c r="GO139" s="46"/>
      <c r="GP139" s="46"/>
      <c r="GQ139" s="46"/>
      <c r="GR139" s="46"/>
      <c r="GS139" s="46"/>
      <c r="GT139" s="46"/>
      <c r="GU139" s="46"/>
      <c r="GV139" s="46"/>
      <c r="GW139" s="46"/>
      <c r="GX139" s="46"/>
      <c r="GY139" s="46"/>
      <c r="GZ139" s="46"/>
      <c r="HA139" s="46"/>
      <c r="HB139" s="46"/>
      <c r="HC139" s="46"/>
      <c r="HD139" s="46"/>
      <c r="HE139" s="46"/>
      <c r="HF139" s="46"/>
      <c r="HG139" s="46"/>
      <c r="HH139" s="46"/>
      <c r="HI139" s="46"/>
      <c r="HJ139" s="46"/>
      <c r="HK139" s="46"/>
      <c r="HL139" s="46"/>
      <c r="HM139" s="46"/>
      <c r="HN139" s="46"/>
      <c r="HO139" s="46"/>
      <c r="HP139" s="46"/>
      <c r="HQ139" s="46"/>
      <c r="HR139" s="46"/>
      <c r="HS139" s="46"/>
      <c r="HT139" s="46"/>
      <c r="HU139" s="46"/>
      <c r="HV139" s="46"/>
      <c r="HW139" s="46"/>
      <c r="HX139" s="46"/>
      <c r="HY139" s="46"/>
      <c r="HZ139" s="46"/>
      <c r="IA139" s="46"/>
      <c r="IB139" s="46"/>
      <c r="IC139" s="46"/>
      <c r="ID139" s="46"/>
      <c r="IE139" s="46"/>
      <c r="IF139" s="46"/>
      <c r="IG139" s="46"/>
      <c r="IH139" s="46"/>
      <c r="II139" s="46"/>
      <c r="IJ139" s="46"/>
      <c r="IK139" s="46"/>
      <c r="IL139" s="46"/>
      <c r="IM139" s="46"/>
      <c r="IN139" s="46"/>
      <c r="IO139" s="46"/>
      <c r="IP139" s="46"/>
      <c r="IQ139" s="46"/>
      <c r="IR139" s="46"/>
      <c r="IS139" s="46"/>
      <c r="IT139" s="46"/>
      <c r="IU139" s="46"/>
      <c r="IV139" s="46"/>
      <c r="IW139" s="46"/>
    </row>
    <row r="140" spans="1:257" s="1" customFormat="1" ht="9" customHeight="1">
      <c r="A140" s="43">
        <v>45057</v>
      </c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5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6"/>
      <c r="CD140" s="46"/>
      <c r="CE140" s="46"/>
      <c r="CF140" s="46"/>
      <c r="CG140" s="46"/>
      <c r="CH140" s="46"/>
      <c r="CI140" s="46"/>
      <c r="CJ140" s="46"/>
      <c r="CK140" s="46"/>
      <c r="CL140" s="46"/>
      <c r="CM140" s="46"/>
      <c r="CN140" s="46"/>
      <c r="CO140" s="46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6"/>
      <c r="DD140" s="46"/>
      <c r="DE140" s="46"/>
      <c r="DF140" s="46"/>
      <c r="DG140" s="46"/>
      <c r="DH140" s="46"/>
      <c r="DI140" s="46"/>
      <c r="DJ140" s="46"/>
      <c r="DK140" s="46"/>
      <c r="DL140" s="46"/>
      <c r="DM140" s="46"/>
      <c r="DN140" s="46"/>
      <c r="DO140" s="46"/>
      <c r="DP140" s="46"/>
      <c r="DQ140" s="46"/>
      <c r="DR140" s="46"/>
      <c r="DS140" s="46"/>
      <c r="DT140" s="46"/>
      <c r="DU140" s="46"/>
      <c r="DV140" s="46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J140" s="46"/>
      <c r="EK140" s="46"/>
      <c r="EL140" s="46"/>
      <c r="EM140" s="46"/>
      <c r="EN140" s="46"/>
      <c r="EO140" s="46"/>
      <c r="EP140" s="46"/>
      <c r="EQ140" s="46"/>
      <c r="ER140" s="46"/>
      <c r="ES140" s="46"/>
      <c r="ET140" s="46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6"/>
      <c r="FF140" s="46"/>
      <c r="FG140" s="46"/>
      <c r="FH140" s="46"/>
      <c r="FI140" s="46"/>
      <c r="FJ140" s="46"/>
      <c r="FK140" s="46"/>
      <c r="FL140" s="46"/>
      <c r="FM140" s="46"/>
      <c r="FN140" s="46"/>
      <c r="FO140" s="46"/>
      <c r="FP140" s="46"/>
      <c r="FQ140" s="46"/>
      <c r="FR140" s="46"/>
      <c r="FS140" s="46"/>
      <c r="FT140" s="46"/>
      <c r="FU140" s="46"/>
      <c r="FV140" s="46"/>
      <c r="FW140" s="46"/>
      <c r="FX140" s="46"/>
      <c r="FY140" s="46"/>
      <c r="FZ140" s="46"/>
      <c r="GA140" s="46"/>
      <c r="GB140" s="46"/>
      <c r="GC140" s="46"/>
      <c r="GD140" s="46"/>
      <c r="GE140" s="46"/>
      <c r="GF140" s="46"/>
      <c r="GG140" s="46"/>
      <c r="GH140" s="46"/>
      <c r="GI140" s="46"/>
      <c r="GJ140" s="46"/>
      <c r="GK140" s="46"/>
      <c r="GL140" s="46"/>
      <c r="GM140" s="46"/>
      <c r="GN140" s="46"/>
      <c r="GO140" s="46"/>
      <c r="GP140" s="46"/>
      <c r="GQ140" s="46"/>
      <c r="GR140" s="46"/>
      <c r="GS140" s="46"/>
      <c r="GT140" s="46"/>
      <c r="GU140" s="46"/>
      <c r="GV140" s="46"/>
      <c r="GW140" s="46"/>
      <c r="GX140" s="46"/>
      <c r="GY140" s="46"/>
      <c r="GZ140" s="46"/>
      <c r="HA140" s="46"/>
      <c r="HB140" s="46"/>
      <c r="HC140" s="46"/>
      <c r="HD140" s="46"/>
      <c r="HE140" s="46"/>
      <c r="HF140" s="46"/>
      <c r="HG140" s="46"/>
      <c r="HH140" s="46"/>
      <c r="HI140" s="46"/>
      <c r="HJ140" s="46"/>
      <c r="HK140" s="46"/>
      <c r="HL140" s="46"/>
      <c r="HM140" s="46"/>
      <c r="HN140" s="46"/>
      <c r="HO140" s="46"/>
      <c r="HP140" s="46"/>
      <c r="HQ140" s="46"/>
      <c r="HR140" s="46"/>
      <c r="HS140" s="46"/>
      <c r="HT140" s="46"/>
      <c r="HU140" s="46"/>
      <c r="HV140" s="46"/>
      <c r="HW140" s="46"/>
      <c r="HX140" s="46"/>
      <c r="HY140" s="46"/>
      <c r="HZ140" s="46"/>
      <c r="IA140" s="46"/>
      <c r="IB140" s="46"/>
      <c r="IC140" s="46"/>
      <c r="ID140" s="46"/>
      <c r="IE140" s="46"/>
      <c r="IF140" s="46"/>
      <c r="IG140" s="46"/>
      <c r="IH140" s="46"/>
      <c r="II140" s="46"/>
      <c r="IJ140" s="46"/>
      <c r="IK140" s="46"/>
      <c r="IL140" s="46"/>
      <c r="IM140" s="46"/>
      <c r="IN140" s="46"/>
      <c r="IO140" s="46"/>
      <c r="IP140" s="46"/>
      <c r="IQ140" s="46"/>
      <c r="IR140" s="46"/>
      <c r="IS140" s="46"/>
      <c r="IT140" s="46"/>
      <c r="IU140" s="46"/>
      <c r="IV140" s="46"/>
      <c r="IW140" s="46"/>
    </row>
    <row r="141" spans="1:257" s="1" customFormat="1" ht="9" customHeight="1">
      <c r="A141" s="43">
        <v>45058</v>
      </c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5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6"/>
      <c r="CD141" s="46"/>
      <c r="CE141" s="46"/>
      <c r="CF141" s="46"/>
      <c r="CG141" s="46"/>
      <c r="CH141" s="46"/>
      <c r="CI141" s="46"/>
      <c r="CJ141" s="46"/>
      <c r="CK141" s="46"/>
      <c r="CL141" s="46"/>
      <c r="CM141" s="46"/>
      <c r="CN141" s="46"/>
      <c r="CO141" s="46"/>
      <c r="CP141" s="46"/>
      <c r="CQ141" s="46"/>
      <c r="CR141" s="46"/>
      <c r="CS141" s="46"/>
      <c r="CT141" s="46"/>
      <c r="CU141" s="46"/>
      <c r="CV141" s="46"/>
      <c r="CW141" s="46"/>
      <c r="CX141" s="46"/>
      <c r="CY141" s="46"/>
      <c r="CZ141" s="46"/>
      <c r="DA141" s="46"/>
      <c r="DB141" s="46"/>
      <c r="DC141" s="46"/>
      <c r="DD141" s="46"/>
      <c r="DE141" s="46"/>
      <c r="DF141" s="46"/>
      <c r="DG141" s="46"/>
      <c r="DH141" s="46"/>
      <c r="DI141" s="46"/>
      <c r="DJ141" s="46"/>
      <c r="DK141" s="46"/>
      <c r="DL141" s="46"/>
      <c r="DM141" s="46"/>
      <c r="DN141" s="46"/>
      <c r="DO141" s="46"/>
      <c r="DP141" s="46"/>
      <c r="DQ141" s="46"/>
      <c r="DR141" s="46"/>
      <c r="DS141" s="46"/>
      <c r="DT141" s="46"/>
      <c r="DU141" s="46"/>
      <c r="DV141" s="46"/>
      <c r="DW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J141" s="46"/>
      <c r="EK141" s="46"/>
      <c r="EL141" s="46"/>
      <c r="EM141" s="46"/>
      <c r="EN141" s="46"/>
      <c r="EO141" s="46"/>
      <c r="EP141" s="46"/>
      <c r="EQ141" s="46"/>
      <c r="ER141" s="46"/>
      <c r="ES141" s="46"/>
      <c r="ET141" s="46"/>
      <c r="EU141" s="46"/>
      <c r="EV141" s="46"/>
      <c r="EW141" s="46"/>
      <c r="EX141" s="46"/>
      <c r="EY141" s="46"/>
      <c r="EZ141" s="46"/>
      <c r="FA141" s="46"/>
      <c r="FB141" s="46"/>
      <c r="FC141" s="46"/>
      <c r="FD141" s="46"/>
      <c r="FE141" s="46"/>
      <c r="FF141" s="46"/>
      <c r="FG141" s="46"/>
      <c r="FH141" s="46"/>
      <c r="FI141" s="46"/>
      <c r="FJ141" s="46"/>
      <c r="FK141" s="46"/>
      <c r="FL141" s="46"/>
      <c r="FM141" s="46"/>
      <c r="FN141" s="46"/>
      <c r="FO141" s="46"/>
      <c r="FP141" s="46"/>
      <c r="FQ141" s="46"/>
      <c r="FR141" s="46"/>
      <c r="FS141" s="46"/>
      <c r="FT141" s="46"/>
      <c r="FU141" s="46"/>
      <c r="FV141" s="46"/>
      <c r="FW141" s="46"/>
      <c r="FX141" s="46"/>
      <c r="FY141" s="46"/>
      <c r="FZ141" s="46"/>
      <c r="GA141" s="46"/>
      <c r="GB141" s="46"/>
      <c r="GC141" s="46"/>
      <c r="GD141" s="46"/>
      <c r="GE141" s="46"/>
      <c r="GF141" s="46"/>
      <c r="GG141" s="46"/>
      <c r="GH141" s="46"/>
      <c r="GI141" s="46"/>
      <c r="GJ141" s="46"/>
      <c r="GK141" s="46"/>
      <c r="GL141" s="46"/>
      <c r="GM141" s="46"/>
      <c r="GN141" s="46"/>
      <c r="GO141" s="46"/>
      <c r="GP141" s="46"/>
      <c r="GQ141" s="46"/>
      <c r="GR141" s="46"/>
      <c r="GS141" s="46"/>
      <c r="GT141" s="46"/>
      <c r="GU141" s="46"/>
      <c r="GV141" s="46"/>
      <c r="GW141" s="46"/>
      <c r="GX141" s="46"/>
      <c r="GY141" s="46"/>
      <c r="GZ141" s="46"/>
      <c r="HA141" s="46"/>
      <c r="HB141" s="46"/>
      <c r="HC141" s="46"/>
      <c r="HD141" s="46"/>
      <c r="HE141" s="46"/>
      <c r="HF141" s="46"/>
      <c r="HG141" s="46"/>
      <c r="HH141" s="46"/>
      <c r="HI141" s="46"/>
      <c r="HJ141" s="46"/>
      <c r="HK141" s="46"/>
      <c r="HL141" s="46"/>
      <c r="HM141" s="46"/>
      <c r="HN141" s="46"/>
      <c r="HO141" s="46"/>
      <c r="HP141" s="46"/>
      <c r="HQ141" s="46"/>
      <c r="HR141" s="46"/>
      <c r="HS141" s="46"/>
      <c r="HT141" s="46"/>
      <c r="HU141" s="46"/>
      <c r="HV141" s="46"/>
      <c r="HW141" s="46"/>
      <c r="HX141" s="46"/>
      <c r="HY141" s="46"/>
      <c r="HZ141" s="46"/>
      <c r="IA141" s="46"/>
      <c r="IB141" s="46"/>
      <c r="IC141" s="46"/>
      <c r="ID141" s="46"/>
      <c r="IE141" s="46"/>
      <c r="IF141" s="46"/>
      <c r="IG141" s="46"/>
      <c r="IH141" s="46"/>
      <c r="II141" s="46"/>
      <c r="IJ141" s="46"/>
      <c r="IK141" s="46"/>
      <c r="IL141" s="46"/>
      <c r="IM141" s="46"/>
      <c r="IN141" s="46"/>
      <c r="IO141" s="46"/>
      <c r="IP141" s="46"/>
      <c r="IQ141" s="46"/>
      <c r="IR141" s="46"/>
      <c r="IS141" s="46"/>
      <c r="IT141" s="46"/>
      <c r="IU141" s="46"/>
      <c r="IV141" s="46"/>
      <c r="IW141" s="46"/>
    </row>
    <row r="142" spans="1:257" s="1" customFormat="1" ht="9" customHeight="1">
      <c r="A142" s="43">
        <v>45059</v>
      </c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5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6"/>
      <c r="CD142" s="46"/>
      <c r="CE142" s="46"/>
      <c r="CF142" s="46"/>
      <c r="CG142" s="46"/>
      <c r="CH142" s="46"/>
      <c r="CI142" s="46"/>
      <c r="CJ142" s="46"/>
      <c r="CK142" s="46"/>
      <c r="CL142" s="46"/>
      <c r="CM142" s="46"/>
      <c r="CN142" s="46"/>
      <c r="CO142" s="46"/>
      <c r="CP142" s="46"/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6"/>
      <c r="DD142" s="46"/>
      <c r="DE142" s="46"/>
      <c r="DF142" s="46"/>
      <c r="DG142" s="46"/>
      <c r="DH142" s="46"/>
      <c r="DI142" s="46"/>
      <c r="DJ142" s="46"/>
      <c r="DK142" s="46"/>
      <c r="DL142" s="46"/>
      <c r="DM142" s="46"/>
      <c r="DN142" s="46"/>
      <c r="DO142" s="46"/>
      <c r="DP142" s="46"/>
      <c r="DQ142" s="46"/>
      <c r="DR142" s="46"/>
      <c r="DS142" s="46"/>
      <c r="DT142" s="46"/>
      <c r="DU142" s="46"/>
      <c r="DV142" s="46"/>
      <c r="DW142" s="46"/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/>
      <c r="ET142" s="46"/>
      <c r="EU142" s="46"/>
      <c r="EV142" s="46"/>
      <c r="EW142" s="46"/>
      <c r="EX142" s="46"/>
      <c r="EY142" s="46"/>
      <c r="EZ142" s="46"/>
      <c r="FA142" s="46"/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/>
      <c r="FU142" s="46"/>
      <c r="FV142" s="46"/>
      <c r="FW142" s="46"/>
      <c r="FX142" s="46"/>
      <c r="FY142" s="46"/>
      <c r="FZ142" s="46"/>
      <c r="GA142" s="46"/>
      <c r="GB142" s="46"/>
      <c r="GC142" s="46"/>
      <c r="GD142" s="46"/>
      <c r="GE142" s="46"/>
      <c r="GF142" s="46"/>
      <c r="GG142" s="46"/>
      <c r="GH142" s="46"/>
      <c r="GI142" s="46"/>
      <c r="GJ142" s="46"/>
      <c r="GK142" s="46"/>
      <c r="GL142" s="46"/>
      <c r="GM142" s="46"/>
      <c r="GN142" s="46"/>
      <c r="GO142" s="46"/>
      <c r="GP142" s="46"/>
      <c r="GQ142" s="46"/>
      <c r="GR142" s="46"/>
      <c r="GS142" s="46"/>
      <c r="GT142" s="46"/>
      <c r="GU142" s="46"/>
      <c r="GV142" s="46"/>
      <c r="GW142" s="46"/>
      <c r="GX142" s="46"/>
      <c r="GY142" s="46"/>
      <c r="GZ142" s="46"/>
      <c r="HA142" s="46"/>
      <c r="HB142" s="46"/>
      <c r="HC142" s="46"/>
      <c r="HD142" s="46"/>
      <c r="HE142" s="46"/>
      <c r="HF142" s="46"/>
      <c r="HG142" s="46"/>
      <c r="HH142" s="46"/>
      <c r="HI142" s="46"/>
      <c r="HJ142" s="46"/>
      <c r="HK142" s="46"/>
      <c r="HL142" s="46"/>
      <c r="HM142" s="46"/>
      <c r="HN142" s="46"/>
      <c r="HO142" s="46"/>
      <c r="HP142" s="46"/>
      <c r="HQ142" s="46"/>
      <c r="HR142" s="46"/>
      <c r="HS142" s="46"/>
      <c r="HT142" s="46"/>
      <c r="HU142" s="46"/>
      <c r="HV142" s="46"/>
      <c r="HW142" s="46"/>
      <c r="HX142" s="46"/>
      <c r="HY142" s="46"/>
      <c r="HZ142" s="46"/>
      <c r="IA142" s="46"/>
      <c r="IB142" s="46"/>
      <c r="IC142" s="46"/>
      <c r="ID142" s="46"/>
      <c r="IE142" s="46"/>
      <c r="IF142" s="46"/>
      <c r="IG142" s="46"/>
      <c r="IH142" s="46"/>
      <c r="II142" s="46"/>
      <c r="IJ142" s="46"/>
      <c r="IK142" s="46"/>
      <c r="IL142" s="46"/>
      <c r="IM142" s="46"/>
      <c r="IN142" s="46"/>
      <c r="IO142" s="46"/>
      <c r="IP142" s="46"/>
      <c r="IQ142" s="46"/>
      <c r="IR142" s="46"/>
      <c r="IS142" s="46"/>
      <c r="IT142" s="46"/>
      <c r="IU142" s="46"/>
      <c r="IV142" s="46"/>
      <c r="IW142" s="46"/>
    </row>
    <row r="143" spans="1:257" s="1" customFormat="1" ht="9" customHeight="1">
      <c r="A143" s="43">
        <v>45060</v>
      </c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5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6"/>
      <c r="CD143" s="46"/>
      <c r="CE143" s="46"/>
      <c r="CF143" s="46"/>
      <c r="CG143" s="46"/>
      <c r="CH143" s="46"/>
      <c r="CI143" s="46"/>
      <c r="CJ143" s="46"/>
      <c r="CK143" s="46"/>
      <c r="CL143" s="46"/>
      <c r="CM143" s="46"/>
      <c r="CN143" s="46"/>
      <c r="CO143" s="46"/>
      <c r="CP143" s="46"/>
      <c r="CQ143" s="46"/>
      <c r="CR143" s="46"/>
      <c r="CS143" s="46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H143" s="46"/>
      <c r="DI143" s="46"/>
      <c r="DJ143" s="46"/>
      <c r="DK143" s="46"/>
      <c r="DL143" s="46"/>
      <c r="DM143" s="46"/>
      <c r="DN143" s="46"/>
      <c r="DO143" s="46"/>
      <c r="DP143" s="46"/>
      <c r="DQ143" s="46"/>
      <c r="DR143" s="46"/>
      <c r="DS143" s="46"/>
      <c r="DT143" s="46"/>
      <c r="DU143" s="46"/>
      <c r="DV143" s="46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6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6"/>
      <c r="FV143" s="46"/>
      <c r="FW143" s="46"/>
      <c r="FX143" s="46"/>
      <c r="FY143" s="46"/>
      <c r="FZ143" s="46"/>
      <c r="GA143" s="46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6"/>
      <c r="GN143" s="46"/>
      <c r="GO143" s="46"/>
      <c r="GP143" s="46"/>
      <c r="GQ143" s="46"/>
      <c r="GR143" s="46"/>
      <c r="GS143" s="46"/>
      <c r="GT143" s="46"/>
      <c r="GU143" s="46"/>
      <c r="GV143" s="46"/>
      <c r="GW143" s="46"/>
      <c r="GX143" s="46"/>
      <c r="GY143" s="46"/>
      <c r="GZ143" s="46"/>
      <c r="HA143" s="46"/>
      <c r="HB143" s="46"/>
      <c r="HC143" s="46"/>
      <c r="HD143" s="46"/>
      <c r="HE143" s="46"/>
      <c r="HF143" s="46"/>
      <c r="HG143" s="46"/>
      <c r="HH143" s="46"/>
      <c r="HI143" s="46"/>
      <c r="HJ143" s="46"/>
      <c r="HK143" s="46"/>
      <c r="HL143" s="46"/>
      <c r="HM143" s="46"/>
      <c r="HN143" s="46"/>
      <c r="HO143" s="46"/>
      <c r="HP143" s="46"/>
      <c r="HQ143" s="46"/>
      <c r="HR143" s="46"/>
      <c r="HS143" s="46"/>
      <c r="HT143" s="46"/>
      <c r="HU143" s="46"/>
      <c r="HV143" s="46"/>
      <c r="HW143" s="46"/>
      <c r="HX143" s="46"/>
      <c r="HY143" s="46"/>
      <c r="HZ143" s="46"/>
      <c r="IA143" s="46"/>
      <c r="IB143" s="46"/>
      <c r="IC143" s="46"/>
      <c r="ID143" s="46"/>
      <c r="IE143" s="46"/>
      <c r="IF143" s="46"/>
      <c r="IG143" s="46"/>
      <c r="IH143" s="46"/>
      <c r="II143" s="46"/>
      <c r="IJ143" s="46"/>
      <c r="IK143" s="46"/>
      <c r="IL143" s="46"/>
      <c r="IM143" s="46"/>
      <c r="IN143" s="46"/>
      <c r="IO143" s="46"/>
      <c r="IP143" s="46"/>
      <c r="IQ143" s="46"/>
      <c r="IR143" s="46"/>
      <c r="IS143" s="46"/>
      <c r="IT143" s="46"/>
      <c r="IU143" s="46"/>
      <c r="IV143" s="46"/>
      <c r="IW143" s="46"/>
    </row>
    <row r="144" spans="1:257" s="1" customFormat="1" ht="9" customHeight="1">
      <c r="A144" s="43">
        <v>45061</v>
      </c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5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6"/>
      <c r="CD144" s="46"/>
      <c r="CE144" s="46"/>
      <c r="CF144" s="46"/>
      <c r="CG144" s="46"/>
      <c r="CH144" s="46"/>
      <c r="CI144" s="46"/>
      <c r="CJ144" s="46"/>
      <c r="CK144" s="46"/>
      <c r="CL144" s="46"/>
      <c r="CM144" s="46"/>
      <c r="CN144" s="46"/>
      <c r="CO144" s="46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H144" s="46"/>
      <c r="DI144" s="46"/>
      <c r="DJ144" s="46"/>
      <c r="DK144" s="46"/>
      <c r="DL144" s="46"/>
      <c r="DM144" s="46"/>
      <c r="DN144" s="46"/>
      <c r="DO144" s="46"/>
      <c r="DP144" s="46"/>
      <c r="DQ144" s="46"/>
      <c r="DR144" s="46"/>
      <c r="DS144" s="46"/>
      <c r="DT144" s="46"/>
      <c r="DU144" s="46"/>
      <c r="DV144" s="46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6"/>
      <c r="EH144" s="46"/>
      <c r="EI144" s="46"/>
      <c r="EJ144" s="46"/>
      <c r="EK144" s="46"/>
      <c r="EL144" s="46"/>
      <c r="EM144" s="46"/>
      <c r="EN144" s="46"/>
      <c r="EO144" s="46"/>
      <c r="EP144" s="46"/>
      <c r="EQ144" s="46"/>
      <c r="ER144" s="46"/>
      <c r="ES144" s="46"/>
      <c r="ET144" s="46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6"/>
      <c r="FF144" s="46"/>
      <c r="FG144" s="46"/>
      <c r="FH144" s="46"/>
      <c r="FI144" s="46"/>
      <c r="FJ144" s="46"/>
      <c r="FK144" s="46"/>
      <c r="FL144" s="46"/>
      <c r="FM144" s="46"/>
      <c r="FN144" s="46"/>
      <c r="FO144" s="46"/>
      <c r="FP144" s="46"/>
      <c r="FQ144" s="46"/>
      <c r="FR144" s="46"/>
      <c r="FS144" s="46"/>
      <c r="FT144" s="46"/>
      <c r="FU144" s="46"/>
      <c r="FV144" s="46"/>
      <c r="FW144" s="46"/>
      <c r="FX144" s="46"/>
      <c r="FY144" s="46"/>
      <c r="FZ144" s="46"/>
      <c r="GA144" s="46"/>
      <c r="GB144" s="46"/>
      <c r="GC144" s="46"/>
      <c r="GD144" s="46"/>
      <c r="GE144" s="46"/>
      <c r="GF144" s="46"/>
      <c r="GG144" s="46"/>
      <c r="GH144" s="46"/>
      <c r="GI144" s="46"/>
      <c r="GJ144" s="46"/>
      <c r="GK144" s="46"/>
      <c r="GL144" s="46"/>
      <c r="GM144" s="46"/>
      <c r="GN144" s="46"/>
      <c r="GO144" s="46"/>
      <c r="GP144" s="46"/>
      <c r="GQ144" s="46"/>
      <c r="GR144" s="46"/>
      <c r="GS144" s="46"/>
      <c r="GT144" s="46"/>
      <c r="GU144" s="46"/>
      <c r="GV144" s="46"/>
      <c r="GW144" s="46"/>
      <c r="GX144" s="46"/>
      <c r="GY144" s="46"/>
      <c r="GZ144" s="46"/>
      <c r="HA144" s="46"/>
      <c r="HB144" s="46"/>
      <c r="HC144" s="46"/>
      <c r="HD144" s="46"/>
      <c r="HE144" s="46"/>
      <c r="HF144" s="46"/>
      <c r="HG144" s="46"/>
      <c r="HH144" s="46"/>
      <c r="HI144" s="46"/>
      <c r="HJ144" s="46"/>
      <c r="HK144" s="46"/>
      <c r="HL144" s="46"/>
      <c r="HM144" s="46"/>
      <c r="HN144" s="46"/>
      <c r="HO144" s="46"/>
      <c r="HP144" s="46"/>
      <c r="HQ144" s="46"/>
      <c r="HR144" s="46"/>
      <c r="HS144" s="46"/>
      <c r="HT144" s="46"/>
      <c r="HU144" s="46"/>
      <c r="HV144" s="46"/>
      <c r="HW144" s="46"/>
      <c r="HX144" s="46"/>
      <c r="HY144" s="46"/>
      <c r="HZ144" s="46"/>
      <c r="IA144" s="46"/>
      <c r="IB144" s="46"/>
      <c r="IC144" s="46"/>
      <c r="ID144" s="46"/>
      <c r="IE144" s="46"/>
      <c r="IF144" s="46"/>
      <c r="IG144" s="46"/>
      <c r="IH144" s="46"/>
      <c r="II144" s="46"/>
      <c r="IJ144" s="46"/>
      <c r="IK144" s="46"/>
      <c r="IL144" s="46"/>
      <c r="IM144" s="46"/>
      <c r="IN144" s="46"/>
      <c r="IO144" s="46"/>
      <c r="IP144" s="46"/>
      <c r="IQ144" s="46"/>
      <c r="IR144" s="46"/>
      <c r="IS144" s="46"/>
      <c r="IT144" s="46"/>
      <c r="IU144" s="46"/>
      <c r="IV144" s="46"/>
      <c r="IW144" s="46"/>
    </row>
    <row r="145" spans="1:257" s="1" customFormat="1" ht="9" customHeight="1">
      <c r="A145" s="43">
        <v>45062</v>
      </c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5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6"/>
      <c r="CD145" s="46"/>
      <c r="CE145" s="46"/>
      <c r="CF145" s="46"/>
      <c r="CG145" s="46"/>
      <c r="CH145" s="46"/>
      <c r="CI145" s="46"/>
      <c r="CJ145" s="46"/>
      <c r="CK145" s="46"/>
      <c r="CL145" s="46"/>
      <c r="CM145" s="46"/>
      <c r="CN145" s="46"/>
      <c r="CO145" s="46"/>
      <c r="CP145" s="46"/>
      <c r="CQ145" s="46"/>
      <c r="CR145" s="46"/>
      <c r="CS145" s="46"/>
      <c r="CT145" s="46"/>
      <c r="CU145" s="46"/>
      <c r="CV145" s="46"/>
      <c r="CW145" s="46"/>
      <c r="CX145" s="46"/>
      <c r="CY145" s="46"/>
      <c r="CZ145" s="46"/>
      <c r="DA145" s="46"/>
      <c r="DB145" s="46"/>
      <c r="DC145" s="46"/>
      <c r="DD145" s="46"/>
      <c r="DE145" s="46"/>
      <c r="DF145" s="46"/>
      <c r="DG145" s="46"/>
      <c r="DH145" s="46"/>
      <c r="DI145" s="46"/>
      <c r="DJ145" s="46"/>
      <c r="DK145" s="46"/>
      <c r="DL145" s="46"/>
      <c r="DM145" s="46"/>
      <c r="DN145" s="46"/>
      <c r="DO145" s="46"/>
      <c r="DP145" s="46"/>
      <c r="DQ145" s="46"/>
      <c r="DR145" s="46"/>
      <c r="DS145" s="46"/>
      <c r="DT145" s="46"/>
      <c r="DU145" s="46"/>
      <c r="DV145" s="46"/>
      <c r="DW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6"/>
      <c r="ET145" s="46"/>
      <c r="EU145" s="46"/>
      <c r="EV145" s="46"/>
      <c r="EW145" s="46"/>
      <c r="EX145" s="46"/>
      <c r="EY145" s="46"/>
      <c r="EZ145" s="46"/>
      <c r="FA145" s="46"/>
      <c r="FB145" s="46"/>
      <c r="FC145" s="46"/>
      <c r="FD145" s="46"/>
      <c r="FE145" s="46"/>
      <c r="FF145" s="46"/>
      <c r="FG145" s="46"/>
      <c r="FH145" s="46"/>
      <c r="FI145" s="46"/>
      <c r="FJ145" s="46"/>
      <c r="FK145" s="46"/>
      <c r="FL145" s="46"/>
      <c r="FM145" s="46"/>
      <c r="FN145" s="46"/>
      <c r="FO145" s="46"/>
      <c r="FP145" s="46"/>
      <c r="FQ145" s="46"/>
      <c r="FR145" s="46"/>
      <c r="FS145" s="46"/>
      <c r="FT145" s="46"/>
      <c r="FU145" s="46"/>
      <c r="FV145" s="46"/>
      <c r="FW145" s="46"/>
      <c r="FX145" s="46"/>
      <c r="FY145" s="46"/>
      <c r="FZ145" s="46"/>
      <c r="GA145" s="46"/>
      <c r="GB145" s="46"/>
      <c r="GC145" s="46"/>
      <c r="GD145" s="46"/>
      <c r="GE145" s="46"/>
      <c r="GF145" s="46"/>
      <c r="GG145" s="46"/>
      <c r="GH145" s="46"/>
      <c r="GI145" s="46"/>
      <c r="GJ145" s="46"/>
      <c r="GK145" s="46"/>
      <c r="GL145" s="46"/>
      <c r="GM145" s="46"/>
      <c r="GN145" s="46"/>
      <c r="GO145" s="46"/>
      <c r="GP145" s="46"/>
      <c r="GQ145" s="46"/>
      <c r="GR145" s="46"/>
      <c r="GS145" s="46"/>
      <c r="GT145" s="46"/>
      <c r="GU145" s="46"/>
      <c r="GV145" s="46"/>
      <c r="GW145" s="46"/>
      <c r="GX145" s="46"/>
      <c r="GY145" s="46"/>
      <c r="GZ145" s="46"/>
      <c r="HA145" s="46"/>
      <c r="HB145" s="46"/>
      <c r="HC145" s="46"/>
      <c r="HD145" s="46"/>
      <c r="HE145" s="46"/>
      <c r="HF145" s="46"/>
      <c r="HG145" s="46"/>
      <c r="HH145" s="46"/>
      <c r="HI145" s="46"/>
      <c r="HJ145" s="46"/>
      <c r="HK145" s="46"/>
      <c r="HL145" s="46"/>
      <c r="HM145" s="46"/>
      <c r="HN145" s="46"/>
      <c r="HO145" s="46"/>
      <c r="HP145" s="46"/>
      <c r="HQ145" s="46"/>
      <c r="HR145" s="46"/>
      <c r="HS145" s="46"/>
      <c r="HT145" s="46"/>
      <c r="HU145" s="46"/>
      <c r="HV145" s="46"/>
      <c r="HW145" s="46"/>
      <c r="HX145" s="46"/>
      <c r="HY145" s="46"/>
      <c r="HZ145" s="46"/>
      <c r="IA145" s="46"/>
      <c r="IB145" s="46"/>
      <c r="IC145" s="46"/>
      <c r="ID145" s="46"/>
      <c r="IE145" s="46"/>
      <c r="IF145" s="46"/>
      <c r="IG145" s="46"/>
      <c r="IH145" s="46"/>
      <c r="II145" s="46"/>
      <c r="IJ145" s="46"/>
      <c r="IK145" s="46"/>
      <c r="IL145" s="46"/>
      <c r="IM145" s="46"/>
      <c r="IN145" s="46"/>
      <c r="IO145" s="46"/>
      <c r="IP145" s="46"/>
      <c r="IQ145" s="46"/>
      <c r="IR145" s="46"/>
      <c r="IS145" s="46"/>
      <c r="IT145" s="46"/>
      <c r="IU145" s="46"/>
      <c r="IV145" s="46"/>
      <c r="IW145" s="46"/>
    </row>
    <row r="146" spans="1:257" s="1" customFormat="1" ht="9" customHeight="1">
      <c r="A146" s="43">
        <v>45063</v>
      </c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5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6"/>
      <c r="CD146" s="46"/>
      <c r="CE146" s="46"/>
      <c r="CF146" s="46"/>
      <c r="CG146" s="46"/>
      <c r="CH146" s="46"/>
      <c r="CI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  <c r="DJ146" s="46"/>
      <c r="DK146" s="46"/>
      <c r="DL146" s="46"/>
      <c r="DM146" s="46"/>
      <c r="DN146" s="46"/>
      <c r="DO146" s="46"/>
      <c r="DP146" s="46"/>
      <c r="DQ146" s="46"/>
      <c r="DR146" s="46"/>
      <c r="DS146" s="46"/>
      <c r="DT146" s="46"/>
      <c r="DU146" s="46"/>
      <c r="DV146" s="46"/>
      <c r="DW146" s="46"/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/>
      <c r="ET146" s="46"/>
      <c r="EU146" s="46"/>
      <c r="EV146" s="46"/>
      <c r="EW146" s="46"/>
      <c r="EX146" s="46"/>
      <c r="EY146" s="46"/>
      <c r="EZ146" s="46"/>
      <c r="FA146" s="46"/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/>
      <c r="FU146" s="46"/>
      <c r="FV146" s="46"/>
      <c r="FW146" s="46"/>
      <c r="FX146" s="46"/>
      <c r="FY146" s="46"/>
      <c r="FZ146" s="46"/>
      <c r="GA146" s="46"/>
      <c r="GB146" s="46"/>
      <c r="GC146" s="46"/>
      <c r="GD146" s="46"/>
      <c r="GE146" s="46"/>
      <c r="GF146" s="46"/>
      <c r="GG146" s="46"/>
      <c r="GH146" s="46"/>
      <c r="GI146" s="46"/>
      <c r="GJ146" s="46"/>
      <c r="GK146" s="46"/>
      <c r="GL146" s="46"/>
      <c r="GM146" s="46"/>
      <c r="GN146" s="46"/>
      <c r="GO146" s="46"/>
      <c r="GP146" s="46"/>
      <c r="GQ146" s="46"/>
      <c r="GR146" s="46"/>
      <c r="GS146" s="46"/>
      <c r="GT146" s="46"/>
      <c r="GU146" s="46"/>
      <c r="GV146" s="46"/>
      <c r="GW146" s="46"/>
      <c r="GX146" s="46"/>
      <c r="GY146" s="46"/>
      <c r="GZ146" s="46"/>
      <c r="HA146" s="46"/>
      <c r="HB146" s="46"/>
      <c r="HC146" s="46"/>
      <c r="HD146" s="46"/>
      <c r="HE146" s="46"/>
      <c r="HF146" s="46"/>
      <c r="HG146" s="46"/>
      <c r="HH146" s="46"/>
      <c r="HI146" s="46"/>
      <c r="HJ146" s="46"/>
      <c r="HK146" s="46"/>
      <c r="HL146" s="46"/>
      <c r="HM146" s="46"/>
      <c r="HN146" s="46"/>
      <c r="HO146" s="46"/>
      <c r="HP146" s="46"/>
      <c r="HQ146" s="46"/>
      <c r="HR146" s="46"/>
      <c r="HS146" s="46"/>
      <c r="HT146" s="46"/>
      <c r="HU146" s="46"/>
      <c r="HV146" s="46"/>
      <c r="HW146" s="46"/>
      <c r="HX146" s="46"/>
      <c r="HY146" s="46"/>
      <c r="HZ146" s="46"/>
      <c r="IA146" s="46"/>
      <c r="IB146" s="46"/>
      <c r="IC146" s="46"/>
      <c r="ID146" s="46"/>
      <c r="IE146" s="46"/>
      <c r="IF146" s="46"/>
      <c r="IG146" s="46"/>
      <c r="IH146" s="46"/>
      <c r="II146" s="46"/>
      <c r="IJ146" s="46"/>
      <c r="IK146" s="46"/>
      <c r="IL146" s="46"/>
      <c r="IM146" s="46"/>
      <c r="IN146" s="46"/>
      <c r="IO146" s="46"/>
      <c r="IP146" s="46"/>
      <c r="IQ146" s="46"/>
      <c r="IR146" s="46"/>
      <c r="IS146" s="46"/>
      <c r="IT146" s="46"/>
      <c r="IU146" s="46"/>
      <c r="IV146" s="46"/>
      <c r="IW146" s="46"/>
    </row>
    <row r="147" spans="1:257" s="1" customFormat="1" ht="9" customHeight="1">
      <c r="A147" s="43">
        <v>45064</v>
      </c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6"/>
      <c r="CD147" s="46"/>
      <c r="CE147" s="46"/>
      <c r="CF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H147" s="46"/>
      <c r="DI147" s="46"/>
      <c r="DJ147" s="46"/>
      <c r="DK147" s="46"/>
      <c r="DL147" s="46"/>
      <c r="DM147" s="46"/>
      <c r="DN147" s="46"/>
      <c r="DO147" s="46"/>
      <c r="DP147" s="46"/>
      <c r="DQ147" s="46"/>
      <c r="DR147" s="46"/>
      <c r="DS147" s="46"/>
      <c r="DT147" s="46"/>
      <c r="DU147" s="46"/>
      <c r="DV147" s="46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6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6"/>
      <c r="FV147" s="46"/>
      <c r="FW147" s="46"/>
      <c r="FX147" s="46"/>
      <c r="FY147" s="46"/>
      <c r="FZ147" s="46"/>
      <c r="GA147" s="46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6"/>
      <c r="GN147" s="46"/>
      <c r="GO147" s="46"/>
      <c r="GP147" s="46"/>
      <c r="GQ147" s="46"/>
      <c r="GR147" s="46"/>
      <c r="GS147" s="46"/>
      <c r="GT147" s="46"/>
      <c r="GU147" s="46"/>
      <c r="GV147" s="46"/>
      <c r="GW147" s="46"/>
      <c r="GX147" s="46"/>
      <c r="GY147" s="46"/>
      <c r="GZ147" s="46"/>
      <c r="HA147" s="46"/>
      <c r="HB147" s="46"/>
      <c r="HC147" s="46"/>
      <c r="HD147" s="46"/>
      <c r="HE147" s="46"/>
      <c r="HF147" s="46"/>
      <c r="HG147" s="46"/>
      <c r="HH147" s="46"/>
      <c r="HI147" s="46"/>
      <c r="HJ147" s="46"/>
      <c r="HK147" s="46"/>
      <c r="HL147" s="46"/>
      <c r="HM147" s="46"/>
      <c r="HN147" s="46"/>
      <c r="HO147" s="46"/>
      <c r="HP147" s="46"/>
      <c r="HQ147" s="46"/>
      <c r="HR147" s="46"/>
      <c r="HS147" s="46"/>
      <c r="HT147" s="46"/>
      <c r="HU147" s="46"/>
      <c r="HV147" s="46"/>
      <c r="HW147" s="46"/>
      <c r="HX147" s="46"/>
      <c r="HY147" s="46"/>
      <c r="HZ147" s="46"/>
      <c r="IA147" s="46"/>
      <c r="IB147" s="46"/>
      <c r="IC147" s="46"/>
      <c r="ID147" s="46"/>
      <c r="IE147" s="46"/>
      <c r="IF147" s="46"/>
      <c r="IG147" s="46"/>
      <c r="IH147" s="46"/>
      <c r="II147" s="46"/>
      <c r="IJ147" s="46"/>
      <c r="IK147" s="46"/>
      <c r="IL147" s="46"/>
      <c r="IM147" s="46"/>
      <c r="IN147" s="46"/>
      <c r="IO147" s="46"/>
      <c r="IP147" s="46"/>
      <c r="IQ147" s="46"/>
      <c r="IR147" s="46"/>
      <c r="IS147" s="46"/>
      <c r="IT147" s="46"/>
      <c r="IU147" s="46"/>
      <c r="IV147" s="46"/>
      <c r="IW147" s="46"/>
    </row>
    <row r="148" spans="1:257" s="1" customFormat="1" ht="9" customHeight="1">
      <c r="A148" s="43">
        <v>45065</v>
      </c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5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6"/>
      <c r="FF148" s="46"/>
      <c r="FG148" s="46"/>
      <c r="FH148" s="46"/>
      <c r="FI148" s="46"/>
      <c r="FJ148" s="46"/>
      <c r="FK148" s="46"/>
      <c r="FL148" s="46"/>
      <c r="FM148" s="46"/>
      <c r="FN148" s="46"/>
      <c r="FO148" s="46"/>
      <c r="FP148" s="46"/>
      <c r="FQ148" s="46"/>
      <c r="FR148" s="46"/>
      <c r="FS148" s="46"/>
      <c r="FT148" s="46"/>
      <c r="FU148" s="46"/>
      <c r="FV148" s="46"/>
      <c r="FW148" s="46"/>
      <c r="FX148" s="46"/>
      <c r="FY148" s="46"/>
      <c r="FZ148" s="46"/>
      <c r="GA148" s="46"/>
      <c r="GB148" s="46"/>
      <c r="GC148" s="46"/>
      <c r="GD148" s="46"/>
      <c r="GE148" s="46"/>
      <c r="GF148" s="46"/>
      <c r="GG148" s="46"/>
      <c r="GH148" s="46"/>
      <c r="GI148" s="46"/>
      <c r="GJ148" s="46"/>
      <c r="GK148" s="46"/>
      <c r="GL148" s="46"/>
      <c r="GM148" s="46"/>
      <c r="GN148" s="46"/>
      <c r="GO148" s="46"/>
      <c r="GP148" s="46"/>
      <c r="GQ148" s="46"/>
      <c r="GR148" s="46"/>
      <c r="GS148" s="46"/>
      <c r="GT148" s="46"/>
      <c r="GU148" s="46"/>
      <c r="GV148" s="46"/>
      <c r="GW148" s="46"/>
      <c r="GX148" s="46"/>
      <c r="GY148" s="46"/>
      <c r="GZ148" s="46"/>
      <c r="HA148" s="46"/>
      <c r="HB148" s="46"/>
      <c r="HC148" s="46"/>
      <c r="HD148" s="46"/>
      <c r="HE148" s="46"/>
      <c r="HF148" s="46"/>
      <c r="HG148" s="46"/>
      <c r="HH148" s="46"/>
      <c r="HI148" s="46"/>
      <c r="HJ148" s="46"/>
      <c r="HK148" s="46"/>
      <c r="HL148" s="46"/>
      <c r="HM148" s="46"/>
      <c r="HN148" s="46"/>
      <c r="HO148" s="46"/>
      <c r="HP148" s="46"/>
      <c r="HQ148" s="46"/>
      <c r="HR148" s="46"/>
      <c r="HS148" s="46"/>
      <c r="HT148" s="46"/>
      <c r="HU148" s="46"/>
      <c r="HV148" s="46"/>
      <c r="HW148" s="46"/>
      <c r="HX148" s="46"/>
      <c r="HY148" s="46"/>
      <c r="HZ148" s="46"/>
      <c r="IA148" s="46"/>
      <c r="IB148" s="46"/>
      <c r="IC148" s="46"/>
      <c r="ID148" s="46"/>
      <c r="IE148" s="46"/>
      <c r="IF148" s="46"/>
      <c r="IG148" s="46"/>
      <c r="IH148" s="46"/>
      <c r="II148" s="46"/>
      <c r="IJ148" s="46"/>
      <c r="IK148" s="46"/>
      <c r="IL148" s="46"/>
      <c r="IM148" s="46"/>
      <c r="IN148" s="46"/>
      <c r="IO148" s="46"/>
      <c r="IP148" s="46"/>
      <c r="IQ148" s="46"/>
      <c r="IR148" s="46"/>
      <c r="IS148" s="46"/>
      <c r="IT148" s="46"/>
      <c r="IU148" s="46"/>
      <c r="IV148" s="46"/>
      <c r="IW148" s="46"/>
    </row>
    <row r="149" spans="1:257" s="1" customFormat="1" ht="9" customHeight="1">
      <c r="A149" s="43">
        <v>45066</v>
      </c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5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6"/>
      <c r="CD149" s="46"/>
      <c r="CE149" s="46"/>
      <c r="CF149" s="46"/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M149" s="46"/>
      <c r="DN149" s="46"/>
      <c r="DO149" s="46"/>
      <c r="DP149" s="46"/>
      <c r="DQ149" s="46"/>
      <c r="DR149" s="46"/>
      <c r="DS149" s="46"/>
      <c r="DT149" s="46"/>
      <c r="DU149" s="46"/>
      <c r="DV149" s="46"/>
      <c r="DW149" s="46"/>
      <c r="DX149" s="46"/>
      <c r="DY149" s="46"/>
      <c r="DZ149" s="46"/>
      <c r="EA149" s="46"/>
      <c r="EB149" s="46"/>
      <c r="EC149" s="46"/>
      <c r="ED149" s="46"/>
      <c r="EE149" s="46"/>
      <c r="EF149" s="46"/>
      <c r="EG149" s="46"/>
      <c r="EH149" s="46"/>
      <c r="EI149" s="46"/>
      <c r="EJ149" s="46"/>
      <c r="EK149" s="46"/>
      <c r="EL149" s="46"/>
      <c r="EM149" s="46"/>
      <c r="EN149" s="46"/>
      <c r="EO149" s="46"/>
      <c r="EP149" s="46"/>
      <c r="EQ149" s="46"/>
      <c r="ER149" s="46"/>
      <c r="ES149" s="46"/>
      <c r="ET149" s="46"/>
      <c r="EU149" s="46"/>
      <c r="EV149" s="46"/>
      <c r="EW149" s="46"/>
      <c r="EX149" s="46"/>
      <c r="EY149" s="46"/>
      <c r="EZ149" s="46"/>
      <c r="FA149" s="46"/>
      <c r="FB149" s="46"/>
      <c r="FC149" s="46"/>
      <c r="FD149" s="46"/>
      <c r="FE149" s="46"/>
      <c r="FF149" s="46"/>
      <c r="FG149" s="46"/>
      <c r="FH149" s="46"/>
      <c r="FI149" s="46"/>
      <c r="FJ149" s="46"/>
      <c r="FK149" s="46"/>
      <c r="FL149" s="46"/>
      <c r="FM149" s="46"/>
      <c r="FN149" s="46"/>
      <c r="FO149" s="46"/>
      <c r="FP149" s="46"/>
      <c r="FQ149" s="46"/>
      <c r="FR149" s="46"/>
      <c r="FS149" s="46"/>
      <c r="FT149" s="46"/>
      <c r="FU149" s="46"/>
      <c r="FV149" s="46"/>
      <c r="FW149" s="46"/>
      <c r="FX149" s="46"/>
      <c r="FY149" s="46"/>
      <c r="FZ149" s="46"/>
      <c r="GA149" s="46"/>
      <c r="GB149" s="46"/>
      <c r="GC149" s="46"/>
      <c r="GD149" s="46"/>
      <c r="GE149" s="46"/>
      <c r="GF149" s="46"/>
      <c r="GG149" s="46"/>
      <c r="GH149" s="46"/>
      <c r="GI149" s="46"/>
      <c r="GJ149" s="46"/>
      <c r="GK149" s="46"/>
      <c r="GL149" s="46"/>
      <c r="GM149" s="46"/>
      <c r="GN149" s="46"/>
      <c r="GO149" s="46"/>
      <c r="GP149" s="46"/>
      <c r="GQ149" s="46"/>
      <c r="GR149" s="46"/>
      <c r="GS149" s="46"/>
      <c r="GT149" s="46"/>
      <c r="GU149" s="46"/>
      <c r="GV149" s="46"/>
      <c r="GW149" s="46"/>
      <c r="GX149" s="46"/>
      <c r="GY149" s="46"/>
      <c r="GZ149" s="46"/>
      <c r="HA149" s="46"/>
      <c r="HB149" s="46"/>
      <c r="HC149" s="46"/>
      <c r="HD149" s="46"/>
      <c r="HE149" s="46"/>
      <c r="HF149" s="46"/>
      <c r="HG149" s="46"/>
      <c r="HH149" s="46"/>
      <c r="HI149" s="46"/>
      <c r="HJ149" s="46"/>
      <c r="HK149" s="46"/>
      <c r="HL149" s="46"/>
      <c r="HM149" s="46"/>
      <c r="HN149" s="46"/>
      <c r="HO149" s="46"/>
      <c r="HP149" s="46"/>
      <c r="HQ149" s="46"/>
      <c r="HR149" s="46"/>
      <c r="HS149" s="46"/>
      <c r="HT149" s="46"/>
      <c r="HU149" s="46"/>
      <c r="HV149" s="46"/>
      <c r="HW149" s="46"/>
      <c r="HX149" s="46"/>
      <c r="HY149" s="46"/>
      <c r="HZ149" s="46"/>
      <c r="IA149" s="46"/>
      <c r="IB149" s="46"/>
      <c r="IC149" s="46"/>
      <c r="ID149" s="46"/>
      <c r="IE149" s="46"/>
      <c r="IF149" s="46"/>
      <c r="IG149" s="46"/>
      <c r="IH149" s="46"/>
      <c r="II149" s="46"/>
      <c r="IJ149" s="46"/>
      <c r="IK149" s="46"/>
      <c r="IL149" s="46"/>
      <c r="IM149" s="46"/>
      <c r="IN149" s="46"/>
      <c r="IO149" s="46"/>
      <c r="IP149" s="46"/>
      <c r="IQ149" s="46"/>
      <c r="IR149" s="46"/>
      <c r="IS149" s="46"/>
      <c r="IT149" s="46"/>
      <c r="IU149" s="46"/>
      <c r="IV149" s="46"/>
      <c r="IW149" s="46"/>
    </row>
    <row r="150" spans="1:257" s="1" customFormat="1" ht="9" customHeight="1">
      <c r="A150" s="43">
        <v>45067</v>
      </c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5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6"/>
      <c r="CD150" s="46"/>
      <c r="CE150" s="46"/>
      <c r="CF150" s="46"/>
      <c r="CG150" s="46"/>
      <c r="CH150" s="46"/>
      <c r="CI150" s="46"/>
      <c r="CJ150" s="46"/>
      <c r="CK150" s="46"/>
      <c r="CL150" s="46"/>
      <c r="CM150" s="46"/>
      <c r="CN150" s="46"/>
      <c r="CO150" s="46"/>
      <c r="CP150" s="46"/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H150" s="46"/>
      <c r="DI150" s="46"/>
      <c r="DJ150" s="46"/>
      <c r="DK150" s="46"/>
      <c r="DL150" s="46"/>
      <c r="DM150" s="46"/>
      <c r="DN150" s="46"/>
      <c r="DO150" s="46"/>
      <c r="DP150" s="46"/>
      <c r="DQ150" s="46"/>
      <c r="DR150" s="46"/>
      <c r="DS150" s="46"/>
      <c r="DT150" s="46"/>
      <c r="DU150" s="46"/>
      <c r="DV150" s="46"/>
      <c r="DW150" s="46"/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/>
      <c r="ET150" s="46"/>
      <c r="EU150" s="46"/>
      <c r="EV150" s="46"/>
      <c r="EW150" s="46"/>
      <c r="EX150" s="46"/>
      <c r="EY150" s="46"/>
      <c r="EZ150" s="46"/>
      <c r="FA150" s="46"/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  <c r="FQ150" s="46"/>
      <c r="FR150" s="46"/>
      <c r="FS150" s="46"/>
      <c r="FT150" s="46"/>
      <c r="FU150" s="46"/>
      <c r="FV150" s="46"/>
      <c r="FW150" s="46"/>
      <c r="FX150" s="46"/>
      <c r="FY150" s="46"/>
      <c r="FZ150" s="46"/>
      <c r="GA150" s="46"/>
      <c r="GB150" s="46"/>
      <c r="GC150" s="46"/>
      <c r="GD150" s="46"/>
      <c r="GE150" s="46"/>
      <c r="GF150" s="46"/>
      <c r="GG150" s="46"/>
      <c r="GH150" s="46"/>
      <c r="GI150" s="46"/>
      <c r="GJ150" s="46"/>
      <c r="GK150" s="46"/>
      <c r="GL150" s="46"/>
      <c r="GM150" s="46"/>
      <c r="GN150" s="46"/>
      <c r="GO150" s="46"/>
      <c r="GP150" s="46"/>
      <c r="GQ150" s="46"/>
      <c r="GR150" s="46"/>
      <c r="GS150" s="46"/>
      <c r="GT150" s="46"/>
      <c r="GU150" s="46"/>
      <c r="GV150" s="46"/>
      <c r="GW150" s="46"/>
      <c r="GX150" s="46"/>
      <c r="GY150" s="46"/>
      <c r="GZ150" s="46"/>
      <c r="HA150" s="46"/>
      <c r="HB150" s="46"/>
      <c r="HC150" s="46"/>
      <c r="HD150" s="46"/>
      <c r="HE150" s="46"/>
      <c r="HF150" s="46"/>
      <c r="HG150" s="46"/>
      <c r="HH150" s="46"/>
      <c r="HI150" s="46"/>
      <c r="HJ150" s="46"/>
      <c r="HK150" s="46"/>
      <c r="HL150" s="46"/>
      <c r="HM150" s="46"/>
      <c r="HN150" s="46"/>
      <c r="HO150" s="46"/>
      <c r="HP150" s="46"/>
      <c r="HQ150" s="46"/>
      <c r="HR150" s="46"/>
      <c r="HS150" s="46"/>
      <c r="HT150" s="46"/>
      <c r="HU150" s="46"/>
      <c r="HV150" s="46"/>
      <c r="HW150" s="46"/>
      <c r="HX150" s="46"/>
      <c r="HY150" s="46"/>
      <c r="HZ150" s="46"/>
      <c r="IA150" s="46"/>
      <c r="IB150" s="46"/>
      <c r="IC150" s="46"/>
      <c r="ID150" s="46"/>
      <c r="IE150" s="46"/>
      <c r="IF150" s="46"/>
      <c r="IG150" s="46"/>
      <c r="IH150" s="46"/>
      <c r="II150" s="46"/>
      <c r="IJ150" s="46"/>
      <c r="IK150" s="46"/>
      <c r="IL150" s="46"/>
      <c r="IM150" s="46"/>
      <c r="IN150" s="46"/>
      <c r="IO150" s="46"/>
      <c r="IP150" s="46"/>
      <c r="IQ150" s="46"/>
      <c r="IR150" s="46"/>
      <c r="IS150" s="46"/>
      <c r="IT150" s="46"/>
      <c r="IU150" s="46"/>
      <c r="IV150" s="46"/>
      <c r="IW150" s="46"/>
    </row>
    <row r="151" spans="1:257" s="1" customFormat="1" ht="9" customHeight="1">
      <c r="A151" s="43">
        <v>45068</v>
      </c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5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6"/>
      <c r="CD151" s="46"/>
      <c r="CE151" s="46"/>
      <c r="CF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  <c r="DJ151" s="46"/>
      <c r="DK151" s="46"/>
      <c r="DL151" s="46"/>
      <c r="DM151" s="46"/>
      <c r="DN151" s="46"/>
      <c r="DO151" s="46"/>
      <c r="DP151" s="46"/>
      <c r="DQ151" s="46"/>
      <c r="DR151" s="46"/>
      <c r="DS151" s="46"/>
      <c r="DT151" s="46"/>
      <c r="DU151" s="46"/>
      <c r="DV151" s="46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6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6"/>
      <c r="FV151" s="46"/>
      <c r="FW151" s="46"/>
      <c r="FX151" s="46"/>
      <c r="FY151" s="46"/>
      <c r="FZ151" s="46"/>
      <c r="GA151" s="46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6"/>
      <c r="GN151" s="46"/>
      <c r="GO151" s="46"/>
      <c r="GP151" s="46"/>
      <c r="GQ151" s="46"/>
      <c r="GR151" s="46"/>
      <c r="GS151" s="46"/>
      <c r="GT151" s="46"/>
      <c r="GU151" s="46"/>
      <c r="GV151" s="46"/>
      <c r="GW151" s="46"/>
      <c r="GX151" s="46"/>
      <c r="GY151" s="46"/>
      <c r="GZ151" s="46"/>
      <c r="HA151" s="46"/>
      <c r="HB151" s="46"/>
      <c r="HC151" s="46"/>
      <c r="HD151" s="46"/>
      <c r="HE151" s="46"/>
      <c r="HF151" s="46"/>
      <c r="HG151" s="46"/>
      <c r="HH151" s="46"/>
      <c r="HI151" s="46"/>
      <c r="HJ151" s="46"/>
      <c r="HK151" s="46"/>
      <c r="HL151" s="46"/>
      <c r="HM151" s="46"/>
      <c r="HN151" s="46"/>
      <c r="HO151" s="46"/>
      <c r="HP151" s="46"/>
      <c r="HQ151" s="46"/>
      <c r="HR151" s="46"/>
      <c r="HS151" s="46"/>
      <c r="HT151" s="46"/>
      <c r="HU151" s="46"/>
      <c r="HV151" s="46"/>
      <c r="HW151" s="46"/>
      <c r="HX151" s="46"/>
      <c r="HY151" s="46"/>
      <c r="HZ151" s="46"/>
      <c r="IA151" s="46"/>
      <c r="IB151" s="46"/>
      <c r="IC151" s="46"/>
      <c r="ID151" s="46"/>
      <c r="IE151" s="46"/>
      <c r="IF151" s="46"/>
      <c r="IG151" s="46"/>
      <c r="IH151" s="46"/>
      <c r="II151" s="46"/>
      <c r="IJ151" s="46"/>
      <c r="IK151" s="46"/>
      <c r="IL151" s="46"/>
      <c r="IM151" s="46"/>
      <c r="IN151" s="46"/>
      <c r="IO151" s="46"/>
      <c r="IP151" s="46"/>
      <c r="IQ151" s="46"/>
      <c r="IR151" s="46"/>
      <c r="IS151" s="46"/>
      <c r="IT151" s="46"/>
      <c r="IU151" s="46"/>
      <c r="IV151" s="46"/>
      <c r="IW151" s="46"/>
    </row>
    <row r="152" spans="1:257" s="1" customFormat="1" ht="9" customHeight="1">
      <c r="A152" s="43">
        <v>45069</v>
      </c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5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6"/>
      <c r="CD152" s="46"/>
      <c r="CE152" s="46"/>
      <c r="CF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6"/>
      <c r="DD152" s="46"/>
      <c r="DE152" s="46"/>
      <c r="DF152" s="46"/>
      <c r="DG152" s="46"/>
      <c r="DH152" s="46"/>
      <c r="DI152" s="46"/>
      <c r="DJ152" s="46"/>
      <c r="DK152" s="46"/>
      <c r="DL152" s="46"/>
      <c r="DM152" s="46"/>
      <c r="DN152" s="46"/>
      <c r="DO152" s="46"/>
      <c r="DP152" s="46"/>
      <c r="DQ152" s="46"/>
      <c r="DR152" s="46"/>
      <c r="DS152" s="46"/>
      <c r="DT152" s="46"/>
      <c r="DU152" s="46"/>
      <c r="DV152" s="46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6"/>
      <c r="EH152" s="46"/>
      <c r="EI152" s="46"/>
      <c r="EJ152" s="46"/>
      <c r="EK152" s="46"/>
      <c r="EL152" s="46"/>
      <c r="EM152" s="46"/>
      <c r="EN152" s="46"/>
      <c r="EO152" s="46"/>
      <c r="EP152" s="46"/>
      <c r="EQ152" s="46"/>
      <c r="ER152" s="46"/>
      <c r="ES152" s="46"/>
      <c r="ET152" s="46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6"/>
      <c r="FF152" s="46"/>
      <c r="FG152" s="46"/>
      <c r="FH152" s="46"/>
      <c r="FI152" s="46"/>
      <c r="FJ152" s="46"/>
      <c r="FK152" s="46"/>
      <c r="FL152" s="46"/>
      <c r="FM152" s="46"/>
      <c r="FN152" s="46"/>
      <c r="FO152" s="46"/>
      <c r="FP152" s="46"/>
      <c r="FQ152" s="46"/>
      <c r="FR152" s="46"/>
      <c r="FS152" s="46"/>
      <c r="FT152" s="46"/>
      <c r="FU152" s="46"/>
      <c r="FV152" s="46"/>
      <c r="FW152" s="46"/>
      <c r="FX152" s="46"/>
      <c r="FY152" s="46"/>
      <c r="FZ152" s="46"/>
      <c r="GA152" s="46"/>
      <c r="GB152" s="46"/>
      <c r="GC152" s="46"/>
      <c r="GD152" s="46"/>
      <c r="GE152" s="46"/>
      <c r="GF152" s="46"/>
      <c r="GG152" s="46"/>
      <c r="GH152" s="46"/>
      <c r="GI152" s="46"/>
      <c r="GJ152" s="46"/>
      <c r="GK152" s="46"/>
      <c r="GL152" s="46"/>
      <c r="GM152" s="46"/>
      <c r="GN152" s="46"/>
      <c r="GO152" s="46"/>
      <c r="GP152" s="46"/>
      <c r="GQ152" s="46"/>
      <c r="GR152" s="46"/>
      <c r="GS152" s="46"/>
      <c r="GT152" s="46"/>
      <c r="GU152" s="46"/>
      <c r="GV152" s="46"/>
      <c r="GW152" s="46"/>
      <c r="GX152" s="46"/>
      <c r="GY152" s="46"/>
      <c r="GZ152" s="46"/>
      <c r="HA152" s="46"/>
      <c r="HB152" s="46"/>
      <c r="HC152" s="46"/>
      <c r="HD152" s="46"/>
      <c r="HE152" s="46"/>
      <c r="HF152" s="46"/>
      <c r="HG152" s="46"/>
      <c r="HH152" s="46"/>
      <c r="HI152" s="46"/>
      <c r="HJ152" s="46"/>
      <c r="HK152" s="46"/>
      <c r="HL152" s="46"/>
      <c r="HM152" s="46"/>
      <c r="HN152" s="46"/>
      <c r="HO152" s="46"/>
      <c r="HP152" s="46"/>
      <c r="HQ152" s="46"/>
      <c r="HR152" s="46"/>
      <c r="HS152" s="46"/>
      <c r="HT152" s="46"/>
      <c r="HU152" s="46"/>
      <c r="HV152" s="46"/>
      <c r="HW152" s="46"/>
      <c r="HX152" s="46"/>
      <c r="HY152" s="46"/>
      <c r="HZ152" s="46"/>
      <c r="IA152" s="46"/>
      <c r="IB152" s="46"/>
      <c r="IC152" s="46"/>
      <c r="ID152" s="46"/>
      <c r="IE152" s="46"/>
      <c r="IF152" s="46"/>
      <c r="IG152" s="46"/>
      <c r="IH152" s="46"/>
      <c r="II152" s="46"/>
      <c r="IJ152" s="46"/>
      <c r="IK152" s="46"/>
      <c r="IL152" s="46"/>
      <c r="IM152" s="46"/>
      <c r="IN152" s="46"/>
      <c r="IO152" s="46"/>
      <c r="IP152" s="46"/>
      <c r="IQ152" s="46"/>
      <c r="IR152" s="46"/>
      <c r="IS152" s="46"/>
      <c r="IT152" s="46"/>
      <c r="IU152" s="46"/>
      <c r="IV152" s="46"/>
      <c r="IW152" s="46"/>
    </row>
    <row r="153" spans="1:257" s="1" customFormat="1" ht="9" customHeight="1">
      <c r="A153" s="43">
        <v>45070</v>
      </c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5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6"/>
      <c r="CD153" s="46"/>
      <c r="CE153" s="46"/>
      <c r="CF153" s="46"/>
      <c r="CG153" s="46"/>
      <c r="CH153" s="46"/>
      <c r="CI153" s="46"/>
      <c r="CJ153" s="46"/>
      <c r="CK153" s="46"/>
      <c r="CL153" s="46"/>
      <c r="CM153" s="46"/>
      <c r="CN153" s="46"/>
      <c r="CO153" s="46"/>
      <c r="CP153" s="46"/>
      <c r="CQ153" s="46"/>
      <c r="CR153" s="46"/>
      <c r="CS153" s="46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H153" s="46"/>
      <c r="DI153" s="46"/>
      <c r="DJ153" s="46"/>
      <c r="DK153" s="46"/>
      <c r="DL153" s="46"/>
      <c r="DM153" s="46"/>
      <c r="DN153" s="46"/>
      <c r="DO153" s="46"/>
      <c r="DP153" s="46"/>
      <c r="DQ153" s="46"/>
      <c r="DR153" s="46"/>
      <c r="DS153" s="46"/>
      <c r="DT153" s="46"/>
      <c r="DU153" s="46"/>
      <c r="DV153" s="46"/>
      <c r="DW153" s="46"/>
      <c r="DX153" s="46"/>
      <c r="DY153" s="46"/>
      <c r="DZ153" s="46"/>
      <c r="EA153" s="46"/>
      <c r="EB153" s="46"/>
      <c r="EC153" s="46"/>
      <c r="ED153" s="46"/>
      <c r="EE153" s="46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6"/>
      <c r="ET153" s="46"/>
      <c r="EU153" s="46"/>
      <c r="EV153" s="46"/>
      <c r="EW153" s="46"/>
      <c r="EX153" s="46"/>
      <c r="EY153" s="46"/>
      <c r="EZ153" s="46"/>
      <c r="FA153" s="46"/>
      <c r="FB153" s="46"/>
      <c r="FC153" s="46"/>
      <c r="FD153" s="46"/>
      <c r="FE153" s="46"/>
      <c r="FF153" s="46"/>
      <c r="FG153" s="46"/>
      <c r="FH153" s="46"/>
      <c r="FI153" s="46"/>
      <c r="FJ153" s="46"/>
      <c r="FK153" s="46"/>
      <c r="FL153" s="46"/>
      <c r="FM153" s="46"/>
      <c r="FN153" s="46"/>
      <c r="FO153" s="46"/>
      <c r="FP153" s="46"/>
      <c r="FQ153" s="46"/>
      <c r="FR153" s="46"/>
      <c r="FS153" s="46"/>
      <c r="FT153" s="46"/>
      <c r="FU153" s="46"/>
      <c r="FV153" s="46"/>
      <c r="FW153" s="46"/>
      <c r="FX153" s="46"/>
      <c r="FY153" s="46"/>
      <c r="FZ153" s="46"/>
      <c r="GA153" s="46"/>
      <c r="GB153" s="46"/>
      <c r="GC153" s="46"/>
      <c r="GD153" s="46"/>
      <c r="GE153" s="46"/>
      <c r="GF153" s="46"/>
      <c r="GG153" s="46"/>
      <c r="GH153" s="46"/>
      <c r="GI153" s="46"/>
      <c r="GJ153" s="46"/>
      <c r="GK153" s="46"/>
      <c r="GL153" s="46"/>
      <c r="GM153" s="46"/>
      <c r="GN153" s="46"/>
      <c r="GO153" s="46"/>
      <c r="GP153" s="46"/>
      <c r="GQ153" s="46"/>
      <c r="GR153" s="46"/>
      <c r="GS153" s="46"/>
      <c r="GT153" s="46"/>
      <c r="GU153" s="46"/>
      <c r="GV153" s="46"/>
      <c r="GW153" s="46"/>
      <c r="GX153" s="46"/>
      <c r="GY153" s="46"/>
      <c r="GZ153" s="46"/>
      <c r="HA153" s="46"/>
      <c r="HB153" s="46"/>
      <c r="HC153" s="46"/>
      <c r="HD153" s="46"/>
      <c r="HE153" s="46"/>
      <c r="HF153" s="46"/>
      <c r="HG153" s="46"/>
      <c r="HH153" s="46"/>
      <c r="HI153" s="46"/>
      <c r="HJ153" s="46"/>
      <c r="HK153" s="46"/>
      <c r="HL153" s="46"/>
      <c r="HM153" s="46"/>
      <c r="HN153" s="46"/>
      <c r="HO153" s="46"/>
      <c r="HP153" s="46"/>
      <c r="HQ153" s="46"/>
      <c r="HR153" s="46"/>
      <c r="HS153" s="46"/>
      <c r="HT153" s="46"/>
      <c r="HU153" s="46"/>
      <c r="HV153" s="46"/>
      <c r="HW153" s="46"/>
      <c r="HX153" s="46"/>
      <c r="HY153" s="46"/>
      <c r="HZ153" s="46"/>
      <c r="IA153" s="46"/>
      <c r="IB153" s="46"/>
      <c r="IC153" s="46"/>
      <c r="ID153" s="46"/>
      <c r="IE153" s="46"/>
      <c r="IF153" s="46"/>
      <c r="IG153" s="46"/>
      <c r="IH153" s="46"/>
      <c r="II153" s="46"/>
      <c r="IJ153" s="46"/>
      <c r="IK153" s="46"/>
      <c r="IL153" s="46"/>
      <c r="IM153" s="46"/>
      <c r="IN153" s="46"/>
      <c r="IO153" s="46"/>
      <c r="IP153" s="46"/>
      <c r="IQ153" s="46"/>
      <c r="IR153" s="46"/>
      <c r="IS153" s="46"/>
      <c r="IT153" s="46"/>
      <c r="IU153" s="46"/>
      <c r="IV153" s="46"/>
      <c r="IW153" s="46"/>
    </row>
    <row r="154" spans="1:257" s="1" customFormat="1" ht="9" customHeight="1">
      <c r="A154" s="43">
        <v>45071</v>
      </c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5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6"/>
      <c r="CD154" s="46"/>
      <c r="CE154" s="46"/>
      <c r="CF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  <c r="DJ154" s="46"/>
      <c r="DK154" s="46"/>
      <c r="DL154" s="46"/>
      <c r="DM154" s="46"/>
      <c r="DN154" s="46"/>
      <c r="DO154" s="46"/>
      <c r="DP154" s="46"/>
      <c r="DQ154" s="46"/>
      <c r="DR154" s="46"/>
      <c r="DS154" s="46"/>
      <c r="DT154" s="46"/>
      <c r="DU154" s="46"/>
      <c r="DV154" s="46"/>
      <c r="DW154" s="46"/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/>
      <c r="ET154" s="46"/>
      <c r="EU154" s="46"/>
      <c r="EV154" s="46"/>
      <c r="EW154" s="46"/>
      <c r="EX154" s="46"/>
      <c r="EY154" s="46"/>
      <c r="EZ154" s="46"/>
      <c r="FA154" s="46"/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/>
      <c r="FU154" s="46"/>
      <c r="FV154" s="46"/>
      <c r="FW154" s="46"/>
      <c r="FX154" s="46"/>
      <c r="FY154" s="46"/>
      <c r="FZ154" s="46"/>
      <c r="GA154" s="46"/>
      <c r="GB154" s="46"/>
      <c r="GC154" s="46"/>
      <c r="GD154" s="46"/>
      <c r="GE154" s="46"/>
      <c r="GF154" s="46"/>
      <c r="GG154" s="46"/>
      <c r="GH154" s="46"/>
      <c r="GI154" s="46"/>
      <c r="GJ154" s="46"/>
      <c r="GK154" s="46"/>
      <c r="GL154" s="46"/>
      <c r="GM154" s="46"/>
      <c r="GN154" s="46"/>
      <c r="GO154" s="46"/>
      <c r="GP154" s="46"/>
      <c r="GQ154" s="46"/>
      <c r="GR154" s="46"/>
      <c r="GS154" s="46"/>
      <c r="GT154" s="46"/>
      <c r="GU154" s="46"/>
      <c r="GV154" s="46"/>
      <c r="GW154" s="46"/>
      <c r="GX154" s="46"/>
      <c r="GY154" s="46"/>
      <c r="GZ154" s="46"/>
      <c r="HA154" s="46"/>
      <c r="HB154" s="46"/>
      <c r="HC154" s="46"/>
      <c r="HD154" s="46"/>
      <c r="HE154" s="46"/>
      <c r="HF154" s="46"/>
      <c r="HG154" s="46"/>
      <c r="HH154" s="46"/>
      <c r="HI154" s="46"/>
      <c r="HJ154" s="46"/>
      <c r="HK154" s="46"/>
      <c r="HL154" s="46"/>
      <c r="HM154" s="46"/>
      <c r="HN154" s="46"/>
      <c r="HO154" s="46"/>
      <c r="HP154" s="46"/>
      <c r="HQ154" s="46"/>
      <c r="HR154" s="46"/>
      <c r="HS154" s="46"/>
      <c r="HT154" s="46"/>
      <c r="HU154" s="46"/>
      <c r="HV154" s="46"/>
      <c r="HW154" s="46"/>
      <c r="HX154" s="46"/>
      <c r="HY154" s="46"/>
      <c r="HZ154" s="46"/>
      <c r="IA154" s="46"/>
      <c r="IB154" s="46"/>
      <c r="IC154" s="46"/>
      <c r="ID154" s="46"/>
      <c r="IE154" s="46"/>
      <c r="IF154" s="46"/>
      <c r="IG154" s="46"/>
      <c r="IH154" s="46"/>
      <c r="II154" s="46"/>
      <c r="IJ154" s="46"/>
      <c r="IK154" s="46"/>
      <c r="IL154" s="46"/>
      <c r="IM154" s="46"/>
      <c r="IN154" s="46"/>
      <c r="IO154" s="46"/>
      <c r="IP154" s="46"/>
      <c r="IQ154" s="46"/>
      <c r="IR154" s="46"/>
      <c r="IS154" s="46"/>
      <c r="IT154" s="46"/>
      <c r="IU154" s="46"/>
      <c r="IV154" s="46"/>
      <c r="IW154" s="46"/>
    </row>
    <row r="155" spans="1:257" s="1" customFormat="1" ht="9" customHeight="1">
      <c r="A155" s="43">
        <v>45072</v>
      </c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5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6"/>
      <c r="CD155" s="46"/>
      <c r="CE155" s="46"/>
      <c r="CF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H155" s="46"/>
      <c r="DI155" s="46"/>
      <c r="DJ155" s="46"/>
      <c r="DK155" s="46"/>
      <c r="DL155" s="46"/>
      <c r="DM155" s="46"/>
      <c r="DN155" s="46"/>
      <c r="DO155" s="46"/>
      <c r="DP155" s="46"/>
      <c r="DQ155" s="46"/>
      <c r="DR155" s="46"/>
      <c r="DS155" s="46"/>
      <c r="DT155" s="46"/>
      <c r="DU155" s="46"/>
      <c r="DV155" s="46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6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  <c r="FQ155" s="46"/>
      <c r="FR155" s="46"/>
      <c r="FS155" s="46"/>
      <c r="FT155" s="46"/>
      <c r="FU155" s="46"/>
      <c r="FV155" s="46"/>
      <c r="FW155" s="46"/>
      <c r="FX155" s="46"/>
      <c r="FY155" s="46"/>
      <c r="FZ155" s="46"/>
      <c r="GA155" s="46"/>
      <c r="GB155" s="46"/>
      <c r="GC155" s="46"/>
      <c r="GD155" s="46"/>
      <c r="GE155" s="46"/>
      <c r="GF155" s="46"/>
      <c r="GG155" s="46"/>
      <c r="GH155" s="46"/>
      <c r="GI155" s="46"/>
      <c r="GJ155" s="46"/>
      <c r="GK155" s="46"/>
      <c r="GL155" s="46"/>
      <c r="GM155" s="46"/>
      <c r="GN155" s="46"/>
      <c r="GO155" s="46"/>
      <c r="GP155" s="46"/>
      <c r="GQ155" s="46"/>
      <c r="GR155" s="46"/>
      <c r="GS155" s="46"/>
      <c r="GT155" s="46"/>
      <c r="GU155" s="46"/>
      <c r="GV155" s="46"/>
      <c r="GW155" s="46"/>
      <c r="GX155" s="46"/>
      <c r="GY155" s="46"/>
      <c r="GZ155" s="46"/>
      <c r="HA155" s="46"/>
      <c r="HB155" s="46"/>
      <c r="HC155" s="46"/>
      <c r="HD155" s="46"/>
      <c r="HE155" s="46"/>
      <c r="HF155" s="46"/>
      <c r="HG155" s="46"/>
      <c r="HH155" s="46"/>
      <c r="HI155" s="46"/>
      <c r="HJ155" s="46"/>
      <c r="HK155" s="46"/>
      <c r="HL155" s="46"/>
      <c r="HM155" s="46"/>
      <c r="HN155" s="46"/>
      <c r="HO155" s="46"/>
      <c r="HP155" s="46"/>
      <c r="HQ155" s="46"/>
      <c r="HR155" s="46"/>
      <c r="HS155" s="46"/>
      <c r="HT155" s="46"/>
      <c r="HU155" s="46"/>
      <c r="HV155" s="46"/>
      <c r="HW155" s="46"/>
      <c r="HX155" s="46"/>
      <c r="HY155" s="46"/>
      <c r="HZ155" s="46"/>
      <c r="IA155" s="46"/>
      <c r="IB155" s="46"/>
      <c r="IC155" s="46"/>
      <c r="ID155" s="46"/>
      <c r="IE155" s="46"/>
      <c r="IF155" s="46"/>
      <c r="IG155" s="46"/>
      <c r="IH155" s="46"/>
      <c r="II155" s="46"/>
      <c r="IJ155" s="46"/>
      <c r="IK155" s="46"/>
      <c r="IL155" s="46"/>
      <c r="IM155" s="46"/>
      <c r="IN155" s="46"/>
      <c r="IO155" s="46"/>
      <c r="IP155" s="46"/>
      <c r="IQ155" s="46"/>
      <c r="IR155" s="46"/>
      <c r="IS155" s="46"/>
      <c r="IT155" s="46"/>
      <c r="IU155" s="46"/>
      <c r="IV155" s="46"/>
      <c r="IW155" s="46"/>
    </row>
    <row r="156" spans="1:257" s="1" customFormat="1" ht="9" customHeight="1">
      <c r="A156" s="43">
        <v>45073</v>
      </c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5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6"/>
      <c r="CD156" s="46"/>
      <c r="CE156" s="46"/>
      <c r="CF156" s="46"/>
      <c r="CG156" s="46"/>
      <c r="CH156" s="46"/>
      <c r="CI156" s="46"/>
      <c r="CJ156" s="46"/>
      <c r="CK156" s="46"/>
      <c r="CL156" s="46"/>
      <c r="CM156" s="46"/>
      <c r="CN156" s="46"/>
      <c r="CO156" s="46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6"/>
      <c r="DD156" s="46"/>
      <c r="DE156" s="46"/>
      <c r="DF156" s="46"/>
      <c r="DG156" s="46"/>
      <c r="DH156" s="46"/>
      <c r="DI156" s="46"/>
      <c r="DJ156" s="46"/>
      <c r="DK156" s="46"/>
      <c r="DL156" s="46"/>
      <c r="DM156" s="46"/>
      <c r="DN156" s="46"/>
      <c r="DO156" s="46"/>
      <c r="DP156" s="46"/>
      <c r="DQ156" s="46"/>
      <c r="DR156" s="46"/>
      <c r="DS156" s="46"/>
      <c r="DT156" s="46"/>
      <c r="DU156" s="46"/>
      <c r="DV156" s="46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6"/>
      <c r="EH156" s="46"/>
      <c r="EI156" s="46"/>
      <c r="EJ156" s="46"/>
      <c r="EK156" s="46"/>
      <c r="EL156" s="46"/>
      <c r="EM156" s="46"/>
      <c r="EN156" s="46"/>
      <c r="EO156" s="46"/>
      <c r="EP156" s="46"/>
      <c r="EQ156" s="46"/>
      <c r="ER156" s="46"/>
      <c r="ES156" s="46"/>
      <c r="ET156" s="46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6"/>
      <c r="FF156" s="46"/>
      <c r="FG156" s="46"/>
      <c r="FH156" s="46"/>
      <c r="FI156" s="46"/>
      <c r="FJ156" s="46"/>
      <c r="FK156" s="46"/>
      <c r="FL156" s="46"/>
      <c r="FM156" s="46"/>
      <c r="FN156" s="46"/>
      <c r="FO156" s="46"/>
      <c r="FP156" s="46"/>
      <c r="FQ156" s="46"/>
      <c r="FR156" s="46"/>
      <c r="FS156" s="46"/>
      <c r="FT156" s="46"/>
      <c r="FU156" s="46"/>
      <c r="FV156" s="46"/>
      <c r="FW156" s="46"/>
      <c r="FX156" s="46"/>
      <c r="FY156" s="46"/>
      <c r="FZ156" s="46"/>
      <c r="GA156" s="46"/>
      <c r="GB156" s="46"/>
      <c r="GC156" s="46"/>
      <c r="GD156" s="46"/>
      <c r="GE156" s="46"/>
      <c r="GF156" s="46"/>
      <c r="GG156" s="46"/>
      <c r="GH156" s="46"/>
      <c r="GI156" s="46"/>
      <c r="GJ156" s="46"/>
      <c r="GK156" s="46"/>
      <c r="GL156" s="46"/>
      <c r="GM156" s="46"/>
      <c r="GN156" s="46"/>
      <c r="GO156" s="46"/>
      <c r="GP156" s="46"/>
      <c r="GQ156" s="46"/>
      <c r="GR156" s="46"/>
      <c r="GS156" s="46"/>
      <c r="GT156" s="46"/>
      <c r="GU156" s="46"/>
      <c r="GV156" s="46"/>
      <c r="GW156" s="46"/>
      <c r="GX156" s="46"/>
      <c r="GY156" s="46"/>
      <c r="GZ156" s="46"/>
      <c r="HA156" s="46"/>
      <c r="HB156" s="46"/>
      <c r="HC156" s="46"/>
      <c r="HD156" s="46"/>
      <c r="HE156" s="46"/>
      <c r="HF156" s="46"/>
      <c r="HG156" s="46"/>
      <c r="HH156" s="46"/>
      <c r="HI156" s="46"/>
      <c r="HJ156" s="46"/>
      <c r="HK156" s="46"/>
      <c r="HL156" s="46"/>
      <c r="HM156" s="46"/>
      <c r="HN156" s="46"/>
      <c r="HO156" s="46"/>
      <c r="HP156" s="46"/>
      <c r="HQ156" s="46"/>
      <c r="HR156" s="46"/>
      <c r="HS156" s="46"/>
      <c r="HT156" s="46"/>
      <c r="HU156" s="46"/>
      <c r="HV156" s="46"/>
      <c r="HW156" s="46"/>
      <c r="HX156" s="46"/>
      <c r="HY156" s="46"/>
      <c r="HZ156" s="46"/>
      <c r="IA156" s="46"/>
      <c r="IB156" s="46"/>
      <c r="IC156" s="46"/>
      <c r="ID156" s="46"/>
      <c r="IE156" s="46"/>
      <c r="IF156" s="46"/>
      <c r="IG156" s="46"/>
      <c r="IH156" s="46"/>
      <c r="II156" s="46"/>
      <c r="IJ156" s="46"/>
      <c r="IK156" s="46"/>
      <c r="IL156" s="46"/>
      <c r="IM156" s="46"/>
      <c r="IN156" s="46"/>
      <c r="IO156" s="46"/>
      <c r="IP156" s="46"/>
      <c r="IQ156" s="46"/>
      <c r="IR156" s="46"/>
      <c r="IS156" s="46"/>
      <c r="IT156" s="46"/>
      <c r="IU156" s="46"/>
      <c r="IV156" s="46"/>
      <c r="IW156" s="46"/>
    </row>
    <row r="157" spans="1:257" s="1" customFormat="1" ht="9" customHeight="1">
      <c r="A157" s="43">
        <v>45074</v>
      </c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5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6"/>
      <c r="CD157" s="46"/>
      <c r="CE157" s="46"/>
      <c r="CF157" s="46"/>
      <c r="CG157" s="46"/>
      <c r="CH157" s="46"/>
      <c r="CI157" s="46"/>
      <c r="CJ157" s="46"/>
      <c r="CK157" s="46"/>
      <c r="CL157" s="46"/>
      <c r="CM157" s="46"/>
      <c r="CN157" s="46"/>
      <c r="CO157" s="46"/>
      <c r="CP157" s="46"/>
      <c r="CQ157" s="46"/>
      <c r="CR157" s="46"/>
      <c r="CS157" s="46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H157" s="46"/>
      <c r="DI157" s="46"/>
      <c r="DJ157" s="46"/>
      <c r="DK157" s="46"/>
      <c r="DL157" s="46"/>
      <c r="DM157" s="46"/>
      <c r="DN157" s="46"/>
      <c r="DO157" s="46"/>
      <c r="DP157" s="46"/>
      <c r="DQ157" s="46"/>
      <c r="DR157" s="46"/>
      <c r="DS157" s="46"/>
      <c r="DT157" s="46"/>
      <c r="DU157" s="46"/>
      <c r="DV157" s="46"/>
      <c r="DW157" s="46"/>
      <c r="DX157" s="46"/>
      <c r="DY157" s="46"/>
      <c r="DZ157" s="46"/>
      <c r="EA157" s="46"/>
      <c r="EB157" s="46"/>
      <c r="EC157" s="46"/>
      <c r="ED157" s="46"/>
      <c r="EE157" s="46"/>
      <c r="EF157" s="46"/>
      <c r="EG157" s="46"/>
      <c r="EH157" s="46"/>
      <c r="EI157" s="46"/>
      <c r="EJ157" s="46"/>
      <c r="EK157" s="46"/>
      <c r="EL157" s="46"/>
      <c r="EM157" s="46"/>
      <c r="EN157" s="46"/>
      <c r="EO157" s="46"/>
      <c r="EP157" s="46"/>
      <c r="EQ157" s="46"/>
      <c r="ER157" s="46"/>
      <c r="ES157" s="46"/>
      <c r="ET157" s="46"/>
      <c r="EU157" s="46"/>
      <c r="EV157" s="46"/>
      <c r="EW157" s="46"/>
      <c r="EX157" s="46"/>
      <c r="EY157" s="46"/>
      <c r="EZ157" s="46"/>
      <c r="FA157" s="46"/>
      <c r="FB157" s="46"/>
      <c r="FC157" s="46"/>
      <c r="FD157" s="46"/>
      <c r="FE157" s="46"/>
      <c r="FF157" s="46"/>
      <c r="FG157" s="46"/>
      <c r="FH157" s="46"/>
      <c r="FI157" s="46"/>
      <c r="FJ157" s="46"/>
      <c r="FK157" s="46"/>
      <c r="FL157" s="46"/>
      <c r="FM157" s="46"/>
      <c r="FN157" s="46"/>
      <c r="FO157" s="46"/>
      <c r="FP157" s="46"/>
      <c r="FQ157" s="46"/>
      <c r="FR157" s="46"/>
      <c r="FS157" s="46"/>
      <c r="FT157" s="46"/>
      <c r="FU157" s="46"/>
      <c r="FV157" s="46"/>
      <c r="FW157" s="46"/>
      <c r="FX157" s="46"/>
      <c r="FY157" s="46"/>
      <c r="FZ157" s="46"/>
      <c r="GA157" s="46"/>
      <c r="GB157" s="46"/>
      <c r="GC157" s="46"/>
      <c r="GD157" s="46"/>
      <c r="GE157" s="46"/>
      <c r="GF157" s="46"/>
      <c r="GG157" s="46"/>
      <c r="GH157" s="46"/>
      <c r="GI157" s="46"/>
      <c r="GJ157" s="46"/>
      <c r="GK157" s="46"/>
      <c r="GL157" s="46"/>
      <c r="GM157" s="46"/>
      <c r="GN157" s="46"/>
      <c r="GO157" s="46"/>
      <c r="GP157" s="46"/>
      <c r="GQ157" s="46"/>
      <c r="GR157" s="46"/>
      <c r="GS157" s="46"/>
      <c r="GT157" s="46"/>
      <c r="GU157" s="46"/>
      <c r="GV157" s="46"/>
      <c r="GW157" s="46"/>
      <c r="GX157" s="46"/>
      <c r="GY157" s="46"/>
      <c r="GZ157" s="46"/>
      <c r="HA157" s="46"/>
      <c r="HB157" s="46"/>
      <c r="HC157" s="46"/>
      <c r="HD157" s="46"/>
      <c r="HE157" s="46"/>
      <c r="HF157" s="46"/>
      <c r="HG157" s="46"/>
      <c r="HH157" s="46"/>
      <c r="HI157" s="46"/>
      <c r="HJ157" s="46"/>
      <c r="HK157" s="46"/>
      <c r="HL157" s="46"/>
      <c r="HM157" s="46"/>
      <c r="HN157" s="46"/>
      <c r="HO157" s="46"/>
      <c r="HP157" s="46"/>
      <c r="HQ157" s="46"/>
      <c r="HR157" s="46"/>
      <c r="HS157" s="46"/>
      <c r="HT157" s="46"/>
      <c r="HU157" s="46"/>
      <c r="HV157" s="46"/>
      <c r="HW157" s="46"/>
      <c r="HX157" s="46"/>
      <c r="HY157" s="46"/>
      <c r="HZ157" s="46"/>
      <c r="IA157" s="46"/>
      <c r="IB157" s="46"/>
      <c r="IC157" s="46"/>
      <c r="ID157" s="46"/>
      <c r="IE157" s="46"/>
      <c r="IF157" s="46"/>
      <c r="IG157" s="46"/>
      <c r="IH157" s="46"/>
      <c r="II157" s="46"/>
      <c r="IJ157" s="46"/>
      <c r="IK157" s="46"/>
      <c r="IL157" s="46"/>
      <c r="IM157" s="46"/>
      <c r="IN157" s="46"/>
      <c r="IO157" s="46"/>
      <c r="IP157" s="46"/>
      <c r="IQ157" s="46"/>
      <c r="IR157" s="46"/>
      <c r="IS157" s="46"/>
      <c r="IT157" s="46"/>
      <c r="IU157" s="46"/>
      <c r="IV157" s="46"/>
      <c r="IW157" s="46"/>
    </row>
    <row r="158" spans="1:257" s="1" customFormat="1" ht="9" customHeight="1">
      <c r="A158" s="43">
        <v>45075</v>
      </c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/>
      <c r="BB158" s="45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6"/>
      <c r="CD158" s="46"/>
      <c r="CE158" s="46"/>
      <c r="CF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  <c r="DH158" s="46"/>
      <c r="DI158" s="46"/>
      <c r="DJ158" s="46"/>
      <c r="DK158" s="46"/>
      <c r="DL158" s="46"/>
      <c r="DM158" s="46"/>
      <c r="DN158" s="46"/>
      <c r="DO158" s="46"/>
      <c r="DP158" s="46"/>
      <c r="DQ158" s="46"/>
      <c r="DR158" s="46"/>
      <c r="DS158" s="46"/>
      <c r="DT158" s="46"/>
      <c r="DU158" s="46"/>
      <c r="DV158" s="46"/>
      <c r="DW158" s="46"/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/>
      <c r="ET158" s="46"/>
      <c r="EU158" s="46"/>
      <c r="EV158" s="46"/>
      <c r="EW158" s="46"/>
      <c r="EX158" s="46"/>
      <c r="EY158" s="46"/>
      <c r="EZ158" s="46"/>
      <c r="FA158" s="46"/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/>
      <c r="FU158" s="46"/>
      <c r="FV158" s="46"/>
      <c r="FW158" s="46"/>
      <c r="FX158" s="46"/>
      <c r="FY158" s="46"/>
      <c r="FZ158" s="46"/>
      <c r="GA158" s="46"/>
      <c r="GB158" s="46"/>
      <c r="GC158" s="46"/>
      <c r="GD158" s="46"/>
      <c r="GE158" s="46"/>
      <c r="GF158" s="46"/>
      <c r="GG158" s="46"/>
      <c r="GH158" s="46"/>
      <c r="GI158" s="46"/>
      <c r="GJ158" s="46"/>
      <c r="GK158" s="46"/>
      <c r="GL158" s="46"/>
      <c r="GM158" s="46"/>
      <c r="GN158" s="46"/>
      <c r="GO158" s="46"/>
      <c r="GP158" s="46"/>
      <c r="GQ158" s="46"/>
      <c r="GR158" s="46"/>
      <c r="GS158" s="46"/>
      <c r="GT158" s="46"/>
      <c r="GU158" s="46"/>
      <c r="GV158" s="46"/>
      <c r="GW158" s="46"/>
      <c r="GX158" s="46"/>
      <c r="GY158" s="46"/>
      <c r="GZ158" s="46"/>
      <c r="HA158" s="46"/>
      <c r="HB158" s="46"/>
      <c r="HC158" s="46"/>
      <c r="HD158" s="46"/>
      <c r="HE158" s="46"/>
      <c r="HF158" s="46"/>
      <c r="HG158" s="46"/>
      <c r="HH158" s="46"/>
      <c r="HI158" s="46"/>
      <c r="HJ158" s="46"/>
      <c r="HK158" s="46"/>
      <c r="HL158" s="46"/>
      <c r="HM158" s="46"/>
      <c r="HN158" s="46"/>
      <c r="HO158" s="46"/>
      <c r="HP158" s="46"/>
      <c r="HQ158" s="46"/>
      <c r="HR158" s="46"/>
      <c r="HS158" s="46"/>
      <c r="HT158" s="46"/>
      <c r="HU158" s="46"/>
      <c r="HV158" s="46"/>
      <c r="HW158" s="46"/>
      <c r="HX158" s="46"/>
      <c r="HY158" s="46"/>
      <c r="HZ158" s="46"/>
      <c r="IA158" s="46"/>
      <c r="IB158" s="46"/>
      <c r="IC158" s="46"/>
      <c r="ID158" s="46"/>
      <c r="IE158" s="46"/>
      <c r="IF158" s="46"/>
      <c r="IG158" s="46"/>
      <c r="IH158" s="46"/>
      <c r="II158" s="46"/>
      <c r="IJ158" s="46"/>
      <c r="IK158" s="46"/>
      <c r="IL158" s="46"/>
      <c r="IM158" s="46"/>
      <c r="IN158" s="46"/>
      <c r="IO158" s="46"/>
      <c r="IP158" s="46"/>
      <c r="IQ158" s="46"/>
      <c r="IR158" s="46"/>
      <c r="IS158" s="46"/>
      <c r="IT158" s="46"/>
      <c r="IU158" s="46"/>
      <c r="IV158" s="46"/>
      <c r="IW158" s="46"/>
    </row>
    <row r="159" spans="1:257" s="1" customFormat="1" ht="9" customHeight="1">
      <c r="A159" s="43">
        <v>45076</v>
      </c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44"/>
      <c r="AY159" s="44"/>
      <c r="AZ159" s="44"/>
      <c r="BA159" s="44"/>
      <c r="BB159" s="45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4"/>
      <c r="BT159" s="44"/>
      <c r="BU159" s="44"/>
      <c r="BV159" s="44"/>
      <c r="BW159" s="44"/>
      <c r="BX159" s="44"/>
      <c r="BY159" s="44"/>
      <c r="BZ159" s="44"/>
      <c r="CA159" s="44"/>
      <c r="CB159" s="44"/>
      <c r="CC159" s="46"/>
      <c r="CD159" s="46"/>
      <c r="CE159" s="46"/>
      <c r="CF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  <c r="CV159" s="46"/>
      <c r="CW159" s="46"/>
      <c r="CX159" s="46"/>
      <c r="CY159" s="46"/>
      <c r="CZ159" s="46"/>
      <c r="DA159" s="46"/>
      <c r="DB159" s="46"/>
      <c r="DC159" s="46"/>
      <c r="DD159" s="46"/>
      <c r="DE159" s="46"/>
      <c r="DF159" s="46"/>
      <c r="DG159" s="46"/>
      <c r="DH159" s="46"/>
      <c r="DI159" s="46"/>
      <c r="DJ159" s="46"/>
      <c r="DK159" s="46"/>
      <c r="DL159" s="46"/>
      <c r="DM159" s="46"/>
      <c r="DN159" s="46"/>
      <c r="DO159" s="46"/>
      <c r="DP159" s="46"/>
      <c r="DQ159" s="46"/>
      <c r="DR159" s="46"/>
      <c r="DS159" s="46"/>
      <c r="DT159" s="46"/>
      <c r="DU159" s="46"/>
      <c r="DV159" s="46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6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6"/>
      <c r="FV159" s="46"/>
      <c r="FW159" s="46"/>
      <c r="FX159" s="46"/>
      <c r="FY159" s="46"/>
      <c r="FZ159" s="46"/>
      <c r="GA159" s="46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6"/>
      <c r="GN159" s="46"/>
      <c r="GO159" s="46"/>
      <c r="GP159" s="46"/>
      <c r="GQ159" s="46"/>
      <c r="GR159" s="46"/>
      <c r="GS159" s="46"/>
      <c r="GT159" s="46"/>
      <c r="GU159" s="46"/>
      <c r="GV159" s="46"/>
      <c r="GW159" s="46"/>
      <c r="GX159" s="46"/>
      <c r="GY159" s="46"/>
      <c r="GZ159" s="46"/>
      <c r="HA159" s="46"/>
      <c r="HB159" s="46"/>
      <c r="HC159" s="46"/>
      <c r="HD159" s="46"/>
      <c r="HE159" s="46"/>
      <c r="HF159" s="46"/>
      <c r="HG159" s="46"/>
      <c r="HH159" s="46"/>
      <c r="HI159" s="46"/>
      <c r="HJ159" s="46"/>
      <c r="HK159" s="46"/>
      <c r="HL159" s="46"/>
      <c r="HM159" s="46"/>
      <c r="HN159" s="46"/>
      <c r="HO159" s="46"/>
      <c r="HP159" s="46"/>
      <c r="HQ159" s="46"/>
      <c r="HR159" s="46"/>
      <c r="HS159" s="46"/>
      <c r="HT159" s="46"/>
      <c r="HU159" s="46"/>
      <c r="HV159" s="46"/>
      <c r="HW159" s="46"/>
      <c r="HX159" s="46"/>
      <c r="HY159" s="46"/>
      <c r="HZ159" s="46"/>
      <c r="IA159" s="46"/>
      <c r="IB159" s="46"/>
      <c r="IC159" s="46"/>
      <c r="ID159" s="46"/>
      <c r="IE159" s="46"/>
      <c r="IF159" s="46"/>
      <c r="IG159" s="46"/>
      <c r="IH159" s="46"/>
      <c r="II159" s="46"/>
      <c r="IJ159" s="46"/>
      <c r="IK159" s="46"/>
      <c r="IL159" s="46"/>
      <c r="IM159" s="46"/>
      <c r="IN159" s="46"/>
      <c r="IO159" s="46"/>
      <c r="IP159" s="46"/>
      <c r="IQ159" s="46"/>
      <c r="IR159" s="46"/>
      <c r="IS159" s="46"/>
      <c r="IT159" s="46"/>
      <c r="IU159" s="46"/>
      <c r="IV159" s="46"/>
      <c r="IW159" s="46"/>
    </row>
    <row r="160" spans="1:257" s="1" customFormat="1" ht="9" customHeight="1">
      <c r="A160" s="43">
        <v>45077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5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6"/>
      <c r="CD160" s="46"/>
      <c r="CE160" s="46"/>
      <c r="CF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  <c r="DH160" s="46"/>
      <c r="DI160" s="46"/>
      <c r="DJ160" s="46"/>
      <c r="DK160" s="46"/>
      <c r="DL160" s="46"/>
      <c r="DM160" s="46"/>
      <c r="DN160" s="46"/>
      <c r="DO160" s="46"/>
      <c r="DP160" s="46"/>
      <c r="DQ160" s="46"/>
      <c r="DR160" s="46"/>
      <c r="DS160" s="46"/>
      <c r="DT160" s="46"/>
      <c r="DU160" s="46"/>
      <c r="DV160" s="46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6"/>
      <c r="EH160" s="46"/>
      <c r="EI160" s="46"/>
      <c r="EJ160" s="46"/>
      <c r="EK160" s="46"/>
      <c r="EL160" s="46"/>
      <c r="EM160" s="46"/>
      <c r="EN160" s="46"/>
      <c r="EO160" s="46"/>
      <c r="EP160" s="46"/>
      <c r="EQ160" s="46"/>
      <c r="ER160" s="46"/>
      <c r="ES160" s="46"/>
      <c r="ET160" s="46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6"/>
      <c r="FF160" s="46"/>
      <c r="FG160" s="46"/>
      <c r="FH160" s="46"/>
      <c r="FI160" s="46"/>
      <c r="FJ160" s="46"/>
      <c r="FK160" s="46"/>
      <c r="FL160" s="46"/>
      <c r="FM160" s="46"/>
      <c r="FN160" s="46"/>
      <c r="FO160" s="46"/>
      <c r="FP160" s="46"/>
      <c r="FQ160" s="46"/>
      <c r="FR160" s="46"/>
      <c r="FS160" s="46"/>
      <c r="FT160" s="46"/>
      <c r="FU160" s="46"/>
      <c r="FV160" s="46"/>
      <c r="FW160" s="46"/>
      <c r="FX160" s="46"/>
      <c r="FY160" s="46"/>
      <c r="FZ160" s="46"/>
      <c r="GA160" s="46"/>
      <c r="GB160" s="46"/>
      <c r="GC160" s="46"/>
      <c r="GD160" s="46"/>
      <c r="GE160" s="46"/>
      <c r="GF160" s="46"/>
      <c r="GG160" s="46"/>
      <c r="GH160" s="46"/>
      <c r="GI160" s="46"/>
      <c r="GJ160" s="46"/>
      <c r="GK160" s="46"/>
      <c r="GL160" s="46"/>
      <c r="GM160" s="46"/>
      <c r="GN160" s="46"/>
      <c r="GO160" s="46"/>
      <c r="GP160" s="46"/>
      <c r="GQ160" s="46"/>
      <c r="GR160" s="46"/>
      <c r="GS160" s="46"/>
      <c r="GT160" s="46"/>
      <c r="GU160" s="46"/>
      <c r="GV160" s="46"/>
      <c r="GW160" s="46"/>
      <c r="GX160" s="46"/>
      <c r="GY160" s="46"/>
      <c r="GZ160" s="46"/>
      <c r="HA160" s="46"/>
      <c r="HB160" s="46"/>
      <c r="HC160" s="46"/>
      <c r="HD160" s="46"/>
      <c r="HE160" s="46"/>
      <c r="HF160" s="46"/>
      <c r="HG160" s="46"/>
      <c r="HH160" s="46"/>
      <c r="HI160" s="46"/>
      <c r="HJ160" s="46"/>
      <c r="HK160" s="46"/>
      <c r="HL160" s="46"/>
      <c r="HM160" s="46"/>
      <c r="HN160" s="46"/>
      <c r="HO160" s="46"/>
      <c r="HP160" s="46"/>
      <c r="HQ160" s="46"/>
      <c r="HR160" s="46"/>
      <c r="HS160" s="46"/>
      <c r="HT160" s="46"/>
      <c r="HU160" s="46"/>
      <c r="HV160" s="46"/>
      <c r="HW160" s="46"/>
      <c r="HX160" s="46"/>
      <c r="HY160" s="46"/>
      <c r="HZ160" s="46"/>
      <c r="IA160" s="46"/>
      <c r="IB160" s="46"/>
      <c r="IC160" s="46"/>
      <c r="ID160" s="46"/>
      <c r="IE160" s="46"/>
      <c r="IF160" s="46"/>
      <c r="IG160" s="46"/>
      <c r="IH160" s="46"/>
      <c r="II160" s="46"/>
      <c r="IJ160" s="46"/>
      <c r="IK160" s="46"/>
      <c r="IL160" s="46"/>
      <c r="IM160" s="46"/>
      <c r="IN160" s="46"/>
      <c r="IO160" s="46"/>
      <c r="IP160" s="46"/>
      <c r="IQ160" s="46"/>
      <c r="IR160" s="46"/>
      <c r="IS160" s="46"/>
      <c r="IT160" s="46"/>
      <c r="IU160" s="46"/>
      <c r="IV160" s="46"/>
      <c r="IW160" s="46"/>
    </row>
    <row r="161" spans="1:257" s="1" customFormat="1" ht="9" customHeight="1">
      <c r="A161" s="43">
        <v>45078</v>
      </c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5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6"/>
      <c r="CD161" s="46"/>
      <c r="CE161" s="46"/>
      <c r="CF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  <c r="DJ161" s="46"/>
      <c r="DK161" s="46"/>
      <c r="DL161" s="46"/>
      <c r="DM161" s="46"/>
      <c r="DN161" s="46"/>
      <c r="DO161" s="46"/>
      <c r="DP161" s="46"/>
      <c r="DQ161" s="46"/>
      <c r="DR161" s="46"/>
      <c r="DS161" s="46"/>
      <c r="DT161" s="46"/>
      <c r="DU161" s="46"/>
      <c r="DV161" s="46"/>
      <c r="DW161" s="46"/>
      <c r="DX161" s="46"/>
      <c r="DY161" s="46"/>
      <c r="DZ161" s="46"/>
      <c r="EA161" s="46"/>
      <c r="EB161" s="46"/>
      <c r="EC161" s="46"/>
      <c r="ED161" s="46"/>
      <c r="EE161" s="46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6"/>
      <c r="ET161" s="46"/>
      <c r="EU161" s="46"/>
      <c r="EV161" s="46"/>
      <c r="EW161" s="46"/>
      <c r="EX161" s="46"/>
      <c r="EY161" s="46"/>
      <c r="EZ161" s="46"/>
      <c r="FA161" s="46"/>
      <c r="FB161" s="46"/>
      <c r="FC161" s="46"/>
      <c r="FD161" s="46"/>
      <c r="FE161" s="46"/>
      <c r="FF161" s="46"/>
      <c r="FG161" s="46"/>
      <c r="FH161" s="46"/>
      <c r="FI161" s="46"/>
      <c r="FJ161" s="46"/>
      <c r="FK161" s="46"/>
      <c r="FL161" s="46"/>
      <c r="FM161" s="46"/>
      <c r="FN161" s="46"/>
      <c r="FO161" s="46"/>
      <c r="FP161" s="46"/>
      <c r="FQ161" s="46"/>
      <c r="FR161" s="46"/>
      <c r="FS161" s="46"/>
      <c r="FT161" s="46"/>
      <c r="FU161" s="46"/>
      <c r="FV161" s="46"/>
      <c r="FW161" s="46"/>
      <c r="FX161" s="46"/>
      <c r="FY161" s="46"/>
      <c r="FZ161" s="46"/>
      <c r="GA161" s="46"/>
      <c r="GB161" s="46"/>
      <c r="GC161" s="46"/>
      <c r="GD161" s="46"/>
      <c r="GE161" s="46"/>
      <c r="GF161" s="46"/>
      <c r="GG161" s="46"/>
      <c r="GH161" s="46"/>
      <c r="GI161" s="46"/>
      <c r="GJ161" s="46"/>
      <c r="GK161" s="46"/>
      <c r="GL161" s="46"/>
      <c r="GM161" s="46"/>
      <c r="GN161" s="46"/>
      <c r="GO161" s="46"/>
      <c r="GP161" s="46"/>
      <c r="GQ161" s="46"/>
      <c r="GR161" s="46"/>
      <c r="GS161" s="46"/>
      <c r="GT161" s="46"/>
      <c r="GU161" s="46"/>
      <c r="GV161" s="46"/>
      <c r="GW161" s="46"/>
      <c r="GX161" s="46"/>
      <c r="GY161" s="46"/>
      <c r="GZ161" s="46"/>
      <c r="HA161" s="46"/>
      <c r="HB161" s="46"/>
      <c r="HC161" s="46"/>
      <c r="HD161" s="46"/>
      <c r="HE161" s="46"/>
      <c r="HF161" s="46"/>
      <c r="HG161" s="46"/>
      <c r="HH161" s="46"/>
      <c r="HI161" s="46"/>
      <c r="HJ161" s="46"/>
      <c r="HK161" s="46"/>
      <c r="HL161" s="46"/>
      <c r="HM161" s="46"/>
      <c r="HN161" s="46"/>
      <c r="HO161" s="46"/>
      <c r="HP161" s="46"/>
      <c r="HQ161" s="46"/>
      <c r="HR161" s="46"/>
      <c r="HS161" s="46"/>
      <c r="HT161" s="46"/>
      <c r="HU161" s="46"/>
      <c r="HV161" s="46"/>
      <c r="HW161" s="46"/>
      <c r="HX161" s="46"/>
      <c r="HY161" s="46"/>
      <c r="HZ161" s="46"/>
      <c r="IA161" s="46"/>
      <c r="IB161" s="46"/>
      <c r="IC161" s="46"/>
      <c r="ID161" s="46"/>
      <c r="IE161" s="46"/>
      <c r="IF161" s="46"/>
      <c r="IG161" s="46"/>
      <c r="IH161" s="46"/>
      <c r="II161" s="46"/>
      <c r="IJ161" s="46"/>
      <c r="IK161" s="46"/>
      <c r="IL161" s="46"/>
      <c r="IM161" s="46"/>
      <c r="IN161" s="46"/>
      <c r="IO161" s="46"/>
      <c r="IP161" s="46"/>
      <c r="IQ161" s="46"/>
      <c r="IR161" s="46"/>
      <c r="IS161" s="46"/>
      <c r="IT161" s="46"/>
      <c r="IU161" s="46"/>
      <c r="IV161" s="46"/>
      <c r="IW161" s="46"/>
    </row>
    <row r="162" spans="1:257" s="1" customFormat="1" ht="9" customHeight="1">
      <c r="A162" s="43">
        <v>45079</v>
      </c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5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6"/>
      <c r="CD162" s="46"/>
      <c r="CE162" s="46"/>
      <c r="CF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  <c r="DH162" s="46"/>
      <c r="DI162" s="46"/>
      <c r="DJ162" s="46"/>
      <c r="DK162" s="46"/>
      <c r="DL162" s="46"/>
      <c r="DM162" s="46"/>
      <c r="DN162" s="46"/>
      <c r="DO162" s="46"/>
      <c r="DP162" s="46"/>
      <c r="DQ162" s="46"/>
      <c r="DR162" s="46"/>
      <c r="DS162" s="46"/>
      <c r="DT162" s="46"/>
      <c r="DU162" s="46"/>
      <c r="DV162" s="46"/>
      <c r="DW162" s="46"/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/>
      <c r="ET162" s="46"/>
      <c r="EU162" s="46"/>
      <c r="EV162" s="46"/>
      <c r="EW162" s="46"/>
      <c r="EX162" s="46"/>
      <c r="EY162" s="46"/>
      <c r="EZ162" s="46"/>
      <c r="FA162" s="46"/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  <c r="FQ162" s="46"/>
      <c r="FR162" s="46"/>
      <c r="FS162" s="46"/>
      <c r="FT162" s="46"/>
      <c r="FU162" s="46"/>
      <c r="FV162" s="46"/>
      <c r="FW162" s="46"/>
      <c r="FX162" s="46"/>
      <c r="FY162" s="46"/>
      <c r="FZ162" s="46"/>
      <c r="GA162" s="46"/>
      <c r="GB162" s="46"/>
      <c r="GC162" s="46"/>
      <c r="GD162" s="46"/>
      <c r="GE162" s="46"/>
      <c r="GF162" s="46"/>
      <c r="GG162" s="46"/>
      <c r="GH162" s="46"/>
      <c r="GI162" s="46"/>
      <c r="GJ162" s="46"/>
      <c r="GK162" s="46"/>
      <c r="GL162" s="46"/>
      <c r="GM162" s="46"/>
      <c r="GN162" s="46"/>
      <c r="GO162" s="46"/>
      <c r="GP162" s="46"/>
      <c r="GQ162" s="46"/>
      <c r="GR162" s="46"/>
      <c r="GS162" s="46"/>
      <c r="GT162" s="46"/>
      <c r="GU162" s="46"/>
      <c r="GV162" s="46"/>
      <c r="GW162" s="46"/>
      <c r="GX162" s="46"/>
      <c r="GY162" s="46"/>
      <c r="GZ162" s="46"/>
      <c r="HA162" s="46"/>
      <c r="HB162" s="46"/>
      <c r="HC162" s="46"/>
      <c r="HD162" s="46"/>
      <c r="HE162" s="46"/>
      <c r="HF162" s="46"/>
      <c r="HG162" s="46"/>
      <c r="HH162" s="46"/>
      <c r="HI162" s="46"/>
      <c r="HJ162" s="46"/>
      <c r="HK162" s="46"/>
      <c r="HL162" s="46"/>
      <c r="HM162" s="46"/>
      <c r="HN162" s="46"/>
      <c r="HO162" s="46"/>
      <c r="HP162" s="46"/>
      <c r="HQ162" s="46"/>
      <c r="HR162" s="46"/>
      <c r="HS162" s="46"/>
      <c r="HT162" s="46"/>
      <c r="HU162" s="46"/>
      <c r="HV162" s="46"/>
      <c r="HW162" s="46"/>
      <c r="HX162" s="46"/>
      <c r="HY162" s="46"/>
      <c r="HZ162" s="46"/>
      <c r="IA162" s="46"/>
      <c r="IB162" s="46"/>
      <c r="IC162" s="46"/>
      <c r="ID162" s="46"/>
      <c r="IE162" s="46"/>
      <c r="IF162" s="46"/>
      <c r="IG162" s="46"/>
      <c r="IH162" s="46"/>
      <c r="II162" s="46"/>
      <c r="IJ162" s="46"/>
      <c r="IK162" s="46"/>
      <c r="IL162" s="46"/>
      <c r="IM162" s="46"/>
      <c r="IN162" s="46"/>
      <c r="IO162" s="46"/>
      <c r="IP162" s="46"/>
      <c r="IQ162" s="46"/>
      <c r="IR162" s="46"/>
      <c r="IS162" s="46"/>
      <c r="IT162" s="46"/>
      <c r="IU162" s="46"/>
      <c r="IV162" s="46"/>
      <c r="IW162" s="46"/>
    </row>
    <row r="163" spans="1:257" s="1" customFormat="1" ht="9" customHeight="1">
      <c r="A163" s="43">
        <v>45080</v>
      </c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5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6"/>
      <c r="CD163" s="46"/>
      <c r="CE163" s="46"/>
      <c r="CF163" s="46"/>
      <c r="CG163" s="46"/>
      <c r="CH163" s="46"/>
      <c r="CI163" s="46"/>
      <c r="CJ163" s="46"/>
      <c r="CK163" s="46"/>
      <c r="CL163" s="46"/>
      <c r="CM163" s="46"/>
      <c r="CN163" s="46"/>
      <c r="CO163" s="46"/>
      <c r="CP163" s="46"/>
      <c r="CQ163" s="46"/>
      <c r="CR163" s="46"/>
      <c r="CS163" s="46"/>
      <c r="CT163" s="46"/>
      <c r="CU163" s="46"/>
      <c r="CV163" s="46"/>
      <c r="CW163" s="46"/>
      <c r="CX163" s="46"/>
      <c r="CY163" s="46"/>
      <c r="CZ163" s="46"/>
      <c r="DA163" s="46"/>
      <c r="DB163" s="46"/>
      <c r="DC163" s="46"/>
      <c r="DD163" s="46"/>
      <c r="DE163" s="46"/>
      <c r="DF163" s="46"/>
      <c r="DG163" s="46"/>
      <c r="DH163" s="46"/>
      <c r="DI163" s="46"/>
      <c r="DJ163" s="46"/>
      <c r="DK163" s="46"/>
      <c r="DL163" s="46"/>
      <c r="DM163" s="46"/>
      <c r="DN163" s="46"/>
      <c r="DO163" s="46"/>
      <c r="DP163" s="46"/>
      <c r="DQ163" s="46"/>
      <c r="DR163" s="46"/>
      <c r="DS163" s="46"/>
      <c r="DT163" s="46"/>
      <c r="DU163" s="46"/>
      <c r="DV163" s="46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6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  <c r="FQ163" s="46"/>
      <c r="FR163" s="46"/>
      <c r="FS163" s="46"/>
      <c r="FT163" s="46"/>
      <c r="FU163" s="46"/>
      <c r="FV163" s="46"/>
      <c r="FW163" s="46"/>
      <c r="FX163" s="46"/>
      <c r="FY163" s="46"/>
      <c r="FZ163" s="46"/>
      <c r="GA163" s="46"/>
      <c r="GB163" s="46"/>
      <c r="GC163" s="46"/>
      <c r="GD163" s="46"/>
      <c r="GE163" s="46"/>
      <c r="GF163" s="46"/>
      <c r="GG163" s="46"/>
      <c r="GH163" s="46"/>
      <c r="GI163" s="46"/>
      <c r="GJ163" s="46"/>
      <c r="GK163" s="46"/>
      <c r="GL163" s="46"/>
      <c r="GM163" s="46"/>
      <c r="GN163" s="46"/>
      <c r="GO163" s="46"/>
      <c r="GP163" s="46"/>
      <c r="GQ163" s="46"/>
      <c r="GR163" s="46"/>
      <c r="GS163" s="46"/>
      <c r="GT163" s="46"/>
      <c r="GU163" s="46"/>
      <c r="GV163" s="46"/>
      <c r="GW163" s="46"/>
      <c r="GX163" s="46"/>
      <c r="GY163" s="46"/>
      <c r="GZ163" s="46"/>
      <c r="HA163" s="46"/>
      <c r="HB163" s="46"/>
      <c r="HC163" s="46"/>
      <c r="HD163" s="46"/>
      <c r="HE163" s="46"/>
      <c r="HF163" s="46"/>
      <c r="HG163" s="46"/>
      <c r="HH163" s="46"/>
      <c r="HI163" s="46"/>
      <c r="HJ163" s="46"/>
      <c r="HK163" s="46"/>
      <c r="HL163" s="46"/>
      <c r="HM163" s="46"/>
      <c r="HN163" s="46"/>
      <c r="HO163" s="46"/>
      <c r="HP163" s="46"/>
      <c r="HQ163" s="46"/>
      <c r="HR163" s="46"/>
      <c r="HS163" s="46"/>
      <c r="HT163" s="46"/>
      <c r="HU163" s="46"/>
      <c r="HV163" s="46"/>
      <c r="HW163" s="46"/>
      <c r="HX163" s="46"/>
      <c r="HY163" s="46"/>
      <c r="HZ163" s="46"/>
      <c r="IA163" s="46"/>
      <c r="IB163" s="46"/>
      <c r="IC163" s="46"/>
      <c r="ID163" s="46"/>
      <c r="IE163" s="46"/>
      <c r="IF163" s="46"/>
      <c r="IG163" s="46"/>
      <c r="IH163" s="46"/>
      <c r="II163" s="46"/>
      <c r="IJ163" s="46"/>
      <c r="IK163" s="46"/>
      <c r="IL163" s="46"/>
      <c r="IM163" s="46"/>
      <c r="IN163" s="46"/>
      <c r="IO163" s="46"/>
      <c r="IP163" s="46"/>
      <c r="IQ163" s="46"/>
      <c r="IR163" s="46"/>
      <c r="IS163" s="46"/>
      <c r="IT163" s="46"/>
      <c r="IU163" s="46"/>
      <c r="IV163" s="46"/>
      <c r="IW163" s="46"/>
    </row>
    <row r="164" spans="1:257" s="1" customFormat="1" ht="9" customHeight="1">
      <c r="A164" s="43">
        <v>45081</v>
      </c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5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6"/>
      <c r="FF164" s="46"/>
      <c r="FG164" s="46"/>
      <c r="FH164" s="46"/>
      <c r="FI164" s="46"/>
      <c r="FJ164" s="46"/>
      <c r="FK164" s="46"/>
      <c r="FL164" s="46"/>
      <c r="FM164" s="46"/>
      <c r="FN164" s="46"/>
      <c r="FO164" s="46"/>
      <c r="FP164" s="46"/>
      <c r="FQ164" s="46"/>
      <c r="FR164" s="46"/>
      <c r="FS164" s="46"/>
      <c r="FT164" s="46"/>
      <c r="FU164" s="46"/>
      <c r="FV164" s="46"/>
      <c r="FW164" s="46"/>
      <c r="FX164" s="46"/>
      <c r="FY164" s="46"/>
      <c r="FZ164" s="46"/>
      <c r="GA164" s="46"/>
      <c r="GB164" s="46"/>
      <c r="GC164" s="46"/>
      <c r="GD164" s="46"/>
      <c r="GE164" s="46"/>
      <c r="GF164" s="46"/>
      <c r="GG164" s="46"/>
      <c r="GH164" s="46"/>
      <c r="GI164" s="46"/>
      <c r="GJ164" s="46"/>
      <c r="GK164" s="46"/>
      <c r="GL164" s="46"/>
      <c r="GM164" s="46"/>
      <c r="GN164" s="46"/>
      <c r="GO164" s="46"/>
      <c r="GP164" s="46"/>
      <c r="GQ164" s="46"/>
      <c r="GR164" s="46"/>
      <c r="GS164" s="46"/>
      <c r="GT164" s="46"/>
      <c r="GU164" s="46"/>
      <c r="GV164" s="46"/>
      <c r="GW164" s="46"/>
      <c r="GX164" s="46"/>
      <c r="GY164" s="46"/>
      <c r="GZ164" s="46"/>
      <c r="HA164" s="46"/>
      <c r="HB164" s="46"/>
      <c r="HC164" s="46"/>
      <c r="HD164" s="46"/>
      <c r="HE164" s="46"/>
      <c r="HF164" s="46"/>
      <c r="HG164" s="46"/>
      <c r="HH164" s="46"/>
      <c r="HI164" s="46"/>
      <c r="HJ164" s="46"/>
      <c r="HK164" s="46"/>
      <c r="HL164" s="46"/>
      <c r="HM164" s="46"/>
      <c r="HN164" s="46"/>
      <c r="HO164" s="46"/>
      <c r="HP164" s="46"/>
      <c r="HQ164" s="46"/>
      <c r="HR164" s="46"/>
      <c r="HS164" s="46"/>
      <c r="HT164" s="46"/>
      <c r="HU164" s="46"/>
      <c r="HV164" s="46"/>
      <c r="HW164" s="46"/>
      <c r="HX164" s="46"/>
      <c r="HY164" s="46"/>
      <c r="HZ164" s="46"/>
      <c r="IA164" s="46"/>
      <c r="IB164" s="46"/>
      <c r="IC164" s="46"/>
      <c r="ID164" s="46"/>
      <c r="IE164" s="46"/>
      <c r="IF164" s="46"/>
      <c r="IG164" s="46"/>
      <c r="IH164" s="46"/>
      <c r="II164" s="46"/>
      <c r="IJ164" s="46"/>
      <c r="IK164" s="46"/>
      <c r="IL164" s="46"/>
      <c r="IM164" s="46"/>
      <c r="IN164" s="46"/>
      <c r="IO164" s="46"/>
      <c r="IP164" s="46"/>
      <c r="IQ164" s="46"/>
      <c r="IR164" s="46"/>
      <c r="IS164" s="46"/>
      <c r="IT164" s="46"/>
      <c r="IU164" s="46"/>
      <c r="IV164" s="46"/>
      <c r="IW164" s="46"/>
    </row>
    <row r="165" spans="1:257" s="1" customFormat="1" ht="9" customHeight="1">
      <c r="A165" s="43">
        <v>45082</v>
      </c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5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6"/>
      <c r="CD165" s="46"/>
      <c r="CE165" s="46"/>
      <c r="CF165" s="46"/>
      <c r="CG165" s="46"/>
      <c r="CH165" s="46"/>
      <c r="CI165" s="46"/>
      <c r="CJ165" s="46"/>
      <c r="CK165" s="46"/>
      <c r="CL165" s="46"/>
      <c r="CM165" s="46"/>
      <c r="CN165" s="46"/>
      <c r="CO165" s="46"/>
      <c r="CP165" s="46"/>
      <c r="CQ165" s="46"/>
      <c r="CR165" s="46"/>
      <c r="CS165" s="46"/>
      <c r="CT165" s="46"/>
      <c r="CU165" s="46"/>
      <c r="CV165" s="46"/>
      <c r="CW165" s="46"/>
      <c r="CX165" s="46"/>
      <c r="CY165" s="46"/>
      <c r="CZ165" s="46"/>
      <c r="DA165" s="46"/>
      <c r="DB165" s="46"/>
      <c r="DC165" s="46"/>
      <c r="DD165" s="46"/>
      <c r="DE165" s="46"/>
      <c r="DF165" s="46"/>
      <c r="DG165" s="46"/>
      <c r="DH165" s="46"/>
      <c r="DI165" s="46"/>
      <c r="DJ165" s="46"/>
      <c r="DK165" s="46"/>
      <c r="DL165" s="46"/>
      <c r="DM165" s="46"/>
      <c r="DN165" s="46"/>
      <c r="DO165" s="46"/>
      <c r="DP165" s="46"/>
      <c r="DQ165" s="46"/>
      <c r="DR165" s="46"/>
      <c r="DS165" s="46"/>
      <c r="DT165" s="46"/>
      <c r="DU165" s="46"/>
      <c r="DV165" s="46"/>
      <c r="DW165" s="46"/>
      <c r="DX165" s="46"/>
      <c r="DY165" s="46"/>
      <c r="DZ165" s="46"/>
      <c r="EA165" s="46"/>
      <c r="EB165" s="46"/>
      <c r="EC165" s="46"/>
      <c r="ED165" s="46"/>
      <c r="EE165" s="46"/>
      <c r="EF165" s="46"/>
      <c r="EG165" s="46"/>
      <c r="EH165" s="46"/>
      <c r="EI165" s="46"/>
      <c r="EJ165" s="46"/>
      <c r="EK165" s="46"/>
      <c r="EL165" s="46"/>
      <c r="EM165" s="46"/>
      <c r="EN165" s="46"/>
      <c r="EO165" s="46"/>
      <c r="EP165" s="46"/>
      <c r="EQ165" s="46"/>
      <c r="ER165" s="46"/>
      <c r="ES165" s="46"/>
      <c r="ET165" s="46"/>
      <c r="EU165" s="46"/>
      <c r="EV165" s="46"/>
      <c r="EW165" s="46"/>
      <c r="EX165" s="46"/>
      <c r="EY165" s="46"/>
      <c r="EZ165" s="46"/>
      <c r="FA165" s="46"/>
      <c r="FB165" s="46"/>
      <c r="FC165" s="46"/>
      <c r="FD165" s="46"/>
      <c r="FE165" s="46"/>
      <c r="FF165" s="46"/>
      <c r="FG165" s="46"/>
      <c r="FH165" s="46"/>
      <c r="FI165" s="46"/>
      <c r="FJ165" s="46"/>
      <c r="FK165" s="46"/>
      <c r="FL165" s="46"/>
      <c r="FM165" s="46"/>
      <c r="FN165" s="46"/>
      <c r="FO165" s="46"/>
      <c r="FP165" s="46"/>
      <c r="FQ165" s="46"/>
      <c r="FR165" s="46"/>
      <c r="FS165" s="46"/>
      <c r="FT165" s="46"/>
      <c r="FU165" s="46"/>
      <c r="FV165" s="46"/>
      <c r="FW165" s="46"/>
      <c r="FX165" s="46"/>
      <c r="FY165" s="46"/>
      <c r="FZ165" s="46"/>
      <c r="GA165" s="46"/>
      <c r="GB165" s="46"/>
      <c r="GC165" s="46"/>
      <c r="GD165" s="46"/>
      <c r="GE165" s="46"/>
      <c r="GF165" s="46"/>
      <c r="GG165" s="46"/>
      <c r="GH165" s="46"/>
      <c r="GI165" s="46"/>
      <c r="GJ165" s="46"/>
      <c r="GK165" s="46"/>
      <c r="GL165" s="46"/>
      <c r="GM165" s="46"/>
      <c r="GN165" s="46"/>
      <c r="GO165" s="46"/>
      <c r="GP165" s="46"/>
      <c r="GQ165" s="46"/>
      <c r="GR165" s="46"/>
      <c r="GS165" s="46"/>
      <c r="GT165" s="46"/>
      <c r="GU165" s="46"/>
      <c r="GV165" s="46"/>
      <c r="GW165" s="46"/>
      <c r="GX165" s="46"/>
      <c r="GY165" s="46"/>
      <c r="GZ165" s="46"/>
      <c r="HA165" s="46"/>
      <c r="HB165" s="46"/>
      <c r="HC165" s="46"/>
      <c r="HD165" s="46"/>
      <c r="HE165" s="46"/>
      <c r="HF165" s="46"/>
      <c r="HG165" s="46"/>
      <c r="HH165" s="46"/>
      <c r="HI165" s="46"/>
      <c r="HJ165" s="46"/>
      <c r="HK165" s="46"/>
      <c r="HL165" s="46"/>
      <c r="HM165" s="46"/>
      <c r="HN165" s="46"/>
      <c r="HO165" s="46"/>
      <c r="HP165" s="46"/>
      <c r="HQ165" s="46"/>
      <c r="HR165" s="46"/>
      <c r="HS165" s="46"/>
      <c r="HT165" s="46"/>
      <c r="HU165" s="46"/>
      <c r="HV165" s="46"/>
      <c r="HW165" s="46"/>
      <c r="HX165" s="46"/>
      <c r="HY165" s="46"/>
      <c r="HZ165" s="46"/>
      <c r="IA165" s="46"/>
      <c r="IB165" s="46"/>
      <c r="IC165" s="46"/>
      <c r="ID165" s="46"/>
      <c r="IE165" s="46"/>
      <c r="IF165" s="46"/>
      <c r="IG165" s="46"/>
      <c r="IH165" s="46"/>
      <c r="II165" s="46"/>
      <c r="IJ165" s="46"/>
      <c r="IK165" s="46"/>
      <c r="IL165" s="46"/>
      <c r="IM165" s="46"/>
      <c r="IN165" s="46"/>
      <c r="IO165" s="46"/>
      <c r="IP165" s="46"/>
      <c r="IQ165" s="46"/>
      <c r="IR165" s="46"/>
      <c r="IS165" s="46"/>
      <c r="IT165" s="46"/>
      <c r="IU165" s="46"/>
      <c r="IV165" s="46"/>
      <c r="IW165" s="46"/>
    </row>
    <row r="166" spans="1:257" s="1" customFormat="1" ht="9" customHeight="1">
      <c r="A166" s="43">
        <v>45083</v>
      </c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5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  <c r="FQ166" s="46"/>
      <c r="FR166" s="46"/>
      <c r="FS166" s="46"/>
      <c r="FT166" s="46"/>
      <c r="FU166" s="46"/>
      <c r="FV166" s="46"/>
      <c r="FW166" s="46"/>
      <c r="FX166" s="46"/>
      <c r="FY166" s="46"/>
      <c r="FZ166" s="46"/>
      <c r="GA166" s="46"/>
      <c r="GB166" s="46"/>
      <c r="GC166" s="46"/>
      <c r="GD166" s="46"/>
      <c r="GE166" s="46"/>
      <c r="GF166" s="46"/>
      <c r="GG166" s="46"/>
      <c r="GH166" s="46"/>
      <c r="GI166" s="46"/>
      <c r="GJ166" s="46"/>
      <c r="GK166" s="46"/>
      <c r="GL166" s="46"/>
      <c r="GM166" s="46"/>
      <c r="GN166" s="46"/>
      <c r="GO166" s="46"/>
      <c r="GP166" s="46"/>
      <c r="GQ166" s="46"/>
      <c r="GR166" s="46"/>
      <c r="GS166" s="46"/>
      <c r="GT166" s="46"/>
      <c r="GU166" s="46"/>
      <c r="GV166" s="46"/>
      <c r="GW166" s="46"/>
      <c r="GX166" s="46"/>
      <c r="GY166" s="46"/>
      <c r="GZ166" s="46"/>
      <c r="HA166" s="46"/>
      <c r="HB166" s="46"/>
      <c r="HC166" s="46"/>
      <c r="HD166" s="46"/>
      <c r="HE166" s="46"/>
      <c r="HF166" s="46"/>
      <c r="HG166" s="46"/>
      <c r="HH166" s="46"/>
      <c r="HI166" s="46"/>
      <c r="HJ166" s="46"/>
      <c r="HK166" s="46"/>
      <c r="HL166" s="46"/>
      <c r="HM166" s="46"/>
      <c r="HN166" s="46"/>
      <c r="HO166" s="46"/>
      <c r="HP166" s="46"/>
      <c r="HQ166" s="46"/>
      <c r="HR166" s="46"/>
      <c r="HS166" s="46"/>
      <c r="HT166" s="46"/>
      <c r="HU166" s="46"/>
      <c r="HV166" s="46"/>
      <c r="HW166" s="46"/>
      <c r="HX166" s="46"/>
      <c r="HY166" s="46"/>
      <c r="HZ166" s="46"/>
      <c r="IA166" s="46"/>
      <c r="IB166" s="46"/>
      <c r="IC166" s="46"/>
      <c r="ID166" s="46"/>
      <c r="IE166" s="46"/>
      <c r="IF166" s="46"/>
      <c r="IG166" s="46"/>
      <c r="IH166" s="46"/>
      <c r="II166" s="46"/>
      <c r="IJ166" s="46"/>
      <c r="IK166" s="46"/>
      <c r="IL166" s="46"/>
      <c r="IM166" s="46"/>
      <c r="IN166" s="46"/>
      <c r="IO166" s="46"/>
      <c r="IP166" s="46"/>
      <c r="IQ166" s="46"/>
      <c r="IR166" s="46"/>
      <c r="IS166" s="46"/>
      <c r="IT166" s="46"/>
      <c r="IU166" s="46"/>
      <c r="IV166" s="46"/>
      <c r="IW166" s="46"/>
    </row>
    <row r="167" spans="1:257" s="1" customFormat="1" ht="9" customHeight="1">
      <c r="A167" s="43">
        <v>45084</v>
      </c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5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6"/>
      <c r="CD167" s="46"/>
      <c r="CE167" s="46"/>
      <c r="CF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  <c r="CV167" s="46"/>
      <c r="CW167" s="46"/>
      <c r="CX167" s="46"/>
      <c r="CY167" s="46"/>
      <c r="CZ167" s="46"/>
      <c r="DA167" s="46"/>
      <c r="DB167" s="46"/>
      <c r="DC167" s="46"/>
      <c r="DD167" s="46"/>
      <c r="DE167" s="46"/>
      <c r="DF167" s="46"/>
      <c r="DG167" s="46"/>
      <c r="DH167" s="46"/>
      <c r="DI167" s="46"/>
      <c r="DJ167" s="46"/>
      <c r="DK167" s="46"/>
      <c r="DL167" s="46"/>
      <c r="DM167" s="46"/>
      <c r="DN167" s="46"/>
      <c r="DO167" s="46"/>
      <c r="DP167" s="46"/>
      <c r="DQ167" s="46"/>
      <c r="DR167" s="46"/>
      <c r="DS167" s="46"/>
      <c r="DT167" s="46"/>
      <c r="DU167" s="46"/>
      <c r="DV167" s="46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6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  <c r="FQ167" s="46"/>
      <c r="FR167" s="46"/>
      <c r="FS167" s="46"/>
      <c r="FT167" s="46"/>
      <c r="FU167" s="46"/>
      <c r="FV167" s="46"/>
      <c r="FW167" s="46"/>
      <c r="FX167" s="46"/>
      <c r="FY167" s="46"/>
      <c r="FZ167" s="46"/>
      <c r="GA167" s="46"/>
      <c r="GB167" s="46"/>
      <c r="GC167" s="46"/>
      <c r="GD167" s="46"/>
      <c r="GE167" s="46"/>
      <c r="GF167" s="46"/>
      <c r="GG167" s="46"/>
      <c r="GH167" s="46"/>
      <c r="GI167" s="46"/>
      <c r="GJ167" s="46"/>
      <c r="GK167" s="46"/>
      <c r="GL167" s="46"/>
      <c r="GM167" s="46"/>
      <c r="GN167" s="46"/>
      <c r="GO167" s="46"/>
      <c r="GP167" s="46"/>
      <c r="GQ167" s="46"/>
      <c r="GR167" s="46"/>
      <c r="GS167" s="46"/>
      <c r="GT167" s="46"/>
      <c r="GU167" s="46"/>
      <c r="GV167" s="46"/>
      <c r="GW167" s="46"/>
      <c r="GX167" s="46"/>
      <c r="GY167" s="46"/>
      <c r="GZ167" s="46"/>
      <c r="HA167" s="46"/>
      <c r="HB167" s="46"/>
      <c r="HC167" s="46"/>
      <c r="HD167" s="46"/>
      <c r="HE167" s="46"/>
      <c r="HF167" s="46"/>
      <c r="HG167" s="46"/>
      <c r="HH167" s="46"/>
      <c r="HI167" s="46"/>
      <c r="HJ167" s="46"/>
      <c r="HK167" s="46"/>
      <c r="HL167" s="46"/>
      <c r="HM167" s="46"/>
      <c r="HN167" s="46"/>
      <c r="HO167" s="46"/>
      <c r="HP167" s="46"/>
      <c r="HQ167" s="46"/>
      <c r="HR167" s="46"/>
      <c r="HS167" s="46"/>
      <c r="HT167" s="46"/>
      <c r="HU167" s="46"/>
      <c r="HV167" s="46"/>
      <c r="HW167" s="46"/>
      <c r="HX167" s="46"/>
      <c r="HY167" s="46"/>
      <c r="HZ167" s="46"/>
      <c r="IA167" s="46"/>
      <c r="IB167" s="46"/>
      <c r="IC167" s="46"/>
      <c r="ID167" s="46"/>
      <c r="IE167" s="46"/>
      <c r="IF167" s="46"/>
      <c r="IG167" s="46"/>
      <c r="IH167" s="46"/>
      <c r="II167" s="46"/>
      <c r="IJ167" s="46"/>
      <c r="IK167" s="46"/>
      <c r="IL167" s="46"/>
      <c r="IM167" s="46"/>
      <c r="IN167" s="46"/>
      <c r="IO167" s="46"/>
      <c r="IP167" s="46"/>
      <c r="IQ167" s="46"/>
      <c r="IR167" s="46"/>
      <c r="IS167" s="46"/>
      <c r="IT167" s="46"/>
      <c r="IU167" s="46"/>
      <c r="IV167" s="46"/>
      <c r="IW167" s="46"/>
    </row>
    <row r="168" spans="1:257" s="1" customFormat="1" ht="9" customHeight="1">
      <c r="A168" s="43">
        <v>45085</v>
      </c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6"/>
      <c r="CD168" s="46"/>
      <c r="CE168" s="46"/>
      <c r="CF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H168" s="46"/>
      <c r="DI168" s="46"/>
      <c r="DJ168" s="46"/>
      <c r="DK168" s="46"/>
      <c r="DL168" s="46"/>
      <c r="DM168" s="46"/>
      <c r="DN168" s="46"/>
      <c r="DO168" s="46"/>
      <c r="DP168" s="46"/>
      <c r="DQ168" s="46"/>
      <c r="DR168" s="46"/>
      <c r="DS168" s="46"/>
      <c r="DT168" s="46"/>
      <c r="DU168" s="46"/>
      <c r="DV168" s="46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6"/>
      <c r="EH168" s="46"/>
      <c r="EI168" s="46"/>
      <c r="EJ168" s="46"/>
      <c r="EK168" s="46"/>
      <c r="EL168" s="46"/>
      <c r="EM168" s="46"/>
      <c r="EN168" s="46"/>
      <c r="EO168" s="46"/>
      <c r="EP168" s="46"/>
      <c r="EQ168" s="46"/>
      <c r="ER168" s="46"/>
      <c r="ES168" s="46"/>
      <c r="ET168" s="46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6"/>
      <c r="FF168" s="46"/>
      <c r="FG168" s="46"/>
      <c r="FH168" s="46"/>
      <c r="FI168" s="46"/>
      <c r="FJ168" s="46"/>
      <c r="FK168" s="46"/>
      <c r="FL168" s="46"/>
      <c r="FM168" s="46"/>
      <c r="FN168" s="46"/>
      <c r="FO168" s="46"/>
      <c r="FP168" s="46"/>
      <c r="FQ168" s="46"/>
      <c r="FR168" s="46"/>
      <c r="FS168" s="46"/>
      <c r="FT168" s="46"/>
      <c r="FU168" s="46"/>
      <c r="FV168" s="46"/>
      <c r="FW168" s="46"/>
      <c r="FX168" s="46"/>
      <c r="FY168" s="46"/>
      <c r="FZ168" s="46"/>
      <c r="GA168" s="46"/>
      <c r="GB168" s="46"/>
      <c r="GC168" s="46"/>
      <c r="GD168" s="46"/>
      <c r="GE168" s="46"/>
      <c r="GF168" s="46"/>
      <c r="GG168" s="46"/>
      <c r="GH168" s="46"/>
      <c r="GI168" s="46"/>
      <c r="GJ168" s="46"/>
      <c r="GK168" s="46"/>
      <c r="GL168" s="46"/>
      <c r="GM168" s="46"/>
      <c r="GN168" s="46"/>
      <c r="GO168" s="46"/>
      <c r="GP168" s="46"/>
      <c r="GQ168" s="46"/>
      <c r="GR168" s="46"/>
      <c r="GS168" s="46"/>
      <c r="GT168" s="46"/>
      <c r="GU168" s="46"/>
      <c r="GV168" s="46"/>
      <c r="GW168" s="46"/>
      <c r="GX168" s="46"/>
      <c r="GY168" s="46"/>
      <c r="GZ168" s="46"/>
      <c r="HA168" s="46"/>
      <c r="HB168" s="46"/>
      <c r="HC168" s="46"/>
      <c r="HD168" s="46"/>
      <c r="HE168" s="46"/>
      <c r="HF168" s="46"/>
      <c r="HG168" s="46"/>
      <c r="HH168" s="46"/>
      <c r="HI168" s="46"/>
      <c r="HJ168" s="46"/>
      <c r="HK168" s="46"/>
      <c r="HL168" s="46"/>
      <c r="HM168" s="46"/>
      <c r="HN168" s="46"/>
      <c r="HO168" s="46"/>
      <c r="HP168" s="46"/>
      <c r="HQ168" s="46"/>
      <c r="HR168" s="46"/>
      <c r="HS168" s="46"/>
      <c r="HT168" s="46"/>
      <c r="HU168" s="46"/>
      <c r="HV168" s="46"/>
      <c r="HW168" s="46"/>
      <c r="HX168" s="46"/>
      <c r="HY168" s="46"/>
      <c r="HZ168" s="46"/>
      <c r="IA168" s="46"/>
      <c r="IB168" s="46"/>
      <c r="IC168" s="46"/>
      <c r="ID168" s="46"/>
      <c r="IE168" s="46"/>
      <c r="IF168" s="46"/>
      <c r="IG168" s="46"/>
      <c r="IH168" s="46"/>
      <c r="II168" s="46"/>
      <c r="IJ168" s="46"/>
      <c r="IK168" s="46"/>
      <c r="IL168" s="46"/>
      <c r="IM168" s="46"/>
      <c r="IN168" s="46"/>
      <c r="IO168" s="46"/>
      <c r="IP168" s="46"/>
      <c r="IQ168" s="46"/>
      <c r="IR168" s="46"/>
      <c r="IS168" s="46"/>
      <c r="IT168" s="46"/>
      <c r="IU168" s="46"/>
      <c r="IV168" s="46"/>
      <c r="IW168" s="46"/>
    </row>
    <row r="169" spans="1:257" s="1" customFormat="1" ht="9" customHeight="1">
      <c r="A169" s="43">
        <v>45086</v>
      </c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6"/>
      <c r="CD169" s="46"/>
      <c r="CE169" s="46"/>
      <c r="CF169" s="46"/>
      <c r="CG169" s="46"/>
      <c r="CH169" s="46"/>
      <c r="CI169" s="46"/>
      <c r="CJ169" s="46"/>
      <c r="CK169" s="46"/>
      <c r="CL169" s="46"/>
      <c r="CM169" s="46"/>
      <c r="CN169" s="46"/>
      <c r="CO169" s="46"/>
      <c r="CP169" s="46"/>
      <c r="CQ169" s="46"/>
      <c r="CR169" s="46"/>
      <c r="CS169" s="46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H169" s="46"/>
      <c r="DI169" s="46"/>
      <c r="DJ169" s="46"/>
      <c r="DK169" s="46"/>
      <c r="DL169" s="46"/>
      <c r="DM169" s="46"/>
      <c r="DN169" s="46"/>
      <c r="DO169" s="46"/>
      <c r="DP169" s="46"/>
      <c r="DQ169" s="46"/>
      <c r="DR169" s="46"/>
      <c r="DS169" s="46"/>
      <c r="DT169" s="46"/>
      <c r="DU169" s="46"/>
      <c r="DV169" s="46"/>
      <c r="DW169" s="46"/>
      <c r="DX169" s="46"/>
      <c r="DY169" s="46"/>
      <c r="DZ169" s="46"/>
      <c r="EA169" s="46"/>
      <c r="EB169" s="46"/>
      <c r="EC169" s="46"/>
      <c r="ED169" s="46"/>
      <c r="EE169" s="46"/>
      <c r="EF169" s="46"/>
      <c r="EG169" s="46"/>
      <c r="EH169" s="46"/>
      <c r="EI169" s="46"/>
      <c r="EJ169" s="46"/>
      <c r="EK169" s="46"/>
      <c r="EL169" s="46"/>
      <c r="EM169" s="46"/>
      <c r="EN169" s="46"/>
      <c r="EO169" s="46"/>
      <c r="EP169" s="46"/>
      <c r="EQ169" s="46"/>
      <c r="ER169" s="46"/>
      <c r="ES169" s="46"/>
      <c r="ET169" s="46"/>
      <c r="EU169" s="46"/>
      <c r="EV169" s="46"/>
      <c r="EW169" s="46"/>
      <c r="EX169" s="46"/>
      <c r="EY169" s="46"/>
      <c r="EZ169" s="46"/>
      <c r="FA169" s="46"/>
      <c r="FB169" s="46"/>
      <c r="FC169" s="46"/>
      <c r="FD169" s="46"/>
      <c r="FE169" s="46"/>
      <c r="FF169" s="46"/>
      <c r="FG169" s="46"/>
      <c r="FH169" s="46"/>
      <c r="FI169" s="46"/>
      <c r="FJ169" s="46"/>
      <c r="FK169" s="46"/>
      <c r="FL169" s="46"/>
      <c r="FM169" s="46"/>
      <c r="FN169" s="46"/>
      <c r="FO169" s="46"/>
      <c r="FP169" s="46"/>
      <c r="FQ169" s="46"/>
      <c r="FR169" s="46"/>
      <c r="FS169" s="46"/>
      <c r="FT169" s="46"/>
      <c r="FU169" s="46"/>
      <c r="FV169" s="46"/>
      <c r="FW169" s="46"/>
      <c r="FX169" s="46"/>
      <c r="FY169" s="46"/>
      <c r="FZ169" s="46"/>
      <c r="GA169" s="46"/>
      <c r="GB169" s="46"/>
      <c r="GC169" s="46"/>
      <c r="GD169" s="46"/>
      <c r="GE169" s="46"/>
      <c r="GF169" s="46"/>
      <c r="GG169" s="46"/>
      <c r="GH169" s="46"/>
      <c r="GI169" s="46"/>
      <c r="GJ169" s="46"/>
      <c r="GK169" s="46"/>
      <c r="GL169" s="46"/>
      <c r="GM169" s="46"/>
      <c r="GN169" s="46"/>
      <c r="GO169" s="46"/>
      <c r="GP169" s="46"/>
      <c r="GQ169" s="46"/>
      <c r="GR169" s="46"/>
      <c r="GS169" s="46"/>
      <c r="GT169" s="46"/>
      <c r="GU169" s="46"/>
      <c r="GV169" s="46"/>
      <c r="GW169" s="46"/>
      <c r="GX169" s="46"/>
      <c r="GY169" s="46"/>
      <c r="GZ169" s="46"/>
      <c r="HA169" s="46"/>
      <c r="HB169" s="46"/>
      <c r="HC169" s="46"/>
      <c r="HD169" s="46"/>
      <c r="HE169" s="46"/>
      <c r="HF169" s="46"/>
      <c r="HG169" s="46"/>
      <c r="HH169" s="46"/>
      <c r="HI169" s="46"/>
      <c r="HJ169" s="46"/>
      <c r="HK169" s="46"/>
      <c r="HL169" s="46"/>
      <c r="HM169" s="46"/>
      <c r="HN169" s="46"/>
      <c r="HO169" s="46"/>
      <c r="HP169" s="46"/>
      <c r="HQ169" s="46"/>
      <c r="HR169" s="46"/>
      <c r="HS169" s="46"/>
      <c r="HT169" s="46"/>
      <c r="HU169" s="46"/>
      <c r="HV169" s="46"/>
      <c r="HW169" s="46"/>
      <c r="HX169" s="46"/>
      <c r="HY169" s="46"/>
      <c r="HZ169" s="46"/>
      <c r="IA169" s="46"/>
      <c r="IB169" s="46"/>
      <c r="IC169" s="46"/>
      <c r="ID169" s="46"/>
      <c r="IE169" s="46"/>
      <c r="IF169" s="46"/>
      <c r="IG169" s="46"/>
      <c r="IH169" s="46"/>
      <c r="II169" s="46"/>
      <c r="IJ169" s="46"/>
      <c r="IK169" s="46"/>
      <c r="IL169" s="46"/>
      <c r="IM169" s="46"/>
      <c r="IN169" s="46"/>
      <c r="IO169" s="46"/>
      <c r="IP169" s="46"/>
      <c r="IQ169" s="46"/>
      <c r="IR169" s="46"/>
      <c r="IS169" s="46"/>
      <c r="IT169" s="46"/>
      <c r="IU169" s="46"/>
      <c r="IV169" s="46"/>
      <c r="IW169" s="46"/>
    </row>
    <row r="170" spans="1:257" s="1" customFormat="1" ht="9" customHeight="1">
      <c r="A170" s="43">
        <v>45087</v>
      </c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5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6"/>
      <c r="CD170" s="46"/>
      <c r="CE170" s="46"/>
      <c r="CF170" s="46"/>
      <c r="CG170" s="46"/>
      <c r="CH170" s="46"/>
      <c r="CI170" s="46"/>
      <c r="CJ170" s="46"/>
      <c r="CK170" s="46"/>
      <c r="CL170" s="46"/>
      <c r="CM170" s="46"/>
      <c r="CN170" s="46"/>
      <c r="CO170" s="46"/>
      <c r="CP170" s="46"/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H170" s="46"/>
      <c r="DI170" s="46"/>
      <c r="DJ170" s="46"/>
      <c r="DK170" s="46"/>
      <c r="DL170" s="46"/>
      <c r="DM170" s="46"/>
      <c r="DN170" s="46"/>
      <c r="DO170" s="46"/>
      <c r="DP170" s="46"/>
      <c r="DQ170" s="46"/>
      <c r="DR170" s="46"/>
      <c r="DS170" s="46"/>
      <c r="DT170" s="46"/>
      <c r="DU170" s="46"/>
      <c r="DV170" s="46"/>
      <c r="DW170" s="46"/>
      <c r="DX170" s="46"/>
      <c r="DY170" s="46"/>
      <c r="DZ170" s="46"/>
      <c r="EA170" s="46"/>
      <c r="EB170" s="46"/>
      <c r="EC170" s="46"/>
      <c r="ED170" s="46"/>
      <c r="EE170" s="46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6"/>
      <c r="ET170" s="46"/>
      <c r="EU170" s="46"/>
      <c r="EV170" s="46"/>
      <c r="EW170" s="46"/>
      <c r="EX170" s="46"/>
      <c r="EY170" s="46"/>
      <c r="EZ170" s="46"/>
      <c r="FA170" s="46"/>
      <c r="FB170" s="46"/>
      <c r="FC170" s="46"/>
      <c r="FD170" s="46"/>
      <c r="FE170" s="46"/>
      <c r="FF170" s="46"/>
      <c r="FG170" s="46"/>
      <c r="FH170" s="46"/>
      <c r="FI170" s="46"/>
      <c r="FJ170" s="46"/>
      <c r="FK170" s="46"/>
      <c r="FL170" s="46"/>
      <c r="FM170" s="46"/>
      <c r="FN170" s="46"/>
      <c r="FO170" s="46"/>
      <c r="FP170" s="46"/>
      <c r="FQ170" s="46"/>
      <c r="FR170" s="46"/>
      <c r="FS170" s="46"/>
      <c r="FT170" s="46"/>
      <c r="FU170" s="46"/>
      <c r="FV170" s="46"/>
      <c r="FW170" s="46"/>
      <c r="FX170" s="46"/>
      <c r="FY170" s="46"/>
      <c r="FZ170" s="46"/>
      <c r="GA170" s="46"/>
      <c r="GB170" s="46"/>
      <c r="GC170" s="46"/>
      <c r="GD170" s="46"/>
      <c r="GE170" s="46"/>
      <c r="GF170" s="46"/>
      <c r="GG170" s="46"/>
      <c r="GH170" s="46"/>
      <c r="GI170" s="46"/>
      <c r="GJ170" s="46"/>
      <c r="GK170" s="46"/>
      <c r="GL170" s="46"/>
      <c r="GM170" s="46"/>
      <c r="GN170" s="46"/>
      <c r="GO170" s="46"/>
      <c r="GP170" s="46"/>
      <c r="GQ170" s="46"/>
      <c r="GR170" s="46"/>
      <c r="GS170" s="46"/>
      <c r="GT170" s="46"/>
      <c r="GU170" s="46"/>
      <c r="GV170" s="46"/>
      <c r="GW170" s="46"/>
      <c r="GX170" s="46"/>
      <c r="GY170" s="46"/>
      <c r="GZ170" s="46"/>
      <c r="HA170" s="46"/>
      <c r="HB170" s="46"/>
      <c r="HC170" s="46"/>
      <c r="HD170" s="46"/>
      <c r="HE170" s="46"/>
      <c r="HF170" s="46"/>
      <c r="HG170" s="46"/>
      <c r="HH170" s="46"/>
      <c r="HI170" s="46"/>
      <c r="HJ170" s="46"/>
      <c r="HK170" s="46"/>
      <c r="HL170" s="46"/>
      <c r="HM170" s="46"/>
      <c r="HN170" s="46"/>
      <c r="HO170" s="46"/>
      <c r="HP170" s="46"/>
      <c r="HQ170" s="46"/>
      <c r="HR170" s="46"/>
      <c r="HS170" s="46"/>
      <c r="HT170" s="46"/>
      <c r="HU170" s="46"/>
      <c r="HV170" s="46"/>
      <c r="HW170" s="46"/>
      <c r="HX170" s="46"/>
      <c r="HY170" s="46"/>
      <c r="HZ170" s="46"/>
      <c r="IA170" s="46"/>
      <c r="IB170" s="46"/>
      <c r="IC170" s="46"/>
      <c r="ID170" s="46"/>
      <c r="IE170" s="46"/>
      <c r="IF170" s="46"/>
      <c r="IG170" s="46"/>
      <c r="IH170" s="46"/>
      <c r="II170" s="46"/>
      <c r="IJ170" s="46"/>
      <c r="IK170" s="46"/>
      <c r="IL170" s="46"/>
      <c r="IM170" s="46"/>
      <c r="IN170" s="46"/>
      <c r="IO170" s="46"/>
      <c r="IP170" s="46"/>
      <c r="IQ170" s="46"/>
      <c r="IR170" s="46"/>
      <c r="IS170" s="46"/>
      <c r="IT170" s="46"/>
      <c r="IU170" s="46"/>
      <c r="IV170" s="46"/>
      <c r="IW170" s="46"/>
    </row>
    <row r="171" spans="1:257" s="1" customFormat="1" ht="9" customHeight="1">
      <c r="A171" s="43">
        <v>45088</v>
      </c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5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6"/>
      <c r="CD171" s="46"/>
      <c r="CE171" s="46"/>
      <c r="CF171" s="46"/>
      <c r="CG171" s="46"/>
      <c r="CH171" s="46"/>
      <c r="CI171" s="46"/>
      <c r="CJ171" s="46"/>
      <c r="CK171" s="46"/>
      <c r="CL171" s="46"/>
      <c r="CM171" s="46"/>
      <c r="CN171" s="46"/>
      <c r="CO171" s="46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H171" s="46"/>
      <c r="DI171" s="46"/>
      <c r="DJ171" s="46"/>
      <c r="DK171" s="46"/>
      <c r="DL171" s="46"/>
      <c r="DM171" s="46"/>
      <c r="DN171" s="46"/>
      <c r="DO171" s="46"/>
      <c r="DP171" s="46"/>
      <c r="DQ171" s="46"/>
      <c r="DR171" s="46"/>
      <c r="DS171" s="46"/>
      <c r="DT171" s="46"/>
      <c r="DU171" s="46"/>
      <c r="DV171" s="46"/>
      <c r="DW171" s="46"/>
      <c r="DX171" s="46"/>
      <c r="DY171" s="46"/>
      <c r="DZ171" s="46"/>
      <c r="EA171" s="46"/>
      <c r="EB171" s="46"/>
      <c r="EC171" s="46"/>
      <c r="ED171" s="46"/>
      <c r="EE171" s="46"/>
      <c r="EF171" s="46"/>
      <c r="EG171" s="46"/>
      <c r="EH171" s="46"/>
      <c r="EI171" s="46"/>
      <c r="EJ171" s="46"/>
      <c r="EK171" s="46"/>
      <c r="EL171" s="46"/>
      <c r="EM171" s="46"/>
      <c r="EN171" s="46"/>
      <c r="EO171" s="46"/>
      <c r="EP171" s="46"/>
      <c r="EQ171" s="46"/>
      <c r="ER171" s="46"/>
      <c r="ES171" s="46"/>
      <c r="ET171" s="46"/>
      <c r="EU171" s="46"/>
      <c r="EV171" s="46"/>
      <c r="EW171" s="46"/>
      <c r="EX171" s="46"/>
      <c r="EY171" s="46"/>
      <c r="EZ171" s="46"/>
      <c r="FA171" s="46"/>
      <c r="FB171" s="46"/>
      <c r="FC171" s="46"/>
      <c r="FD171" s="46"/>
      <c r="FE171" s="46"/>
      <c r="FF171" s="46"/>
      <c r="FG171" s="46"/>
      <c r="FH171" s="46"/>
      <c r="FI171" s="46"/>
      <c r="FJ171" s="46"/>
      <c r="FK171" s="46"/>
      <c r="FL171" s="46"/>
      <c r="FM171" s="46"/>
      <c r="FN171" s="46"/>
      <c r="FO171" s="46"/>
      <c r="FP171" s="46"/>
      <c r="FQ171" s="46"/>
      <c r="FR171" s="46"/>
      <c r="FS171" s="46"/>
      <c r="FT171" s="46"/>
      <c r="FU171" s="46"/>
      <c r="FV171" s="46"/>
      <c r="FW171" s="46"/>
      <c r="FX171" s="46"/>
      <c r="FY171" s="46"/>
      <c r="FZ171" s="46"/>
      <c r="GA171" s="46"/>
      <c r="GB171" s="46"/>
      <c r="GC171" s="46"/>
      <c r="GD171" s="46"/>
      <c r="GE171" s="46"/>
      <c r="GF171" s="46"/>
      <c r="GG171" s="46"/>
      <c r="GH171" s="46"/>
      <c r="GI171" s="46"/>
      <c r="GJ171" s="46"/>
      <c r="GK171" s="46"/>
      <c r="GL171" s="46"/>
      <c r="GM171" s="46"/>
      <c r="GN171" s="46"/>
      <c r="GO171" s="46"/>
      <c r="GP171" s="46"/>
      <c r="GQ171" s="46"/>
      <c r="GR171" s="46"/>
      <c r="GS171" s="46"/>
      <c r="GT171" s="46"/>
      <c r="GU171" s="46"/>
      <c r="GV171" s="46"/>
      <c r="GW171" s="46"/>
      <c r="GX171" s="46"/>
      <c r="GY171" s="46"/>
      <c r="GZ171" s="46"/>
      <c r="HA171" s="46"/>
      <c r="HB171" s="46"/>
      <c r="HC171" s="46"/>
      <c r="HD171" s="46"/>
      <c r="HE171" s="46"/>
      <c r="HF171" s="46"/>
      <c r="HG171" s="46"/>
      <c r="HH171" s="46"/>
      <c r="HI171" s="46"/>
      <c r="HJ171" s="46"/>
      <c r="HK171" s="46"/>
      <c r="HL171" s="46"/>
      <c r="HM171" s="46"/>
      <c r="HN171" s="46"/>
      <c r="HO171" s="46"/>
      <c r="HP171" s="46"/>
      <c r="HQ171" s="46"/>
      <c r="HR171" s="46"/>
      <c r="HS171" s="46"/>
      <c r="HT171" s="46"/>
      <c r="HU171" s="46"/>
      <c r="HV171" s="46"/>
      <c r="HW171" s="46"/>
      <c r="HX171" s="46"/>
      <c r="HY171" s="46"/>
      <c r="HZ171" s="46"/>
      <c r="IA171" s="46"/>
      <c r="IB171" s="46"/>
      <c r="IC171" s="46"/>
      <c r="ID171" s="46"/>
      <c r="IE171" s="46"/>
      <c r="IF171" s="46"/>
      <c r="IG171" s="46"/>
      <c r="IH171" s="46"/>
      <c r="II171" s="46"/>
      <c r="IJ171" s="46"/>
      <c r="IK171" s="46"/>
      <c r="IL171" s="46"/>
      <c r="IM171" s="46"/>
      <c r="IN171" s="46"/>
      <c r="IO171" s="46"/>
      <c r="IP171" s="46"/>
      <c r="IQ171" s="46"/>
      <c r="IR171" s="46"/>
      <c r="IS171" s="46"/>
      <c r="IT171" s="46"/>
      <c r="IU171" s="46"/>
      <c r="IV171" s="46"/>
      <c r="IW171" s="46"/>
    </row>
    <row r="172" spans="1:257" s="1" customFormat="1" ht="9" customHeight="1">
      <c r="A172" s="43">
        <v>45089</v>
      </c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5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6"/>
      <c r="CD172" s="46"/>
      <c r="CE172" s="46"/>
      <c r="CF172" s="46"/>
      <c r="CG172" s="46"/>
      <c r="CH172" s="46"/>
      <c r="CI172" s="46"/>
      <c r="CJ172" s="46"/>
      <c r="CK172" s="46"/>
      <c r="CL172" s="46"/>
      <c r="CM172" s="46"/>
      <c r="CN172" s="46"/>
      <c r="CO172" s="46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H172" s="46"/>
      <c r="DI172" s="46"/>
      <c r="DJ172" s="46"/>
      <c r="DK172" s="46"/>
      <c r="DL172" s="46"/>
      <c r="DM172" s="46"/>
      <c r="DN172" s="46"/>
      <c r="DO172" s="46"/>
      <c r="DP172" s="46"/>
      <c r="DQ172" s="46"/>
      <c r="DR172" s="46"/>
      <c r="DS172" s="46"/>
      <c r="DT172" s="46"/>
      <c r="DU172" s="46"/>
      <c r="DV172" s="46"/>
      <c r="DW172" s="46"/>
      <c r="DX172" s="46"/>
      <c r="DY172" s="46"/>
      <c r="DZ172" s="46"/>
      <c r="EA172" s="46"/>
      <c r="EB172" s="46"/>
      <c r="EC172" s="46"/>
      <c r="ED172" s="46"/>
      <c r="EE172" s="46"/>
      <c r="EF172" s="46"/>
      <c r="EG172" s="46"/>
      <c r="EH172" s="46"/>
      <c r="EI172" s="46"/>
      <c r="EJ172" s="46"/>
      <c r="EK172" s="46"/>
      <c r="EL172" s="46"/>
      <c r="EM172" s="46"/>
      <c r="EN172" s="46"/>
      <c r="EO172" s="46"/>
      <c r="EP172" s="46"/>
      <c r="EQ172" s="46"/>
      <c r="ER172" s="46"/>
      <c r="ES172" s="46"/>
      <c r="ET172" s="46"/>
      <c r="EU172" s="46"/>
      <c r="EV172" s="46"/>
      <c r="EW172" s="46"/>
      <c r="EX172" s="46"/>
      <c r="EY172" s="46"/>
      <c r="EZ172" s="46"/>
      <c r="FA172" s="46"/>
      <c r="FB172" s="46"/>
      <c r="FC172" s="46"/>
      <c r="FD172" s="46"/>
      <c r="FE172" s="46"/>
      <c r="FF172" s="46"/>
      <c r="FG172" s="46"/>
      <c r="FH172" s="46"/>
      <c r="FI172" s="46"/>
      <c r="FJ172" s="46"/>
      <c r="FK172" s="46"/>
      <c r="FL172" s="46"/>
      <c r="FM172" s="46"/>
      <c r="FN172" s="46"/>
      <c r="FO172" s="46"/>
      <c r="FP172" s="46"/>
      <c r="FQ172" s="46"/>
      <c r="FR172" s="46"/>
      <c r="FS172" s="46"/>
      <c r="FT172" s="46"/>
      <c r="FU172" s="46"/>
      <c r="FV172" s="46"/>
      <c r="FW172" s="46"/>
      <c r="FX172" s="46"/>
      <c r="FY172" s="46"/>
      <c r="FZ172" s="46"/>
      <c r="GA172" s="46"/>
      <c r="GB172" s="46"/>
      <c r="GC172" s="46"/>
      <c r="GD172" s="46"/>
      <c r="GE172" s="46"/>
      <c r="GF172" s="46"/>
      <c r="GG172" s="46"/>
      <c r="GH172" s="46"/>
      <c r="GI172" s="46"/>
      <c r="GJ172" s="46"/>
      <c r="GK172" s="46"/>
      <c r="GL172" s="46"/>
      <c r="GM172" s="46"/>
      <c r="GN172" s="46"/>
      <c r="GO172" s="46"/>
      <c r="GP172" s="46"/>
      <c r="GQ172" s="46"/>
      <c r="GR172" s="46"/>
      <c r="GS172" s="46"/>
      <c r="GT172" s="46"/>
      <c r="GU172" s="46"/>
      <c r="GV172" s="46"/>
      <c r="GW172" s="46"/>
      <c r="GX172" s="46"/>
      <c r="GY172" s="46"/>
      <c r="GZ172" s="46"/>
      <c r="HA172" s="46"/>
      <c r="HB172" s="46"/>
      <c r="HC172" s="46"/>
      <c r="HD172" s="46"/>
      <c r="HE172" s="46"/>
      <c r="HF172" s="46"/>
      <c r="HG172" s="46"/>
      <c r="HH172" s="46"/>
      <c r="HI172" s="46"/>
      <c r="HJ172" s="46"/>
      <c r="HK172" s="46"/>
      <c r="HL172" s="46"/>
      <c r="HM172" s="46"/>
      <c r="HN172" s="46"/>
      <c r="HO172" s="46"/>
      <c r="HP172" s="46"/>
      <c r="HQ172" s="46"/>
      <c r="HR172" s="46"/>
      <c r="HS172" s="46"/>
      <c r="HT172" s="46"/>
      <c r="HU172" s="46"/>
      <c r="HV172" s="46"/>
      <c r="HW172" s="46"/>
      <c r="HX172" s="46"/>
      <c r="HY172" s="46"/>
      <c r="HZ172" s="46"/>
      <c r="IA172" s="46"/>
      <c r="IB172" s="46"/>
      <c r="IC172" s="46"/>
      <c r="ID172" s="46"/>
      <c r="IE172" s="46"/>
      <c r="IF172" s="46"/>
      <c r="IG172" s="46"/>
      <c r="IH172" s="46"/>
      <c r="II172" s="46"/>
      <c r="IJ172" s="46"/>
      <c r="IK172" s="46"/>
      <c r="IL172" s="46"/>
      <c r="IM172" s="46"/>
      <c r="IN172" s="46"/>
      <c r="IO172" s="46"/>
      <c r="IP172" s="46"/>
      <c r="IQ172" s="46"/>
      <c r="IR172" s="46"/>
      <c r="IS172" s="46"/>
      <c r="IT172" s="46"/>
      <c r="IU172" s="46"/>
      <c r="IV172" s="46"/>
      <c r="IW172" s="46"/>
    </row>
    <row r="173" spans="1:257" s="1" customFormat="1" ht="9" customHeight="1">
      <c r="A173" s="43">
        <v>45090</v>
      </c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5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6"/>
      <c r="CD173" s="46"/>
      <c r="CE173" s="46"/>
      <c r="CF173" s="46"/>
      <c r="CG173" s="46"/>
      <c r="CH173" s="46"/>
      <c r="CI173" s="46"/>
      <c r="CJ173" s="46"/>
      <c r="CK173" s="46"/>
      <c r="CL173" s="46"/>
      <c r="CM173" s="46"/>
      <c r="CN173" s="46"/>
      <c r="CO173" s="46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H173" s="46"/>
      <c r="DI173" s="46"/>
      <c r="DJ173" s="46"/>
      <c r="DK173" s="46"/>
      <c r="DL173" s="46"/>
      <c r="DM173" s="46"/>
      <c r="DN173" s="46"/>
      <c r="DO173" s="46"/>
      <c r="DP173" s="46"/>
      <c r="DQ173" s="46"/>
      <c r="DR173" s="46"/>
      <c r="DS173" s="46"/>
      <c r="DT173" s="46"/>
      <c r="DU173" s="46"/>
      <c r="DV173" s="46"/>
      <c r="DW173" s="46"/>
      <c r="DX173" s="46"/>
      <c r="DY173" s="46"/>
      <c r="DZ173" s="46"/>
      <c r="EA173" s="46"/>
      <c r="EB173" s="46"/>
      <c r="EC173" s="46"/>
      <c r="ED173" s="46"/>
      <c r="EE173" s="46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6"/>
      <c r="ET173" s="46"/>
      <c r="EU173" s="46"/>
      <c r="EV173" s="46"/>
      <c r="EW173" s="46"/>
      <c r="EX173" s="46"/>
      <c r="EY173" s="46"/>
      <c r="EZ173" s="46"/>
      <c r="FA173" s="46"/>
      <c r="FB173" s="46"/>
      <c r="FC173" s="46"/>
      <c r="FD173" s="46"/>
      <c r="FE173" s="46"/>
      <c r="FF173" s="46"/>
      <c r="FG173" s="46"/>
      <c r="FH173" s="46"/>
      <c r="FI173" s="46"/>
      <c r="FJ173" s="46"/>
      <c r="FK173" s="46"/>
      <c r="FL173" s="46"/>
      <c r="FM173" s="46"/>
      <c r="FN173" s="46"/>
      <c r="FO173" s="46"/>
      <c r="FP173" s="46"/>
      <c r="FQ173" s="46"/>
      <c r="FR173" s="46"/>
      <c r="FS173" s="46"/>
      <c r="FT173" s="46"/>
      <c r="FU173" s="46"/>
      <c r="FV173" s="46"/>
      <c r="FW173" s="46"/>
      <c r="FX173" s="46"/>
      <c r="FY173" s="46"/>
      <c r="FZ173" s="46"/>
      <c r="GA173" s="46"/>
      <c r="GB173" s="46"/>
      <c r="GC173" s="46"/>
      <c r="GD173" s="46"/>
      <c r="GE173" s="46"/>
      <c r="GF173" s="46"/>
      <c r="GG173" s="46"/>
      <c r="GH173" s="46"/>
      <c r="GI173" s="46"/>
      <c r="GJ173" s="46"/>
      <c r="GK173" s="46"/>
      <c r="GL173" s="46"/>
      <c r="GM173" s="46"/>
      <c r="GN173" s="46"/>
      <c r="GO173" s="46"/>
      <c r="GP173" s="46"/>
      <c r="GQ173" s="46"/>
      <c r="GR173" s="46"/>
      <c r="GS173" s="46"/>
      <c r="GT173" s="46"/>
      <c r="GU173" s="46"/>
      <c r="GV173" s="46"/>
      <c r="GW173" s="46"/>
      <c r="GX173" s="46"/>
      <c r="GY173" s="46"/>
      <c r="GZ173" s="46"/>
      <c r="HA173" s="46"/>
      <c r="HB173" s="46"/>
      <c r="HC173" s="46"/>
      <c r="HD173" s="46"/>
      <c r="HE173" s="46"/>
      <c r="HF173" s="46"/>
      <c r="HG173" s="46"/>
      <c r="HH173" s="46"/>
      <c r="HI173" s="46"/>
      <c r="HJ173" s="46"/>
      <c r="HK173" s="46"/>
      <c r="HL173" s="46"/>
      <c r="HM173" s="46"/>
      <c r="HN173" s="46"/>
      <c r="HO173" s="46"/>
      <c r="HP173" s="46"/>
      <c r="HQ173" s="46"/>
      <c r="HR173" s="46"/>
      <c r="HS173" s="46"/>
      <c r="HT173" s="46"/>
      <c r="HU173" s="46"/>
      <c r="HV173" s="46"/>
      <c r="HW173" s="46"/>
      <c r="HX173" s="46"/>
      <c r="HY173" s="46"/>
      <c r="HZ173" s="46"/>
      <c r="IA173" s="46"/>
      <c r="IB173" s="46"/>
      <c r="IC173" s="46"/>
      <c r="ID173" s="46"/>
      <c r="IE173" s="46"/>
      <c r="IF173" s="46"/>
      <c r="IG173" s="46"/>
      <c r="IH173" s="46"/>
      <c r="II173" s="46"/>
      <c r="IJ173" s="46"/>
      <c r="IK173" s="46"/>
      <c r="IL173" s="46"/>
      <c r="IM173" s="46"/>
      <c r="IN173" s="46"/>
      <c r="IO173" s="46"/>
      <c r="IP173" s="46"/>
      <c r="IQ173" s="46"/>
      <c r="IR173" s="46"/>
      <c r="IS173" s="46"/>
      <c r="IT173" s="46"/>
      <c r="IU173" s="46"/>
      <c r="IV173" s="46"/>
      <c r="IW173" s="46"/>
    </row>
    <row r="174" spans="1:257" s="1" customFormat="1" ht="9" customHeight="1">
      <c r="A174" s="43">
        <v>45091</v>
      </c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5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6"/>
      <c r="CD174" s="46"/>
      <c r="CE174" s="46"/>
      <c r="CF174" s="46"/>
      <c r="CG174" s="46"/>
      <c r="CH174" s="46"/>
      <c r="CI174" s="46"/>
      <c r="CJ174" s="46"/>
      <c r="CK174" s="46"/>
      <c r="CL174" s="46"/>
      <c r="CM174" s="46"/>
      <c r="CN174" s="46"/>
      <c r="CO174" s="46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H174" s="46"/>
      <c r="DI174" s="46"/>
      <c r="DJ174" s="46"/>
      <c r="DK174" s="46"/>
      <c r="DL174" s="46"/>
      <c r="DM174" s="46"/>
      <c r="DN174" s="46"/>
      <c r="DO174" s="46"/>
      <c r="DP174" s="46"/>
      <c r="DQ174" s="46"/>
      <c r="DR174" s="46"/>
      <c r="DS174" s="46"/>
      <c r="DT174" s="46"/>
      <c r="DU174" s="46"/>
      <c r="DV174" s="46"/>
      <c r="DW174" s="46"/>
      <c r="DX174" s="46"/>
      <c r="DY174" s="46"/>
      <c r="DZ174" s="46"/>
      <c r="EA174" s="46"/>
      <c r="EB174" s="46"/>
      <c r="EC174" s="46"/>
      <c r="ED174" s="46"/>
      <c r="EE174" s="46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6"/>
      <c r="ET174" s="46"/>
      <c r="EU174" s="46"/>
      <c r="EV174" s="46"/>
      <c r="EW174" s="46"/>
      <c r="EX174" s="46"/>
      <c r="EY174" s="46"/>
      <c r="EZ174" s="46"/>
      <c r="FA174" s="46"/>
      <c r="FB174" s="46"/>
      <c r="FC174" s="46"/>
      <c r="FD174" s="46"/>
      <c r="FE174" s="46"/>
      <c r="FF174" s="46"/>
      <c r="FG174" s="46"/>
      <c r="FH174" s="46"/>
      <c r="FI174" s="46"/>
      <c r="FJ174" s="46"/>
      <c r="FK174" s="46"/>
      <c r="FL174" s="46"/>
      <c r="FM174" s="46"/>
      <c r="FN174" s="46"/>
      <c r="FO174" s="46"/>
      <c r="FP174" s="46"/>
      <c r="FQ174" s="46"/>
      <c r="FR174" s="46"/>
      <c r="FS174" s="46"/>
      <c r="FT174" s="46"/>
      <c r="FU174" s="46"/>
      <c r="FV174" s="46"/>
      <c r="FW174" s="46"/>
      <c r="FX174" s="46"/>
      <c r="FY174" s="46"/>
      <c r="FZ174" s="46"/>
      <c r="GA174" s="46"/>
      <c r="GB174" s="46"/>
      <c r="GC174" s="46"/>
      <c r="GD174" s="46"/>
      <c r="GE174" s="46"/>
      <c r="GF174" s="46"/>
      <c r="GG174" s="46"/>
      <c r="GH174" s="46"/>
      <c r="GI174" s="46"/>
      <c r="GJ174" s="46"/>
      <c r="GK174" s="46"/>
      <c r="GL174" s="46"/>
      <c r="GM174" s="46"/>
      <c r="GN174" s="46"/>
      <c r="GO174" s="46"/>
      <c r="GP174" s="46"/>
      <c r="GQ174" s="46"/>
      <c r="GR174" s="46"/>
      <c r="GS174" s="46"/>
      <c r="GT174" s="46"/>
      <c r="GU174" s="46"/>
      <c r="GV174" s="46"/>
      <c r="GW174" s="46"/>
      <c r="GX174" s="46"/>
      <c r="GY174" s="46"/>
      <c r="GZ174" s="46"/>
      <c r="HA174" s="46"/>
      <c r="HB174" s="46"/>
      <c r="HC174" s="46"/>
      <c r="HD174" s="46"/>
      <c r="HE174" s="46"/>
      <c r="HF174" s="46"/>
      <c r="HG174" s="46"/>
      <c r="HH174" s="46"/>
      <c r="HI174" s="46"/>
      <c r="HJ174" s="46"/>
      <c r="HK174" s="46"/>
      <c r="HL174" s="46"/>
      <c r="HM174" s="46"/>
      <c r="HN174" s="46"/>
      <c r="HO174" s="46"/>
      <c r="HP174" s="46"/>
      <c r="HQ174" s="46"/>
      <c r="HR174" s="46"/>
      <c r="HS174" s="46"/>
      <c r="HT174" s="46"/>
      <c r="HU174" s="46"/>
      <c r="HV174" s="46"/>
      <c r="HW174" s="46"/>
      <c r="HX174" s="46"/>
      <c r="HY174" s="46"/>
      <c r="HZ174" s="46"/>
      <c r="IA174" s="46"/>
      <c r="IB174" s="46"/>
      <c r="IC174" s="46"/>
      <c r="ID174" s="46"/>
      <c r="IE174" s="46"/>
      <c r="IF174" s="46"/>
      <c r="IG174" s="46"/>
      <c r="IH174" s="46"/>
      <c r="II174" s="46"/>
      <c r="IJ174" s="46"/>
      <c r="IK174" s="46"/>
      <c r="IL174" s="46"/>
      <c r="IM174" s="46"/>
      <c r="IN174" s="46"/>
      <c r="IO174" s="46"/>
      <c r="IP174" s="46"/>
      <c r="IQ174" s="46"/>
      <c r="IR174" s="46"/>
      <c r="IS174" s="46"/>
      <c r="IT174" s="46"/>
      <c r="IU174" s="46"/>
      <c r="IV174" s="46"/>
      <c r="IW174" s="46"/>
    </row>
    <row r="175" spans="1:257" s="1" customFormat="1" ht="9" customHeight="1">
      <c r="A175" s="43">
        <v>45092</v>
      </c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5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6"/>
      <c r="CD175" s="46"/>
      <c r="CE175" s="46"/>
      <c r="CF175" s="46"/>
      <c r="CG175" s="46"/>
      <c r="CH175" s="46"/>
      <c r="CI175" s="46"/>
      <c r="CJ175" s="46"/>
      <c r="CK175" s="46"/>
      <c r="CL175" s="46"/>
      <c r="CM175" s="46"/>
      <c r="CN175" s="46"/>
      <c r="CO175" s="46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H175" s="46"/>
      <c r="DI175" s="46"/>
      <c r="DJ175" s="46"/>
      <c r="DK175" s="46"/>
      <c r="DL175" s="46"/>
      <c r="DM175" s="46"/>
      <c r="DN175" s="46"/>
      <c r="DO175" s="46"/>
      <c r="DP175" s="46"/>
      <c r="DQ175" s="46"/>
      <c r="DR175" s="46"/>
      <c r="DS175" s="46"/>
      <c r="DT175" s="46"/>
      <c r="DU175" s="46"/>
      <c r="DV175" s="46"/>
      <c r="DW175" s="46"/>
      <c r="DX175" s="46"/>
      <c r="DY175" s="46"/>
      <c r="DZ175" s="46"/>
      <c r="EA175" s="46"/>
      <c r="EB175" s="46"/>
      <c r="EC175" s="46"/>
      <c r="ED175" s="46"/>
      <c r="EE175" s="46"/>
      <c r="EF175" s="46"/>
      <c r="EG175" s="46"/>
      <c r="EH175" s="46"/>
      <c r="EI175" s="46"/>
      <c r="EJ175" s="46"/>
      <c r="EK175" s="46"/>
      <c r="EL175" s="46"/>
      <c r="EM175" s="46"/>
      <c r="EN175" s="46"/>
      <c r="EO175" s="46"/>
      <c r="EP175" s="46"/>
      <c r="EQ175" s="46"/>
      <c r="ER175" s="46"/>
      <c r="ES175" s="46"/>
      <c r="ET175" s="46"/>
      <c r="EU175" s="46"/>
      <c r="EV175" s="46"/>
      <c r="EW175" s="46"/>
      <c r="EX175" s="46"/>
      <c r="EY175" s="46"/>
      <c r="EZ175" s="46"/>
      <c r="FA175" s="46"/>
      <c r="FB175" s="46"/>
      <c r="FC175" s="46"/>
      <c r="FD175" s="46"/>
      <c r="FE175" s="46"/>
      <c r="FF175" s="46"/>
      <c r="FG175" s="46"/>
      <c r="FH175" s="46"/>
      <c r="FI175" s="46"/>
      <c r="FJ175" s="46"/>
      <c r="FK175" s="46"/>
      <c r="FL175" s="46"/>
      <c r="FM175" s="46"/>
      <c r="FN175" s="46"/>
      <c r="FO175" s="46"/>
      <c r="FP175" s="46"/>
      <c r="FQ175" s="46"/>
      <c r="FR175" s="46"/>
      <c r="FS175" s="46"/>
      <c r="FT175" s="46"/>
      <c r="FU175" s="46"/>
      <c r="FV175" s="46"/>
      <c r="FW175" s="46"/>
      <c r="FX175" s="46"/>
      <c r="FY175" s="46"/>
      <c r="FZ175" s="46"/>
      <c r="GA175" s="46"/>
      <c r="GB175" s="46"/>
      <c r="GC175" s="46"/>
      <c r="GD175" s="46"/>
      <c r="GE175" s="46"/>
      <c r="GF175" s="46"/>
      <c r="GG175" s="46"/>
      <c r="GH175" s="46"/>
      <c r="GI175" s="46"/>
      <c r="GJ175" s="46"/>
      <c r="GK175" s="46"/>
      <c r="GL175" s="46"/>
      <c r="GM175" s="46"/>
      <c r="GN175" s="46"/>
      <c r="GO175" s="46"/>
      <c r="GP175" s="46"/>
      <c r="GQ175" s="46"/>
      <c r="GR175" s="46"/>
      <c r="GS175" s="46"/>
      <c r="GT175" s="46"/>
      <c r="GU175" s="46"/>
      <c r="GV175" s="46"/>
      <c r="GW175" s="46"/>
      <c r="GX175" s="46"/>
      <c r="GY175" s="46"/>
      <c r="GZ175" s="46"/>
      <c r="HA175" s="46"/>
      <c r="HB175" s="46"/>
      <c r="HC175" s="46"/>
      <c r="HD175" s="46"/>
      <c r="HE175" s="46"/>
      <c r="HF175" s="46"/>
      <c r="HG175" s="46"/>
      <c r="HH175" s="46"/>
      <c r="HI175" s="46"/>
      <c r="HJ175" s="46"/>
      <c r="HK175" s="46"/>
      <c r="HL175" s="46"/>
      <c r="HM175" s="46"/>
      <c r="HN175" s="46"/>
      <c r="HO175" s="46"/>
      <c r="HP175" s="46"/>
      <c r="HQ175" s="46"/>
      <c r="HR175" s="46"/>
      <c r="HS175" s="46"/>
      <c r="HT175" s="46"/>
      <c r="HU175" s="46"/>
      <c r="HV175" s="46"/>
      <c r="HW175" s="46"/>
      <c r="HX175" s="46"/>
      <c r="HY175" s="46"/>
      <c r="HZ175" s="46"/>
      <c r="IA175" s="46"/>
      <c r="IB175" s="46"/>
      <c r="IC175" s="46"/>
      <c r="ID175" s="46"/>
      <c r="IE175" s="46"/>
      <c r="IF175" s="46"/>
      <c r="IG175" s="46"/>
      <c r="IH175" s="46"/>
      <c r="II175" s="46"/>
      <c r="IJ175" s="46"/>
      <c r="IK175" s="46"/>
      <c r="IL175" s="46"/>
      <c r="IM175" s="46"/>
      <c r="IN175" s="46"/>
      <c r="IO175" s="46"/>
      <c r="IP175" s="46"/>
      <c r="IQ175" s="46"/>
      <c r="IR175" s="46"/>
      <c r="IS175" s="46"/>
      <c r="IT175" s="46"/>
      <c r="IU175" s="46"/>
      <c r="IV175" s="46"/>
      <c r="IW175" s="46"/>
    </row>
    <row r="176" spans="1:257" s="1" customFormat="1" ht="9" customHeight="1">
      <c r="A176" s="43">
        <v>45093</v>
      </c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5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6"/>
      <c r="CD176" s="46"/>
      <c r="CE176" s="46"/>
      <c r="CF176" s="46"/>
      <c r="CG176" s="46"/>
      <c r="CH176" s="46"/>
      <c r="CI176" s="46"/>
      <c r="CJ176" s="46"/>
      <c r="CK176" s="46"/>
      <c r="CL176" s="46"/>
      <c r="CM176" s="46"/>
      <c r="CN176" s="46"/>
      <c r="CO176" s="46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H176" s="46"/>
      <c r="DI176" s="46"/>
      <c r="DJ176" s="46"/>
      <c r="DK176" s="46"/>
      <c r="DL176" s="46"/>
      <c r="DM176" s="46"/>
      <c r="DN176" s="46"/>
      <c r="DO176" s="46"/>
      <c r="DP176" s="46"/>
      <c r="DQ176" s="46"/>
      <c r="DR176" s="46"/>
      <c r="DS176" s="46"/>
      <c r="DT176" s="46"/>
      <c r="DU176" s="46"/>
      <c r="DV176" s="46"/>
      <c r="DW176" s="46"/>
      <c r="DX176" s="46"/>
      <c r="DY176" s="46"/>
      <c r="DZ176" s="46"/>
      <c r="EA176" s="46"/>
      <c r="EB176" s="46"/>
      <c r="EC176" s="46"/>
      <c r="ED176" s="46"/>
      <c r="EE176" s="46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6"/>
      <c r="ET176" s="46"/>
      <c r="EU176" s="46"/>
      <c r="EV176" s="46"/>
      <c r="EW176" s="46"/>
      <c r="EX176" s="46"/>
      <c r="EY176" s="46"/>
      <c r="EZ176" s="46"/>
      <c r="FA176" s="46"/>
      <c r="FB176" s="46"/>
      <c r="FC176" s="46"/>
      <c r="FD176" s="46"/>
      <c r="FE176" s="46"/>
      <c r="FF176" s="46"/>
      <c r="FG176" s="46"/>
      <c r="FH176" s="46"/>
      <c r="FI176" s="46"/>
      <c r="FJ176" s="46"/>
      <c r="FK176" s="46"/>
      <c r="FL176" s="46"/>
      <c r="FM176" s="46"/>
      <c r="FN176" s="46"/>
      <c r="FO176" s="46"/>
      <c r="FP176" s="46"/>
      <c r="FQ176" s="46"/>
      <c r="FR176" s="46"/>
      <c r="FS176" s="46"/>
      <c r="FT176" s="46"/>
      <c r="FU176" s="46"/>
      <c r="FV176" s="46"/>
      <c r="FW176" s="46"/>
      <c r="FX176" s="46"/>
      <c r="FY176" s="46"/>
      <c r="FZ176" s="46"/>
      <c r="GA176" s="46"/>
      <c r="GB176" s="46"/>
      <c r="GC176" s="46"/>
      <c r="GD176" s="46"/>
      <c r="GE176" s="46"/>
      <c r="GF176" s="46"/>
      <c r="GG176" s="46"/>
      <c r="GH176" s="46"/>
      <c r="GI176" s="46"/>
      <c r="GJ176" s="46"/>
      <c r="GK176" s="46"/>
      <c r="GL176" s="46"/>
      <c r="GM176" s="46"/>
      <c r="GN176" s="46"/>
      <c r="GO176" s="46"/>
      <c r="GP176" s="46"/>
      <c r="GQ176" s="46"/>
      <c r="GR176" s="46"/>
      <c r="GS176" s="46"/>
      <c r="GT176" s="46"/>
      <c r="GU176" s="46"/>
      <c r="GV176" s="46"/>
      <c r="GW176" s="46"/>
      <c r="GX176" s="46"/>
      <c r="GY176" s="46"/>
      <c r="GZ176" s="46"/>
      <c r="HA176" s="46"/>
      <c r="HB176" s="46"/>
      <c r="HC176" s="46"/>
      <c r="HD176" s="46"/>
      <c r="HE176" s="46"/>
      <c r="HF176" s="46"/>
      <c r="HG176" s="46"/>
      <c r="HH176" s="46"/>
      <c r="HI176" s="46"/>
      <c r="HJ176" s="46"/>
      <c r="HK176" s="46"/>
      <c r="HL176" s="46"/>
      <c r="HM176" s="46"/>
      <c r="HN176" s="46"/>
      <c r="HO176" s="46"/>
      <c r="HP176" s="46"/>
      <c r="HQ176" s="46"/>
      <c r="HR176" s="46"/>
      <c r="HS176" s="46"/>
      <c r="HT176" s="46"/>
      <c r="HU176" s="46"/>
      <c r="HV176" s="46"/>
      <c r="HW176" s="46"/>
      <c r="HX176" s="46"/>
      <c r="HY176" s="46"/>
      <c r="HZ176" s="46"/>
      <c r="IA176" s="46"/>
      <c r="IB176" s="46"/>
      <c r="IC176" s="46"/>
      <c r="ID176" s="46"/>
      <c r="IE176" s="46"/>
      <c r="IF176" s="46"/>
      <c r="IG176" s="46"/>
      <c r="IH176" s="46"/>
      <c r="II176" s="46"/>
      <c r="IJ176" s="46"/>
      <c r="IK176" s="46"/>
      <c r="IL176" s="46"/>
      <c r="IM176" s="46"/>
      <c r="IN176" s="46"/>
      <c r="IO176" s="46"/>
      <c r="IP176" s="46"/>
      <c r="IQ176" s="46"/>
      <c r="IR176" s="46"/>
      <c r="IS176" s="46"/>
      <c r="IT176" s="46"/>
      <c r="IU176" s="46"/>
      <c r="IV176" s="46"/>
      <c r="IW176" s="46"/>
    </row>
    <row r="177" spans="1:257" s="1" customFormat="1" ht="9" customHeight="1">
      <c r="A177" s="43">
        <v>45094</v>
      </c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5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6"/>
      <c r="CD177" s="46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46"/>
      <c r="EI177" s="46"/>
      <c r="EJ177" s="46"/>
      <c r="EK177" s="46"/>
      <c r="EL177" s="46"/>
      <c r="EM177" s="46"/>
      <c r="EN177" s="46"/>
      <c r="EO177" s="46"/>
      <c r="EP177" s="46"/>
      <c r="EQ177" s="46"/>
      <c r="ER177" s="46"/>
      <c r="ES177" s="46"/>
      <c r="ET177" s="46"/>
      <c r="EU177" s="46"/>
      <c r="EV177" s="46"/>
      <c r="EW177" s="46"/>
      <c r="EX177" s="46"/>
      <c r="EY177" s="46"/>
      <c r="EZ177" s="46"/>
      <c r="FA177" s="46"/>
      <c r="FB177" s="46"/>
      <c r="FC177" s="46"/>
      <c r="FD177" s="46"/>
      <c r="FE177" s="46"/>
      <c r="FF177" s="46"/>
      <c r="FG177" s="46"/>
      <c r="FH177" s="46"/>
      <c r="FI177" s="46"/>
      <c r="FJ177" s="46"/>
      <c r="FK177" s="46"/>
      <c r="FL177" s="46"/>
      <c r="FM177" s="46"/>
      <c r="FN177" s="46"/>
      <c r="FO177" s="46"/>
      <c r="FP177" s="46"/>
      <c r="FQ177" s="46"/>
      <c r="FR177" s="46"/>
      <c r="FS177" s="46"/>
      <c r="FT177" s="46"/>
      <c r="FU177" s="46"/>
      <c r="FV177" s="46"/>
      <c r="FW177" s="46"/>
      <c r="FX177" s="46"/>
      <c r="FY177" s="46"/>
      <c r="FZ177" s="46"/>
      <c r="GA177" s="46"/>
      <c r="GB177" s="46"/>
      <c r="GC177" s="46"/>
      <c r="GD177" s="46"/>
      <c r="GE177" s="46"/>
      <c r="GF177" s="46"/>
      <c r="GG177" s="46"/>
      <c r="GH177" s="46"/>
      <c r="GI177" s="46"/>
      <c r="GJ177" s="46"/>
      <c r="GK177" s="46"/>
      <c r="GL177" s="46"/>
      <c r="GM177" s="46"/>
      <c r="GN177" s="46"/>
      <c r="GO177" s="46"/>
      <c r="GP177" s="46"/>
      <c r="GQ177" s="46"/>
      <c r="GR177" s="46"/>
      <c r="GS177" s="46"/>
      <c r="GT177" s="46"/>
      <c r="GU177" s="46"/>
      <c r="GV177" s="46"/>
      <c r="GW177" s="46"/>
      <c r="GX177" s="46"/>
      <c r="GY177" s="46"/>
      <c r="GZ177" s="46"/>
      <c r="HA177" s="46"/>
      <c r="HB177" s="46"/>
      <c r="HC177" s="46"/>
      <c r="HD177" s="46"/>
      <c r="HE177" s="46"/>
      <c r="HF177" s="46"/>
      <c r="HG177" s="46"/>
      <c r="HH177" s="46"/>
      <c r="HI177" s="46"/>
      <c r="HJ177" s="46"/>
      <c r="HK177" s="46"/>
      <c r="HL177" s="46"/>
      <c r="HM177" s="46"/>
      <c r="HN177" s="46"/>
      <c r="HO177" s="46"/>
      <c r="HP177" s="46"/>
      <c r="HQ177" s="46"/>
      <c r="HR177" s="46"/>
      <c r="HS177" s="46"/>
      <c r="HT177" s="46"/>
      <c r="HU177" s="46"/>
      <c r="HV177" s="46"/>
      <c r="HW177" s="46"/>
      <c r="HX177" s="46"/>
      <c r="HY177" s="46"/>
      <c r="HZ177" s="46"/>
      <c r="IA177" s="46"/>
      <c r="IB177" s="46"/>
      <c r="IC177" s="46"/>
      <c r="ID177" s="46"/>
      <c r="IE177" s="46"/>
      <c r="IF177" s="46"/>
      <c r="IG177" s="46"/>
      <c r="IH177" s="46"/>
      <c r="II177" s="46"/>
      <c r="IJ177" s="46"/>
      <c r="IK177" s="46"/>
      <c r="IL177" s="46"/>
      <c r="IM177" s="46"/>
      <c r="IN177" s="46"/>
      <c r="IO177" s="46"/>
      <c r="IP177" s="46"/>
      <c r="IQ177" s="46"/>
      <c r="IR177" s="46"/>
      <c r="IS177" s="46"/>
      <c r="IT177" s="46"/>
      <c r="IU177" s="46"/>
      <c r="IV177" s="46"/>
      <c r="IW177" s="46"/>
    </row>
    <row r="178" spans="1:257" s="1" customFormat="1" ht="9" customHeight="1">
      <c r="A178" s="43">
        <v>45095</v>
      </c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5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6"/>
      <c r="CD178" s="46"/>
      <c r="CE178" s="46"/>
      <c r="CF178" s="46"/>
      <c r="CG178" s="46"/>
      <c r="CH178" s="46"/>
      <c r="CI178" s="46"/>
      <c r="CJ178" s="46"/>
      <c r="CK178" s="46"/>
      <c r="CL178" s="46"/>
      <c r="CM178" s="46"/>
      <c r="CN178" s="46"/>
      <c r="CO178" s="46"/>
      <c r="CP178" s="46"/>
      <c r="CQ178" s="46"/>
      <c r="CR178" s="46"/>
      <c r="CS178" s="46"/>
      <c r="CT178" s="46"/>
      <c r="CU178" s="46"/>
      <c r="CV178" s="46"/>
      <c r="CW178" s="46"/>
      <c r="CX178" s="46"/>
      <c r="CY178" s="46"/>
      <c r="CZ178" s="46"/>
      <c r="DA178" s="46"/>
      <c r="DB178" s="46"/>
      <c r="DC178" s="46"/>
      <c r="DD178" s="46"/>
      <c r="DE178" s="46"/>
      <c r="DF178" s="46"/>
      <c r="DG178" s="46"/>
      <c r="DH178" s="46"/>
      <c r="DI178" s="46"/>
      <c r="DJ178" s="46"/>
      <c r="DK178" s="46"/>
      <c r="DL178" s="46"/>
      <c r="DM178" s="46"/>
      <c r="DN178" s="46"/>
      <c r="DO178" s="46"/>
      <c r="DP178" s="46"/>
      <c r="DQ178" s="46"/>
      <c r="DR178" s="46"/>
      <c r="DS178" s="46"/>
      <c r="DT178" s="46"/>
      <c r="DU178" s="46"/>
      <c r="DV178" s="46"/>
      <c r="DW178" s="46"/>
      <c r="DX178" s="46"/>
      <c r="DY178" s="46"/>
      <c r="DZ178" s="46"/>
      <c r="EA178" s="46"/>
      <c r="EB178" s="46"/>
      <c r="EC178" s="46"/>
      <c r="ED178" s="46"/>
      <c r="EE178" s="46"/>
      <c r="EF178" s="46"/>
      <c r="EG178" s="46"/>
      <c r="EH178" s="46"/>
      <c r="EI178" s="46"/>
      <c r="EJ178" s="46"/>
      <c r="EK178" s="46"/>
      <c r="EL178" s="46"/>
      <c r="EM178" s="46"/>
      <c r="EN178" s="46"/>
      <c r="EO178" s="46"/>
      <c r="EP178" s="46"/>
      <c r="EQ178" s="46"/>
      <c r="ER178" s="46"/>
      <c r="ES178" s="46"/>
      <c r="ET178" s="46"/>
      <c r="EU178" s="46"/>
      <c r="EV178" s="46"/>
      <c r="EW178" s="46"/>
      <c r="EX178" s="46"/>
      <c r="EY178" s="46"/>
      <c r="EZ178" s="46"/>
      <c r="FA178" s="46"/>
      <c r="FB178" s="46"/>
      <c r="FC178" s="46"/>
      <c r="FD178" s="46"/>
      <c r="FE178" s="46"/>
      <c r="FF178" s="46"/>
      <c r="FG178" s="46"/>
      <c r="FH178" s="46"/>
      <c r="FI178" s="46"/>
      <c r="FJ178" s="46"/>
      <c r="FK178" s="46"/>
      <c r="FL178" s="46"/>
      <c r="FM178" s="46"/>
      <c r="FN178" s="46"/>
      <c r="FO178" s="46"/>
      <c r="FP178" s="46"/>
      <c r="FQ178" s="46"/>
      <c r="FR178" s="46"/>
      <c r="FS178" s="46"/>
      <c r="FT178" s="46"/>
      <c r="FU178" s="46"/>
      <c r="FV178" s="46"/>
      <c r="FW178" s="46"/>
      <c r="FX178" s="46"/>
      <c r="FY178" s="46"/>
      <c r="FZ178" s="46"/>
      <c r="GA178" s="46"/>
      <c r="GB178" s="46"/>
      <c r="GC178" s="46"/>
      <c r="GD178" s="46"/>
      <c r="GE178" s="46"/>
      <c r="GF178" s="46"/>
      <c r="GG178" s="46"/>
      <c r="GH178" s="46"/>
      <c r="GI178" s="46"/>
      <c r="GJ178" s="46"/>
      <c r="GK178" s="46"/>
      <c r="GL178" s="46"/>
      <c r="GM178" s="46"/>
      <c r="GN178" s="46"/>
      <c r="GO178" s="46"/>
      <c r="GP178" s="46"/>
      <c r="GQ178" s="46"/>
      <c r="GR178" s="46"/>
      <c r="GS178" s="46"/>
      <c r="GT178" s="46"/>
      <c r="GU178" s="46"/>
      <c r="GV178" s="46"/>
      <c r="GW178" s="46"/>
      <c r="GX178" s="46"/>
      <c r="GY178" s="46"/>
      <c r="GZ178" s="46"/>
      <c r="HA178" s="46"/>
      <c r="HB178" s="46"/>
      <c r="HC178" s="46"/>
      <c r="HD178" s="46"/>
      <c r="HE178" s="46"/>
      <c r="HF178" s="46"/>
      <c r="HG178" s="46"/>
      <c r="HH178" s="46"/>
      <c r="HI178" s="46"/>
      <c r="HJ178" s="46"/>
      <c r="HK178" s="46"/>
      <c r="HL178" s="46"/>
      <c r="HM178" s="46"/>
      <c r="HN178" s="46"/>
      <c r="HO178" s="46"/>
      <c r="HP178" s="46"/>
      <c r="HQ178" s="46"/>
      <c r="HR178" s="46"/>
      <c r="HS178" s="46"/>
      <c r="HT178" s="46"/>
      <c r="HU178" s="46"/>
      <c r="HV178" s="46"/>
      <c r="HW178" s="46"/>
      <c r="HX178" s="46"/>
      <c r="HY178" s="46"/>
      <c r="HZ178" s="46"/>
      <c r="IA178" s="46"/>
      <c r="IB178" s="46"/>
      <c r="IC178" s="46"/>
      <c r="ID178" s="46"/>
      <c r="IE178" s="46"/>
      <c r="IF178" s="46"/>
      <c r="IG178" s="46"/>
      <c r="IH178" s="46"/>
      <c r="II178" s="46"/>
      <c r="IJ178" s="46"/>
      <c r="IK178" s="46"/>
      <c r="IL178" s="46"/>
      <c r="IM178" s="46"/>
      <c r="IN178" s="46"/>
      <c r="IO178" s="46"/>
      <c r="IP178" s="46"/>
      <c r="IQ178" s="46"/>
      <c r="IR178" s="46"/>
      <c r="IS178" s="46"/>
      <c r="IT178" s="46"/>
      <c r="IU178" s="46"/>
      <c r="IV178" s="46"/>
      <c r="IW178" s="46"/>
    </row>
    <row r="179" spans="1:257" s="1" customFormat="1" ht="9" customHeight="1">
      <c r="A179" s="43">
        <v>45096</v>
      </c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5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6"/>
      <c r="CD179" s="46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46"/>
      <c r="EI179" s="46"/>
      <c r="EJ179" s="46"/>
      <c r="EK179" s="46"/>
      <c r="EL179" s="46"/>
      <c r="EM179" s="46"/>
      <c r="EN179" s="46"/>
      <c r="EO179" s="46"/>
      <c r="EP179" s="46"/>
      <c r="EQ179" s="46"/>
      <c r="ER179" s="46"/>
      <c r="ES179" s="46"/>
      <c r="ET179" s="46"/>
      <c r="EU179" s="46"/>
      <c r="EV179" s="46"/>
      <c r="EW179" s="46"/>
      <c r="EX179" s="46"/>
      <c r="EY179" s="46"/>
      <c r="EZ179" s="46"/>
      <c r="FA179" s="46"/>
      <c r="FB179" s="46"/>
      <c r="FC179" s="46"/>
      <c r="FD179" s="46"/>
      <c r="FE179" s="46"/>
      <c r="FF179" s="46"/>
      <c r="FG179" s="46"/>
      <c r="FH179" s="46"/>
      <c r="FI179" s="46"/>
      <c r="FJ179" s="46"/>
      <c r="FK179" s="46"/>
      <c r="FL179" s="46"/>
      <c r="FM179" s="46"/>
      <c r="FN179" s="46"/>
      <c r="FO179" s="46"/>
      <c r="FP179" s="46"/>
      <c r="FQ179" s="46"/>
      <c r="FR179" s="46"/>
      <c r="FS179" s="46"/>
      <c r="FT179" s="46"/>
      <c r="FU179" s="46"/>
      <c r="FV179" s="46"/>
      <c r="FW179" s="46"/>
      <c r="FX179" s="46"/>
      <c r="FY179" s="46"/>
      <c r="FZ179" s="46"/>
      <c r="GA179" s="46"/>
      <c r="GB179" s="46"/>
      <c r="GC179" s="46"/>
      <c r="GD179" s="46"/>
      <c r="GE179" s="46"/>
      <c r="GF179" s="46"/>
      <c r="GG179" s="46"/>
      <c r="GH179" s="46"/>
      <c r="GI179" s="46"/>
      <c r="GJ179" s="46"/>
      <c r="GK179" s="46"/>
      <c r="GL179" s="46"/>
      <c r="GM179" s="46"/>
      <c r="GN179" s="46"/>
      <c r="GO179" s="46"/>
      <c r="GP179" s="46"/>
      <c r="GQ179" s="46"/>
      <c r="GR179" s="46"/>
      <c r="GS179" s="46"/>
      <c r="GT179" s="46"/>
      <c r="GU179" s="46"/>
      <c r="GV179" s="46"/>
      <c r="GW179" s="46"/>
      <c r="GX179" s="46"/>
      <c r="GY179" s="46"/>
      <c r="GZ179" s="46"/>
      <c r="HA179" s="46"/>
      <c r="HB179" s="46"/>
      <c r="HC179" s="46"/>
      <c r="HD179" s="46"/>
      <c r="HE179" s="46"/>
      <c r="HF179" s="46"/>
      <c r="HG179" s="46"/>
      <c r="HH179" s="46"/>
      <c r="HI179" s="46"/>
      <c r="HJ179" s="46"/>
      <c r="HK179" s="46"/>
      <c r="HL179" s="46"/>
      <c r="HM179" s="46"/>
      <c r="HN179" s="46"/>
      <c r="HO179" s="46"/>
      <c r="HP179" s="46"/>
      <c r="HQ179" s="46"/>
      <c r="HR179" s="46"/>
      <c r="HS179" s="46"/>
      <c r="HT179" s="46"/>
      <c r="HU179" s="46"/>
      <c r="HV179" s="46"/>
      <c r="HW179" s="46"/>
      <c r="HX179" s="46"/>
      <c r="HY179" s="46"/>
      <c r="HZ179" s="46"/>
      <c r="IA179" s="46"/>
      <c r="IB179" s="46"/>
      <c r="IC179" s="46"/>
      <c r="ID179" s="46"/>
      <c r="IE179" s="46"/>
      <c r="IF179" s="46"/>
      <c r="IG179" s="46"/>
      <c r="IH179" s="46"/>
      <c r="II179" s="46"/>
      <c r="IJ179" s="46"/>
      <c r="IK179" s="46"/>
      <c r="IL179" s="46"/>
      <c r="IM179" s="46"/>
      <c r="IN179" s="46"/>
      <c r="IO179" s="46"/>
      <c r="IP179" s="46"/>
      <c r="IQ179" s="46"/>
      <c r="IR179" s="46"/>
      <c r="IS179" s="46"/>
      <c r="IT179" s="46"/>
      <c r="IU179" s="46"/>
      <c r="IV179" s="46"/>
      <c r="IW179" s="46"/>
    </row>
    <row r="180" spans="1:257" s="1" customFormat="1" ht="9" customHeight="1">
      <c r="A180" s="43">
        <v>45097</v>
      </c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5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6"/>
      <c r="CD180" s="46"/>
      <c r="CE180" s="46"/>
      <c r="CF180" s="46"/>
      <c r="CG180" s="46"/>
      <c r="CH180" s="46"/>
      <c r="CI180" s="46"/>
      <c r="CJ180" s="46"/>
      <c r="CK180" s="46"/>
      <c r="CL180" s="46"/>
      <c r="CM180" s="46"/>
      <c r="CN180" s="46"/>
      <c r="CO180" s="46"/>
      <c r="CP180" s="46"/>
      <c r="CQ180" s="46"/>
      <c r="CR180" s="46"/>
      <c r="CS180" s="46"/>
      <c r="CT180" s="46"/>
      <c r="CU180" s="46"/>
      <c r="CV180" s="46"/>
      <c r="CW180" s="46"/>
      <c r="CX180" s="46"/>
      <c r="CY180" s="46"/>
      <c r="CZ180" s="46"/>
      <c r="DA180" s="46"/>
      <c r="DB180" s="46"/>
      <c r="DC180" s="46"/>
      <c r="DD180" s="46"/>
      <c r="DE180" s="46"/>
      <c r="DF180" s="46"/>
      <c r="DG180" s="46"/>
      <c r="DH180" s="46"/>
      <c r="DI180" s="46"/>
      <c r="DJ180" s="46"/>
      <c r="DK180" s="46"/>
      <c r="DL180" s="46"/>
      <c r="DM180" s="46"/>
      <c r="DN180" s="46"/>
      <c r="DO180" s="46"/>
      <c r="DP180" s="46"/>
      <c r="DQ180" s="46"/>
      <c r="DR180" s="46"/>
      <c r="DS180" s="46"/>
      <c r="DT180" s="46"/>
      <c r="DU180" s="46"/>
      <c r="DV180" s="46"/>
      <c r="DW180" s="46"/>
      <c r="DX180" s="46"/>
      <c r="DY180" s="46"/>
      <c r="DZ180" s="46"/>
      <c r="EA180" s="46"/>
      <c r="EB180" s="46"/>
      <c r="EC180" s="46"/>
      <c r="ED180" s="46"/>
      <c r="EE180" s="46"/>
      <c r="EF180" s="46"/>
      <c r="EG180" s="46"/>
      <c r="EH180" s="46"/>
      <c r="EI180" s="46"/>
      <c r="EJ180" s="46"/>
      <c r="EK180" s="46"/>
      <c r="EL180" s="46"/>
      <c r="EM180" s="46"/>
      <c r="EN180" s="46"/>
      <c r="EO180" s="46"/>
      <c r="EP180" s="46"/>
      <c r="EQ180" s="46"/>
      <c r="ER180" s="46"/>
      <c r="ES180" s="46"/>
      <c r="ET180" s="46"/>
      <c r="EU180" s="46"/>
      <c r="EV180" s="46"/>
      <c r="EW180" s="46"/>
      <c r="EX180" s="46"/>
      <c r="EY180" s="46"/>
      <c r="EZ180" s="46"/>
      <c r="FA180" s="46"/>
      <c r="FB180" s="46"/>
      <c r="FC180" s="46"/>
      <c r="FD180" s="46"/>
      <c r="FE180" s="46"/>
      <c r="FF180" s="46"/>
      <c r="FG180" s="46"/>
      <c r="FH180" s="46"/>
      <c r="FI180" s="46"/>
      <c r="FJ180" s="46"/>
      <c r="FK180" s="46"/>
      <c r="FL180" s="46"/>
      <c r="FM180" s="46"/>
      <c r="FN180" s="46"/>
      <c r="FO180" s="46"/>
      <c r="FP180" s="46"/>
      <c r="FQ180" s="46"/>
      <c r="FR180" s="46"/>
      <c r="FS180" s="46"/>
      <c r="FT180" s="46"/>
      <c r="FU180" s="46"/>
      <c r="FV180" s="46"/>
      <c r="FW180" s="46"/>
      <c r="FX180" s="46"/>
      <c r="FY180" s="46"/>
      <c r="FZ180" s="46"/>
      <c r="GA180" s="46"/>
      <c r="GB180" s="46"/>
      <c r="GC180" s="46"/>
      <c r="GD180" s="46"/>
      <c r="GE180" s="46"/>
      <c r="GF180" s="46"/>
      <c r="GG180" s="46"/>
      <c r="GH180" s="46"/>
      <c r="GI180" s="46"/>
      <c r="GJ180" s="46"/>
      <c r="GK180" s="46"/>
      <c r="GL180" s="46"/>
      <c r="GM180" s="46"/>
      <c r="GN180" s="46"/>
      <c r="GO180" s="46"/>
      <c r="GP180" s="46"/>
      <c r="GQ180" s="46"/>
      <c r="GR180" s="46"/>
      <c r="GS180" s="46"/>
      <c r="GT180" s="46"/>
      <c r="GU180" s="46"/>
      <c r="GV180" s="46"/>
      <c r="GW180" s="46"/>
      <c r="GX180" s="46"/>
      <c r="GY180" s="46"/>
      <c r="GZ180" s="46"/>
      <c r="HA180" s="46"/>
      <c r="HB180" s="46"/>
      <c r="HC180" s="46"/>
      <c r="HD180" s="46"/>
      <c r="HE180" s="46"/>
      <c r="HF180" s="46"/>
      <c r="HG180" s="46"/>
      <c r="HH180" s="46"/>
      <c r="HI180" s="46"/>
      <c r="HJ180" s="46"/>
      <c r="HK180" s="46"/>
      <c r="HL180" s="46"/>
      <c r="HM180" s="46"/>
      <c r="HN180" s="46"/>
      <c r="HO180" s="46"/>
      <c r="HP180" s="46"/>
      <c r="HQ180" s="46"/>
      <c r="HR180" s="46"/>
      <c r="HS180" s="46"/>
      <c r="HT180" s="46"/>
      <c r="HU180" s="46"/>
      <c r="HV180" s="46"/>
      <c r="HW180" s="46"/>
      <c r="HX180" s="46"/>
      <c r="HY180" s="46"/>
      <c r="HZ180" s="46"/>
      <c r="IA180" s="46"/>
      <c r="IB180" s="46"/>
      <c r="IC180" s="46"/>
      <c r="ID180" s="46"/>
      <c r="IE180" s="46"/>
      <c r="IF180" s="46"/>
      <c r="IG180" s="46"/>
      <c r="IH180" s="46"/>
      <c r="II180" s="46"/>
      <c r="IJ180" s="46"/>
      <c r="IK180" s="46"/>
      <c r="IL180" s="46"/>
      <c r="IM180" s="46"/>
      <c r="IN180" s="46"/>
      <c r="IO180" s="46"/>
      <c r="IP180" s="46"/>
      <c r="IQ180" s="46"/>
      <c r="IR180" s="46"/>
      <c r="IS180" s="46"/>
      <c r="IT180" s="46"/>
      <c r="IU180" s="46"/>
      <c r="IV180" s="46"/>
      <c r="IW180" s="46"/>
    </row>
    <row r="181" spans="1:257" s="1" customFormat="1" ht="9" customHeight="1">
      <c r="A181" s="43">
        <v>45098</v>
      </c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5"/>
      <c r="BC181" s="44"/>
      <c r="BD181" s="44"/>
      <c r="BE181" s="44"/>
      <c r="BF181" s="44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4"/>
      <c r="BT181" s="44"/>
      <c r="BU181" s="44"/>
      <c r="BV181" s="44"/>
      <c r="BW181" s="44"/>
      <c r="BX181" s="44"/>
      <c r="BY181" s="44"/>
      <c r="BZ181" s="44"/>
      <c r="CA181" s="44"/>
      <c r="CB181" s="44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6"/>
      <c r="FC181" s="46"/>
      <c r="FD181" s="46"/>
      <c r="FE181" s="46"/>
      <c r="FF181" s="46"/>
      <c r="FG181" s="46"/>
      <c r="FH181" s="46"/>
      <c r="FI181" s="46"/>
      <c r="FJ181" s="46"/>
      <c r="FK181" s="46"/>
      <c r="FL181" s="46"/>
      <c r="FM181" s="46"/>
      <c r="FN181" s="46"/>
      <c r="FO181" s="46"/>
      <c r="FP181" s="46"/>
      <c r="FQ181" s="46"/>
      <c r="FR181" s="46"/>
      <c r="FS181" s="46"/>
      <c r="FT181" s="46"/>
      <c r="FU181" s="46"/>
      <c r="FV181" s="46"/>
      <c r="FW181" s="46"/>
      <c r="FX181" s="46"/>
      <c r="FY181" s="46"/>
      <c r="FZ181" s="46"/>
      <c r="GA181" s="46"/>
      <c r="GB181" s="46"/>
      <c r="GC181" s="46"/>
      <c r="GD181" s="46"/>
      <c r="GE181" s="46"/>
      <c r="GF181" s="46"/>
      <c r="GG181" s="46"/>
      <c r="GH181" s="46"/>
      <c r="GI181" s="46"/>
      <c r="GJ181" s="46"/>
      <c r="GK181" s="46"/>
      <c r="GL181" s="46"/>
      <c r="GM181" s="46"/>
      <c r="GN181" s="46"/>
      <c r="GO181" s="46"/>
      <c r="GP181" s="46"/>
      <c r="GQ181" s="46"/>
      <c r="GR181" s="46"/>
      <c r="GS181" s="46"/>
      <c r="GT181" s="46"/>
      <c r="GU181" s="46"/>
      <c r="GV181" s="46"/>
      <c r="GW181" s="46"/>
      <c r="GX181" s="46"/>
      <c r="GY181" s="46"/>
      <c r="GZ181" s="46"/>
      <c r="HA181" s="46"/>
      <c r="HB181" s="46"/>
      <c r="HC181" s="46"/>
      <c r="HD181" s="46"/>
      <c r="HE181" s="46"/>
      <c r="HF181" s="46"/>
      <c r="HG181" s="46"/>
      <c r="HH181" s="46"/>
      <c r="HI181" s="46"/>
      <c r="HJ181" s="46"/>
      <c r="HK181" s="46"/>
      <c r="HL181" s="46"/>
      <c r="HM181" s="46"/>
      <c r="HN181" s="46"/>
      <c r="HO181" s="46"/>
      <c r="HP181" s="46"/>
      <c r="HQ181" s="46"/>
      <c r="HR181" s="46"/>
      <c r="HS181" s="46"/>
      <c r="HT181" s="46"/>
      <c r="HU181" s="46"/>
      <c r="HV181" s="46"/>
      <c r="HW181" s="46"/>
      <c r="HX181" s="46"/>
      <c r="HY181" s="46"/>
      <c r="HZ181" s="46"/>
      <c r="IA181" s="46"/>
      <c r="IB181" s="46"/>
      <c r="IC181" s="46"/>
      <c r="ID181" s="46"/>
      <c r="IE181" s="46"/>
      <c r="IF181" s="46"/>
      <c r="IG181" s="46"/>
      <c r="IH181" s="46"/>
      <c r="II181" s="46"/>
      <c r="IJ181" s="46"/>
      <c r="IK181" s="46"/>
      <c r="IL181" s="46"/>
      <c r="IM181" s="46"/>
      <c r="IN181" s="46"/>
      <c r="IO181" s="46"/>
      <c r="IP181" s="46"/>
      <c r="IQ181" s="46"/>
      <c r="IR181" s="46"/>
      <c r="IS181" s="46"/>
      <c r="IT181" s="46"/>
      <c r="IU181" s="46"/>
      <c r="IV181" s="46"/>
      <c r="IW181" s="46"/>
    </row>
    <row r="182" spans="1:257" s="1" customFormat="1" ht="9" customHeight="1">
      <c r="A182" s="43">
        <v>45099</v>
      </c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5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6"/>
      <c r="CD182" s="46"/>
      <c r="CE182" s="46"/>
      <c r="CF182" s="46"/>
      <c r="CG182" s="46"/>
      <c r="CH182" s="46"/>
      <c r="CI182" s="46"/>
      <c r="CJ182" s="46"/>
      <c r="CK182" s="46"/>
      <c r="CL182" s="46"/>
      <c r="CM182" s="46"/>
      <c r="CN182" s="46"/>
      <c r="CO182" s="46"/>
      <c r="CP182" s="46"/>
      <c r="CQ182" s="46"/>
      <c r="CR182" s="46"/>
      <c r="CS182" s="46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  <c r="DG182" s="46"/>
      <c r="DH182" s="46"/>
      <c r="DI182" s="46"/>
      <c r="DJ182" s="46"/>
      <c r="DK182" s="46"/>
      <c r="DL182" s="46"/>
      <c r="DM182" s="46"/>
      <c r="DN182" s="46"/>
      <c r="DO182" s="46"/>
      <c r="DP182" s="46"/>
      <c r="DQ182" s="46"/>
      <c r="DR182" s="46"/>
      <c r="DS182" s="46"/>
      <c r="DT182" s="46"/>
      <c r="DU182" s="46"/>
      <c r="DV182" s="46"/>
      <c r="DW182" s="46"/>
      <c r="DX182" s="46"/>
      <c r="DY182" s="46"/>
      <c r="DZ182" s="46"/>
      <c r="EA182" s="46"/>
      <c r="EB182" s="46"/>
      <c r="EC182" s="46"/>
      <c r="ED182" s="46"/>
      <c r="EE182" s="46"/>
      <c r="EF182" s="46"/>
      <c r="EG182" s="46"/>
      <c r="EH182" s="46"/>
      <c r="EI182" s="46"/>
      <c r="EJ182" s="46"/>
      <c r="EK182" s="46"/>
      <c r="EL182" s="46"/>
      <c r="EM182" s="46"/>
      <c r="EN182" s="46"/>
      <c r="EO182" s="46"/>
      <c r="EP182" s="46"/>
      <c r="EQ182" s="46"/>
      <c r="ER182" s="46"/>
      <c r="ES182" s="46"/>
      <c r="ET182" s="46"/>
      <c r="EU182" s="46"/>
      <c r="EV182" s="46"/>
      <c r="EW182" s="46"/>
      <c r="EX182" s="46"/>
      <c r="EY182" s="46"/>
      <c r="EZ182" s="46"/>
      <c r="FA182" s="46"/>
      <c r="FB182" s="46"/>
      <c r="FC182" s="46"/>
      <c r="FD182" s="46"/>
      <c r="FE182" s="46"/>
      <c r="FF182" s="46"/>
      <c r="FG182" s="46"/>
      <c r="FH182" s="46"/>
      <c r="FI182" s="46"/>
      <c r="FJ182" s="46"/>
      <c r="FK182" s="46"/>
      <c r="FL182" s="46"/>
      <c r="FM182" s="46"/>
      <c r="FN182" s="46"/>
      <c r="FO182" s="46"/>
      <c r="FP182" s="46"/>
      <c r="FQ182" s="46"/>
      <c r="FR182" s="46"/>
      <c r="FS182" s="46"/>
      <c r="FT182" s="46"/>
      <c r="FU182" s="46"/>
      <c r="FV182" s="46"/>
      <c r="FW182" s="46"/>
      <c r="FX182" s="46"/>
      <c r="FY182" s="46"/>
      <c r="FZ182" s="46"/>
      <c r="GA182" s="46"/>
      <c r="GB182" s="46"/>
      <c r="GC182" s="46"/>
      <c r="GD182" s="46"/>
      <c r="GE182" s="46"/>
      <c r="GF182" s="46"/>
      <c r="GG182" s="46"/>
      <c r="GH182" s="46"/>
      <c r="GI182" s="46"/>
      <c r="GJ182" s="46"/>
      <c r="GK182" s="46"/>
      <c r="GL182" s="46"/>
      <c r="GM182" s="46"/>
      <c r="GN182" s="46"/>
      <c r="GO182" s="46"/>
      <c r="GP182" s="46"/>
      <c r="GQ182" s="46"/>
      <c r="GR182" s="46"/>
      <c r="GS182" s="46"/>
      <c r="GT182" s="46"/>
      <c r="GU182" s="46"/>
      <c r="GV182" s="46"/>
      <c r="GW182" s="46"/>
      <c r="GX182" s="46"/>
      <c r="GY182" s="46"/>
      <c r="GZ182" s="46"/>
      <c r="HA182" s="46"/>
      <c r="HB182" s="46"/>
      <c r="HC182" s="46"/>
      <c r="HD182" s="46"/>
      <c r="HE182" s="46"/>
      <c r="HF182" s="46"/>
      <c r="HG182" s="46"/>
      <c r="HH182" s="46"/>
      <c r="HI182" s="46"/>
      <c r="HJ182" s="46"/>
      <c r="HK182" s="46"/>
      <c r="HL182" s="46"/>
      <c r="HM182" s="46"/>
      <c r="HN182" s="46"/>
      <c r="HO182" s="46"/>
      <c r="HP182" s="46"/>
      <c r="HQ182" s="46"/>
      <c r="HR182" s="46"/>
      <c r="HS182" s="46"/>
      <c r="HT182" s="46"/>
      <c r="HU182" s="46"/>
      <c r="HV182" s="46"/>
      <c r="HW182" s="46"/>
      <c r="HX182" s="46"/>
      <c r="HY182" s="46"/>
      <c r="HZ182" s="46"/>
      <c r="IA182" s="46"/>
      <c r="IB182" s="46"/>
      <c r="IC182" s="46"/>
      <c r="ID182" s="46"/>
      <c r="IE182" s="46"/>
      <c r="IF182" s="46"/>
      <c r="IG182" s="46"/>
      <c r="IH182" s="46"/>
      <c r="II182" s="46"/>
      <c r="IJ182" s="46"/>
      <c r="IK182" s="46"/>
      <c r="IL182" s="46"/>
      <c r="IM182" s="46"/>
      <c r="IN182" s="46"/>
      <c r="IO182" s="46"/>
      <c r="IP182" s="46"/>
      <c r="IQ182" s="46"/>
      <c r="IR182" s="46"/>
      <c r="IS182" s="46"/>
      <c r="IT182" s="46"/>
      <c r="IU182" s="46"/>
      <c r="IV182" s="46"/>
      <c r="IW182" s="46"/>
    </row>
    <row r="183" spans="1:257" s="1" customFormat="1" ht="9" customHeight="1">
      <c r="A183" s="43">
        <v>45100</v>
      </c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5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6"/>
      <c r="CD183" s="46"/>
      <c r="CE183" s="46"/>
      <c r="CF183" s="46"/>
      <c r="CG183" s="46"/>
      <c r="CH183" s="46"/>
      <c r="CI183" s="46"/>
      <c r="CJ183" s="46"/>
      <c r="CK183" s="46"/>
      <c r="CL183" s="46"/>
      <c r="CM183" s="46"/>
      <c r="CN183" s="46"/>
      <c r="CO183" s="46"/>
      <c r="CP183" s="46"/>
      <c r="CQ183" s="46"/>
      <c r="CR183" s="46"/>
      <c r="CS183" s="46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H183" s="46"/>
      <c r="DI183" s="46"/>
      <c r="DJ183" s="46"/>
      <c r="DK183" s="46"/>
      <c r="DL183" s="46"/>
      <c r="DM183" s="46"/>
      <c r="DN183" s="46"/>
      <c r="DO183" s="46"/>
      <c r="DP183" s="46"/>
      <c r="DQ183" s="46"/>
      <c r="DR183" s="46"/>
      <c r="DS183" s="46"/>
      <c r="DT183" s="46"/>
      <c r="DU183" s="46"/>
      <c r="DV183" s="46"/>
      <c r="DW183" s="46"/>
      <c r="DX183" s="46"/>
      <c r="DY183" s="46"/>
      <c r="DZ183" s="46"/>
      <c r="EA183" s="46"/>
      <c r="EB183" s="46"/>
      <c r="EC183" s="46"/>
      <c r="ED183" s="46"/>
      <c r="EE183" s="46"/>
      <c r="EF183" s="46"/>
      <c r="EG183" s="46"/>
      <c r="EH183" s="46"/>
      <c r="EI183" s="46"/>
      <c r="EJ183" s="46"/>
      <c r="EK183" s="46"/>
      <c r="EL183" s="46"/>
      <c r="EM183" s="46"/>
      <c r="EN183" s="46"/>
      <c r="EO183" s="46"/>
      <c r="EP183" s="46"/>
      <c r="EQ183" s="46"/>
      <c r="ER183" s="46"/>
      <c r="ES183" s="46"/>
      <c r="ET183" s="46"/>
      <c r="EU183" s="46"/>
      <c r="EV183" s="46"/>
      <c r="EW183" s="46"/>
      <c r="EX183" s="46"/>
      <c r="EY183" s="46"/>
      <c r="EZ183" s="46"/>
      <c r="FA183" s="46"/>
      <c r="FB183" s="46"/>
      <c r="FC183" s="46"/>
      <c r="FD183" s="46"/>
      <c r="FE183" s="46"/>
      <c r="FF183" s="46"/>
      <c r="FG183" s="46"/>
      <c r="FH183" s="46"/>
      <c r="FI183" s="46"/>
      <c r="FJ183" s="46"/>
      <c r="FK183" s="46"/>
      <c r="FL183" s="46"/>
      <c r="FM183" s="46"/>
      <c r="FN183" s="46"/>
      <c r="FO183" s="46"/>
      <c r="FP183" s="46"/>
      <c r="FQ183" s="46"/>
      <c r="FR183" s="46"/>
      <c r="FS183" s="46"/>
      <c r="FT183" s="46"/>
      <c r="FU183" s="46"/>
      <c r="FV183" s="46"/>
      <c r="FW183" s="46"/>
      <c r="FX183" s="46"/>
      <c r="FY183" s="46"/>
      <c r="FZ183" s="46"/>
      <c r="GA183" s="46"/>
      <c r="GB183" s="46"/>
      <c r="GC183" s="46"/>
      <c r="GD183" s="46"/>
      <c r="GE183" s="46"/>
      <c r="GF183" s="46"/>
      <c r="GG183" s="46"/>
      <c r="GH183" s="46"/>
      <c r="GI183" s="46"/>
      <c r="GJ183" s="46"/>
      <c r="GK183" s="46"/>
      <c r="GL183" s="46"/>
      <c r="GM183" s="46"/>
      <c r="GN183" s="46"/>
      <c r="GO183" s="46"/>
      <c r="GP183" s="46"/>
      <c r="GQ183" s="46"/>
      <c r="GR183" s="46"/>
      <c r="GS183" s="46"/>
      <c r="GT183" s="46"/>
      <c r="GU183" s="46"/>
      <c r="GV183" s="46"/>
      <c r="GW183" s="46"/>
      <c r="GX183" s="46"/>
      <c r="GY183" s="46"/>
      <c r="GZ183" s="46"/>
      <c r="HA183" s="46"/>
      <c r="HB183" s="46"/>
      <c r="HC183" s="46"/>
      <c r="HD183" s="46"/>
      <c r="HE183" s="46"/>
      <c r="HF183" s="46"/>
      <c r="HG183" s="46"/>
      <c r="HH183" s="46"/>
      <c r="HI183" s="46"/>
      <c r="HJ183" s="46"/>
      <c r="HK183" s="46"/>
      <c r="HL183" s="46"/>
      <c r="HM183" s="46"/>
      <c r="HN183" s="46"/>
      <c r="HO183" s="46"/>
      <c r="HP183" s="46"/>
      <c r="HQ183" s="46"/>
      <c r="HR183" s="46"/>
      <c r="HS183" s="46"/>
      <c r="HT183" s="46"/>
      <c r="HU183" s="46"/>
      <c r="HV183" s="46"/>
      <c r="HW183" s="46"/>
      <c r="HX183" s="46"/>
      <c r="HY183" s="46"/>
      <c r="HZ183" s="46"/>
      <c r="IA183" s="46"/>
      <c r="IB183" s="46"/>
      <c r="IC183" s="46"/>
      <c r="ID183" s="46"/>
      <c r="IE183" s="46"/>
      <c r="IF183" s="46"/>
      <c r="IG183" s="46"/>
      <c r="IH183" s="46"/>
      <c r="II183" s="46"/>
      <c r="IJ183" s="46"/>
      <c r="IK183" s="46"/>
      <c r="IL183" s="46"/>
      <c r="IM183" s="46"/>
      <c r="IN183" s="46"/>
      <c r="IO183" s="46"/>
      <c r="IP183" s="46"/>
      <c r="IQ183" s="46"/>
      <c r="IR183" s="46"/>
      <c r="IS183" s="46"/>
      <c r="IT183" s="46"/>
      <c r="IU183" s="46"/>
      <c r="IV183" s="46"/>
      <c r="IW183" s="46"/>
    </row>
    <row r="184" spans="1:257" s="1" customFormat="1" ht="9" customHeight="1">
      <c r="A184" s="43">
        <v>45101</v>
      </c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5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6"/>
      <c r="CD184" s="46"/>
      <c r="CE184" s="46"/>
      <c r="CF184" s="46"/>
      <c r="CG184" s="46"/>
      <c r="CH184" s="46"/>
      <c r="CI184" s="46"/>
      <c r="CJ184" s="46"/>
      <c r="CK184" s="46"/>
      <c r="CL184" s="46"/>
      <c r="CM184" s="46"/>
      <c r="CN184" s="46"/>
      <c r="CO184" s="46"/>
      <c r="CP184" s="46"/>
      <c r="CQ184" s="46"/>
      <c r="CR184" s="46"/>
      <c r="CS184" s="46"/>
      <c r="CT184" s="46"/>
      <c r="CU184" s="46"/>
      <c r="CV184" s="46"/>
      <c r="CW184" s="46"/>
      <c r="CX184" s="46"/>
      <c r="CY184" s="46"/>
      <c r="CZ184" s="46"/>
      <c r="DA184" s="46"/>
      <c r="DB184" s="46"/>
      <c r="DC184" s="46"/>
      <c r="DD184" s="46"/>
      <c r="DE184" s="46"/>
      <c r="DF184" s="46"/>
      <c r="DG184" s="46"/>
      <c r="DH184" s="46"/>
      <c r="DI184" s="46"/>
      <c r="DJ184" s="46"/>
      <c r="DK184" s="46"/>
      <c r="DL184" s="46"/>
      <c r="DM184" s="46"/>
      <c r="DN184" s="46"/>
      <c r="DO184" s="46"/>
      <c r="DP184" s="46"/>
      <c r="DQ184" s="46"/>
      <c r="DR184" s="46"/>
      <c r="DS184" s="46"/>
      <c r="DT184" s="46"/>
      <c r="DU184" s="46"/>
      <c r="DV184" s="46"/>
      <c r="DW184" s="46"/>
      <c r="DX184" s="46"/>
      <c r="DY184" s="46"/>
      <c r="DZ184" s="46"/>
      <c r="EA184" s="46"/>
      <c r="EB184" s="46"/>
      <c r="EC184" s="46"/>
      <c r="ED184" s="46"/>
      <c r="EE184" s="46"/>
      <c r="EF184" s="46"/>
      <c r="EG184" s="46"/>
      <c r="EH184" s="46"/>
      <c r="EI184" s="46"/>
      <c r="EJ184" s="46"/>
      <c r="EK184" s="46"/>
      <c r="EL184" s="46"/>
      <c r="EM184" s="46"/>
      <c r="EN184" s="46"/>
      <c r="EO184" s="46"/>
      <c r="EP184" s="46"/>
      <c r="EQ184" s="46"/>
      <c r="ER184" s="46"/>
      <c r="ES184" s="46"/>
      <c r="ET184" s="46"/>
      <c r="EU184" s="46"/>
      <c r="EV184" s="46"/>
      <c r="EW184" s="46"/>
      <c r="EX184" s="46"/>
      <c r="EY184" s="46"/>
      <c r="EZ184" s="46"/>
      <c r="FA184" s="46"/>
      <c r="FB184" s="46"/>
      <c r="FC184" s="46"/>
      <c r="FD184" s="46"/>
      <c r="FE184" s="46"/>
      <c r="FF184" s="46"/>
      <c r="FG184" s="46"/>
      <c r="FH184" s="46"/>
      <c r="FI184" s="46"/>
      <c r="FJ184" s="46"/>
      <c r="FK184" s="46"/>
      <c r="FL184" s="46"/>
      <c r="FM184" s="46"/>
      <c r="FN184" s="46"/>
      <c r="FO184" s="46"/>
      <c r="FP184" s="46"/>
      <c r="FQ184" s="46"/>
      <c r="FR184" s="46"/>
      <c r="FS184" s="46"/>
      <c r="FT184" s="46"/>
      <c r="FU184" s="46"/>
      <c r="FV184" s="46"/>
      <c r="FW184" s="46"/>
      <c r="FX184" s="46"/>
      <c r="FY184" s="46"/>
      <c r="FZ184" s="46"/>
      <c r="GA184" s="46"/>
      <c r="GB184" s="46"/>
      <c r="GC184" s="46"/>
      <c r="GD184" s="46"/>
      <c r="GE184" s="46"/>
      <c r="GF184" s="46"/>
      <c r="GG184" s="46"/>
      <c r="GH184" s="46"/>
      <c r="GI184" s="46"/>
      <c r="GJ184" s="46"/>
      <c r="GK184" s="46"/>
      <c r="GL184" s="46"/>
      <c r="GM184" s="46"/>
      <c r="GN184" s="46"/>
      <c r="GO184" s="46"/>
      <c r="GP184" s="46"/>
      <c r="GQ184" s="46"/>
      <c r="GR184" s="46"/>
      <c r="GS184" s="46"/>
      <c r="GT184" s="46"/>
      <c r="GU184" s="46"/>
      <c r="GV184" s="46"/>
      <c r="GW184" s="46"/>
      <c r="GX184" s="46"/>
      <c r="GY184" s="46"/>
      <c r="GZ184" s="46"/>
      <c r="HA184" s="46"/>
      <c r="HB184" s="46"/>
      <c r="HC184" s="46"/>
      <c r="HD184" s="46"/>
      <c r="HE184" s="46"/>
      <c r="HF184" s="46"/>
      <c r="HG184" s="46"/>
      <c r="HH184" s="46"/>
      <c r="HI184" s="46"/>
      <c r="HJ184" s="46"/>
      <c r="HK184" s="46"/>
      <c r="HL184" s="46"/>
      <c r="HM184" s="46"/>
      <c r="HN184" s="46"/>
      <c r="HO184" s="46"/>
      <c r="HP184" s="46"/>
      <c r="HQ184" s="46"/>
      <c r="HR184" s="46"/>
      <c r="HS184" s="46"/>
      <c r="HT184" s="46"/>
      <c r="HU184" s="46"/>
      <c r="HV184" s="46"/>
      <c r="HW184" s="46"/>
      <c r="HX184" s="46"/>
      <c r="HY184" s="46"/>
      <c r="HZ184" s="46"/>
      <c r="IA184" s="46"/>
      <c r="IB184" s="46"/>
      <c r="IC184" s="46"/>
      <c r="ID184" s="46"/>
      <c r="IE184" s="46"/>
      <c r="IF184" s="46"/>
      <c r="IG184" s="46"/>
      <c r="IH184" s="46"/>
      <c r="II184" s="46"/>
      <c r="IJ184" s="46"/>
      <c r="IK184" s="46"/>
      <c r="IL184" s="46"/>
      <c r="IM184" s="46"/>
      <c r="IN184" s="46"/>
      <c r="IO184" s="46"/>
      <c r="IP184" s="46"/>
      <c r="IQ184" s="46"/>
      <c r="IR184" s="46"/>
      <c r="IS184" s="46"/>
      <c r="IT184" s="46"/>
      <c r="IU184" s="46"/>
      <c r="IV184" s="46"/>
      <c r="IW184" s="46"/>
    </row>
    <row r="185" spans="1:257" s="1" customFormat="1" ht="9" customHeight="1">
      <c r="A185" s="43">
        <v>45102</v>
      </c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5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6"/>
      <c r="CD185" s="46"/>
      <c r="CE185" s="46"/>
      <c r="CF185" s="46"/>
      <c r="CG185" s="46"/>
      <c r="CH185" s="46"/>
      <c r="CI185" s="46"/>
      <c r="CJ185" s="46"/>
      <c r="CK185" s="46"/>
      <c r="CL185" s="46"/>
      <c r="CM185" s="46"/>
      <c r="CN185" s="46"/>
      <c r="CO185" s="46"/>
      <c r="CP185" s="46"/>
      <c r="CQ185" s="46"/>
      <c r="CR185" s="46"/>
      <c r="CS185" s="46"/>
      <c r="CT185" s="46"/>
      <c r="CU185" s="46"/>
      <c r="CV185" s="46"/>
      <c r="CW185" s="46"/>
      <c r="CX185" s="46"/>
      <c r="CY185" s="46"/>
      <c r="CZ185" s="46"/>
      <c r="DA185" s="46"/>
      <c r="DB185" s="46"/>
      <c r="DC185" s="46"/>
      <c r="DD185" s="46"/>
      <c r="DE185" s="46"/>
      <c r="DF185" s="46"/>
      <c r="DG185" s="46"/>
      <c r="DH185" s="46"/>
      <c r="DI185" s="46"/>
      <c r="DJ185" s="46"/>
      <c r="DK185" s="46"/>
      <c r="DL185" s="46"/>
      <c r="DM185" s="46"/>
      <c r="DN185" s="46"/>
      <c r="DO185" s="46"/>
      <c r="DP185" s="46"/>
      <c r="DQ185" s="46"/>
      <c r="DR185" s="46"/>
      <c r="DS185" s="46"/>
      <c r="DT185" s="46"/>
      <c r="DU185" s="46"/>
      <c r="DV185" s="46"/>
      <c r="DW185" s="46"/>
      <c r="DX185" s="46"/>
      <c r="DY185" s="46"/>
      <c r="DZ185" s="46"/>
      <c r="EA185" s="46"/>
      <c r="EB185" s="46"/>
      <c r="EC185" s="46"/>
      <c r="ED185" s="46"/>
      <c r="EE185" s="46"/>
      <c r="EF185" s="46"/>
      <c r="EG185" s="46"/>
      <c r="EH185" s="46"/>
      <c r="EI185" s="46"/>
      <c r="EJ185" s="46"/>
      <c r="EK185" s="46"/>
      <c r="EL185" s="46"/>
      <c r="EM185" s="46"/>
      <c r="EN185" s="46"/>
      <c r="EO185" s="46"/>
      <c r="EP185" s="46"/>
      <c r="EQ185" s="46"/>
      <c r="ER185" s="46"/>
      <c r="ES185" s="46"/>
      <c r="ET185" s="46"/>
      <c r="EU185" s="46"/>
      <c r="EV185" s="46"/>
      <c r="EW185" s="46"/>
      <c r="EX185" s="46"/>
      <c r="EY185" s="46"/>
      <c r="EZ185" s="46"/>
      <c r="FA185" s="46"/>
      <c r="FB185" s="46"/>
      <c r="FC185" s="46"/>
      <c r="FD185" s="46"/>
      <c r="FE185" s="46"/>
      <c r="FF185" s="46"/>
      <c r="FG185" s="46"/>
      <c r="FH185" s="46"/>
      <c r="FI185" s="46"/>
      <c r="FJ185" s="46"/>
      <c r="FK185" s="46"/>
      <c r="FL185" s="46"/>
      <c r="FM185" s="46"/>
      <c r="FN185" s="46"/>
      <c r="FO185" s="46"/>
      <c r="FP185" s="46"/>
      <c r="FQ185" s="46"/>
      <c r="FR185" s="46"/>
      <c r="FS185" s="46"/>
      <c r="FT185" s="46"/>
      <c r="FU185" s="46"/>
      <c r="FV185" s="46"/>
      <c r="FW185" s="46"/>
      <c r="FX185" s="46"/>
      <c r="FY185" s="46"/>
      <c r="FZ185" s="46"/>
      <c r="GA185" s="46"/>
      <c r="GB185" s="46"/>
      <c r="GC185" s="46"/>
      <c r="GD185" s="46"/>
      <c r="GE185" s="46"/>
      <c r="GF185" s="46"/>
      <c r="GG185" s="46"/>
      <c r="GH185" s="46"/>
      <c r="GI185" s="46"/>
      <c r="GJ185" s="46"/>
      <c r="GK185" s="46"/>
      <c r="GL185" s="46"/>
      <c r="GM185" s="46"/>
      <c r="GN185" s="46"/>
      <c r="GO185" s="46"/>
      <c r="GP185" s="46"/>
      <c r="GQ185" s="46"/>
      <c r="GR185" s="46"/>
      <c r="GS185" s="46"/>
      <c r="GT185" s="46"/>
      <c r="GU185" s="46"/>
      <c r="GV185" s="46"/>
      <c r="GW185" s="46"/>
      <c r="GX185" s="46"/>
      <c r="GY185" s="46"/>
      <c r="GZ185" s="46"/>
      <c r="HA185" s="46"/>
      <c r="HB185" s="46"/>
      <c r="HC185" s="46"/>
      <c r="HD185" s="46"/>
      <c r="HE185" s="46"/>
      <c r="HF185" s="46"/>
      <c r="HG185" s="46"/>
      <c r="HH185" s="46"/>
      <c r="HI185" s="46"/>
      <c r="HJ185" s="46"/>
      <c r="HK185" s="46"/>
      <c r="HL185" s="46"/>
      <c r="HM185" s="46"/>
      <c r="HN185" s="46"/>
      <c r="HO185" s="46"/>
      <c r="HP185" s="46"/>
      <c r="HQ185" s="46"/>
      <c r="HR185" s="46"/>
      <c r="HS185" s="46"/>
      <c r="HT185" s="46"/>
      <c r="HU185" s="46"/>
      <c r="HV185" s="46"/>
      <c r="HW185" s="46"/>
      <c r="HX185" s="46"/>
      <c r="HY185" s="46"/>
      <c r="HZ185" s="46"/>
      <c r="IA185" s="46"/>
      <c r="IB185" s="46"/>
      <c r="IC185" s="46"/>
      <c r="ID185" s="46"/>
      <c r="IE185" s="46"/>
      <c r="IF185" s="46"/>
      <c r="IG185" s="46"/>
      <c r="IH185" s="46"/>
      <c r="II185" s="46"/>
      <c r="IJ185" s="46"/>
      <c r="IK185" s="46"/>
      <c r="IL185" s="46"/>
      <c r="IM185" s="46"/>
      <c r="IN185" s="46"/>
      <c r="IO185" s="46"/>
      <c r="IP185" s="46"/>
      <c r="IQ185" s="46"/>
      <c r="IR185" s="46"/>
      <c r="IS185" s="46"/>
      <c r="IT185" s="46"/>
      <c r="IU185" s="46"/>
      <c r="IV185" s="46"/>
      <c r="IW185" s="46"/>
    </row>
    <row r="186" spans="1:257" s="1" customFormat="1" ht="9" customHeight="1">
      <c r="A186" s="43">
        <v>45103</v>
      </c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5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6"/>
      <c r="CD186" s="46"/>
      <c r="CE186" s="46"/>
      <c r="CF186" s="46"/>
      <c r="CG186" s="46"/>
      <c r="CH186" s="46"/>
      <c r="CI186" s="46"/>
      <c r="CJ186" s="46"/>
      <c r="CK186" s="46"/>
      <c r="CL186" s="46"/>
      <c r="CM186" s="46"/>
      <c r="CN186" s="46"/>
      <c r="CO186" s="46"/>
      <c r="CP186" s="46"/>
      <c r="CQ186" s="46"/>
      <c r="CR186" s="46"/>
      <c r="CS186" s="46"/>
      <c r="CT186" s="46"/>
      <c r="CU186" s="46"/>
      <c r="CV186" s="46"/>
      <c r="CW186" s="46"/>
      <c r="CX186" s="46"/>
      <c r="CY186" s="46"/>
      <c r="CZ186" s="46"/>
      <c r="DA186" s="46"/>
      <c r="DB186" s="46"/>
      <c r="DC186" s="46"/>
      <c r="DD186" s="46"/>
      <c r="DE186" s="46"/>
      <c r="DF186" s="46"/>
      <c r="DG186" s="46"/>
      <c r="DH186" s="46"/>
      <c r="DI186" s="46"/>
      <c r="DJ186" s="46"/>
      <c r="DK186" s="46"/>
      <c r="DL186" s="46"/>
      <c r="DM186" s="46"/>
      <c r="DN186" s="46"/>
      <c r="DO186" s="46"/>
      <c r="DP186" s="46"/>
      <c r="DQ186" s="46"/>
      <c r="DR186" s="46"/>
      <c r="DS186" s="46"/>
      <c r="DT186" s="46"/>
      <c r="DU186" s="46"/>
      <c r="DV186" s="46"/>
      <c r="DW186" s="46"/>
      <c r="DX186" s="46"/>
      <c r="DY186" s="46"/>
      <c r="DZ186" s="46"/>
      <c r="EA186" s="46"/>
      <c r="EB186" s="46"/>
      <c r="EC186" s="46"/>
      <c r="ED186" s="46"/>
      <c r="EE186" s="46"/>
      <c r="EF186" s="46"/>
      <c r="EG186" s="46"/>
      <c r="EH186" s="46"/>
      <c r="EI186" s="46"/>
      <c r="EJ186" s="46"/>
      <c r="EK186" s="46"/>
      <c r="EL186" s="46"/>
      <c r="EM186" s="46"/>
      <c r="EN186" s="46"/>
      <c r="EO186" s="46"/>
      <c r="EP186" s="46"/>
      <c r="EQ186" s="46"/>
      <c r="ER186" s="46"/>
      <c r="ES186" s="46"/>
      <c r="ET186" s="46"/>
      <c r="EU186" s="46"/>
      <c r="EV186" s="46"/>
      <c r="EW186" s="46"/>
      <c r="EX186" s="46"/>
      <c r="EY186" s="46"/>
      <c r="EZ186" s="46"/>
      <c r="FA186" s="46"/>
      <c r="FB186" s="46"/>
      <c r="FC186" s="46"/>
      <c r="FD186" s="46"/>
      <c r="FE186" s="46"/>
      <c r="FF186" s="46"/>
      <c r="FG186" s="46"/>
      <c r="FH186" s="46"/>
      <c r="FI186" s="46"/>
      <c r="FJ186" s="46"/>
      <c r="FK186" s="46"/>
      <c r="FL186" s="46"/>
      <c r="FM186" s="46"/>
      <c r="FN186" s="46"/>
      <c r="FO186" s="46"/>
      <c r="FP186" s="46"/>
      <c r="FQ186" s="46"/>
      <c r="FR186" s="46"/>
      <c r="FS186" s="46"/>
      <c r="FT186" s="46"/>
      <c r="FU186" s="46"/>
      <c r="FV186" s="46"/>
      <c r="FW186" s="46"/>
      <c r="FX186" s="46"/>
      <c r="FY186" s="46"/>
      <c r="FZ186" s="46"/>
      <c r="GA186" s="46"/>
      <c r="GB186" s="46"/>
      <c r="GC186" s="46"/>
      <c r="GD186" s="46"/>
      <c r="GE186" s="46"/>
      <c r="GF186" s="46"/>
      <c r="GG186" s="46"/>
      <c r="GH186" s="46"/>
      <c r="GI186" s="46"/>
      <c r="GJ186" s="46"/>
      <c r="GK186" s="46"/>
      <c r="GL186" s="46"/>
      <c r="GM186" s="46"/>
      <c r="GN186" s="46"/>
      <c r="GO186" s="46"/>
      <c r="GP186" s="46"/>
      <c r="GQ186" s="46"/>
      <c r="GR186" s="46"/>
      <c r="GS186" s="46"/>
      <c r="GT186" s="46"/>
      <c r="GU186" s="46"/>
      <c r="GV186" s="46"/>
      <c r="GW186" s="46"/>
      <c r="GX186" s="46"/>
      <c r="GY186" s="46"/>
      <c r="GZ186" s="46"/>
      <c r="HA186" s="46"/>
      <c r="HB186" s="46"/>
      <c r="HC186" s="46"/>
      <c r="HD186" s="46"/>
      <c r="HE186" s="46"/>
      <c r="HF186" s="46"/>
      <c r="HG186" s="46"/>
      <c r="HH186" s="46"/>
      <c r="HI186" s="46"/>
      <c r="HJ186" s="46"/>
      <c r="HK186" s="46"/>
      <c r="HL186" s="46"/>
      <c r="HM186" s="46"/>
      <c r="HN186" s="46"/>
      <c r="HO186" s="46"/>
      <c r="HP186" s="46"/>
      <c r="HQ186" s="46"/>
      <c r="HR186" s="46"/>
      <c r="HS186" s="46"/>
      <c r="HT186" s="46"/>
      <c r="HU186" s="46"/>
      <c r="HV186" s="46"/>
      <c r="HW186" s="46"/>
      <c r="HX186" s="46"/>
      <c r="HY186" s="46"/>
      <c r="HZ186" s="46"/>
      <c r="IA186" s="46"/>
      <c r="IB186" s="46"/>
      <c r="IC186" s="46"/>
      <c r="ID186" s="46"/>
      <c r="IE186" s="46"/>
      <c r="IF186" s="46"/>
      <c r="IG186" s="46"/>
      <c r="IH186" s="46"/>
      <c r="II186" s="46"/>
      <c r="IJ186" s="46"/>
      <c r="IK186" s="46"/>
      <c r="IL186" s="46"/>
      <c r="IM186" s="46"/>
      <c r="IN186" s="46"/>
      <c r="IO186" s="46"/>
      <c r="IP186" s="46"/>
      <c r="IQ186" s="46"/>
      <c r="IR186" s="46"/>
      <c r="IS186" s="46"/>
      <c r="IT186" s="46"/>
      <c r="IU186" s="46"/>
      <c r="IV186" s="46"/>
      <c r="IW186" s="46"/>
    </row>
    <row r="187" spans="1:257" s="1" customFormat="1" ht="9" customHeight="1">
      <c r="A187" s="43">
        <v>45104</v>
      </c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5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6"/>
      <c r="CD187" s="46"/>
      <c r="CE187" s="46"/>
      <c r="CF187" s="46"/>
      <c r="CG187" s="46"/>
      <c r="CH187" s="46"/>
      <c r="CI187" s="46"/>
      <c r="CJ187" s="46"/>
      <c r="CK187" s="46"/>
      <c r="CL187" s="46"/>
      <c r="CM187" s="46"/>
      <c r="CN187" s="46"/>
      <c r="CO187" s="46"/>
      <c r="CP187" s="46"/>
      <c r="CQ187" s="46"/>
      <c r="CR187" s="46"/>
      <c r="CS187" s="46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  <c r="DG187" s="46"/>
      <c r="DH187" s="46"/>
      <c r="DI187" s="46"/>
      <c r="DJ187" s="46"/>
      <c r="DK187" s="46"/>
      <c r="DL187" s="46"/>
      <c r="DM187" s="46"/>
      <c r="DN187" s="46"/>
      <c r="DO187" s="46"/>
      <c r="DP187" s="46"/>
      <c r="DQ187" s="46"/>
      <c r="DR187" s="46"/>
      <c r="DS187" s="46"/>
      <c r="DT187" s="46"/>
      <c r="DU187" s="46"/>
      <c r="DV187" s="46"/>
      <c r="DW187" s="46"/>
      <c r="DX187" s="46"/>
      <c r="DY187" s="46"/>
      <c r="DZ187" s="46"/>
      <c r="EA187" s="46"/>
      <c r="EB187" s="46"/>
      <c r="EC187" s="46"/>
      <c r="ED187" s="46"/>
      <c r="EE187" s="46"/>
      <c r="EF187" s="46"/>
      <c r="EG187" s="46"/>
      <c r="EH187" s="46"/>
      <c r="EI187" s="46"/>
      <c r="EJ187" s="46"/>
      <c r="EK187" s="46"/>
      <c r="EL187" s="46"/>
      <c r="EM187" s="46"/>
      <c r="EN187" s="46"/>
      <c r="EO187" s="46"/>
      <c r="EP187" s="46"/>
      <c r="EQ187" s="46"/>
      <c r="ER187" s="46"/>
      <c r="ES187" s="46"/>
      <c r="ET187" s="46"/>
      <c r="EU187" s="46"/>
      <c r="EV187" s="46"/>
      <c r="EW187" s="46"/>
      <c r="EX187" s="46"/>
      <c r="EY187" s="46"/>
      <c r="EZ187" s="46"/>
      <c r="FA187" s="46"/>
      <c r="FB187" s="46"/>
      <c r="FC187" s="46"/>
      <c r="FD187" s="46"/>
      <c r="FE187" s="46"/>
      <c r="FF187" s="46"/>
      <c r="FG187" s="46"/>
      <c r="FH187" s="46"/>
      <c r="FI187" s="46"/>
      <c r="FJ187" s="46"/>
      <c r="FK187" s="46"/>
      <c r="FL187" s="46"/>
      <c r="FM187" s="46"/>
      <c r="FN187" s="46"/>
      <c r="FO187" s="46"/>
      <c r="FP187" s="46"/>
      <c r="FQ187" s="46"/>
      <c r="FR187" s="46"/>
      <c r="FS187" s="46"/>
      <c r="FT187" s="46"/>
      <c r="FU187" s="46"/>
      <c r="FV187" s="46"/>
      <c r="FW187" s="46"/>
      <c r="FX187" s="46"/>
      <c r="FY187" s="46"/>
      <c r="FZ187" s="46"/>
      <c r="GA187" s="46"/>
      <c r="GB187" s="46"/>
      <c r="GC187" s="46"/>
      <c r="GD187" s="46"/>
      <c r="GE187" s="46"/>
      <c r="GF187" s="46"/>
      <c r="GG187" s="46"/>
      <c r="GH187" s="46"/>
      <c r="GI187" s="46"/>
      <c r="GJ187" s="46"/>
      <c r="GK187" s="46"/>
      <c r="GL187" s="46"/>
      <c r="GM187" s="46"/>
      <c r="GN187" s="46"/>
      <c r="GO187" s="46"/>
      <c r="GP187" s="46"/>
      <c r="GQ187" s="46"/>
      <c r="GR187" s="46"/>
      <c r="GS187" s="46"/>
      <c r="GT187" s="46"/>
      <c r="GU187" s="46"/>
      <c r="GV187" s="46"/>
      <c r="GW187" s="46"/>
      <c r="GX187" s="46"/>
      <c r="GY187" s="46"/>
      <c r="GZ187" s="46"/>
      <c r="HA187" s="46"/>
      <c r="HB187" s="46"/>
      <c r="HC187" s="46"/>
      <c r="HD187" s="46"/>
      <c r="HE187" s="46"/>
      <c r="HF187" s="46"/>
      <c r="HG187" s="46"/>
      <c r="HH187" s="46"/>
      <c r="HI187" s="46"/>
      <c r="HJ187" s="46"/>
      <c r="HK187" s="46"/>
      <c r="HL187" s="46"/>
      <c r="HM187" s="46"/>
      <c r="HN187" s="46"/>
      <c r="HO187" s="46"/>
      <c r="HP187" s="46"/>
      <c r="HQ187" s="46"/>
      <c r="HR187" s="46"/>
      <c r="HS187" s="46"/>
      <c r="HT187" s="46"/>
      <c r="HU187" s="46"/>
      <c r="HV187" s="46"/>
      <c r="HW187" s="46"/>
      <c r="HX187" s="46"/>
      <c r="HY187" s="46"/>
      <c r="HZ187" s="46"/>
      <c r="IA187" s="46"/>
      <c r="IB187" s="46"/>
      <c r="IC187" s="46"/>
      <c r="ID187" s="46"/>
      <c r="IE187" s="46"/>
      <c r="IF187" s="46"/>
      <c r="IG187" s="46"/>
      <c r="IH187" s="46"/>
      <c r="II187" s="46"/>
      <c r="IJ187" s="46"/>
      <c r="IK187" s="46"/>
      <c r="IL187" s="46"/>
      <c r="IM187" s="46"/>
      <c r="IN187" s="46"/>
      <c r="IO187" s="46"/>
      <c r="IP187" s="46"/>
      <c r="IQ187" s="46"/>
      <c r="IR187" s="46"/>
      <c r="IS187" s="46"/>
      <c r="IT187" s="46"/>
      <c r="IU187" s="46"/>
      <c r="IV187" s="46"/>
      <c r="IW187" s="46"/>
    </row>
    <row r="188" spans="1:257" s="1" customFormat="1" ht="9" customHeight="1">
      <c r="A188" s="43">
        <v>45105</v>
      </c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44"/>
      <c r="AY188" s="44"/>
      <c r="AZ188" s="44"/>
      <c r="BA188" s="44"/>
      <c r="BB188" s="45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6"/>
      <c r="CD188" s="46"/>
      <c r="CE188" s="46"/>
      <c r="CF188" s="46"/>
      <c r="CG188" s="46"/>
      <c r="CH188" s="46"/>
      <c r="CI188" s="46"/>
      <c r="CJ188" s="46"/>
      <c r="CK188" s="46"/>
      <c r="CL188" s="46"/>
      <c r="CM188" s="46"/>
      <c r="CN188" s="46"/>
      <c r="CO188" s="46"/>
      <c r="CP188" s="46"/>
      <c r="CQ188" s="46"/>
      <c r="CR188" s="46"/>
      <c r="CS188" s="46"/>
      <c r="CT188" s="46"/>
      <c r="CU188" s="46"/>
      <c r="CV188" s="46"/>
      <c r="CW188" s="46"/>
      <c r="CX188" s="46"/>
      <c r="CY188" s="46"/>
      <c r="CZ188" s="46"/>
      <c r="DA188" s="46"/>
      <c r="DB188" s="46"/>
      <c r="DC188" s="46"/>
      <c r="DD188" s="46"/>
      <c r="DE188" s="46"/>
      <c r="DF188" s="46"/>
      <c r="DG188" s="46"/>
      <c r="DH188" s="46"/>
      <c r="DI188" s="46"/>
      <c r="DJ188" s="46"/>
      <c r="DK188" s="46"/>
      <c r="DL188" s="46"/>
      <c r="DM188" s="46"/>
      <c r="DN188" s="46"/>
      <c r="DO188" s="46"/>
      <c r="DP188" s="46"/>
      <c r="DQ188" s="46"/>
      <c r="DR188" s="46"/>
      <c r="DS188" s="46"/>
      <c r="DT188" s="46"/>
      <c r="DU188" s="46"/>
      <c r="DV188" s="46"/>
      <c r="DW188" s="46"/>
      <c r="DX188" s="46"/>
      <c r="DY188" s="46"/>
      <c r="DZ188" s="46"/>
      <c r="EA188" s="46"/>
      <c r="EB188" s="46"/>
      <c r="EC188" s="46"/>
      <c r="ED188" s="46"/>
      <c r="EE188" s="46"/>
      <c r="EF188" s="46"/>
      <c r="EG188" s="46"/>
      <c r="EH188" s="46"/>
      <c r="EI188" s="46"/>
      <c r="EJ188" s="46"/>
      <c r="EK188" s="46"/>
      <c r="EL188" s="46"/>
      <c r="EM188" s="46"/>
      <c r="EN188" s="46"/>
      <c r="EO188" s="46"/>
      <c r="EP188" s="46"/>
      <c r="EQ188" s="46"/>
      <c r="ER188" s="46"/>
      <c r="ES188" s="46"/>
      <c r="ET188" s="46"/>
      <c r="EU188" s="46"/>
      <c r="EV188" s="46"/>
      <c r="EW188" s="46"/>
      <c r="EX188" s="46"/>
      <c r="EY188" s="46"/>
      <c r="EZ188" s="46"/>
      <c r="FA188" s="46"/>
      <c r="FB188" s="46"/>
      <c r="FC188" s="46"/>
      <c r="FD188" s="46"/>
      <c r="FE188" s="46"/>
      <c r="FF188" s="46"/>
      <c r="FG188" s="46"/>
      <c r="FH188" s="46"/>
      <c r="FI188" s="46"/>
      <c r="FJ188" s="46"/>
      <c r="FK188" s="46"/>
      <c r="FL188" s="46"/>
      <c r="FM188" s="46"/>
      <c r="FN188" s="46"/>
      <c r="FO188" s="46"/>
      <c r="FP188" s="46"/>
      <c r="FQ188" s="46"/>
      <c r="FR188" s="46"/>
      <c r="FS188" s="46"/>
      <c r="FT188" s="46"/>
      <c r="FU188" s="46"/>
      <c r="FV188" s="46"/>
      <c r="FW188" s="46"/>
      <c r="FX188" s="46"/>
      <c r="FY188" s="46"/>
      <c r="FZ188" s="46"/>
      <c r="GA188" s="46"/>
      <c r="GB188" s="46"/>
      <c r="GC188" s="46"/>
      <c r="GD188" s="46"/>
      <c r="GE188" s="46"/>
      <c r="GF188" s="46"/>
      <c r="GG188" s="46"/>
      <c r="GH188" s="46"/>
      <c r="GI188" s="46"/>
      <c r="GJ188" s="46"/>
      <c r="GK188" s="46"/>
      <c r="GL188" s="46"/>
      <c r="GM188" s="46"/>
      <c r="GN188" s="46"/>
      <c r="GO188" s="46"/>
      <c r="GP188" s="46"/>
      <c r="GQ188" s="46"/>
      <c r="GR188" s="46"/>
      <c r="GS188" s="46"/>
      <c r="GT188" s="46"/>
      <c r="GU188" s="46"/>
      <c r="GV188" s="46"/>
      <c r="GW188" s="46"/>
      <c r="GX188" s="46"/>
      <c r="GY188" s="46"/>
      <c r="GZ188" s="46"/>
      <c r="HA188" s="46"/>
      <c r="HB188" s="46"/>
      <c r="HC188" s="46"/>
      <c r="HD188" s="46"/>
      <c r="HE188" s="46"/>
      <c r="HF188" s="46"/>
      <c r="HG188" s="46"/>
      <c r="HH188" s="46"/>
      <c r="HI188" s="46"/>
      <c r="HJ188" s="46"/>
      <c r="HK188" s="46"/>
      <c r="HL188" s="46"/>
      <c r="HM188" s="46"/>
      <c r="HN188" s="46"/>
      <c r="HO188" s="46"/>
      <c r="HP188" s="46"/>
      <c r="HQ188" s="46"/>
      <c r="HR188" s="46"/>
      <c r="HS188" s="46"/>
      <c r="HT188" s="46"/>
      <c r="HU188" s="46"/>
      <c r="HV188" s="46"/>
      <c r="HW188" s="46"/>
      <c r="HX188" s="46"/>
      <c r="HY188" s="46"/>
      <c r="HZ188" s="46"/>
      <c r="IA188" s="46"/>
      <c r="IB188" s="46"/>
      <c r="IC188" s="46"/>
      <c r="ID188" s="46"/>
      <c r="IE188" s="46"/>
      <c r="IF188" s="46"/>
      <c r="IG188" s="46"/>
      <c r="IH188" s="46"/>
      <c r="II188" s="46"/>
      <c r="IJ188" s="46"/>
      <c r="IK188" s="46"/>
      <c r="IL188" s="46"/>
      <c r="IM188" s="46"/>
      <c r="IN188" s="46"/>
      <c r="IO188" s="46"/>
      <c r="IP188" s="46"/>
      <c r="IQ188" s="46"/>
      <c r="IR188" s="46"/>
      <c r="IS188" s="46"/>
      <c r="IT188" s="46"/>
      <c r="IU188" s="46"/>
      <c r="IV188" s="46"/>
      <c r="IW188" s="46"/>
    </row>
    <row r="189" spans="1:257" s="1" customFormat="1" ht="9" customHeight="1">
      <c r="A189" s="43">
        <v>45106</v>
      </c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44"/>
      <c r="AZ189" s="44"/>
      <c r="BA189" s="44"/>
      <c r="BB189" s="45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6"/>
      <c r="CD189" s="46"/>
      <c r="CE189" s="46"/>
      <c r="CF189" s="46"/>
      <c r="CG189" s="46"/>
      <c r="CH189" s="46"/>
      <c r="CI189" s="46"/>
      <c r="CJ189" s="46"/>
      <c r="CK189" s="46"/>
      <c r="CL189" s="46"/>
      <c r="CM189" s="46"/>
      <c r="CN189" s="46"/>
      <c r="CO189" s="46"/>
      <c r="CP189" s="46"/>
      <c r="CQ189" s="46"/>
      <c r="CR189" s="46"/>
      <c r="CS189" s="46"/>
      <c r="CT189" s="46"/>
      <c r="CU189" s="46"/>
      <c r="CV189" s="46"/>
      <c r="CW189" s="46"/>
      <c r="CX189" s="46"/>
      <c r="CY189" s="46"/>
      <c r="CZ189" s="46"/>
      <c r="DA189" s="46"/>
      <c r="DB189" s="46"/>
      <c r="DC189" s="46"/>
      <c r="DD189" s="46"/>
      <c r="DE189" s="46"/>
      <c r="DF189" s="46"/>
      <c r="DG189" s="46"/>
      <c r="DH189" s="46"/>
      <c r="DI189" s="46"/>
      <c r="DJ189" s="46"/>
      <c r="DK189" s="46"/>
      <c r="DL189" s="46"/>
      <c r="DM189" s="46"/>
      <c r="DN189" s="46"/>
      <c r="DO189" s="46"/>
      <c r="DP189" s="46"/>
      <c r="DQ189" s="46"/>
      <c r="DR189" s="46"/>
      <c r="DS189" s="46"/>
      <c r="DT189" s="46"/>
      <c r="DU189" s="46"/>
      <c r="DV189" s="46"/>
      <c r="DW189" s="46"/>
      <c r="DX189" s="46"/>
      <c r="DY189" s="46"/>
      <c r="DZ189" s="46"/>
      <c r="EA189" s="46"/>
      <c r="EB189" s="46"/>
      <c r="EC189" s="46"/>
      <c r="ED189" s="46"/>
      <c r="EE189" s="46"/>
      <c r="EF189" s="46"/>
      <c r="EG189" s="46"/>
      <c r="EH189" s="46"/>
      <c r="EI189" s="46"/>
      <c r="EJ189" s="46"/>
      <c r="EK189" s="46"/>
      <c r="EL189" s="46"/>
      <c r="EM189" s="46"/>
      <c r="EN189" s="46"/>
      <c r="EO189" s="46"/>
      <c r="EP189" s="46"/>
      <c r="EQ189" s="46"/>
      <c r="ER189" s="46"/>
      <c r="ES189" s="46"/>
      <c r="ET189" s="46"/>
      <c r="EU189" s="46"/>
      <c r="EV189" s="46"/>
      <c r="EW189" s="46"/>
      <c r="EX189" s="46"/>
      <c r="EY189" s="46"/>
      <c r="EZ189" s="46"/>
      <c r="FA189" s="46"/>
      <c r="FB189" s="46"/>
      <c r="FC189" s="46"/>
      <c r="FD189" s="46"/>
      <c r="FE189" s="46"/>
      <c r="FF189" s="46"/>
      <c r="FG189" s="46"/>
      <c r="FH189" s="46"/>
      <c r="FI189" s="46"/>
      <c r="FJ189" s="46"/>
      <c r="FK189" s="46"/>
      <c r="FL189" s="46"/>
      <c r="FM189" s="46"/>
      <c r="FN189" s="46"/>
      <c r="FO189" s="46"/>
      <c r="FP189" s="46"/>
      <c r="FQ189" s="46"/>
      <c r="FR189" s="46"/>
      <c r="FS189" s="46"/>
      <c r="FT189" s="46"/>
      <c r="FU189" s="46"/>
      <c r="FV189" s="46"/>
      <c r="FW189" s="46"/>
      <c r="FX189" s="46"/>
      <c r="FY189" s="46"/>
      <c r="FZ189" s="46"/>
      <c r="GA189" s="46"/>
      <c r="GB189" s="46"/>
      <c r="GC189" s="46"/>
      <c r="GD189" s="46"/>
      <c r="GE189" s="46"/>
      <c r="GF189" s="46"/>
      <c r="GG189" s="46"/>
      <c r="GH189" s="46"/>
      <c r="GI189" s="46"/>
      <c r="GJ189" s="46"/>
      <c r="GK189" s="46"/>
      <c r="GL189" s="46"/>
      <c r="GM189" s="46"/>
      <c r="GN189" s="46"/>
      <c r="GO189" s="46"/>
      <c r="GP189" s="46"/>
      <c r="GQ189" s="46"/>
      <c r="GR189" s="46"/>
      <c r="GS189" s="46"/>
      <c r="GT189" s="46"/>
      <c r="GU189" s="46"/>
      <c r="GV189" s="46"/>
      <c r="GW189" s="46"/>
      <c r="GX189" s="46"/>
      <c r="GY189" s="46"/>
      <c r="GZ189" s="46"/>
      <c r="HA189" s="46"/>
      <c r="HB189" s="46"/>
      <c r="HC189" s="46"/>
      <c r="HD189" s="46"/>
      <c r="HE189" s="46"/>
      <c r="HF189" s="46"/>
      <c r="HG189" s="46"/>
      <c r="HH189" s="46"/>
      <c r="HI189" s="46"/>
      <c r="HJ189" s="46"/>
      <c r="HK189" s="46"/>
      <c r="HL189" s="46"/>
      <c r="HM189" s="46"/>
      <c r="HN189" s="46"/>
      <c r="HO189" s="46"/>
      <c r="HP189" s="46"/>
      <c r="HQ189" s="46"/>
      <c r="HR189" s="46"/>
      <c r="HS189" s="46"/>
      <c r="HT189" s="46"/>
      <c r="HU189" s="46"/>
      <c r="HV189" s="46"/>
      <c r="HW189" s="46"/>
      <c r="HX189" s="46"/>
      <c r="HY189" s="46"/>
      <c r="HZ189" s="46"/>
      <c r="IA189" s="46"/>
      <c r="IB189" s="46"/>
      <c r="IC189" s="46"/>
      <c r="ID189" s="46"/>
      <c r="IE189" s="46"/>
      <c r="IF189" s="46"/>
      <c r="IG189" s="46"/>
      <c r="IH189" s="46"/>
      <c r="II189" s="46"/>
      <c r="IJ189" s="46"/>
      <c r="IK189" s="46"/>
      <c r="IL189" s="46"/>
      <c r="IM189" s="46"/>
      <c r="IN189" s="46"/>
      <c r="IO189" s="46"/>
      <c r="IP189" s="46"/>
      <c r="IQ189" s="46"/>
      <c r="IR189" s="46"/>
      <c r="IS189" s="46"/>
      <c r="IT189" s="46"/>
      <c r="IU189" s="46"/>
      <c r="IV189" s="46"/>
      <c r="IW189" s="46"/>
    </row>
    <row r="190" spans="1:257" s="1" customFormat="1" ht="9" customHeight="1">
      <c r="A190" s="43">
        <v>45107</v>
      </c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5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6"/>
      <c r="CD190" s="46"/>
      <c r="CE190" s="46"/>
      <c r="CF190" s="46"/>
      <c r="CG190" s="46"/>
      <c r="CH190" s="46"/>
      <c r="CI190" s="46"/>
      <c r="CJ190" s="46"/>
      <c r="CK190" s="46"/>
      <c r="CL190" s="46"/>
      <c r="CM190" s="46"/>
      <c r="CN190" s="46"/>
      <c r="CO190" s="46"/>
      <c r="CP190" s="46"/>
      <c r="CQ190" s="46"/>
      <c r="CR190" s="46"/>
      <c r="CS190" s="46"/>
      <c r="CT190" s="46"/>
      <c r="CU190" s="46"/>
      <c r="CV190" s="46"/>
      <c r="CW190" s="46"/>
      <c r="CX190" s="46"/>
      <c r="CY190" s="46"/>
      <c r="CZ190" s="46"/>
      <c r="DA190" s="46"/>
      <c r="DB190" s="46"/>
      <c r="DC190" s="46"/>
      <c r="DD190" s="46"/>
      <c r="DE190" s="46"/>
      <c r="DF190" s="46"/>
      <c r="DG190" s="46"/>
      <c r="DH190" s="46"/>
      <c r="DI190" s="46"/>
      <c r="DJ190" s="46"/>
      <c r="DK190" s="46"/>
      <c r="DL190" s="46"/>
      <c r="DM190" s="46"/>
      <c r="DN190" s="46"/>
      <c r="DO190" s="46"/>
      <c r="DP190" s="46"/>
      <c r="DQ190" s="46"/>
      <c r="DR190" s="46"/>
      <c r="DS190" s="46"/>
      <c r="DT190" s="46"/>
      <c r="DU190" s="46"/>
      <c r="DV190" s="46"/>
      <c r="DW190" s="46"/>
      <c r="DX190" s="46"/>
      <c r="DY190" s="46"/>
      <c r="DZ190" s="46"/>
      <c r="EA190" s="46"/>
      <c r="EB190" s="46"/>
      <c r="EC190" s="46"/>
      <c r="ED190" s="46"/>
      <c r="EE190" s="46"/>
      <c r="EF190" s="46"/>
      <c r="EG190" s="46"/>
      <c r="EH190" s="46"/>
      <c r="EI190" s="46"/>
      <c r="EJ190" s="46"/>
      <c r="EK190" s="46"/>
      <c r="EL190" s="46"/>
      <c r="EM190" s="46"/>
      <c r="EN190" s="46"/>
      <c r="EO190" s="46"/>
      <c r="EP190" s="46"/>
      <c r="EQ190" s="46"/>
      <c r="ER190" s="46"/>
      <c r="ES190" s="46"/>
      <c r="ET190" s="46"/>
      <c r="EU190" s="46"/>
      <c r="EV190" s="46"/>
      <c r="EW190" s="46"/>
      <c r="EX190" s="46"/>
      <c r="EY190" s="46"/>
      <c r="EZ190" s="46"/>
      <c r="FA190" s="46"/>
      <c r="FB190" s="46"/>
      <c r="FC190" s="46"/>
      <c r="FD190" s="46"/>
      <c r="FE190" s="46"/>
      <c r="FF190" s="46"/>
      <c r="FG190" s="46"/>
      <c r="FH190" s="46"/>
      <c r="FI190" s="46"/>
      <c r="FJ190" s="46"/>
      <c r="FK190" s="46"/>
      <c r="FL190" s="46"/>
      <c r="FM190" s="46"/>
      <c r="FN190" s="46"/>
      <c r="FO190" s="46"/>
      <c r="FP190" s="46"/>
      <c r="FQ190" s="46"/>
      <c r="FR190" s="46"/>
      <c r="FS190" s="46"/>
      <c r="FT190" s="46"/>
      <c r="FU190" s="46"/>
      <c r="FV190" s="46"/>
      <c r="FW190" s="46"/>
      <c r="FX190" s="46"/>
      <c r="FY190" s="46"/>
      <c r="FZ190" s="46"/>
      <c r="GA190" s="46"/>
      <c r="GB190" s="46"/>
      <c r="GC190" s="46"/>
      <c r="GD190" s="46"/>
      <c r="GE190" s="46"/>
      <c r="GF190" s="46"/>
      <c r="GG190" s="46"/>
      <c r="GH190" s="46"/>
      <c r="GI190" s="46"/>
      <c r="GJ190" s="46"/>
      <c r="GK190" s="46"/>
      <c r="GL190" s="46"/>
      <c r="GM190" s="46"/>
      <c r="GN190" s="46"/>
      <c r="GO190" s="46"/>
      <c r="GP190" s="46"/>
      <c r="GQ190" s="46"/>
      <c r="GR190" s="46"/>
      <c r="GS190" s="46"/>
      <c r="GT190" s="46"/>
      <c r="GU190" s="46"/>
      <c r="GV190" s="46"/>
      <c r="GW190" s="46"/>
      <c r="GX190" s="46"/>
      <c r="GY190" s="46"/>
      <c r="GZ190" s="46"/>
      <c r="HA190" s="46"/>
      <c r="HB190" s="46"/>
      <c r="HC190" s="46"/>
      <c r="HD190" s="46"/>
      <c r="HE190" s="46"/>
      <c r="HF190" s="46"/>
      <c r="HG190" s="46"/>
      <c r="HH190" s="46"/>
      <c r="HI190" s="46"/>
      <c r="HJ190" s="46"/>
      <c r="HK190" s="46"/>
      <c r="HL190" s="46"/>
      <c r="HM190" s="46"/>
      <c r="HN190" s="46"/>
      <c r="HO190" s="46"/>
      <c r="HP190" s="46"/>
      <c r="HQ190" s="46"/>
      <c r="HR190" s="46"/>
      <c r="HS190" s="46"/>
      <c r="HT190" s="46"/>
      <c r="HU190" s="46"/>
      <c r="HV190" s="46"/>
      <c r="HW190" s="46"/>
      <c r="HX190" s="46"/>
      <c r="HY190" s="46"/>
      <c r="HZ190" s="46"/>
      <c r="IA190" s="46"/>
      <c r="IB190" s="46"/>
      <c r="IC190" s="46"/>
      <c r="ID190" s="46"/>
      <c r="IE190" s="46"/>
      <c r="IF190" s="46"/>
      <c r="IG190" s="46"/>
      <c r="IH190" s="46"/>
      <c r="II190" s="46"/>
      <c r="IJ190" s="46"/>
      <c r="IK190" s="46"/>
      <c r="IL190" s="46"/>
      <c r="IM190" s="46"/>
      <c r="IN190" s="46"/>
      <c r="IO190" s="46"/>
      <c r="IP190" s="46"/>
      <c r="IQ190" s="46"/>
      <c r="IR190" s="46"/>
      <c r="IS190" s="46"/>
      <c r="IT190" s="46"/>
      <c r="IU190" s="46"/>
      <c r="IV190" s="46"/>
      <c r="IW190" s="46"/>
    </row>
    <row r="191" spans="1:257" s="1" customFormat="1" ht="9" customHeight="1">
      <c r="A191" s="43">
        <v>45108</v>
      </c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44"/>
      <c r="AY191" s="44"/>
      <c r="AZ191" s="44"/>
      <c r="BA191" s="44"/>
      <c r="BB191" s="45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6"/>
      <c r="CD191" s="46"/>
      <c r="CE191" s="46"/>
      <c r="CF191" s="46"/>
      <c r="CG191" s="46"/>
      <c r="CH191" s="46"/>
      <c r="CI191" s="46"/>
      <c r="CJ191" s="46"/>
      <c r="CK191" s="46"/>
      <c r="CL191" s="46"/>
      <c r="CM191" s="46"/>
      <c r="CN191" s="46"/>
      <c r="CO191" s="46"/>
      <c r="CP191" s="46"/>
      <c r="CQ191" s="46"/>
      <c r="CR191" s="46"/>
      <c r="CS191" s="46"/>
      <c r="CT191" s="46"/>
      <c r="CU191" s="46"/>
      <c r="CV191" s="46"/>
      <c r="CW191" s="46"/>
      <c r="CX191" s="46"/>
      <c r="CY191" s="46"/>
      <c r="CZ191" s="46"/>
      <c r="DA191" s="46"/>
      <c r="DB191" s="46"/>
      <c r="DC191" s="46"/>
      <c r="DD191" s="46"/>
      <c r="DE191" s="46"/>
      <c r="DF191" s="46"/>
      <c r="DG191" s="46"/>
      <c r="DH191" s="46"/>
      <c r="DI191" s="46"/>
      <c r="DJ191" s="46"/>
      <c r="DK191" s="46"/>
      <c r="DL191" s="46"/>
      <c r="DM191" s="46"/>
      <c r="DN191" s="46"/>
      <c r="DO191" s="46"/>
      <c r="DP191" s="46"/>
      <c r="DQ191" s="46"/>
      <c r="DR191" s="46"/>
      <c r="DS191" s="46"/>
      <c r="DT191" s="46"/>
      <c r="DU191" s="46"/>
      <c r="DV191" s="46"/>
      <c r="DW191" s="46"/>
      <c r="DX191" s="46"/>
      <c r="DY191" s="46"/>
      <c r="DZ191" s="46"/>
      <c r="EA191" s="46"/>
      <c r="EB191" s="46"/>
      <c r="EC191" s="46"/>
      <c r="ED191" s="46"/>
      <c r="EE191" s="46"/>
      <c r="EF191" s="46"/>
      <c r="EG191" s="46"/>
      <c r="EH191" s="46"/>
      <c r="EI191" s="46"/>
      <c r="EJ191" s="46"/>
      <c r="EK191" s="46"/>
      <c r="EL191" s="46"/>
      <c r="EM191" s="46"/>
      <c r="EN191" s="46"/>
      <c r="EO191" s="46"/>
      <c r="EP191" s="46"/>
      <c r="EQ191" s="46"/>
      <c r="ER191" s="46"/>
      <c r="ES191" s="46"/>
      <c r="ET191" s="46"/>
      <c r="EU191" s="46"/>
      <c r="EV191" s="46"/>
      <c r="EW191" s="46"/>
      <c r="EX191" s="46"/>
      <c r="EY191" s="46"/>
      <c r="EZ191" s="46"/>
      <c r="FA191" s="46"/>
      <c r="FB191" s="46"/>
      <c r="FC191" s="46"/>
      <c r="FD191" s="46"/>
      <c r="FE191" s="46"/>
      <c r="FF191" s="46"/>
      <c r="FG191" s="46"/>
      <c r="FH191" s="46"/>
      <c r="FI191" s="46"/>
      <c r="FJ191" s="46"/>
      <c r="FK191" s="46"/>
      <c r="FL191" s="46"/>
      <c r="FM191" s="46"/>
      <c r="FN191" s="46"/>
      <c r="FO191" s="46"/>
      <c r="FP191" s="46"/>
      <c r="FQ191" s="46"/>
      <c r="FR191" s="46"/>
      <c r="FS191" s="46"/>
      <c r="FT191" s="46"/>
      <c r="FU191" s="46"/>
      <c r="FV191" s="46"/>
      <c r="FW191" s="46"/>
      <c r="FX191" s="46"/>
      <c r="FY191" s="46"/>
      <c r="FZ191" s="46"/>
      <c r="GA191" s="46"/>
      <c r="GB191" s="46"/>
      <c r="GC191" s="46"/>
      <c r="GD191" s="46"/>
      <c r="GE191" s="46"/>
      <c r="GF191" s="46"/>
      <c r="GG191" s="46"/>
      <c r="GH191" s="46"/>
      <c r="GI191" s="46"/>
      <c r="GJ191" s="46"/>
      <c r="GK191" s="46"/>
      <c r="GL191" s="46"/>
      <c r="GM191" s="46"/>
      <c r="GN191" s="46"/>
      <c r="GO191" s="46"/>
      <c r="GP191" s="46"/>
      <c r="GQ191" s="46"/>
      <c r="GR191" s="46"/>
      <c r="GS191" s="46"/>
      <c r="GT191" s="46"/>
      <c r="GU191" s="46"/>
      <c r="GV191" s="46"/>
      <c r="GW191" s="46"/>
      <c r="GX191" s="46"/>
      <c r="GY191" s="46"/>
      <c r="GZ191" s="46"/>
      <c r="HA191" s="46"/>
      <c r="HB191" s="46"/>
      <c r="HC191" s="46"/>
      <c r="HD191" s="46"/>
      <c r="HE191" s="46"/>
      <c r="HF191" s="46"/>
      <c r="HG191" s="46"/>
      <c r="HH191" s="46"/>
      <c r="HI191" s="46"/>
      <c r="HJ191" s="46"/>
      <c r="HK191" s="46"/>
      <c r="HL191" s="46"/>
      <c r="HM191" s="46"/>
      <c r="HN191" s="46"/>
      <c r="HO191" s="46"/>
      <c r="HP191" s="46"/>
      <c r="HQ191" s="46"/>
      <c r="HR191" s="46"/>
      <c r="HS191" s="46"/>
      <c r="HT191" s="46"/>
      <c r="HU191" s="46"/>
      <c r="HV191" s="46"/>
      <c r="HW191" s="46"/>
      <c r="HX191" s="46"/>
      <c r="HY191" s="46"/>
      <c r="HZ191" s="46"/>
      <c r="IA191" s="46"/>
      <c r="IB191" s="46"/>
      <c r="IC191" s="46"/>
      <c r="ID191" s="46"/>
      <c r="IE191" s="46"/>
      <c r="IF191" s="46"/>
      <c r="IG191" s="46"/>
      <c r="IH191" s="46"/>
      <c r="II191" s="46"/>
      <c r="IJ191" s="46"/>
      <c r="IK191" s="46"/>
      <c r="IL191" s="46"/>
      <c r="IM191" s="46"/>
      <c r="IN191" s="46"/>
      <c r="IO191" s="46"/>
      <c r="IP191" s="46"/>
      <c r="IQ191" s="46"/>
      <c r="IR191" s="46"/>
      <c r="IS191" s="46"/>
      <c r="IT191" s="46"/>
      <c r="IU191" s="46"/>
      <c r="IV191" s="46"/>
      <c r="IW191" s="46"/>
    </row>
    <row r="192" spans="1:257" s="1" customFormat="1" ht="9" customHeight="1">
      <c r="A192" s="43">
        <v>45109</v>
      </c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  <c r="BB192" s="45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6"/>
      <c r="CD192" s="46"/>
      <c r="CE192" s="46"/>
      <c r="CF192" s="46"/>
      <c r="CG192" s="46"/>
      <c r="CH192" s="46"/>
      <c r="CI192" s="46"/>
      <c r="CJ192" s="46"/>
      <c r="CK192" s="46"/>
      <c r="CL192" s="46"/>
      <c r="CM192" s="46"/>
      <c r="CN192" s="46"/>
      <c r="CO192" s="46"/>
      <c r="CP192" s="46"/>
      <c r="CQ192" s="46"/>
      <c r="CR192" s="46"/>
      <c r="CS192" s="46"/>
      <c r="CT192" s="46"/>
      <c r="CU192" s="46"/>
      <c r="CV192" s="46"/>
      <c r="CW192" s="46"/>
      <c r="CX192" s="46"/>
      <c r="CY192" s="46"/>
      <c r="CZ192" s="46"/>
      <c r="DA192" s="46"/>
      <c r="DB192" s="46"/>
      <c r="DC192" s="46"/>
      <c r="DD192" s="46"/>
      <c r="DE192" s="46"/>
      <c r="DF192" s="46"/>
      <c r="DG192" s="46"/>
      <c r="DH192" s="46"/>
      <c r="DI192" s="46"/>
      <c r="DJ192" s="46"/>
      <c r="DK192" s="46"/>
      <c r="DL192" s="46"/>
      <c r="DM192" s="46"/>
      <c r="DN192" s="46"/>
      <c r="DO192" s="46"/>
      <c r="DP192" s="46"/>
      <c r="DQ192" s="46"/>
      <c r="DR192" s="46"/>
      <c r="DS192" s="46"/>
      <c r="DT192" s="46"/>
      <c r="DU192" s="46"/>
      <c r="DV192" s="46"/>
      <c r="DW192" s="46"/>
      <c r="DX192" s="46"/>
      <c r="DY192" s="46"/>
      <c r="DZ192" s="46"/>
      <c r="EA192" s="46"/>
      <c r="EB192" s="46"/>
      <c r="EC192" s="46"/>
      <c r="ED192" s="46"/>
      <c r="EE192" s="46"/>
      <c r="EF192" s="46"/>
      <c r="EG192" s="46"/>
      <c r="EH192" s="46"/>
      <c r="EI192" s="46"/>
      <c r="EJ192" s="46"/>
      <c r="EK192" s="46"/>
      <c r="EL192" s="46"/>
      <c r="EM192" s="46"/>
      <c r="EN192" s="46"/>
      <c r="EO192" s="46"/>
      <c r="EP192" s="46"/>
      <c r="EQ192" s="46"/>
      <c r="ER192" s="46"/>
      <c r="ES192" s="46"/>
      <c r="ET192" s="46"/>
      <c r="EU192" s="46"/>
      <c r="EV192" s="46"/>
      <c r="EW192" s="46"/>
      <c r="EX192" s="46"/>
      <c r="EY192" s="46"/>
      <c r="EZ192" s="46"/>
      <c r="FA192" s="46"/>
      <c r="FB192" s="46"/>
      <c r="FC192" s="46"/>
      <c r="FD192" s="46"/>
      <c r="FE192" s="46"/>
      <c r="FF192" s="46"/>
      <c r="FG192" s="46"/>
      <c r="FH192" s="46"/>
      <c r="FI192" s="46"/>
      <c r="FJ192" s="46"/>
      <c r="FK192" s="46"/>
      <c r="FL192" s="46"/>
      <c r="FM192" s="46"/>
      <c r="FN192" s="46"/>
      <c r="FO192" s="46"/>
      <c r="FP192" s="46"/>
      <c r="FQ192" s="46"/>
      <c r="FR192" s="46"/>
      <c r="FS192" s="46"/>
      <c r="FT192" s="46"/>
      <c r="FU192" s="46"/>
      <c r="FV192" s="46"/>
      <c r="FW192" s="46"/>
      <c r="FX192" s="46"/>
      <c r="FY192" s="46"/>
      <c r="FZ192" s="46"/>
      <c r="GA192" s="46"/>
      <c r="GB192" s="46"/>
      <c r="GC192" s="46"/>
      <c r="GD192" s="46"/>
      <c r="GE192" s="46"/>
      <c r="GF192" s="46"/>
      <c r="GG192" s="46"/>
      <c r="GH192" s="46"/>
      <c r="GI192" s="46"/>
      <c r="GJ192" s="46"/>
      <c r="GK192" s="46"/>
      <c r="GL192" s="46"/>
      <c r="GM192" s="46"/>
      <c r="GN192" s="46"/>
      <c r="GO192" s="46"/>
      <c r="GP192" s="46"/>
      <c r="GQ192" s="46"/>
      <c r="GR192" s="46"/>
      <c r="GS192" s="46"/>
      <c r="GT192" s="46"/>
      <c r="GU192" s="46"/>
      <c r="GV192" s="46"/>
      <c r="GW192" s="46"/>
      <c r="GX192" s="46"/>
      <c r="GY192" s="46"/>
      <c r="GZ192" s="46"/>
      <c r="HA192" s="46"/>
      <c r="HB192" s="46"/>
      <c r="HC192" s="46"/>
      <c r="HD192" s="46"/>
      <c r="HE192" s="46"/>
      <c r="HF192" s="46"/>
      <c r="HG192" s="46"/>
      <c r="HH192" s="46"/>
      <c r="HI192" s="46"/>
      <c r="HJ192" s="46"/>
      <c r="HK192" s="46"/>
      <c r="HL192" s="46"/>
      <c r="HM192" s="46"/>
      <c r="HN192" s="46"/>
      <c r="HO192" s="46"/>
      <c r="HP192" s="46"/>
      <c r="HQ192" s="46"/>
      <c r="HR192" s="46"/>
      <c r="HS192" s="46"/>
      <c r="HT192" s="46"/>
      <c r="HU192" s="46"/>
      <c r="HV192" s="46"/>
      <c r="HW192" s="46"/>
      <c r="HX192" s="46"/>
      <c r="HY192" s="46"/>
      <c r="HZ192" s="46"/>
      <c r="IA192" s="46"/>
      <c r="IB192" s="46"/>
      <c r="IC192" s="46"/>
      <c r="ID192" s="46"/>
      <c r="IE192" s="46"/>
      <c r="IF192" s="46"/>
      <c r="IG192" s="46"/>
      <c r="IH192" s="46"/>
      <c r="II192" s="46"/>
      <c r="IJ192" s="46"/>
      <c r="IK192" s="46"/>
      <c r="IL192" s="46"/>
      <c r="IM192" s="46"/>
      <c r="IN192" s="46"/>
      <c r="IO192" s="46"/>
      <c r="IP192" s="46"/>
      <c r="IQ192" s="46"/>
      <c r="IR192" s="46"/>
      <c r="IS192" s="46"/>
      <c r="IT192" s="46"/>
      <c r="IU192" s="46"/>
      <c r="IV192" s="46"/>
      <c r="IW192" s="46"/>
    </row>
    <row r="193" spans="1:257" s="1" customFormat="1" ht="9" customHeight="1">
      <c r="A193" s="43">
        <v>45110</v>
      </c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5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6"/>
      <c r="CD193" s="46"/>
      <c r="CE193" s="46"/>
      <c r="CF193" s="46"/>
      <c r="CG193" s="46"/>
      <c r="CH193" s="46"/>
      <c r="CI193" s="46"/>
      <c r="CJ193" s="46"/>
      <c r="CK193" s="46"/>
      <c r="CL193" s="46"/>
      <c r="CM193" s="46"/>
      <c r="CN193" s="46"/>
      <c r="CO193" s="46"/>
      <c r="CP193" s="46"/>
      <c r="CQ193" s="46"/>
      <c r="CR193" s="46"/>
      <c r="CS193" s="46"/>
      <c r="CT193" s="46"/>
      <c r="CU193" s="46"/>
      <c r="CV193" s="46"/>
      <c r="CW193" s="46"/>
      <c r="CX193" s="46"/>
      <c r="CY193" s="46"/>
      <c r="CZ193" s="46"/>
      <c r="DA193" s="46"/>
      <c r="DB193" s="46"/>
      <c r="DC193" s="46"/>
      <c r="DD193" s="46"/>
      <c r="DE193" s="46"/>
      <c r="DF193" s="46"/>
      <c r="DG193" s="46"/>
      <c r="DH193" s="46"/>
      <c r="DI193" s="46"/>
      <c r="DJ193" s="46"/>
      <c r="DK193" s="46"/>
      <c r="DL193" s="46"/>
      <c r="DM193" s="46"/>
      <c r="DN193" s="46"/>
      <c r="DO193" s="46"/>
      <c r="DP193" s="46"/>
      <c r="DQ193" s="46"/>
      <c r="DR193" s="46"/>
      <c r="DS193" s="46"/>
      <c r="DT193" s="46"/>
      <c r="DU193" s="46"/>
      <c r="DV193" s="46"/>
      <c r="DW193" s="46"/>
      <c r="DX193" s="46"/>
      <c r="DY193" s="46"/>
      <c r="DZ193" s="46"/>
      <c r="EA193" s="46"/>
      <c r="EB193" s="46"/>
      <c r="EC193" s="46"/>
      <c r="ED193" s="46"/>
      <c r="EE193" s="46"/>
      <c r="EF193" s="46"/>
      <c r="EG193" s="46"/>
      <c r="EH193" s="46"/>
      <c r="EI193" s="46"/>
      <c r="EJ193" s="46"/>
      <c r="EK193" s="46"/>
      <c r="EL193" s="46"/>
      <c r="EM193" s="46"/>
      <c r="EN193" s="46"/>
      <c r="EO193" s="46"/>
      <c r="EP193" s="46"/>
      <c r="EQ193" s="46"/>
      <c r="ER193" s="46"/>
      <c r="ES193" s="46"/>
      <c r="ET193" s="46"/>
      <c r="EU193" s="46"/>
      <c r="EV193" s="46"/>
      <c r="EW193" s="46"/>
      <c r="EX193" s="46"/>
      <c r="EY193" s="46"/>
      <c r="EZ193" s="46"/>
      <c r="FA193" s="46"/>
      <c r="FB193" s="46"/>
      <c r="FC193" s="46"/>
      <c r="FD193" s="46"/>
      <c r="FE193" s="46"/>
      <c r="FF193" s="46"/>
      <c r="FG193" s="46"/>
      <c r="FH193" s="46"/>
      <c r="FI193" s="46"/>
      <c r="FJ193" s="46"/>
      <c r="FK193" s="46"/>
      <c r="FL193" s="46"/>
      <c r="FM193" s="46"/>
      <c r="FN193" s="46"/>
      <c r="FO193" s="46"/>
      <c r="FP193" s="46"/>
      <c r="FQ193" s="46"/>
      <c r="FR193" s="46"/>
      <c r="FS193" s="46"/>
      <c r="FT193" s="46"/>
      <c r="FU193" s="46"/>
      <c r="FV193" s="46"/>
      <c r="FW193" s="46"/>
      <c r="FX193" s="46"/>
      <c r="FY193" s="46"/>
      <c r="FZ193" s="46"/>
      <c r="GA193" s="46"/>
      <c r="GB193" s="46"/>
      <c r="GC193" s="46"/>
      <c r="GD193" s="46"/>
      <c r="GE193" s="46"/>
      <c r="GF193" s="46"/>
      <c r="GG193" s="46"/>
      <c r="GH193" s="46"/>
      <c r="GI193" s="46"/>
      <c r="GJ193" s="46"/>
      <c r="GK193" s="46"/>
      <c r="GL193" s="46"/>
      <c r="GM193" s="46"/>
      <c r="GN193" s="46"/>
      <c r="GO193" s="46"/>
      <c r="GP193" s="46"/>
      <c r="GQ193" s="46"/>
      <c r="GR193" s="46"/>
      <c r="GS193" s="46"/>
      <c r="GT193" s="46"/>
      <c r="GU193" s="46"/>
      <c r="GV193" s="46"/>
      <c r="GW193" s="46"/>
      <c r="GX193" s="46"/>
      <c r="GY193" s="46"/>
      <c r="GZ193" s="46"/>
      <c r="HA193" s="46"/>
      <c r="HB193" s="46"/>
      <c r="HC193" s="46"/>
      <c r="HD193" s="46"/>
      <c r="HE193" s="46"/>
      <c r="HF193" s="46"/>
      <c r="HG193" s="46"/>
      <c r="HH193" s="46"/>
      <c r="HI193" s="46"/>
      <c r="HJ193" s="46"/>
      <c r="HK193" s="46"/>
      <c r="HL193" s="46"/>
      <c r="HM193" s="46"/>
      <c r="HN193" s="46"/>
      <c r="HO193" s="46"/>
      <c r="HP193" s="46"/>
      <c r="HQ193" s="46"/>
      <c r="HR193" s="46"/>
      <c r="HS193" s="46"/>
      <c r="HT193" s="46"/>
      <c r="HU193" s="46"/>
      <c r="HV193" s="46"/>
      <c r="HW193" s="46"/>
      <c r="HX193" s="46"/>
      <c r="HY193" s="46"/>
      <c r="HZ193" s="46"/>
      <c r="IA193" s="46"/>
      <c r="IB193" s="46"/>
      <c r="IC193" s="46"/>
      <c r="ID193" s="46"/>
      <c r="IE193" s="46"/>
      <c r="IF193" s="46"/>
      <c r="IG193" s="46"/>
      <c r="IH193" s="46"/>
      <c r="II193" s="46"/>
      <c r="IJ193" s="46"/>
      <c r="IK193" s="46"/>
      <c r="IL193" s="46"/>
      <c r="IM193" s="46"/>
      <c r="IN193" s="46"/>
      <c r="IO193" s="46"/>
      <c r="IP193" s="46"/>
      <c r="IQ193" s="46"/>
      <c r="IR193" s="46"/>
      <c r="IS193" s="46"/>
      <c r="IT193" s="46"/>
      <c r="IU193" s="46"/>
      <c r="IV193" s="46"/>
      <c r="IW193" s="46"/>
    </row>
    <row r="194" spans="1:257" s="1" customFormat="1" ht="9" customHeight="1">
      <c r="A194" s="43">
        <v>45111</v>
      </c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5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6"/>
      <c r="CD194" s="46"/>
      <c r="CE194" s="46"/>
      <c r="CF194" s="46"/>
      <c r="CG194" s="46"/>
      <c r="CH194" s="46"/>
      <c r="CI194" s="46"/>
      <c r="CJ194" s="46"/>
      <c r="CK194" s="46"/>
      <c r="CL194" s="46"/>
      <c r="CM194" s="46"/>
      <c r="CN194" s="46"/>
      <c r="CO194" s="46"/>
      <c r="CP194" s="46"/>
      <c r="CQ194" s="46"/>
      <c r="CR194" s="46"/>
      <c r="CS194" s="46"/>
      <c r="CT194" s="46"/>
      <c r="CU194" s="46"/>
      <c r="CV194" s="46"/>
      <c r="CW194" s="46"/>
      <c r="CX194" s="46"/>
      <c r="CY194" s="46"/>
      <c r="CZ194" s="46"/>
      <c r="DA194" s="46"/>
      <c r="DB194" s="46"/>
      <c r="DC194" s="46"/>
      <c r="DD194" s="46"/>
      <c r="DE194" s="46"/>
      <c r="DF194" s="46"/>
      <c r="DG194" s="46"/>
      <c r="DH194" s="46"/>
      <c r="DI194" s="46"/>
      <c r="DJ194" s="46"/>
      <c r="DK194" s="46"/>
      <c r="DL194" s="46"/>
      <c r="DM194" s="46"/>
      <c r="DN194" s="46"/>
      <c r="DO194" s="46"/>
      <c r="DP194" s="46"/>
      <c r="DQ194" s="46"/>
      <c r="DR194" s="46"/>
      <c r="DS194" s="46"/>
      <c r="DT194" s="46"/>
      <c r="DU194" s="46"/>
      <c r="DV194" s="46"/>
      <c r="DW194" s="46"/>
      <c r="DX194" s="46"/>
      <c r="DY194" s="46"/>
      <c r="DZ194" s="46"/>
      <c r="EA194" s="46"/>
      <c r="EB194" s="46"/>
      <c r="EC194" s="46"/>
      <c r="ED194" s="46"/>
      <c r="EE194" s="46"/>
      <c r="EF194" s="46"/>
      <c r="EG194" s="46"/>
      <c r="EH194" s="46"/>
      <c r="EI194" s="46"/>
      <c r="EJ194" s="46"/>
      <c r="EK194" s="46"/>
      <c r="EL194" s="46"/>
      <c r="EM194" s="46"/>
      <c r="EN194" s="46"/>
      <c r="EO194" s="46"/>
      <c r="EP194" s="46"/>
      <c r="EQ194" s="46"/>
      <c r="ER194" s="46"/>
      <c r="ES194" s="46"/>
      <c r="ET194" s="46"/>
      <c r="EU194" s="46"/>
      <c r="EV194" s="46"/>
      <c r="EW194" s="46"/>
      <c r="EX194" s="46"/>
      <c r="EY194" s="46"/>
      <c r="EZ194" s="46"/>
      <c r="FA194" s="46"/>
      <c r="FB194" s="46"/>
      <c r="FC194" s="46"/>
      <c r="FD194" s="46"/>
      <c r="FE194" s="46"/>
      <c r="FF194" s="46"/>
      <c r="FG194" s="46"/>
      <c r="FH194" s="46"/>
      <c r="FI194" s="46"/>
      <c r="FJ194" s="46"/>
      <c r="FK194" s="46"/>
      <c r="FL194" s="46"/>
      <c r="FM194" s="46"/>
      <c r="FN194" s="46"/>
      <c r="FO194" s="46"/>
      <c r="FP194" s="46"/>
      <c r="FQ194" s="46"/>
      <c r="FR194" s="46"/>
      <c r="FS194" s="46"/>
      <c r="FT194" s="46"/>
      <c r="FU194" s="46"/>
      <c r="FV194" s="46"/>
      <c r="FW194" s="46"/>
      <c r="FX194" s="46"/>
      <c r="FY194" s="46"/>
      <c r="FZ194" s="46"/>
      <c r="GA194" s="46"/>
      <c r="GB194" s="46"/>
      <c r="GC194" s="46"/>
      <c r="GD194" s="46"/>
      <c r="GE194" s="46"/>
      <c r="GF194" s="46"/>
      <c r="GG194" s="46"/>
      <c r="GH194" s="46"/>
      <c r="GI194" s="46"/>
      <c r="GJ194" s="46"/>
      <c r="GK194" s="46"/>
      <c r="GL194" s="46"/>
      <c r="GM194" s="46"/>
      <c r="GN194" s="46"/>
      <c r="GO194" s="46"/>
      <c r="GP194" s="46"/>
      <c r="GQ194" s="46"/>
      <c r="GR194" s="46"/>
      <c r="GS194" s="46"/>
      <c r="GT194" s="46"/>
      <c r="GU194" s="46"/>
      <c r="GV194" s="46"/>
      <c r="GW194" s="46"/>
      <c r="GX194" s="46"/>
      <c r="GY194" s="46"/>
      <c r="GZ194" s="46"/>
      <c r="HA194" s="46"/>
      <c r="HB194" s="46"/>
      <c r="HC194" s="46"/>
      <c r="HD194" s="46"/>
      <c r="HE194" s="46"/>
      <c r="HF194" s="46"/>
      <c r="HG194" s="46"/>
      <c r="HH194" s="46"/>
      <c r="HI194" s="46"/>
      <c r="HJ194" s="46"/>
      <c r="HK194" s="46"/>
      <c r="HL194" s="46"/>
      <c r="HM194" s="46"/>
      <c r="HN194" s="46"/>
      <c r="HO194" s="46"/>
      <c r="HP194" s="46"/>
      <c r="HQ194" s="46"/>
      <c r="HR194" s="46"/>
      <c r="HS194" s="46"/>
      <c r="HT194" s="46"/>
      <c r="HU194" s="46"/>
      <c r="HV194" s="46"/>
      <c r="HW194" s="46"/>
      <c r="HX194" s="46"/>
      <c r="HY194" s="46"/>
      <c r="HZ194" s="46"/>
      <c r="IA194" s="46"/>
      <c r="IB194" s="46"/>
      <c r="IC194" s="46"/>
      <c r="ID194" s="46"/>
      <c r="IE194" s="46"/>
      <c r="IF194" s="46"/>
      <c r="IG194" s="46"/>
      <c r="IH194" s="46"/>
      <c r="II194" s="46"/>
      <c r="IJ194" s="46"/>
      <c r="IK194" s="46"/>
      <c r="IL194" s="46"/>
      <c r="IM194" s="46"/>
      <c r="IN194" s="46"/>
      <c r="IO194" s="46"/>
      <c r="IP194" s="46"/>
      <c r="IQ194" s="46"/>
      <c r="IR194" s="46"/>
      <c r="IS194" s="46"/>
      <c r="IT194" s="46"/>
      <c r="IU194" s="46"/>
      <c r="IV194" s="46"/>
      <c r="IW194" s="46"/>
    </row>
    <row r="195" spans="1:257" s="1" customFormat="1" ht="9" customHeight="1">
      <c r="A195" s="43">
        <v>45112</v>
      </c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5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6"/>
      <c r="CD195" s="46"/>
      <c r="CE195" s="46"/>
      <c r="CF195" s="46"/>
      <c r="CG195" s="46"/>
      <c r="CH195" s="46"/>
      <c r="CI195" s="46"/>
      <c r="CJ195" s="46"/>
      <c r="CK195" s="46"/>
      <c r="CL195" s="46"/>
      <c r="CM195" s="46"/>
      <c r="CN195" s="46"/>
      <c r="CO195" s="46"/>
      <c r="CP195" s="46"/>
      <c r="CQ195" s="46"/>
      <c r="CR195" s="46"/>
      <c r="CS195" s="46"/>
      <c r="CT195" s="46"/>
      <c r="CU195" s="46"/>
      <c r="CV195" s="46"/>
      <c r="CW195" s="46"/>
      <c r="CX195" s="46"/>
      <c r="CY195" s="46"/>
      <c r="CZ195" s="46"/>
      <c r="DA195" s="46"/>
      <c r="DB195" s="46"/>
      <c r="DC195" s="46"/>
      <c r="DD195" s="46"/>
      <c r="DE195" s="46"/>
      <c r="DF195" s="46"/>
      <c r="DG195" s="46"/>
      <c r="DH195" s="46"/>
      <c r="DI195" s="46"/>
      <c r="DJ195" s="46"/>
      <c r="DK195" s="46"/>
      <c r="DL195" s="46"/>
      <c r="DM195" s="46"/>
      <c r="DN195" s="46"/>
      <c r="DO195" s="46"/>
      <c r="DP195" s="46"/>
      <c r="DQ195" s="46"/>
      <c r="DR195" s="46"/>
      <c r="DS195" s="46"/>
      <c r="DT195" s="46"/>
      <c r="DU195" s="46"/>
      <c r="DV195" s="46"/>
      <c r="DW195" s="46"/>
      <c r="DX195" s="46"/>
      <c r="DY195" s="46"/>
      <c r="DZ195" s="46"/>
      <c r="EA195" s="46"/>
      <c r="EB195" s="46"/>
      <c r="EC195" s="46"/>
      <c r="ED195" s="46"/>
      <c r="EE195" s="46"/>
      <c r="EF195" s="46"/>
      <c r="EG195" s="46"/>
      <c r="EH195" s="46"/>
      <c r="EI195" s="46"/>
      <c r="EJ195" s="46"/>
      <c r="EK195" s="46"/>
      <c r="EL195" s="46"/>
      <c r="EM195" s="46"/>
      <c r="EN195" s="46"/>
      <c r="EO195" s="46"/>
      <c r="EP195" s="46"/>
      <c r="EQ195" s="46"/>
      <c r="ER195" s="46"/>
      <c r="ES195" s="46"/>
      <c r="ET195" s="46"/>
      <c r="EU195" s="46"/>
      <c r="EV195" s="46"/>
      <c r="EW195" s="46"/>
      <c r="EX195" s="46"/>
      <c r="EY195" s="46"/>
      <c r="EZ195" s="46"/>
      <c r="FA195" s="46"/>
      <c r="FB195" s="46"/>
      <c r="FC195" s="46"/>
      <c r="FD195" s="46"/>
      <c r="FE195" s="46"/>
      <c r="FF195" s="46"/>
      <c r="FG195" s="46"/>
      <c r="FH195" s="46"/>
      <c r="FI195" s="46"/>
      <c r="FJ195" s="46"/>
      <c r="FK195" s="46"/>
      <c r="FL195" s="46"/>
      <c r="FM195" s="46"/>
      <c r="FN195" s="46"/>
      <c r="FO195" s="46"/>
      <c r="FP195" s="46"/>
      <c r="FQ195" s="46"/>
      <c r="FR195" s="46"/>
      <c r="FS195" s="46"/>
      <c r="FT195" s="46"/>
      <c r="FU195" s="46"/>
      <c r="FV195" s="46"/>
      <c r="FW195" s="46"/>
      <c r="FX195" s="46"/>
      <c r="FY195" s="46"/>
      <c r="FZ195" s="46"/>
      <c r="GA195" s="46"/>
      <c r="GB195" s="46"/>
      <c r="GC195" s="46"/>
      <c r="GD195" s="46"/>
      <c r="GE195" s="46"/>
      <c r="GF195" s="46"/>
      <c r="GG195" s="46"/>
      <c r="GH195" s="46"/>
      <c r="GI195" s="46"/>
      <c r="GJ195" s="46"/>
      <c r="GK195" s="46"/>
      <c r="GL195" s="46"/>
      <c r="GM195" s="46"/>
      <c r="GN195" s="46"/>
      <c r="GO195" s="46"/>
      <c r="GP195" s="46"/>
      <c r="GQ195" s="46"/>
      <c r="GR195" s="46"/>
      <c r="GS195" s="46"/>
      <c r="GT195" s="46"/>
      <c r="GU195" s="46"/>
      <c r="GV195" s="46"/>
      <c r="GW195" s="46"/>
      <c r="GX195" s="46"/>
      <c r="GY195" s="46"/>
      <c r="GZ195" s="46"/>
      <c r="HA195" s="46"/>
      <c r="HB195" s="46"/>
      <c r="HC195" s="46"/>
      <c r="HD195" s="46"/>
      <c r="HE195" s="46"/>
      <c r="HF195" s="46"/>
      <c r="HG195" s="46"/>
      <c r="HH195" s="46"/>
      <c r="HI195" s="46"/>
      <c r="HJ195" s="46"/>
      <c r="HK195" s="46"/>
      <c r="HL195" s="46"/>
      <c r="HM195" s="46"/>
      <c r="HN195" s="46"/>
      <c r="HO195" s="46"/>
      <c r="HP195" s="46"/>
      <c r="HQ195" s="46"/>
      <c r="HR195" s="46"/>
      <c r="HS195" s="46"/>
      <c r="HT195" s="46"/>
      <c r="HU195" s="46"/>
      <c r="HV195" s="46"/>
      <c r="HW195" s="46"/>
      <c r="HX195" s="46"/>
      <c r="HY195" s="46"/>
      <c r="HZ195" s="46"/>
      <c r="IA195" s="46"/>
      <c r="IB195" s="46"/>
      <c r="IC195" s="46"/>
      <c r="ID195" s="46"/>
      <c r="IE195" s="46"/>
      <c r="IF195" s="46"/>
      <c r="IG195" s="46"/>
      <c r="IH195" s="46"/>
      <c r="II195" s="46"/>
      <c r="IJ195" s="46"/>
      <c r="IK195" s="46"/>
      <c r="IL195" s="46"/>
      <c r="IM195" s="46"/>
      <c r="IN195" s="46"/>
      <c r="IO195" s="46"/>
      <c r="IP195" s="46"/>
      <c r="IQ195" s="46"/>
      <c r="IR195" s="46"/>
      <c r="IS195" s="46"/>
      <c r="IT195" s="46"/>
      <c r="IU195" s="46"/>
      <c r="IV195" s="46"/>
      <c r="IW195" s="46"/>
    </row>
    <row r="196" spans="1:257" s="1" customFormat="1" ht="9" customHeight="1">
      <c r="A196" s="43">
        <v>45113</v>
      </c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5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6"/>
      <c r="CD196" s="46"/>
      <c r="CE196" s="46"/>
      <c r="CF196" s="46"/>
      <c r="CG196" s="46"/>
      <c r="CH196" s="46"/>
      <c r="CI196" s="46"/>
      <c r="CJ196" s="46"/>
      <c r="CK196" s="46"/>
      <c r="CL196" s="46"/>
      <c r="CM196" s="46"/>
      <c r="CN196" s="46"/>
      <c r="CO196" s="46"/>
      <c r="CP196" s="46"/>
      <c r="CQ196" s="46"/>
      <c r="CR196" s="46"/>
      <c r="CS196" s="46"/>
      <c r="CT196" s="46"/>
      <c r="CU196" s="46"/>
      <c r="CV196" s="46"/>
      <c r="CW196" s="46"/>
      <c r="CX196" s="46"/>
      <c r="CY196" s="46"/>
      <c r="CZ196" s="46"/>
      <c r="DA196" s="46"/>
      <c r="DB196" s="46"/>
      <c r="DC196" s="46"/>
      <c r="DD196" s="46"/>
      <c r="DE196" s="46"/>
      <c r="DF196" s="46"/>
      <c r="DG196" s="46"/>
      <c r="DH196" s="46"/>
      <c r="DI196" s="46"/>
      <c r="DJ196" s="46"/>
      <c r="DK196" s="46"/>
      <c r="DL196" s="46"/>
      <c r="DM196" s="46"/>
      <c r="DN196" s="46"/>
      <c r="DO196" s="46"/>
      <c r="DP196" s="46"/>
      <c r="DQ196" s="46"/>
      <c r="DR196" s="46"/>
      <c r="DS196" s="46"/>
      <c r="DT196" s="46"/>
      <c r="DU196" s="46"/>
      <c r="DV196" s="46"/>
      <c r="DW196" s="46"/>
      <c r="DX196" s="46"/>
      <c r="DY196" s="46"/>
      <c r="DZ196" s="46"/>
      <c r="EA196" s="46"/>
      <c r="EB196" s="46"/>
      <c r="EC196" s="46"/>
      <c r="ED196" s="46"/>
      <c r="EE196" s="46"/>
      <c r="EF196" s="46"/>
      <c r="EG196" s="46"/>
      <c r="EH196" s="46"/>
      <c r="EI196" s="46"/>
      <c r="EJ196" s="46"/>
      <c r="EK196" s="46"/>
      <c r="EL196" s="46"/>
      <c r="EM196" s="46"/>
      <c r="EN196" s="46"/>
      <c r="EO196" s="46"/>
      <c r="EP196" s="46"/>
      <c r="EQ196" s="46"/>
      <c r="ER196" s="46"/>
      <c r="ES196" s="46"/>
      <c r="ET196" s="46"/>
      <c r="EU196" s="46"/>
      <c r="EV196" s="46"/>
      <c r="EW196" s="46"/>
      <c r="EX196" s="46"/>
      <c r="EY196" s="46"/>
      <c r="EZ196" s="46"/>
      <c r="FA196" s="46"/>
      <c r="FB196" s="46"/>
      <c r="FC196" s="46"/>
      <c r="FD196" s="46"/>
      <c r="FE196" s="46"/>
      <c r="FF196" s="46"/>
      <c r="FG196" s="46"/>
      <c r="FH196" s="46"/>
      <c r="FI196" s="46"/>
      <c r="FJ196" s="46"/>
      <c r="FK196" s="46"/>
      <c r="FL196" s="46"/>
      <c r="FM196" s="46"/>
      <c r="FN196" s="46"/>
      <c r="FO196" s="46"/>
      <c r="FP196" s="46"/>
      <c r="FQ196" s="46"/>
      <c r="FR196" s="46"/>
      <c r="FS196" s="46"/>
      <c r="FT196" s="46"/>
      <c r="FU196" s="46"/>
      <c r="FV196" s="46"/>
      <c r="FW196" s="46"/>
      <c r="FX196" s="46"/>
      <c r="FY196" s="46"/>
      <c r="FZ196" s="46"/>
      <c r="GA196" s="46"/>
      <c r="GB196" s="46"/>
      <c r="GC196" s="46"/>
      <c r="GD196" s="46"/>
      <c r="GE196" s="46"/>
      <c r="GF196" s="46"/>
      <c r="GG196" s="46"/>
      <c r="GH196" s="46"/>
      <c r="GI196" s="46"/>
      <c r="GJ196" s="46"/>
      <c r="GK196" s="46"/>
      <c r="GL196" s="46"/>
      <c r="GM196" s="46"/>
      <c r="GN196" s="46"/>
      <c r="GO196" s="46"/>
      <c r="GP196" s="46"/>
      <c r="GQ196" s="46"/>
      <c r="GR196" s="46"/>
      <c r="GS196" s="46"/>
      <c r="GT196" s="46"/>
      <c r="GU196" s="46"/>
      <c r="GV196" s="46"/>
      <c r="GW196" s="46"/>
      <c r="GX196" s="46"/>
      <c r="GY196" s="46"/>
      <c r="GZ196" s="46"/>
      <c r="HA196" s="46"/>
      <c r="HB196" s="46"/>
      <c r="HC196" s="46"/>
      <c r="HD196" s="46"/>
      <c r="HE196" s="46"/>
      <c r="HF196" s="46"/>
      <c r="HG196" s="46"/>
      <c r="HH196" s="46"/>
      <c r="HI196" s="46"/>
      <c r="HJ196" s="46"/>
      <c r="HK196" s="46"/>
      <c r="HL196" s="46"/>
      <c r="HM196" s="46"/>
      <c r="HN196" s="46"/>
      <c r="HO196" s="46"/>
      <c r="HP196" s="46"/>
      <c r="HQ196" s="46"/>
      <c r="HR196" s="46"/>
      <c r="HS196" s="46"/>
      <c r="HT196" s="46"/>
      <c r="HU196" s="46"/>
      <c r="HV196" s="46"/>
      <c r="HW196" s="46"/>
      <c r="HX196" s="46"/>
      <c r="HY196" s="46"/>
      <c r="HZ196" s="46"/>
      <c r="IA196" s="46"/>
      <c r="IB196" s="46"/>
      <c r="IC196" s="46"/>
      <c r="ID196" s="46"/>
      <c r="IE196" s="46"/>
      <c r="IF196" s="46"/>
      <c r="IG196" s="46"/>
      <c r="IH196" s="46"/>
      <c r="II196" s="46"/>
      <c r="IJ196" s="46"/>
      <c r="IK196" s="46"/>
      <c r="IL196" s="46"/>
      <c r="IM196" s="46"/>
      <c r="IN196" s="46"/>
      <c r="IO196" s="46"/>
      <c r="IP196" s="46"/>
      <c r="IQ196" s="46"/>
      <c r="IR196" s="46"/>
      <c r="IS196" s="46"/>
      <c r="IT196" s="46"/>
      <c r="IU196" s="46"/>
      <c r="IV196" s="46"/>
      <c r="IW196" s="46"/>
    </row>
    <row r="197" spans="1:257" s="1" customFormat="1" ht="9" customHeight="1">
      <c r="A197" s="43">
        <v>45114</v>
      </c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5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6"/>
      <c r="CD197" s="46"/>
      <c r="CE197" s="46"/>
      <c r="CF197" s="46"/>
      <c r="CG197" s="46"/>
      <c r="CH197" s="46"/>
      <c r="CI197" s="46"/>
      <c r="CJ197" s="46"/>
      <c r="CK197" s="46"/>
      <c r="CL197" s="46"/>
      <c r="CM197" s="46"/>
      <c r="CN197" s="46"/>
      <c r="CO197" s="46"/>
      <c r="CP197" s="46"/>
      <c r="CQ197" s="46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  <c r="DK197" s="46"/>
      <c r="DL197" s="46"/>
      <c r="DM197" s="46"/>
      <c r="DN197" s="46"/>
      <c r="DO197" s="46"/>
      <c r="DP197" s="46"/>
      <c r="DQ197" s="46"/>
      <c r="DR197" s="46"/>
      <c r="DS197" s="46"/>
      <c r="DT197" s="46"/>
      <c r="DU197" s="46"/>
      <c r="DV197" s="46"/>
      <c r="DW197" s="46"/>
      <c r="DX197" s="46"/>
      <c r="DY197" s="46"/>
      <c r="DZ197" s="46"/>
      <c r="EA197" s="46"/>
      <c r="EB197" s="46"/>
      <c r="EC197" s="46"/>
      <c r="ED197" s="46"/>
      <c r="EE197" s="46"/>
      <c r="EF197" s="46"/>
      <c r="EG197" s="46"/>
      <c r="EH197" s="46"/>
      <c r="EI197" s="46"/>
      <c r="EJ197" s="46"/>
      <c r="EK197" s="46"/>
      <c r="EL197" s="46"/>
      <c r="EM197" s="46"/>
      <c r="EN197" s="46"/>
      <c r="EO197" s="46"/>
      <c r="EP197" s="46"/>
      <c r="EQ197" s="46"/>
      <c r="ER197" s="46"/>
      <c r="ES197" s="46"/>
      <c r="ET197" s="46"/>
      <c r="EU197" s="46"/>
      <c r="EV197" s="46"/>
      <c r="EW197" s="46"/>
      <c r="EX197" s="46"/>
      <c r="EY197" s="46"/>
      <c r="EZ197" s="46"/>
      <c r="FA197" s="46"/>
      <c r="FB197" s="46"/>
      <c r="FC197" s="46"/>
      <c r="FD197" s="46"/>
      <c r="FE197" s="46"/>
      <c r="FF197" s="46"/>
      <c r="FG197" s="46"/>
      <c r="FH197" s="46"/>
      <c r="FI197" s="46"/>
      <c r="FJ197" s="46"/>
      <c r="FK197" s="46"/>
      <c r="FL197" s="46"/>
      <c r="FM197" s="46"/>
      <c r="FN197" s="46"/>
      <c r="FO197" s="46"/>
      <c r="FP197" s="46"/>
      <c r="FQ197" s="46"/>
      <c r="FR197" s="46"/>
      <c r="FS197" s="46"/>
      <c r="FT197" s="46"/>
      <c r="FU197" s="46"/>
      <c r="FV197" s="46"/>
      <c r="FW197" s="46"/>
      <c r="FX197" s="46"/>
      <c r="FY197" s="46"/>
      <c r="FZ197" s="46"/>
      <c r="GA197" s="46"/>
      <c r="GB197" s="46"/>
      <c r="GC197" s="46"/>
      <c r="GD197" s="46"/>
      <c r="GE197" s="46"/>
      <c r="GF197" s="46"/>
      <c r="GG197" s="46"/>
      <c r="GH197" s="46"/>
      <c r="GI197" s="46"/>
      <c r="GJ197" s="46"/>
      <c r="GK197" s="46"/>
      <c r="GL197" s="46"/>
      <c r="GM197" s="46"/>
      <c r="GN197" s="46"/>
      <c r="GO197" s="46"/>
      <c r="GP197" s="46"/>
      <c r="GQ197" s="46"/>
      <c r="GR197" s="46"/>
      <c r="GS197" s="46"/>
      <c r="GT197" s="46"/>
      <c r="GU197" s="46"/>
      <c r="GV197" s="46"/>
      <c r="GW197" s="46"/>
      <c r="GX197" s="46"/>
      <c r="GY197" s="46"/>
      <c r="GZ197" s="46"/>
      <c r="HA197" s="46"/>
      <c r="HB197" s="46"/>
      <c r="HC197" s="46"/>
      <c r="HD197" s="46"/>
      <c r="HE197" s="46"/>
      <c r="HF197" s="46"/>
      <c r="HG197" s="46"/>
      <c r="HH197" s="46"/>
      <c r="HI197" s="46"/>
      <c r="HJ197" s="46"/>
      <c r="HK197" s="46"/>
      <c r="HL197" s="46"/>
      <c r="HM197" s="46"/>
      <c r="HN197" s="46"/>
      <c r="HO197" s="46"/>
      <c r="HP197" s="46"/>
      <c r="HQ197" s="46"/>
      <c r="HR197" s="46"/>
      <c r="HS197" s="46"/>
      <c r="HT197" s="46"/>
      <c r="HU197" s="46"/>
      <c r="HV197" s="46"/>
      <c r="HW197" s="46"/>
      <c r="HX197" s="46"/>
      <c r="HY197" s="46"/>
      <c r="HZ197" s="46"/>
      <c r="IA197" s="46"/>
      <c r="IB197" s="46"/>
      <c r="IC197" s="46"/>
      <c r="ID197" s="46"/>
      <c r="IE197" s="46"/>
      <c r="IF197" s="46"/>
      <c r="IG197" s="46"/>
      <c r="IH197" s="46"/>
      <c r="II197" s="46"/>
      <c r="IJ197" s="46"/>
      <c r="IK197" s="46"/>
      <c r="IL197" s="46"/>
      <c r="IM197" s="46"/>
      <c r="IN197" s="46"/>
      <c r="IO197" s="46"/>
      <c r="IP197" s="46"/>
      <c r="IQ197" s="46"/>
      <c r="IR197" s="46"/>
      <c r="IS197" s="46"/>
      <c r="IT197" s="46"/>
      <c r="IU197" s="46"/>
      <c r="IV197" s="46"/>
      <c r="IW197" s="46"/>
    </row>
    <row r="198" spans="1:257" s="1" customFormat="1" ht="9" customHeight="1">
      <c r="A198" s="43">
        <v>45115</v>
      </c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5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6"/>
      <c r="CD198" s="46"/>
      <c r="CE198" s="46"/>
      <c r="CF198" s="46"/>
      <c r="CG198" s="46"/>
      <c r="CH198" s="46"/>
      <c r="CI198" s="46"/>
      <c r="CJ198" s="46"/>
      <c r="CK198" s="46"/>
      <c r="CL198" s="46"/>
      <c r="CM198" s="46"/>
      <c r="CN198" s="46"/>
      <c r="CO198" s="46"/>
      <c r="CP198" s="46"/>
      <c r="CQ198" s="46"/>
      <c r="CR198" s="46"/>
      <c r="CS198" s="46"/>
      <c r="CT198" s="46"/>
      <c r="CU198" s="46"/>
      <c r="CV198" s="46"/>
      <c r="CW198" s="46"/>
      <c r="CX198" s="46"/>
      <c r="CY198" s="46"/>
      <c r="CZ198" s="46"/>
      <c r="DA198" s="46"/>
      <c r="DB198" s="46"/>
      <c r="DC198" s="46"/>
      <c r="DD198" s="46"/>
      <c r="DE198" s="46"/>
      <c r="DF198" s="46"/>
      <c r="DG198" s="46"/>
      <c r="DH198" s="46"/>
      <c r="DI198" s="46"/>
      <c r="DJ198" s="46"/>
      <c r="DK198" s="46"/>
      <c r="DL198" s="46"/>
      <c r="DM198" s="46"/>
      <c r="DN198" s="46"/>
      <c r="DO198" s="46"/>
      <c r="DP198" s="46"/>
      <c r="DQ198" s="46"/>
      <c r="DR198" s="46"/>
      <c r="DS198" s="46"/>
      <c r="DT198" s="46"/>
      <c r="DU198" s="46"/>
      <c r="DV198" s="46"/>
      <c r="DW198" s="46"/>
      <c r="DX198" s="46"/>
      <c r="DY198" s="46"/>
      <c r="DZ198" s="46"/>
      <c r="EA198" s="46"/>
      <c r="EB198" s="46"/>
      <c r="EC198" s="46"/>
      <c r="ED198" s="46"/>
      <c r="EE198" s="46"/>
      <c r="EF198" s="46"/>
      <c r="EG198" s="46"/>
      <c r="EH198" s="46"/>
      <c r="EI198" s="46"/>
      <c r="EJ198" s="46"/>
      <c r="EK198" s="46"/>
      <c r="EL198" s="46"/>
      <c r="EM198" s="46"/>
      <c r="EN198" s="46"/>
      <c r="EO198" s="46"/>
      <c r="EP198" s="46"/>
      <c r="EQ198" s="46"/>
      <c r="ER198" s="46"/>
      <c r="ES198" s="46"/>
      <c r="ET198" s="46"/>
      <c r="EU198" s="46"/>
      <c r="EV198" s="46"/>
      <c r="EW198" s="46"/>
      <c r="EX198" s="46"/>
      <c r="EY198" s="46"/>
      <c r="EZ198" s="46"/>
      <c r="FA198" s="46"/>
      <c r="FB198" s="46"/>
      <c r="FC198" s="46"/>
      <c r="FD198" s="46"/>
      <c r="FE198" s="46"/>
      <c r="FF198" s="46"/>
      <c r="FG198" s="46"/>
      <c r="FH198" s="46"/>
      <c r="FI198" s="46"/>
      <c r="FJ198" s="46"/>
      <c r="FK198" s="46"/>
      <c r="FL198" s="46"/>
      <c r="FM198" s="46"/>
      <c r="FN198" s="46"/>
      <c r="FO198" s="46"/>
      <c r="FP198" s="46"/>
      <c r="FQ198" s="46"/>
      <c r="FR198" s="46"/>
      <c r="FS198" s="46"/>
      <c r="FT198" s="46"/>
      <c r="FU198" s="46"/>
      <c r="FV198" s="46"/>
      <c r="FW198" s="46"/>
      <c r="FX198" s="46"/>
      <c r="FY198" s="46"/>
      <c r="FZ198" s="46"/>
      <c r="GA198" s="46"/>
      <c r="GB198" s="46"/>
      <c r="GC198" s="46"/>
      <c r="GD198" s="46"/>
      <c r="GE198" s="46"/>
      <c r="GF198" s="46"/>
      <c r="GG198" s="46"/>
      <c r="GH198" s="46"/>
      <c r="GI198" s="46"/>
      <c r="GJ198" s="46"/>
      <c r="GK198" s="46"/>
      <c r="GL198" s="46"/>
      <c r="GM198" s="46"/>
      <c r="GN198" s="46"/>
      <c r="GO198" s="46"/>
      <c r="GP198" s="46"/>
      <c r="GQ198" s="46"/>
      <c r="GR198" s="46"/>
      <c r="GS198" s="46"/>
      <c r="GT198" s="46"/>
      <c r="GU198" s="46"/>
      <c r="GV198" s="46"/>
      <c r="GW198" s="46"/>
      <c r="GX198" s="46"/>
      <c r="GY198" s="46"/>
      <c r="GZ198" s="46"/>
      <c r="HA198" s="46"/>
      <c r="HB198" s="46"/>
      <c r="HC198" s="46"/>
      <c r="HD198" s="46"/>
      <c r="HE198" s="46"/>
      <c r="HF198" s="46"/>
      <c r="HG198" s="46"/>
      <c r="HH198" s="46"/>
      <c r="HI198" s="46"/>
      <c r="HJ198" s="46"/>
      <c r="HK198" s="46"/>
      <c r="HL198" s="46"/>
      <c r="HM198" s="46"/>
      <c r="HN198" s="46"/>
      <c r="HO198" s="46"/>
      <c r="HP198" s="46"/>
      <c r="HQ198" s="46"/>
      <c r="HR198" s="46"/>
      <c r="HS198" s="46"/>
      <c r="HT198" s="46"/>
      <c r="HU198" s="46"/>
      <c r="HV198" s="46"/>
      <c r="HW198" s="46"/>
      <c r="HX198" s="46"/>
      <c r="HY198" s="46"/>
      <c r="HZ198" s="46"/>
      <c r="IA198" s="46"/>
      <c r="IB198" s="46"/>
      <c r="IC198" s="46"/>
      <c r="ID198" s="46"/>
      <c r="IE198" s="46"/>
      <c r="IF198" s="46"/>
      <c r="IG198" s="46"/>
      <c r="IH198" s="46"/>
      <c r="II198" s="46"/>
      <c r="IJ198" s="46"/>
      <c r="IK198" s="46"/>
      <c r="IL198" s="46"/>
      <c r="IM198" s="46"/>
      <c r="IN198" s="46"/>
      <c r="IO198" s="46"/>
      <c r="IP198" s="46"/>
      <c r="IQ198" s="46"/>
      <c r="IR198" s="46"/>
      <c r="IS198" s="46"/>
      <c r="IT198" s="46"/>
      <c r="IU198" s="46"/>
      <c r="IV198" s="46"/>
      <c r="IW198" s="46"/>
    </row>
    <row r="199" spans="1:257" s="1" customFormat="1" ht="9" customHeight="1">
      <c r="A199" s="43">
        <v>45116</v>
      </c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5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6"/>
      <c r="CD199" s="46"/>
      <c r="CE199" s="46"/>
      <c r="CF199" s="46"/>
      <c r="CG199" s="46"/>
      <c r="CH199" s="46"/>
      <c r="CI199" s="46"/>
      <c r="CJ199" s="46"/>
      <c r="CK199" s="46"/>
      <c r="CL199" s="46"/>
      <c r="CM199" s="46"/>
      <c r="CN199" s="46"/>
      <c r="CO199" s="46"/>
      <c r="CP199" s="46"/>
      <c r="CQ199" s="46"/>
      <c r="CR199" s="46"/>
      <c r="CS199" s="46"/>
      <c r="CT199" s="46"/>
      <c r="CU199" s="46"/>
      <c r="CV199" s="46"/>
      <c r="CW199" s="46"/>
      <c r="CX199" s="46"/>
      <c r="CY199" s="46"/>
      <c r="CZ199" s="46"/>
      <c r="DA199" s="46"/>
      <c r="DB199" s="46"/>
      <c r="DC199" s="46"/>
      <c r="DD199" s="46"/>
      <c r="DE199" s="46"/>
      <c r="DF199" s="46"/>
      <c r="DG199" s="46"/>
      <c r="DH199" s="46"/>
      <c r="DI199" s="46"/>
      <c r="DJ199" s="46"/>
      <c r="DK199" s="46"/>
      <c r="DL199" s="46"/>
      <c r="DM199" s="46"/>
      <c r="DN199" s="46"/>
      <c r="DO199" s="46"/>
      <c r="DP199" s="46"/>
      <c r="DQ199" s="46"/>
      <c r="DR199" s="46"/>
      <c r="DS199" s="46"/>
      <c r="DT199" s="46"/>
      <c r="DU199" s="46"/>
      <c r="DV199" s="46"/>
      <c r="DW199" s="46"/>
      <c r="DX199" s="46"/>
      <c r="DY199" s="46"/>
      <c r="DZ199" s="46"/>
      <c r="EA199" s="46"/>
      <c r="EB199" s="46"/>
      <c r="EC199" s="46"/>
      <c r="ED199" s="46"/>
      <c r="EE199" s="46"/>
      <c r="EF199" s="46"/>
      <c r="EG199" s="46"/>
      <c r="EH199" s="46"/>
      <c r="EI199" s="46"/>
      <c r="EJ199" s="46"/>
      <c r="EK199" s="46"/>
      <c r="EL199" s="46"/>
      <c r="EM199" s="46"/>
      <c r="EN199" s="46"/>
      <c r="EO199" s="46"/>
      <c r="EP199" s="46"/>
      <c r="EQ199" s="46"/>
      <c r="ER199" s="46"/>
      <c r="ES199" s="46"/>
      <c r="ET199" s="46"/>
      <c r="EU199" s="46"/>
      <c r="EV199" s="46"/>
      <c r="EW199" s="46"/>
      <c r="EX199" s="46"/>
      <c r="EY199" s="46"/>
      <c r="EZ199" s="46"/>
      <c r="FA199" s="46"/>
      <c r="FB199" s="46"/>
      <c r="FC199" s="46"/>
      <c r="FD199" s="46"/>
      <c r="FE199" s="46"/>
      <c r="FF199" s="46"/>
      <c r="FG199" s="46"/>
      <c r="FH199" s="46"/>
      <c r="FI199" s="46"/>
      <c r="FJ199" s="46"/>
      <c r="FK199" s="46"/>
      <c r="FL199" s="46"/>
      <c r="FM199" s="46"/>
      <c r="FN199" s="46"/>
      <c r="FO199" s="46"/>
      <c r="FP199" s="46"/>
      <c r="FQ199" s="46"/>
      <c r="FR199" s="46"/>
      <c r="FS199" s="46"/>
      <c r="FT199" s="46"/>
      <c r="FU199" s="46"/>
      <c r="FV199" s="46"/>
      <c r="FW199" s="46"/>
      <c r="FX199" s="46"/>
      <c r="FY199" s="46"/>
      <c r="FZ199" s="46"/>
      <c r="GA199" s="46"/>
      <c r="GB199" s="46"/>
      <c r="GC199" s="46"/>
      <c r="GD199" s="46"/>
      <c r="GE199" s="46"/>
      <c r="GF199" s="46"/>
      <c r="GG199" s="46"/>
      <c r="GH199" s="46"/>
      <c r="GI199" s="46"/>
      <c r="GJ199" s="46"/>
      <c r="GK199" s="46"/>
      <c r="GL199" s="46"/>
      <c r="GM199" s="46"/>
      <c r="GN199" s="46"/>
      <c r="GO199" s="46"/>
      <c r="GP199" s="46"/>
      <c r="GQ199" s="46"/>
      <c r="GR199" s="46"/>
      <c r="GS199" s="46"/>
      <c r="GT199" s="46"/>
      <c r="GU199" s="46"/>
      <c r="GV199" s="46"/>
      <c r="GW199" s="46"/>
      <c r="GX199" s="46"/>
      <c r="GY199" s="46"/>
      <c r="GZ199" s="46"/>
      <c r="HA199" s="46"/>
      <c r="HB199" s="46"/>
      <c r="HC199" s="46"/>
      <c r="HD199" s="46"/>
      <c r="HE199" s="46"/>
      <c r="HF199" s="46"/>
      <c r="HG199" s="46"/>
      <c r="HH199" s="46"/>
      <c r="HI199" s="46"/>
      <c r="HJ199" s="46"/>
      <c r="HK199" s="46"/>
      <c r="HL199" s="46"/>
      <c r="HM199" s="46"/>
      <c r="HN199" s="46"/>
      <c r="HO199" s="46"/>
      <c r="HP199" s="46"/>
      <c r="HQ199" s="46"/>
      <c r="HR199" s="46"/>
      <c r="HS199" s="46"/>
      <c r="HT199" s="46"/>
      <c r="HU199" s="46"/>
      <c r="HV199" s="46"/>
      <c r="HW199" s="46"/>
      <c r="HX199" s="46"/>
      <c r="HY199" s="46"/>
      <c r="HZ199" s="46"/>
      <c r="IA199" s="46"/>
      <c r="IB199" s="46"/>
      <c r="IC199" s="46"/>
      <c r="ID199" s="46"/>
      <c r="IE199" s="46"/>
      <c r="IF199" s="46"/>
      <c r="IG199" s="46"/>
      <c r="IH199" s="46"/>
      <c r="II199" s="46"/>
      <c r="IJ199" s="46"/>
      <c r="IK199" s="46"/>
      <c r="IL199" s="46"/>
      <c r="IM199" s="46"/>
      <c r="IN199" s="46"/>
      <c r="IO199" s="46"/>
      <c r="IP199" s="46"/>
      <c r="IQ199" s="46"/>
      <c r="IR199" s="46"/>
      <c r="IS199" s="46"/>
      <c r="IT199" s="46"/>
      <c r="IU199" s="46"/>
      <c r="IV199" s="46"/>
      <c r="IW199" s="46"/>
    </row>
    <row r="200" spans="1:257" s="1" customFormat="1" ht="9" customHeight="1">
      <c r="A200" s="43">
        <v>45117</v>
      </c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5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6"/>
      <c r="CD200" s="46"/>
      <c r="CE200" s="46"/>
      <c r="CF200" s="46"/>
      <c r="CG200" s="46"/>
      <c r="CH200" s="46"/>
      <c r="CI200" s="46"/>
      <c r="CJ200" s="46"/>
      <c r="CK200" s="46"/>
      <c r="CL200" s="46"/>
      <c r="CM200" s="46"/>
      <c r="CN200" s="46"/>
      <c r="CO200" s="46"/>
      <c r="CP200" s="46"/>
      <c r="CQ200" s="46"/>
      <c r="CR200" s="46"/>
      <c r="CS200" s="46"/>
      <c r="CT200" s="46"/>
      <c r="CU200" s="46"/>
      <c r="CV200" s="46"/>
      <c r="CW200" s="46"/>
      <c r="CX200" s="46"/>
      <c r="CY200" s="46"/>
      <c r="CZ200" s="46"/>
      <c r="DA200" s="46"/>
      <c r="DB200" s="46"/>
      <c r="DC200" s="46"/>
      <c r="DD200" s="46"/>
      <c r="DE200" s="46"/>
      <c r="DF200" s="46"/>
      <c r="DG200" s="46"/>
      <c r="DH200" s="46"/>
      <c r="DI200" s="46"/>
      <c r="DJ200" s="46"/>
      <c r="DK200" s="46"/>
      <c r="DL200" s="46"/>
      <c r="DM200" s="46"/>
      <c r="DN200" s="46"/>
      <c r="DO200" s="46"/>
      <c r="DP200" s="46"/>
      <c r="DQ200" s="46"/>
      <c r="DR200" s="46"/>
      <c r="DS200" s="46"/>
      <c r="DT200" s="46"/>
      <c r="DU200" s="46"/>
      <c r="DV200" s="46"/>
      <c r="DW200" s="46"/>
      <c r="DX200" s="46"/>
      <c r="DY200" s="46"/>
      <c r="DZ200" s="46"/>
      <c r="EA200" s="46"/>
      <c r="EB200" s="46"/>
      <c r="EC200" s="46"/>
      <c r="ED200" s="46"/>
      <c r="EE200" s="46"/>
      <c r="EF200" s="46"/>
      <c r="EG200" s="46"/>
      <c r="EH200" s="46"/>
      <c r="EI200" s="46"/>
      <c r="EJ200" s="46"/>
      <c r="EK200" s="46"/>
      <c r="EL200" s="46"/>
      <c r="EM200" s="46"/>
      <c r="EN200" s="46"/>
      <c r="EO200" s="46"/>
      <c r="EP200" s="46"/>
      <c r="EQ200" s="46"/>
      <c r="ER200" s="46"/>
      <c r="ES200" s="46"/>
      <c r="ET200" s="46"/>
      <c r="EU200" s="46"/>
      <c r="EV200" s="46"/>
      <c r="EW200" s="46"/>
      <c r="EX200" s="46"/>
      <c r="EY200" s="46"/>
      <c r="EZ200" s="46"/>
      <c r="FA200" s="46"/>
      <c r="FB200" s="46"/>
      <c r="FC200" s="46"/>
      <c r="FD200" s="46"/>
      <c r="FE200" s="46"/>
      <c r="FF200" s="46"/>
      <c r="FG200" s="46"/>
      <c r="FH200" s="46"/>
      <c r="FI200" s="46"/>
      <c r="FJ200" s="46"/>
      <c r="FK200" s="46"/>
      <c r="FL200" s="46"/>
      <c r="FM200" s="46"/>
      <c r="FN200" s="46"/>
      <c r="FO200" s="46"/>
      <c r="FP200" s="46"/>
      <c r="FQ200" s="46"/>
      <c r="FR200" s="46"/>
      <c r="FS200" s="46"/>
      <c r="FT200" s="46"/>
      <c r="FU200" s="46"/>
      <c r="FV200" s="46"/>
      <c r="FW200" s="46"/>
      <c r="FX200" s="46"/>
      <c r="FY200" s="46"/>
      <c r="FZ200" s="46"/>
      <c r="GA200" s="46"/>
      <c r="GB200" s="46"/>
      <c r="GC200" s="46"/>
      <c r="GD200" s="46"/>
      <c r="GE200" s="46"/>
      <c r="GF200" s="46"/>
      <c r="GG200" s="46"/>
      <c r="GH200" s="46"/>
      <c r="GI200" s="46"/>
      <c r="GJ200" s="46"/>
      <c r="GK200" s="46"/>
      <c r="GL200" s="46"/>
      <c r="GM200" s="46"/>
      <c r="GN200" s="46"/>
      <c r="GO200" s="46"/>
      <c r="GP200" s="46"/>
      <c r="GQ200" s="46"/>
      <c r="GR200" s="46"/>
      <c r="GS200" s="46"/>
      <c r="GT200" s="46"/>
      <c r="GU200" s="46"/>
      <c r="GV200" s="46"/>
      <c r="GW200" s="46"/>
      <c r="GX200" s="46"/>
      <c r="GY200" s="46"/>
      <c r="GZ200" s="46"/>
      <c r="HA200" s="46"/>
      <c r="HB200" s="46"/>
      <c r="HC200" s="46"/>
      <c r="HD200" s="46"/>
      <c r="HE200" s="46"/>
      <c r="HF200" s="46"/>
      <c r="HG200" s="46"/>
      <c r="HH200" s="46"/>
      <c r="HI200" s="46"/>
      <c r="HJ200" s="46"/>
      <c r="HK200" s="46"/>
      <c r="HL200" s="46"/>
      <c r="HM200" s="46"/>
      <c r="HN200" s="46"/>
      <c r="HO200" s="46"/>
      <c r="HP200" s="46"/>
      <c r="HQ200" s="46"/>
      <c r="HR200" s="46"/>
      <c r="HS200" s="46"/>
      <c r="HT200" s="46"/>
      <c r="HU200" s="46"/>
      <c r="HV200" s="46"/>
      <c r="HW200" s="46"/>
      <c r="HX200" s="46"/>
      <c r="HY200" s="46"/>
      <c r="HZ200" s="46"/>
      <c r="IA200" s="46"/>
      <c r="IB200" s="46"/>
      <c r="IC200" s="46"/>
      <c r="ID200" s="46"/>
      <c r="IE200" s="46"/>
      <c r="IF200" s="46"/>
      <c r="IG200" s="46"/>
      <c r="IH200" s="46"/>
      <c r="II200" s="46"/>
      <c r="IJ200" s="46"/>
      <c r="IK200" s="46"/>
      <c r="IL200" s="46"/>
      <c r="IM200" s="46"/>
      <c r="IN200" s="46"/>
      <c r="IO200" s="46"/>
      <c r="IP200" s="46"/>
      <c r="IQ200" s="46"/>
      <c r="IR200" s="46"/>
      <c r="IS200" s="46"/>
      <c r="IT200" s="46"/>
      <c r="IU200" s="46"/>
      <c r="IV200" s="46"/>
      <c r="IW200" s="46"/>
    </row>
    <row r="201" spans="1:257" s="1" customFormat="1" ht="9" customHeight="1">
      <c r="A201" s="43">
        <v>45118</v>
      </c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5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6"/>
      <c r="CD201" s="46"/>
      <c r="CE201" s="46"/>
      <c r="CF201" s="46"/>
      <c r="CG201" s="46"/>
      <c r="CH201" s="46"/>
      <c r="CI201" s="46"/>
      <c r="CJ201" s="46"/>
      <c r="CK201" s="46"/>
      <c r="CL201" s="46"/>
      <c r="CM201" s="46"/>
      <c r="CN201" s="46"/>
      <c r="CO201" s="46"/>
      <c r="CP201" s="46"/>
      <c r="CQ201" s="46"/>
      <c r="CR201" s="46"/>
      <c r="CS201" s="46"/>
      <c r="CT201" s="46"/>
      <c r="CU201" s="46"/>
      <c r="CV201" s="46"/>
      <c r="CW201" s="46"/>
      <c r="CX201" s="46"/>
      <c r="CY201" s="46"/>
      <c r="CZ201" s="46"/>
      <c r="DA201" s="46"/>
      <c r="DB201" s="46"/>
      <c r="DC201" s="46"/>
      <c r="DD201" s="46"/>
      <c r="DE201" s="46"/>
      <c r="DF201" s="46"/>
      <c r="DG201" s="46"/>
      <c r="DH201" s="46"/>
      <c r="DI201" s="46"/>
      <c r="DJ201" s="46"/>
      <c r="DK201" s="46"/>
      <c r="DL201" s="46"/>
      <c r="DM201" s="46"/>
      <c r="DN201" s="46"/>
      <c r="DO201" s="46"/>
      <c r="DP201" s="46"/>
      <c r="DQ201" s="46"/>
      <c r="DR201" s="46"/>
      <c r="DS201" s="46"/>
      <c r="DT201" s="46"/>
      <c r="DU201" s="46"/>
      <c r="DV201" s="46"/>
      <c r="DW201" s="46"/>
      <c r="DX201" s="46"/>
      <c r="DY201" s="46"/>
      <c r="DZ201" s="46"/>
      <c r="EA201" s="46"/>
      <c r="EB201" s="46"/>
      <c r="EC201" s="46"/>
      <c r="ED201" s="46"/>
      <c r="EE201" s="46"/>
      <c r="EF201" s="46"/>
      <c r="EG201" s="46"/>
      <c r="EH201" s="46"/>
      <c r="EI201" s="46"/>
      <c r="EJ201" s="46"/>
      <c r="EK201" s="46"/>
      <c r="EL201" s="46"/>
      <c r="EM201" s="46"/>
      <c r="EN201" s="46"/>
      <c r="EO201" s="46"/>
      <c r="EP201" s="46"/>
      <c r="EQ201" s="46"/>
      <c r="ER201" s="46"/>
      <c r="ES201" s="46"/>
      <c r="ET201" s="46"/>
      <c r="EU201" s="46"/>
      <c r="EV201" s="46"/>
      <c r="EW201" s="46"/>
      <c r="EX201" s="46"/>
      <c r="EY201" s="46"/>
      <c r="EZ201" s="46"/>
      <c r="FA201" s="46"/>
      <c r="FB201" s="46"/>
      <c r="FC201" s="46"/>
      <c r="FD201" s="46"/>
      <c r="FE201" s="46"/>
      <c r="FF201" s="46"/>
      <c r="FG201" s="46"/>
      <c r="FH201" s="46"/>
      <c r="FI201" s="46"/>
      <c r="FJ201" s="46"/>
      <c r="FK201" s="46"/>
      <c r="FL201" s="46"/>
      <c r="FM201" s="46"/>
      <c r="FN201" s="46"/>
      <c r="FO201" s="46"/>
      <c r="FP201" s="46"/>
      <c r="FQ201" s="46"/>
      <c r="FR201" s="46"/>
      <c r="FS201" s="46"/>
      <c r="FT201" s="46"/>
      <c r="FU201" s="46"/>
      <c r="FV201" s="46"/>
      <c r="FW201" s="46"/>
      <c r="FX201" s="46"/>
      <c r="FY201" s="46"/>
      <c r="FZ201" s="46"/>
      <c r="GA201" s="46"/>
      <c r="GB201" s="46"/>
      <c r="GC201" s="46"/>
      <c r="GD201" s="46"/>
      <c r="GE201" s="46"/>
      <c r="GF201" s="46"/>
      <c r="GG201" s="46"/>
      <c r="GH201" s="46"/>
      <c r="GI201" s="46"/>
      <c r="GJ201" s="46"/>
      <c r="GK201" s="46"/>
      <c r="GL201" s="46"/>
      <c r="GM201" s="46"/>
      <c r="GN201" s="46"/>
      <c r="GO201" s="46"/>
      <c r="GP201" s="46"/>
      <c r="GQ201" s="46"/>
      <c r="GR201" s="46"/>
      <c r="GS201" s="46"/>
      <c r="GT201" s="46"/>
      <c r="GU201" s="46"/>
      <c r="GV201" s="46"/>
      <c r="GW201" s="46"/>
      <c r="GX201" s="46"/>
      <c r="GY201" s="46"/>
      <c r="GZ201" s="46"/>
      <c r="HA201" s="46"/>
      <c r="HB201" s="46"/>
      <c r="HC201" s="46"/>
      <c r="HD201" s="46"/>
      <c r="HE201" s="46"/>
      <c r="HF201" s="46"/>
      <c r="HG201" s="46"/>
      <c r="HH201" s="46"/>
      <c r="HI201" s="46"/>
      <c r="HJ201" s="46"/>
      <c r="HK201" s="46"/>
      <c r="HL201" s="46"/>
      <c r="HM201" s="46"/>
      <c r="HN201" s="46"/>
      <c r="HO201" s="46"/>
      <c r="HP201" s="46"/>
      <c r="HQ201" s="46"/>
      <c r="HR201" s="46"/>
      <c r="HS201" s="46"/>
      <c r="HT201" s="46"/>
      <c r="HU201" s="46"/>
      <c r="HV201" s="46"/>
      <c r="HW201" s="46"/>
      <c r="HX201" s="46"/>
      <c r="HY201" s="46"/>
      <c r="HZ201" s="46"/>
      <c r="IA201" s="46"/>
      <c r="IB201" s="46"/>
      <c r="IC201" s="46"/>
      <c r="ID201" s="46"/>
      <c r="IE201" s="46"/>
      <c r="IF201" s="46"/>
      <c r="IG201" s="46"/>
      <c r="IH201" s="46"/>
      <c r="II201" s="46"/>
      <c r="IJ201" s="46"/>
      <c r="IK201" s="46"/>
      <c r="IL201" s="46"/>
      <c r="IM201" s="46"/>
      <c r="IN201" s="46"/>
      <c r="IO201" s="46"/>
      <c r="IP201" s="46"/>
      <c r="IQ201" s="46"/>
      <c r="IR201" s="46"/>
      <c r="IS201" s="46"/>
      <c r="IT201" s="46"/>
      <c r="IU201" s="46"/>
      <c r="IV201" s="46"/>
      <c r="IW201" s="46"/>
    </row>
    <row r="202" spans="1:257" s="1" customFormat="1" ht="9" customHeight="1">
      <c r="A202" s="43">
        <v>45119</v>
      </c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5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6"/>
      <c r="CD202" s="46"/>
      <c r="CE202" s="46"/>
      <c r="CF202" s="46"/>
      <c r="CG202" s="46"/>
      <c r="CH202" s="46"/>
      <c r="CI202" s="46"/>
      <c r="CJ202" s="46"/>
      <c r="CK202" s="46"/>
      <c r="CL202" s="46"/>
      <c r="CM202" s="46"/>
      <c r="CN202" s="46"/>
      <c r="CO202" s="46"/>
      <c r="CP202" s="46"/>
      <c r="CQ202" s="46"/>
      <c r="CR202" s="46"/>
      <c r="CS202" s="46"/>
      <c r="CT202" s="46"/>
      <c r="CU202" s="46"/>
      <c r="CV202" s="46"/>
      <c r="CW202" s="46"/>
      <c r="CX202" s="46"/>
      <c r="CY202" s="46"/>
      <c r="CZ202" s="46"/>
      <c r="DA202" s="46"/>
      <c r="DB202" s="46"/>
      <c r="DC202" s="46"/>
      <c r="DD202" s="46"/>
      <c r="DE202" s="46"/>
      <c r="DF202" s="46"/>
      <c r="DG202" s="46"/>
      <c r="DH202" s="46"/>
      <c r="DI202" s="46"/>
      <c r="DJ202" s="46"/>
      <c r="DK202" s="46"/>
      <c r="DL202" s="46"/>
      <c r="DM202" s="46"/>
      <c r="DN202" s="46"/>
      <c r="DO202" s="46"/>
      <c r="DP202" s="46"/>
      <c r="DQ202" s="46"/>
      <c r="DR202" s="46"/>
      <c r="DS202" s="46"/>
      <c r="DT202" s="46"/>
      <c r="DU202" s="46"/>
      <c r="DV202" s="46"/>
      <c r="DW202" s="46"/>
      <c r="DX202" s="46"/>
      <c r="DY202" s="46"/>
      <c r="DZ202" s="46"/>
      <c r="EA202" s="46"/>
      <c r="EB202" s="46"/>
      <c r="EC202" s="46"/>
      <c r="ED202" s="46"/>
      <c r="EE202" s="46"/>
      <c r="EF202" s="46"/>
      <c r="EG202" s="46"/>
      <c r="EH202" s="46"/>
      <c r="EI202" s="46"/>
      <c r="EJ202" s="46"/>
      <c r="EK202" s="46"/>
      <c r="EL202" s="46"/>
      <c r="EM202" s="46"/>
      <c r="EN202" s="46"/>
      <c r="EO202" s="46"/>
      <c r="EP202" s="46"/>
      <c r="EQ202" s="46"/>
      <c r="ER202" s="46"/>
      <c r="ES202" s="46"/>
      <c r="ET202" s="46"/>
      <c r="EU202" s="46"/>
      <c r="EV202" s="46"/>
      <c r="EW202" s="46"/>
      <c r="EX202" s="46"/>
      <c r="EY202" s="46"/>
      <c r="EZ202" s="46"/>
      <c r="FA202" s="46"/>
      <c r="FB202" s="46"/>
      <c r="FC202" s="46"/>
      <c r="FD202" s="46"/>
      <c r="FE202" s="46"/>
      <c r="FF202" s="46"/>
      <c r="FG202" s="46"/>
      <c r="FH202" s="46"/>
      <c r="FI202" s="46"/>
      <c r="FJ202" s="46"/>
      <c r="FK202" s="46"/>
      <c r="FL202" s="46"/>
      <c r="FM202" s="46"/>
      <c r="FN202" s="46"/>
      <c r="FO202" s="46"/>
      <c r="FP202" s="46"/>
      <c r="FQ202" s="46"/>
      <c r="FR202" s="46"/>
      <c r="FS202" s="46"/>
      <c r="FT202" s="46"/>
      <c r="FU202" s="46"/>
      <c r="FV202" s="46"/>
      <c r="FW202" s="46"/>
      <c r="FX202" s="46"/>
      <c r="FY202" s="46"/>
      <c r="FZ202" s="46"/>
      <c r="GA202" s="46"/>
      <c r="GB202" s="46"/>
      <c r="GC202" s="46"/>
      <c r="GD202" s="46"/>
      <c r="GE202" s="46"/>
      <c r="GF202" s="46"/>
      <c r="GG202" s="46"/>
      <c r="GH202" s="46"/>
      <c r="GI202" s="46"/>
      <c r="GJ202" s="46"/>
      <c r="GK202" s="46"/>
      <c r="GL202" s="46"/>
      <c r="GM202" s="46"/>
      <c r="GN202" s="46"/>
      <c r="GO202" s="46"/>
      <c r="GP202" s="46"/>
      <c r="GQ202" s="46"/>
      <c r="GR202" s="46"/>
      <c r="GS202" s="46"/>
      <c r="GT202" s="46"/>
      <c r="GU202" s="46"/>
      <c r="GV202" s="46"/>
      <c r="GW202" s="46"/>
      <c r="GX202" s="46"/>
      <c r="GY202" s="46"/>
      <c r="GZ202" s="46"/>
      <c r="HA202" s="46"/>
      <c r="HB202" s="46"/>
      <c r="HC202" s="46"/>
      <c r="HD202" s="46"/>
      <c r="HE202" s="46"/>
      <c r="HF202" s="46"/>
      <c r="HG202" s="46"/>
      <c r="HH202" s="46"/>
      <c r="HI202" s="46"/>
      <c r="HJ202" s="46"/>
      <c r="HK202" s="46"/>
      <c r="HL202" s="46"/>
      <c r="HM202" s="46"/>
      <c r="HN202" s="46"/>
      <c r="HO202" s="46"/>
      <c r="HP202" s="46"/>
      <c r="HQ202" s="46"/>
      <c r="HR202" s="46"/>
      <c r="HS202" s="46"/>
      <c r="HT202" s="46"/>
      <c r="HU202" s="46"/>
      <c r="HV202" s="46"/>
      <c r="HW202" s="46"/>
      <c r="HX202" s="46"/>
      <c r="HY202" s="46"/>
      <c r="HZ202" s="46"/>
      <c r="IA202" s="46"/>
      <c r="IB202" s="46"/>
      <c r="IC202" s="46"/>
      <c r="ID202" s="46"/>
      <c r="IE202" s="46"/>
      <c r="IF202" s="46"/>
      <c r="IG202" s="46"/>
      <c r="IH202" s="46"/>
      <c r="II202" s="46"/>
      <c r="IJ202" s="46"/>
      <c r="IK202" s="46"/>
      <c r="IL202" s="46"/>
      <c r="IM202" s="46"/>
      <c r="IN202" s="46"/>
      <c r="IO202" s="46"/>
      <c r="IP202" s="46"/>
      <c r="IQ202" s="46"/>
      <c r="IR202" s="46"/>
      <c r="IS202" s="46"/>
      <c r="IT202" s="46"/>
      <c r="IU202" s="46"/>
      <c r="IV202" s="46"/>
      <c r="IW202" s="46"/>
    </row>
    <row r="203" spans="1:257" s="1" customFormat="1" ht="9" customHeight="1">
      <c r="A203" s="43">
        <v>45120</v>
      </c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5"/>
      <c r="BC203" s="44"/>
      <c r="BD203" s="44"/>
      <c r="BE203" s="44"/>
      <c r="BF203" s="44"/>
      <c r="BG203" s="44"/>
      <c r="BH203" s="44"/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4"/>
      <c r="BT203" s="44"/>
      <c r="BU203" s="44"/>
      <c r="BV203" s="44"/>
      <c r="BW203" s="44"/>
      <c r="BX203" s="44"/>
      <c r="BY203" s="44"/>
      <c r="BZ203" s="44"/>
      <c r="CA203" s="44"/>
      <c r="CB203" s="44"/>
      <c r="CC203" s="46"/>
      <c r="CD203" s="46"/>
      <c r="CE203" s="46"/>
      <c r="CF203" s="46"/>
      <c r="CG203" s="46"/>
      <c r="CH203" s="46"/>
      <c r="CI203" s="46"/>
      <c r="CJ203" s="46"/>
      <c r="CK203" s="46"/>
      <c r="CL203" s="46"/>
      <c r="CM203" s="46"/>
      <c r="CN203" s="46"/>
      <c r="CO203" s="46"/>
      <c r="CP203" s="46"/>
      <c r="CQ203" s="46"/>
      <c r="CR203" s="46"/>
      <c r="CS203" s="46"/>
      <c r="CT203" s="46"/>
      <c r="CU203" s="46"/>
      <c r="CV203" s="46"/>
      <c r="CW203" s="46"/>
      <c r="CX203" s="46"/>
      <c r="CY203" s="46"/>
      <c r="CZ203" s="46"/>
      <c r="DA203" s="46"/>
      <c r="DB203" s="46"/>
      <c r="DC203" s="46"/>
      <c r="DD203" s="46"/>
      <c r="DE203" s="46"/>
      <c r="DF203" s="46"/>
      <c r="DG203" s="46"/>
      <c r="DH203" s="46"/>
      <c r="DI203" s="46"/>
      <c r="DJ203" s="46"/>
      <c r="DK203" s="46"/>
      <c r="DL203" s="46"/>
      <c r="DM203" s="46"/>
      <c r="DN203" s="46"/>
      <c r="DO203" s="46"/>
      <c r="DP203" s="46"/>
      <c r="DQ203" s="46"/>
      <c r="DR203" s="46"/>
      <c r="DS203" s="46"/>
      <c r="DT203" s="46"/>
      <c r="DU203" s="46"/>
      <c r="DV203" s="46"/>
      <c r="DW203" s="46"/>
      <c r="DX203" s="46"/>
      <c r="DY203" s="46"/>
      <c r="DZ203" s="46"/>
      <c r="EA203" s="46"/>
      <c r="EB203" s="46"/>
      <c r="EC203" s="46"/>
      <c r="ED203" s="46"/>
      <c r="EE203" s="46"/>
      <c r="EF203" s="46"/>
      <c r="EG203" s="46"/>
      <c r="EH203" s="46"/>
      <c r="EI203" s="46"/>
      <c r="EJ203" s="46"/>
      <c r="EK203" s="46"/>
      <c r="EL203" s="46"/>
      <c r="EM203" s="46"/>
      <c r="EN203" s="46"/>
      <c r="EO203" s="46"/>
      <c r="EP203" s="46"/>
      <c r="EQ203" s="46"/>
      <c r="ER203" s="46"/>
      <c r="ES203" s="46"/>
      <c r="ET203" s="46"/>
      <c r="EU203" s="46"/>
      <c r="EV203" s="46"/>
      <c r="EW203" s="46"/>
      <c r="EX203" s="46"/>
      <c r="EY203" s="46"/>
      <c r="EZ203" s="46"/>
      <c r="FA203" s="46"/>
      <c r="FB203" s="46"/>
      <c r="FC203" s="46"/>
      <c r="FD203" s="46"/>
      <c r="FE203" s="46"/>
      <c r="FF203" s="46"/>
      <c r="FG203" s="46"/>
      <c r="FH203" s="46"/>
      <c r="FI203" s="46"/>
      <c r="FJ203" s="46"/>
      <c r="FK203" s="46"/>
      <c r="FL203" s="46"/>
      <c r="FM203" s="46"/>
      <c r="FN203" s="46"/>
      <c r="FO203" s="46"/>
      <c r="FP203" s="46"/>
      <c r="FQ203" s="46"/>
      <c r="FR203" s="46"/>
      <c r="FS203" s="46"/>
      <c r="FT203" s="46"/>
      <c r="FU203" s="46"/>
      <c r="FV203" s="46"/>
      <c r="FW203" s="46"/>
      <c r="FX203" s="46"/>
      <c r="FY203" s="46"/>
      <c r="FZ203" s="46"/>
      <c r="GA203" s="46"/>
      <c r="GB203" s="46"/>
      <c r="GC203" s="46"/>
      <c r="GD203" s="46"/>
      <c r="GE203" s="46"/>
      <c r="GF203" s="46"/>
      <c r="GG203" s="46"/>
      <c r="GH203" s="46"/>
      <c r="GI203" s="46"/>
      <c r="GJ203" s="46"/>
      <c r="GK203" s="46"/>
      <c r="GL203" s="46"/>
      <c r="GM203" s="46"/>
      <c r="GN203" s="46"/>
      <c r="GO203" s="46"/>
      <c r="GP203" s="46"/>
      <c r="GQ203" s="46"/>
      <c r="GR203" s="46"/>
      <c r="GS203" s="46"/>
      <c r="GT203" s="46"/>
      <c r="GU203" s="46"/>
      <c r="GV203" s="46"/>
      <c r="GW203" s="46"/>
      <c r="GX203" s="46"/>
      <c r="GY203" s="46"/>
      <c r="GZ203" s="46"/>
      <c r="HA203" s="46"/>
      <c r="HB203" s="46"/>
      <c r="HC203" s="46"/>
      <c r="HD203" s="46"/>
      <c r="HE203" s="46"/>
      <c r="HF203" s="46"/>
      <c r="HG203" s="46"/>
      <c r="HH203" s="46"/>
      <c r="HI203" s="46"/>
      <c r="HJ203" s="46"/>
      <c r="HK203" s="46"/>
      <c r="HL203" s="46"/>
      <c r="HM203" s="46"/>
      <c r="HN203" s="46"/>
      <c r="HO203" s="46"/>
      <c r="HP203" s="46"/>
      <c r="HQ203" s="46"/>
      <c r="HR203" s="46"/>
      <c r="HS203" s="46"/>
      <c r="HT203" s="46"/>
      <c r="HU203" s="46"/>
      <c r="HV203" s="46"/>
      <c r="HW203" s="46"/>
      <c r="HX203" s="46"/>
      <c r="HY203" s="46"/>
      <c r="HZ203" s="46"/>
      <c r="IA203" s="46"/>
      <c r="IB203" s="46"/>
      <c r="IC203" s="46"/>
      <c r="ID203" s="46"/>
      <c r="IE203" s="46"/>
      <c r="IF203" s="46"/>
      <c r="IG203" s="46"/>
      <c r="IH203" s="46"/>
      <c r="II203" s="46"/>
      <c r="IJ203" s="46"/>
      <c r="IK203" s="46"/>
      <c r="IL203" s="46"/>
      <c r="IM203" s="46"/>
      <c r="IN203" s="46"/>
      <c r="IO203" s="46"/>
      <c r="IP203" s="46"/>
      <c r="IQ203" s="46"/>
      <c r="IR203" s="46"/>
      <c r="IS203" s="46"/>
      <c r="IT203" s="46"/>
      <c r="IU203" s="46"/>
      <c r="IV203" s="46"/>
      <c r="IW203" s="46"/>
    </row>
    <row r="204" spans="1:257" s="1" customFormat="1" ht="9" customHeight="1">
      <c r="A204" s="43">
        <v>45121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5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6"/>
      <c r="FC204" s="46"/>
      <c r="FD204" s="46"/>
      <c r="FE204" s="46"/>
      <c r="FF204" s="46"/>
      <c r="FG204" s="46"/>
      <c r="FH204" s="46"/>
      <c r="FI204" s="46"/>
      <c r="FJ204" s="46"/>
      <c r="FK204" s="46"/>
      <c r="FL204" s="46"/>
      <c r="FM204" s="46"/>
      <c r="FN204" s="46"/>
      <c r="FO204" s="46"/>
      <c r="FP204" s="46"/>
      <c r="FQ204" s="46"/>
      <c r="FR204" s="46"/>
      <c r="FS204" s="46"/>
      <c r="FT204" s="46"/>
      <c r="FU204" s="46"/>
      <c r="FV204" s="46"/>
      <c r="FW204" s="46"/>
      <c r="FX204" s="46"/>
      <c r="FY204" s="46"/>
      <c r="FZ204" s="46"/>
      <c r="GA204" s="46"/>
      <c r="GB204" s="46"/>
      <c r="GC204" s="46"/>
      <c r="GD204" s="46"/>
      <c r="GE204" s="46"/>
      <c r="GF204" s="46"/>
      <c r="GG204" s="46"/>
      <c r="GH204" s="46"/>
      <c r="GI204" s="46"/>
      <c r="GJ204" s="46"/>
      <c r="GK204" s="46"/>
      <c r="GL204" s="46"/>
      <c r="GM204" s="46"/>
      <c r="GN204" s="46"/>
      <c r="GO204" s="46"/>
      <c r="GP204" s="46"/>
      <c r="GQ204" s="46"/>
      <c r="GR204" s="46"/>
      <c r="GS204" s="46"/>
      <c r="GT204" s="46"/>
      <c r="GU204" s="46"/>
      <c r="GV204" s="46"/>
      <c r="GW204" s="46"/>
      <c r="GX204" s="46"/>
      <c r="GY204" s="46"/>
      <c r="GZ204" s="46"/>
      <c r="HA204" s="46"/>
      <c r="HB204" s="46"/>
      <c r="HC204" s="46"/>
      <c r="HD204" s="46"/>
      <c r="HE204" s="46"/>
      <c r="HF204" s="46"/>
      <c r="HG204" s="46"/>
      <c r="HH204" s="46"/>
      <c r="HI204" s="46"/>
      <c r="HJ204" s="46"/>
      <c r="HK204" s="46"/>
      <c r="HL204" s="46"/>
      <c r="HM204" s="46"/>
      <c r="HN204" s="46"/>
      <c r="HO204" s="46"/>
      <c r="HP204" s="46"/>
      <c r="HQ204" s="46"/>
      <c r="HR204" s="46"/>
      <c r="HS204" s="46"/>
      <c r="HT204" s="46"/>
      <c r="HU204" s="46"/>
      <c r="HV204" s="46"/>
      <c r="HW204" s="46"/>
      <c r="HX204" s="46"/>
      <c r="HY204" s="46"/>
      <c r="HZ204" s="46"/>
      <c r="IA204" s="46"/>
      <c r="IB204" s="46"/>
      <c r="IC204" s="46"/>
      <c r="ID204" s="46"/>
      <c r="IE204" s="46"/>
      <c r="IF204" s="46"/>
      <c r="IG204" s="46"/>
      <c r="IH204" s="46"/>
      <c r="II204" s="46"/>
      <c r="IJ204" s="46"/>
      <c r="IK204" s="46"/>
      <c r="IL204" s="46"/>
      <c r="IM204" s="46"/>
      <c r="IN204" s="46"/>
      <c r="IO204" s="46"/>
      <c r="IP204" s="46"/>
      <c r="IQ204" s="46"/>
      <c r="IR204" s="46"/>
      <c r="IS204" s="46"/>
      <c r="IT204" s="46"/>
      <c r="IU204" s="46"/>
      <c r="IV204" s="46"/>
      <c r="IW204" s="46"/>
    </row>
    <row r="205" spans="1:257" s="1" customFormat="1" ht="9" customHeight="1">
      <c r="A205" s="43">
        <v>45122</v>
      </c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5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6"/>
      <c r="CD205" s="46"/>
      <c r="CE205" s="46"/>
      <c r="CF205" s="46"/>
      <c r="CG205" s="46"/>
      <c r="CH205" s="46"/>
      <c r="CI205" s="46"/>
      <c r="CJ205" s="46"/>
      <c r="CK205" s="46"/>
      <c r="CL205" s="46"/>
      <c r="CM205" s="46"/>
      <c r="CN205" s="46"/>
      <c r="CO205" s="46"/>
      <c r="CP205" s="46"/>
      <c r="CQ205" s="46"/>
      <c r="CR205" s="46"/>
      <c r="CS205" s="46"/>
      <c r="CT205" s="46"/>
      <c r="CU205" s="46"/>
      <c r="CV205" s="46"/>
      <c r="CW205" s="46"/>
      <c r="CX205" s="46"/>
      <c r="CY205" s="46"/>
      <c r="CZ205" s="46"/>
      <c r="DA205" s="46"/>
      <c r="DB205" s="46"/>
      <c r="DC205" s="46"/>
      <c r="DD205" s="46"/>
      <c r="DE205" s="46"/>
      <c r="DF205" s="46"/>
      <c r="DG205" s="46"/>
      <c r="DH205" s="46"/>
      <c r="DI205" s="46"/>
      <c r="DJ205" s="46"/>
      <c r="DK205" s="46"/>
      <c r="DL205" s="46"/>
      <c r="DM205" s="46"/>
      <c r="DN205" s="46"/>
      <c r="DO205" s="46"/>
      <c r="DP205" s="46"/>
      <c r="DQ205" s="46"/>
      <c r="DR205" s="46"/>
      <c r="DS205" s="46"/>
      <c r="DT205" s="46"/>
      <c r="DU205" s="46"/>
      <c r="DV205" s="46"/>
      <c r="DW205" s="46"/>
      <c r="DX205" s="46"/>
      <c r="DY205" s="46"/>
      <c r="DZ205" s="46"/>
      <c r="EA205" s="46"/>
      <c r="EB205" s="46"/>
      <c r="EC205" s="46"/>
      <c r="ED205" s="46"/>
      <c r="EE205" s="46"/>
      <c r="EF205" s="46"/>
      <c r="EG205" s="46"/>
      <c r="EH205" s="46"/>
      <c r="EI205" s="46"/>
      <c r="EJ205" s="46"/>
      <c r="EK205" s="46"/>
      <c r="EL205" s="46"/>
      <c r="EM205" s="46"/>
      <c r="EN205" s="46"/>
      <c r="EO205" s="46"/>
      <c r="EP205" s="46"/>
      <c r="EQ205" s="46"/>
      <c r="ER205" s="46"/>
      <c r="ES205" s="46"/>
      <c r="ET205" s="46"/>
      <c r="EU205" s="46"/>
      <c r="EV205" s="46"/>
      <c r="EW205" s="46"/>
      <c r="EX205" s="46"/>
      <c r="EY205" s="46"/>
      <c r="EZ205" s="46"/>
      <c r="FA205" s="46"/>
      <c r="FB205" s="46"/>
      <c r="FC205" s="46"/>
      <c r="FD205" s="46"/>
      <c r="FE205" s="46"/>
      <c r="FF205" s="46"/>
      <c r="FG205" s="46"/>
      <c r="FH205" s="46"/>
      <c r="FI205" s="46"/>
      <c r="FJ205" s="46"/>
      <c r="FK205" s="46"/>
      <c r="FL205" s="46"/>
      <c r="FM205" s="46"/>
      <c r="FN205" s="46"/>
      <c r="FO205" s="46"/>
      <c r="FP205" s="46"/>
      <c r="FQ205" s="46"/>
      <c r="FR205" s="46"/>
      <c r="FS205" s="46"/>
      <c r="FT205" s="46"/>
      <c r="FU205" s="46"/>
      <c r="FV205" s="46"/>
      <c r="FW205" s="46"/>
      <c r="FX205" s="46"/>
      <c r="FY205" s="46"/>
      <c r="FZ205" s="46"/>
      <c r="GA205" s="46"/>
      <c r="GB205" s="46"/>
      <c r="GC205" s="46"/>
      <c r="GD205" s="46"/>
      <c r="GE205" s="46"/>
      <c r="GF205" s="46"/>
      <c r="GG205" s="46"/>
      <c r="GH205" s="46"/>
      <c r="GI205" s="46"/>
      <c r="GJ205" s="46"/>
      <c r="GK205" s="46"/>
      <c r="GL205" s="46"/>
      <c r="GM205" s="46"/>
      <c r="GN205" s="46"/>
      <c r="GO205" s="46"/>
      <c r="GP205" s="46"/>
      <c r="GQ205" s="46"/>
      <c r="GR205" s="46"/>
      <c r="GS205" s="46"/>
      <c r="GT205" s="46"/>
      <c r="GU205" s="46"/>
      <c r="GV205" s="46"/>
      <c r="GW205" s="46"/>
      <c r="GX205" s="46"/>
      <c r="GY205" s="46"/>
      <c r="GZ205" s="46"/>
      <c r="HA205" s="46"/>
      <c r="HB205" s="46"/>
      <c r="HC205" s="46"/>
      <c r="HD205" s="46"/>
      <c r="HE205" s="46"/>
      <c r="HF205" s="46"/>
      <c r="HG205" s="46"/>
      <c r="HH205" s="46"/>
      <c r="HI205" s="46"/>
      <c r="HJ205" s="46"/>
      <c r="HK205" s="46"/>
      <c r="HL205" s="46"/>
      <c r="HM205" s="46"/>
      <c r="HN205" s="46"/>
      <c r="HO205" s="46"/>
      <c r="HP205" s="46"/>
      <c r="HQ205" s="46"/>
      <c r="HR205" s="46"/>
      <c r="HS205" s="46"/>
      <c r="HT205" s="46"/>
      <c r="HU205" s="46"/>
      <c r="HV205" s="46"/>
      <c r="HW205" s="46"/>
      <c r="HX205" s="46"/>
      <c r="HY205" s="46"/>
      <c r="HZ205" s="46"/>
      <c r="IA205" s="46"/>
      <c r="IB205" s="46"/>
      <c r="IC205" s="46"/>
      <c r="ID205" s="46"/>
      <c r="IE205" s="46"/>
      <c r="IF205" s="46"/>
      <c r="IG205" s="46"/>
      <c r="IH205" s="46"/>
      <c r="II205" s="46"/>
      <c r="IJ205" s="46"/>
      <c r="IK205" s="46"/>
      <c r="IL205" s="46"/>
      <c r="IM205" s="46"/>
      <c r="IN205" s="46"/>
      <c r="IO205" s="46"/>
      <c r="IP205" s="46"/>
      <c r="IQ205" s="46"/>
      <c r="IR205" s="46"/>
      <c r="IS205" s="46"/>
      <c r="IT205" s="46"/>
      <c r="IU205" s="46"/>
      <c r="IV205" s="46"/>
      <c r="IW205" s="46"/>
    </row>
    <row r="206" spans="1:257" s="1" customFormat="1" ht="9" customHeight="1">
      <c r="A206" s="43">
        <v>45123</v>
      </c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5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6"/>
      <c r="CD206" s="46"/>
      <c r="CE206" s="46"/>
      <c r="CF206" s="46"/>
      <c r="CG206" s="46"/>
      <c r="CH206" s="46"/>
      <c r="CI206" s="46"/>
      <c r="CJ206" s="46"/>
      <c r="CK206" s="46"/>
      <c r="CL206" s="46"/>
      <c r="CM206" s="46"/>
      <c r="CN206" s="46"/>
      <c r="CO206" s="46"/>
      <c r="CP206" s="46"/>
      <c r="CQ206" s="46"/>
      <c r="CR206" s="46"/>
      <c r="CS206" s="46"/>
      <c r="CT206" s="46"/>
      <c r="CU206" s="46"/>
      <c r="CV206" s="46"/>
      <c r="CW206" s="46"/>
      <c r="CX206" s="46"/>
      <c r="CY206" s="46"/>
      <c r="CZ206" s="46"/>
      <c r="DA206" s="46"/>
      <c r="DB206" s="46"/>
      <c r="DC206" s="46"/>
      <c r="DD206" s="46"/>
      <c r="DE206" s="46"/>
      <c r="DF206" s="46"/>
      <c r="DG206" s="46"/>
      <c r="DH206" s="46"/>
      <c r="DI206" s="46"/>
      <c r="DJ206" s="46"/>
      <c r="DK206" s="46"/>
      <c r="DL206" s="46"/>
      <c r="DM206" s="46"/>
      <c r="DN206" s="46"/>
      <c r="DO206" s="46"/>
      <c r="DP206" s="46"/>
      <c r="DQ206" s="46"/>
      <c r="DR206" s="46"/>
      <c r="DS206" s="46"/>
      <c r="DT206" s="46"/>
      <c r="DU206" s="46"/>
      <c r="DV206" s="46"/>
      <c r="DW206" s="46"/>
      <c r="DX206" s="46"/>
      <c r="DY206" s="46"/>
      <c r="DZ206" s="46"/>
      <c r="EA206" s="46"/>
      <c r="EB206" s="46"/>
      <c r="EC206" s="46"/>
      <c r="ED206" s="46"/>
      <c r="EE206" s="46"/>
      <c r="EF206" s="46"/>
      <c r="EG206" s="46"/>
      <c r="EH206" s="46"/>
      <c r="EI206" s="46"/>
      <c r="EJ206" s="46"/>
      <c r="EK206" s="46"/>
      <c r="EL206" s="46"/>
      <c r="EM206" s="46"/>
      <c r="EN206" s="46"/>
      <c r="EO206" s="46"/>
      <c r="EP206" s="46"/>
      <c r="EQ206" s="46"/>
      <c r="ER206" s="46"/>
      <c r="ES206" s="46"/>
      <c r="ET206" s="46"/>
      <c r="EU206" s="46"/>
      <c r="EV206" s="46"/>
      <c r="EW206" s="46"/>
      <c r="EX206" s="46"/>
      <c r="EY206" s="46"/>
      <c r="EZ206" s="46"/>
      <c r="FA206" s="46"/>
      <c r="FB206" s="46"/>
      <c r="FC206" s="46"/>
      <c r="FD206" s="46"/>
      <c r="FE206" s="46"/>
      <c r="FF206" s="46"/>
      <c r="FG206" s="46"/>
      <c r="FH206" s="46"/>
      <c r="FI206" s="46"/>
      <c r="FJ206" s="46"/>
      <c r="FK206" s="46"/>
      <c r="FL206" s="46"/>
      <c r="FM206" s="46"/>
      <c r="FN206" s="46"/>
      <c r="FO206" s="46"/>
      <c r="FP206" s="46"/>
      <c r="FQ206" s="46"/>
      <c r="FR206" s="46"/>
      <c r="FS206" s="46"/>
      <c r="FT206" s="46"/>
      <c r="FU206" s="46"/>
      <c r="FV206" s="46"/>
      <c r="FW206" s="46"/>
      <c r="FX206" s="46"/>
      <c r="FY206" s="46"/>
      <c r="FZ206" s="46"/>
      <c r="GA206" s="46"/>
      <c r="GB206" s="46"/>
      <c r="GC206" s="46"/>
      <c r="GD206" s="46"/>
      <c r="GE206" s="46"/>
      <c r="GF206" s="46"/>
      <c r="GG206" s="46"/>
      <c r="GH206" s="46"/>
      <c r="GI206" s="46"/>
      <c r="GJ206" s="46"/>
      <c r="GK206" s="46"/>
      <c r="GL206" s="46"/>
      <c r="GM206" s="46"/>
      <c r="GN206" s="46"/>
      <c r="GO206" s="46"/>
      <c r="GP206" s="46"/>
      <c r="GQ206" s="46"/>
      <c r="GR206" s="46"/>
      <c r="GS206" s="46"/>
      <c r="GT206" s="46"/>
      <c r="GU206" s="46"/>
      <c r="GV206" s="46"/>
      <c r="GW206" s="46"/>
      <c r="GX206" s="46"/>
      <c r="GY206" s="46"/>
      <c r="GZ206" s="46"/>
      <c r="HA206" s="46"/>
      <c r="HB206" s="46"/>
      <c r="HC206" s="46"/>
      <c r="HD206" s="46"/>
      <c r="HE206" s="46"/>
      <c r="HF206" s="46"/>
      <c r="HG206" s="46"/>
      <c r="HH206" s="46"/>
      <c r="HI206" s="46"/>
      <c r="HJ206" s="46"/>
      <c r="HK206" s="46"/>
      <c r="HL206" s="46"/>
      <c r="HM206" s="46"/>
      <c r="HN206" s="46"/>
      <c r="HO206" s="46"/>
      <c r="HP206" s="46"/>
      <c r="HQ206" s="46"/>
      <c r="HR206" s="46"/>
      <c r="HS206" s="46"/>
      <c r="HT206" s="46"/>
      <c r="HU206" s="46"/>
      <c r="HV206" s="46"/>
      <c r="HW206" s="46"/>
      <c r="HX206" s="46"/>
      <c r="HY206" s="46"/>
      <c r="HZ206" s="46"/>
      <c r="IA206" s="46"/>
      <c r="IB206" s="46"/>
      <c r="IC206" s="46"/>
      <c r="ID206" s="46"/>
      <c r="IE206" s="46"/>
      <c r="IF206" s="46"/>
      <c r="IG206" s="46"/>
      <c r="IH206" s="46"/>
      <c r="II206" s="46"/>
      <c r="IJ206" s="46"/>
      <c r="IK206" s="46"/>
      <c r="IL206" s="46"/>
      <c r="IM206" s="46"/>
      <c r="IN206" s="46"/>
      <c r="IO206" s="46"/>
      <c r="IP206" s="46"/>
      <c r="IQ206" s="46"/>
      <c r="IR206" s="46"/>
      <c r="IS206" s="46"/>
      <c r="IT206" s="46"/>
      <c r="IU206" s="46"/>
      <c r="IV206" s="46"/>
      <c r="IW206" s="46"/>
    </row>
    <row r="207" spans="1:257" s="1" customFormat="1" ht="9" customHeight="1">
      <c r="A207" s="43">
        <v>45124</v>
      </c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5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6"/>
      <c r="CD207" s="46"/>
      <c r="CE207" s="46"/>
      <c r="CF207" s="46"/>
      <c r="CG207" s="46"/>
      <c r="CH207" s="46"/>
      <c r="CI207" s="46"/>
      <c r="CJ207" s="46"/>
      <c r="CK207" s="46"/>
      <c r="CL207" s="46"/>
      <c r="CM207" s="46"/>
      <c r="CN207" s="46"/>
      <c r="CO207" s="46"/>
      <c r="CP207" s="46"/>
      <c r="CQ207" s="46"/>
      <c r="CR207" s="46"/>
      <c r="CS207" s="46"/>
      <c r="CT207" s="46"/>
      <c r="CU207" s="46"/>
      <c r="CV207" s="46"/>
      <c r="CW207" s="46"/>
      <c r="CX207" s="46"/>
      <c r="CY207" s="46"/>
      <c r="CZ207" s="46"/>
      <c r="DA207" s="46"/>
      <c r="DB207" s="46"/>
      <c r="DC207" s="46"/>
      <c r="DD207" s="46"/>
      <c r="DE207" s="46"/>
      <c r="DF207" s="46"/>
      <c r="DG207" s="46"/>
      <c r="DH207" s="46"/>
      <c r="DI207" s="46"/>
      <c r="DJ207" s="46"/>
      <c r="DK207" s="46"/>
      <c r="DL207" s="46"/>
      <c r="DM207" s="46"/>
      <c r="DN207" s="46"/>
      <c r="DO207" s="46"/>
      <c r="DP207" s="46"/>
      <c r="DQ207" s="46"/>
      <c r="DR207" s="46"/>
      <c r="DS207" s="46"/>
      <c r="DT207" s="46"/>
      <c r="DU207" s="46"/>
      <c r="DV207" s="46"/>
      <c r="DW207" s="46"/>
      <c r="DX207" s="46"/>
      <c r="DY207" s="46"/>
      <c r="DZ207" s="46"/>
      <c r="EA207" s="46"/>
      <c r="EB207" s="46"/>
      <c r="EC207" s="46"/>
      <c r="ED207" s="46"/>
      <c r="EE207" s="46"/>
      <c r="EF207" s="46"/>
      <c r="EG207" s="46"/>
      <c r="EH207" s="46"/>
      <c r="EI207" s="46"/>
      <c r="EJ207" s="46"/>
      <c r="EK207" s="46"/>
      <c r="EL207" s="46"/>
      <c r="EM207" s="46"/>
      <c r="EN207" s="46"/>
      <c r="EO207" s="46"/>
      <c r="EP207" s="46"/>
      <c r="EQ207" s="46"/>
      <c r="ER207" s="46"/>
      <c r="ES207" s="46"/>
      <c r="ET207" s="46"/>
      <c r="EU207" s="46"/>
      <c r="EV207" s="46"/>
      <c r="EW207" s="46"/>
      <c r="EX207" s="46"/>
      <c r="EY207" s="46"/>
      <c r="EZ207" s="46"/>
      <c r="FA207" s="46"/>
      <c r="FB207" s="46"/>
      <c r="FC207" s="46"/>
      <c r="FD207" s="46"/>
      <c r="FE207" s="46"/>
      <c r="FF207" s="46"/>
      <c r="FG207" s="46"/>
      <c r="FH207" s="46"/>
      <c r="FI207" s="46"/>
      <c r="FJ207" s="46"/>
      <c r="FK207" s="46"/>
      <c r="FL207" s="46"/>
      <c r="FM207" s="46"/>
      <c r="FN207" s="46"/>
      <c r="FO207" s="46"/>
      <c r="FP207" s="46"/>
      <c r="FQ207" s="46"/>
      <c r="FR207" s="46"/>
      <c r="FS207" s="46"/>
      <c r="FT207" s="46"/>
      <c r="FU207" s="46"/>
      <c r="FV207" s="46"/>
      <c r="FW207" s="46"/>
      <c r="FX207" s="46"/>
      <c r="FY207" s="46"/>
      <c r="FZ207" s="46"/>
      <c r="GA207" s="46"/>
      <c r="GB207" s="46"/>
      <c r="GC207" s="46"/>
      <c r="GD207" s="46"/>
      <c r="GE207" s="46"/>
      <c r="GF207" s="46"/>
      <c r="GG207" s="46"/>
      <c r="GH207" s="46"/>
      <c r="GI207" s="46"/>
      <c r="GJ207" s="46"/>
      <c r="GK207" s="46"/>
      <c r="GL207" s="46"/>
      <c r="GM207" s="46"/>
      <c r="GN207" s="46"/>
      <c r="GO207" s="46"/>
      <c r="GP207" s="46"/>
      <c r="GQ207" s="46"/>
      <c r="GR207" s="46"/>
      <c r="GS207" s="46"/>
      <c r="GT207" s="46"/>
      <c r="GU207" s="46"/>
      <c r="GV207" s="46"/>
      <c r="GW207" s="46"/>
      <c r="GX207" s="46"/>
      <c r="GY207" s="46"/>
      <c r="GZ207" s="46"/>
      <c r="HA207" s="46"/>
      <c r="HB207" s="46"/>
      <c r="HC207" s="46"/>
      <c r="HD207" s="46"/>
      <c r="HE207" s="46"/>
      <c r="HF207" s="46"/>
      <c r="HG207" s="46"/>
      <c r="HH207" s="46"/>
      <c r="HI207" s="46"/>
      <c r="HJ207" s="46"/>
      <c r="HK207" s="46"/>
      <c r="HL207" s="46"/>
      <c r="HM207" s="46"/>
      <c r="HN207" s="46"/>
      <c r="HO207" s="46"/>
      <c r="HP207" s="46"/>
      <c r="HQ207" s="46"/>
      <c r="HR207" s="46"/>
      <c r="HS207" s="46"/>
      <c r="HT207" s="46"/>
      <c r="HU207" s="46"/>
      <c r="HV207" s="46"/>
      <c r="HW207" s="46"/>
      <c r="HX207" s="46"/>
      <c r="HY207" s="46"/>
      <c r="HZ207" s="46"/>
      <c r="IA207" s="46"/>
      <c r="IB207" s="46"/>
      <c r="IC207" s="46"/>
      <c r="ID207" s="46"/>
      <c r="IE207" s="46"/>
      <c r="IF207" s="46"/>
      <c r="IG207" s="46"/>
      <c r="IH207" s="46"/>
      <c r="II207" s="46"/>
      <c r="IJ207" s="46"/>
      <c r="IK207" s="46"/>
      <c r="IL207" s="46"/>
      <c r="IM207" s="46"/>
      <c r="IN207" s="46"/>
      <c r="IO207" s="46"/>
      <c r="IP207" s="46"/>
      <c r="IQ207" s="46"/>
      <c r="IR207" s="46"/>
      <c r="IS207" s="46"/>
      <c r="IT207" s="46"/>
      <c r="IU207" s="46"/>
      <c r="IV207" s="46"/>
      <c r="IW207" s="46"/>
    </row>
    <row r="208" spans="1:257" s="1" customFormat="1" ht="9" customHeight="1">
      <c r="A208" s="43">
        <v>45125</v>
      </c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5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6"/>
      <c r="CD208" s="46"/>
      <c r="CE208" s="46"/>
      <c r="CF208" s="46"/>
      <c r="CG208" s="46"/>
      <c r="CH208" s="46"/>
      <c r="CI208" s="46"/>
      <c r="CJ208" s="46"/>
      <c r="CK208" s="46"/>
      <c r="CL208" s="46"/>
      <c r="CM208" s="46"/>
      <c r="CN208" s="46"/>
      <c r="CO208" s="46"/>
      <c r="CP208" s="46"/>
      <c r="CQ208" s="46"/>
      <c r="CR208" s="46"/>
      <c r="CS208" s="46"/>
      <c r="CT208" s="46"/>
      <c r="CU208" s="46"/>
      <c r="CV208" s="46"/>
      <c r="CW208" s="46"/>
      <c r="CX208" s="46"/>
      <c r="CY208" s="46"/>
      <c r="CZ208" s="46"/>
      <c r="DA208" s="46"/>
      <c r="DB208" s="46"/>
      <c r="DC208" s="46"/>
      <c r="DD208" s="46"/>
      <c r="DE208" s="46"/>
      <c r="DF208" s="46"/>
      <c r="DG208" s="46"/>
      <c r="DH208" s="46"/>
      <c r="DI208" s="46"/>
      <c r="DJ208" s="46"/>
      <c r="DK208" s="46"/>
      <c r="DL208" s="46"/>
      <c r="DM208" s="46"/>
      <c r="DN208" s="46"/>
      <c r="DO208" s="46"/>
      <c r="DP208" s="46"/>
      <c r="DQ208" s="46"/>
      <c r="DR208" s="46"/>
      <c r="DS208" s="46"/>
      <c r="DT208" s="46"/>
      <c r="DU208" s="46"/>
      <c r="DV208" s="46"/>
      <c r="DW208" s="46"/>
      <c r="DX208" s="46"/>
      <c r="DY208" s="46"/>
      <c r="DZ208" s="46"/>
      <c r="EA208" s="46"/>
      <c r="EB208" s="46"/>
      <c r="EC208" s="46"/>
      <c r="ED208" s="46"/>
      <c r="EE208" s="46"/>
      <c r="EF208" s="46"/>
      <c r="EG208" s="46"/>
      <c r="EH208" s="46"/>
      <c r="EI208" s="46"/>
      <c r="EJ208" s="46"/>
      <c r="EK208" s="46"/>
      <c r="EL208" s="46"/>
      <c r="EM208" s="46"/>
      <c r="EN208" s="46"/>
      <c r="EO208" s="46"/>
      <c r="EP208" s="46"/>
      <c r="EQ208" s="46"/>
      <c r="ER208" s="46"/>
      <c r="ES208" s="46"/>
      <c r="ET208" s="46"/>
      <c r="EU208" s="46"/>
      <c r="EV208" s="46"/>
      <c r="EW208" s="46"/>
      <c r="EX208" s="46"/>
      <c r="EY208" s="46"/>
      <c r="EZ208" s="46"/>
      <c r="FA208" s="46"/>
      <c r="FB208" s="46"/>
      <c r="FC208" s="46"/>
      <c r="FD208" s="46"/>
      <c r="FE208" s="46"/>
      <c r="FF208" s="46"/>
      <c r="FG208" s="46"/>
      <c r="FH208" s="46"/>
      <c r="FI208" s="46"/>
      <c r="FJ208" s="46"/>
      <c r="FK208" s="46"/>
      <c r="FL208" s="46"/>
      <c r="FM208" s="46"/>
      <c r="FN208" s="46"/>
      <c r="FO208" s="46"/>
      <c r="FP208" s="46"/>
      <c r="FQ208" s="46"/>
      <c r="FR208" s="46"/>
      <c r="FS208" s="46"/>
      <c r="FT208" s="46"/>
      <c r="FU208" s="46"/>
      <c r="FV208" s="46"/>
      <c r="FW208" s="46"/>
      <c r="FX208" s="46"/>
      <c r="FY208" s="46"/>
      <c r="FZ208" s="46"/>
      <c r="GA208" s="46"/>
      <c r="GB208" s="46"/>
      <c r="GC208" s="46"/>
      <c r="GD208" s="46"/>
      <c r="GE208" s="46"/>
      <c r="GF208" s="46"/>
      <c r="GG208" s="46"/>
      <c r="GH208" s="46"/>
      <c r="GI208" s="46"/>
      <c r="GJ208" s="46"/>
      <c r="GK208" s="46"/>
      <c r="GL208" s="46"/>
      <c r="GM208" s="46"/>
      <c r="GN208" s="46"/>
      <c r="GO208" s="46"/>
      <c r="GP208" s="46"/>
      <c r="GQ208" s="46"/>
      <c r="GR208" s="46"/>
      <c r="GS208" s="46"/>
      <c r="GT208" s="46"/>
      <c r="GU208" s="46"/>
      <c r="GV208" s="46"/>
      <c r="GW208" s="46"/>
      <c r="GX208" s="46"/>
      <c r="GY208" s="46"/>
      <c r="GZ208" s="46"/>
      <c r="HA208" s="46"/>
      <c r="HB208" s="46"/>
      <c r="HC208" s="46"/>
      <c r="HD208" s="46"/>
      <c r="HE208" s="46"/>
      <c r="HF208" s="46"/>
      <c r="HG208" s="46"/>
      <c r="HH208" s="46"/>
      <c r="HI208" s="46"/>
      <c r="HJ208" s="46"/>
      <c r="HK208" s="46"/>
      <c r="HL208" s="46"/>
      <c r="HM208" s="46"/>
      <c r="HN208" s="46"/>
      <c r="HO208" s="46"/>
      <c r="HP208" s="46"/>
      <c r="HQ208" s="46"/>
      <c r="HR208" s="46"/>
      <c r="HS208" s="46"/>
      <c r="HT208" s="46"/>
      <c r="HU208" s="46"/>
      <c r="HV208" s="46"/>
      <c r="HW208" s="46"/>
      <c r="HX208" s="46"/>
      <c r="HY208" s="46"/>
      <c r="HZ208" s="46"/>
      <c r="IA208" s="46"/>
      <c r="IB208" s="46"/>
      <c r="IC208" s="46"/>
      <c r="ID208" s="46"/>
      <c r="IE208" s="46"/>
      <c r="IF208" s="46"/>
      <c r="IG208" s="46"/>
      <c r="IH208" s="46"/>
      <c r="II208" s="46"/>
      <c r="IJ208" s="46"/>
      <c r="IK208" s="46"/>
      <c r="IL208" s="46"/>
      <c r="IM208" s="46"/>
      <c r="IN208" s="46"/>
      <c r="IO208" s="46"/>
      <c r="IP208" s="46"/>
      <c r="IQ208" s="46"/>
      <c r="IR208" s="46"/>
      <c r="IS208" s="46"/>
      <c r="IT208" s="46"/>
      <c r="IU208" s="46"/>
      <c r="IV208" s="46"/>
      <c r="IW208" s="46"/>
    </row>
    <row r="209" spans="1:257" s="1" customFormat="1" ht="9" customHeight="1">
      <c r="A209" s="43">
        <v>45126</v>
      </c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5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6"/>
      <c r="CD209" s="46"/>
      <c r="CE209" s="46"/>
      <c r="CF209" s="46"/>
      <c r="CG209" s="46"/>
      <c r="CH209" s="46"/>
      <c r="CI209" s="46"/>
      <c r="CJ209" s="46"/>
      <c r="CK209" s="46"/>
      <c r="CL209" s="46"/>
      <c r="CM209" s="46"/>
      <c r="CN209" s="46"/>
      <c r="CO209" s="46"/>
      <c r="CP209" s="46"/>
      <c r="CQ209" s="46"/>
      <c r="CR209" s="46"/>
      <c r="CS209" s="46"/>
      <c r="CT209" s="46"/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/>
      <c r="DF209" s="46"/>
      <c r="DG209" s="46"/>
      <c r="DH209" s="46"/>
      <c r="DI209" s="46"/>
      <c r="DJ209" s="46"/>
      <c r="DK209" s="46"/>
      <c r="DL209" s="46"/>
      <c r="DM209" s="46"/>
      <c r="DN209" s="46"/>
      <c r="DO209" s="46"/>
      <c r="DP209" s="46"/>
      <c r="DQ209" s="46"/>
      <c r="DR209" s="46"/>
      <c r="DS209" s="46"/>
      <c r="DT209" s="46"/>
      <c r="DU209" s="46"/>
      <c r="DV209" s="46"/>
      <c r="DW209" s="46"/>
      <c r="DX209" s="46"/>
      <c r="DY209" s="46"/>
      <c r="DZ209" s="46"/>
      <c r="EA209" s="46"/>
      <c r="EB209" s="46"/>
      <c r="EC209" s="46"/>
      <c r="ED209" s="46"/>
      <c r="EE209" s="46"/>
      <c r="EF209" s="46"/>
      <c r="EG209" s="46"/>
      <c r="EH209" s="46"/>
      <c r="EI209" s="46"/>
      <c r="EJ209" s="46"/>
      <c r="EK209" s="46"/>
      <c r="EL209" s="46"/>
      <c r="EM209" s="46"/>
      <c r="EN209" s="46"/>
      <c r="EO209" s="46"/>
      <c r="EP209" s="46"/>
      <c r="EQ209" s="46"/>
      <c r="ER209" s="46"/>
      <c r="ES209" s="46"/>
      <c r="ET209" s="46"/>
      <c r="EU209" s="46"/>
      <c r="EV209" s="46"/>
      <c r="EW209" s="46"/>
      <c r="EX209" s="46"/>
      <c r="EY209" s="46"/>
      <c r="EZ209" s="46"/>
      <c r="FA209" s="46"/>
      <c r="FB209" s="46"/>
      <c r="FC209" s="46"/>
      <c r="FD209" s="46"/>
      <c r="FE209" s="46"/>
      <c r="FF209" s="46"/>
      <c r="FG209" s="46"/>
      <c r="FH209" s="46"/>
      <c r="FI209" s="46"/>
      <c r="FJ209" s="46"/>
      <c r="FK209" s="46"/>
      <c r="FL209" s="46"/>
      <c r="FM209" s="46"/>
      <c r="FN209" s="46"/>
      <c r="FO209" s="46"/>
      <c r="FP209" s="46"/>
      <c r="FQ209" s="46"/>
      <c r="FR209" s="46"/>
      <c r="FS209" s="46"/>
      <c r="FT209" s="46"/>
      <c r="FU209" s="46"/>
      <c r="FV209" s="46"/>
      <c r="FW209" s="46"/>
      <c r="FX209" s="46"/>
      <c r="FY209" s="46"/>
      <c r="FZ209" s="46"/>
      <c r="GA209" s="46"/>
      <c r="GB209" s="46"/>
      <c r="GC209" s="46"/>
      <c r="GD209" s="46"/>
      <c r="GE209" s="46"/>
      <c r="GF209" s="46"/>
      <c r="GG209" s="46"/>
      <c r="GH209" s="46"/>
      <c r="GI209" s="46"/>
      <c r="GJ209" s="46"/>
      <c r="GK209" s="46"/>
      <c r="GL209" s="46"/>
      <c r="GM209" s="46"/>
      <c r="GN209" s="46"/>
      <c r="GO209" s="46"/>
      <c r="GP209" s="46"/>
      <c r="GQ209" s="46"/>
      <c r="GR209" s="46"/>
      <c r="GS209" s="46"/>
      <c r="GT209" s="46"/>
      <c r="GU209" s="46"/>
      <c r="GV209" s="46"/>
      <c r="GW209" s="46"/>
      <c r="GX209" s="46"/>
      <c r="GY209" s="46"/>
      <c r="GZ209" s="46"/>
      <c r="HA209" s="46"/>
      <c r="HB209" s="46"/>
      <c r="HC209" s="46"/>
      <c r="HD209" s="46"/>
      <c r="HE209" s="46"/>
      <c r="HF209" s="46"/>
      <c r="HG209" s="46"/>
      <c r="HH209" s="46"/>
      <c r="HI209" s="46"/>
      <c r="HJ209" s="46"/>
      <c r="HK209" s="46"/>
      <c r="HL209" s="46"/>
      <c r="HM209" s="46"/>
      <c r="HN209" s="46"/>
      <c r="HO209" s="46"/>
      <c r="HP209" s="46"/>
      <c r="HQ209" s="46"/>
      <c r="HR209" s="46"/>
      <c r="HS209" s="46"/>
      <c r="HT209" s="46"/>
      <c r="HU209" s="46"/>
      <c r="HV209" s="46"/>
      <c r="HW209" s="46"/>
      <c r="HX209" s="46"/>
      <c r="HY209" s="46"/>
      <c r="HZ209" s="46"/>
      <c r="IA209" s="46"/>
      <c r="IB209" s="46"/>
      <c r="IC209" s="46"/>
      <c r="ID209" s="46"/>
      <c r="IE209" s="46"/>
      <c r="IF209" s="46"/>
      <c r="IG209" s="46"/>
      <c r="IH209" s="46"/>
      <c r="II209" s="46"/>
      <c r="IJ209" s="46"/>
      <c r="IK209" s="46"/>
      <c r="IL209" s="46"/>
      <c r="IM209" s="46"/>
      <c r="IN209" s="46"/>
      <c r="IO209" s="46"/>
      <c r="IP209" s="46"/>
      <c r="IQ209" s="46"/>
      <c r="IR209" s="46"/>
      <c r="IS209" s="46"/>
      <c r="IT209" s="46"/>
      <c r="IU209" s="46"/>
      <c r="IV209" s="46"/>
      <c r="IW209" s="46"/>
    </row>
    <row r="210" spans="1:257" s="1" customFormat="1" ht="9" customHeight="1">
      <c r="A210" s="43">
        <v>45127</v>
      </c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5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6"/>
      <c r="CD210" s="46"/>
      <c r="CE210" s="46"/>
      <c r="CF210" s="46"/>
      <c r="CG210" s="46"/>
      <c r="CH210" s="46"/>
      <c r="CI210" s="46"/>
      <c r="CJ210" s="46"/>
      <c r="CK210" s="46"/>
      <c r="CL210" s="46"/>
      <c r="CM210" s="46"/>
      <c r="CN210" s="46"/>
      <c r="CO210" s="46"/>
      <c r="CP210" s="46"/>
      <c r="CQ210" s="46"/>
      <c r="CR210" s="46"/>
      <c r="CS210" s="46"/>
      <c r="CT210" s="46"/>
      <c r="CU210" s="46"/>
      <c r="CV210" s="46"/>
      <c r="CW210" s="46"/>
      <c r="CX210" s="46"/>
      <c r="CY210" s="46"/>
      <c r="CZ210" s="46"/>
      <c r="DA210" s="46"/>
      <c r="DB210" s="46"/>
      <c r="DC210" s="46"/>
      <c r="DD210" s="46"/>
      <c r="DE210" s="46"/>
      <c r="DF210" s="46"/>
      <c r="DG210" s="46"/>
      <c r="DH210" s="46"/>
      <c r="DI210" s="46"/>
      <c r="DJ210" s="46"/>
      <c r="DK210" s="46"/>
      <c r="DL210" s="46"/>
      <c r="DM210" s="46"/>
      <c r="DN210" s="46"/>
      <c r="DO210" s="46"/>
      <c r="DP210" s="46"/>
      <c r="DQ210" s="46"/>
      <c r="DR210" s="46"/>
      <c r="DS210" s="46"/>
      <c r="DT210" s="46"/>
      <c r="DU210" s="46"/>
      <c r="DV210" s="46"/>
      <c r="DW210" s="46"/>
      <c r="DX210" s="46"/>
      <c r="DY210" s="46"/>
      <c r="DZ210" s="46"/>
      <c r="EA210" s="46"/>
      <c r="EB210" s="46"/>
      <c r="EC210" s="46"/>
      <c r="ED210" s="46"/>
      <c r="EE210" s="46"/>
      <c r="EF210" s="46"/>
      <c r="EG210" s="46"/>
      <c r="EH210" s="46"/>
      <c r="EI210" s="46"/>
      <c r="EJ210" s="46"/>
      <c r="EK210" s="46"/>
      <c r="EL210" s="46"/>
      <c r="EM210" s="46"/>
      <c r="EN210" s="46"/>
      <c r="EO210" s="46"/>
      <c r="EP210" s="46"/>
      <c r="EQ210" s="46"/>
      <c r="ER210" s="46"/>
      <c r="ES210" s="46"/>
      <c r="ET210" s="46"/>
      <c r="EU210" s="46"/>
      <c r="EV210" s="46"/>
      <c r="EW210" s="46"/>
      <c r="EX210" s="46"/>
      <c r="EY210" s="46"/>
      <c r="EZ210" s="46"/>
      <c r="FA210" s="46"/>
      <c r="FB210" s="46"/>
      <c r="FC210" s="46"/>
      <c r="FD210" s="46"/>
      <c r="FE210" s="46"/>
      <c r="FF210" s="46"/>
      <c r="FG210" s="46"/>
      <c r="FH210" s="46"/>
      <c r="FI210" s="46"/>
      <c r="FJ210" s="46"/>
      <c r="FK210" s="46"/>
      <c r="FL210" s="46"/>
      <c r="FM210" s="46"/>
      <c r="FN210" s="46"/>
      <c r="FO210" s="46"/>
      <c r="FP210" s="46"/>
      <c r="FQ210" s="46"/>
      <c r="FR210" s="46"/>
      <c r="FS210" s="46"/>
      <c r="FT210" s="46"/>
      <c r="FU210" s="46"/>
      <c r="FV210" s="46"/>
      <c r="FW210" s="46"/>
      <c r="FX210" s="46"/>
      <c r="FY210" s="46"/>
      <c r="FZ210" s="46"/>
      <c r="GA210" s="46"/>
      <c r="GB210" s="46"/>
      <c r="GC210" s="46"/>
      <c r="GD210" s="46"/>
      <c r="GE210" s="46"/>
      <c r="GF210" s="46"/>
      <c r="GG210" s="46"/>
      <c r="GH210" s="46"/>
      <c r="GI210" s="46"/>
      <c r="GJ210" s="46"/>
      <c r="GK210" s="46"/>
      <c r="GL210" s="46"/>
      <c r="GM210" s="46"/>
      <c r="GN210" s="46"/>
      <c r="GO210" s="46"/>
      <c r="GP210" s="46"/>
      <c r="GQ210" s="46"/>
      <c r="GR210" s="46"/>
      <c r="GS210" s="46"/>
      <c r="GT210" s="46"/>
      <c r="GU210" s="46"/>
      <c r="GV210" s="46"/>
      <c r="GW210" s="46"/>
      <c r="GX210" s="46"/>
      <c r="GY210" s="46"/>
      <c r="GZ210" s="46"/>
      <c r="HA210" s="46"/>
      <c r="HB210" s="46"/>
      <c r="HC210" s="46"/>
      <c r="HD210" s="46"/>
      <c r="HE210" s="46"/>
      <c r="HF210" s="46"/>
      <c r="HG210" s="46"/>
      <c r="HH210" s="46"/>
      <c r="HI210" s="46"/>
      <c r="HJ210" s="46"/>
      <c r="HK210" s="46"/>
      <c r="HL210" s="46"/>
      <c r="HM210" s="46"/>
      <c r="HN210" s="46"/>
      <c r="HO210" s="46"/>
      <c r="HP210" s="46"/>
      <c r="HQ210" s="46"/>
      <c r="HR210" s="46"/>
      <c r="HS210" s="46"/>
      <c r="HT210" s="46"/>
      <c r="HU210" s="46"/>
      <c r="HV210" s="46"/>
      <c r="HW210" s="46"/>
      <c r="HX210" s="46"/>
      <c r="HY210" s="46"/>
      <c r="HZ210" s="46"/>
      <c r="IA210" s="46"/>
      <c r="IB210" s="46"/>
      <c r="IC210" s="46"/>
      <c r="ID210" s="46"/>
      <c r="IE210" s="46"/>
      <c r="IF210" s="46"/>
      <c r="IG210" s="46"/>
      <c r="IH210" s="46"/>
      <c r="II210" s="46"/>
      <c r="IJ210" s="46"/>
      <c r="IK210" s="46"/>
      <c r="IL210" s="46"/>
      <c r="IM210" s="46"/>
      <c r="IN210" s="46"/>
      <c r="IO210" s="46"/>
      <c r="IP210" s="46"/>
      <c r="IQ210" s="46"/>
      <c r="IR210" s="46"/>
      <c r="IS210" s="46"/>
      <c r="IT210" s="46"/>
      <c r="IU210" s="46"/>
      <c r="IV210" s="46"/>
      <c r="IW210" s="46"/>
    </row>
    <row r="211" spans="1:257" s="1" customFormat="1" ht="9" customHeight="1">
      <c r="A211" s="43">
        <v>45128</v>
      </c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5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6"/>
      <c r="CD211" s="46"/>
      <c r="CE211" s="46"/>
      <c r="CF211" s="46"/>
      <c r="CG211" s="46"/>
      <c r="CH211" s="46"/>
      <c r="CI211" s="46"/>
      <c r="CJ211" s="46"/>
      <c r="CK211" s="46"/>
      <c r="CL211" s="46"/>
      <c r="CM211" s="46"/>
      <c r="CN211" s="46"/>
      <c r="CO211" s="46"/>
      <c r="CP211" s="46"/>
      <c r="CQ211" s="46"/>
      <c r="CR211" s="46"/>
      <c r="CS211" s="46"/>
      <c r="CT211" s="46"/>
      <c r="CU211" s="46"/>
      <c r="CV211" s="46"/>
      <c r="CW211" s="46"/>
      <c r="CX211" s="46"/>
      <c r="CY211" s="46"/>
      <c r="CZ211" s="46"/>
      <c r="DA211" s="46"/>
      <c r="DB211" s="46"/>
      <c r="DC211" s="46"/>
      <c r="DD211" s="46"/>
      <c r="DE211" s="46"/>
      <c r="DF211" s="46"/>
      <c r="DG211" s="46"/>
      <c r="DH211" s="46"/>
      <c r="DI211" s="46"/>
      <c r="DJ211" s="46"/>
      <c r="DK211" s="46"/>
      <c r="DL211" s="46"/>
      <c r="DM211" s="46"/>
      <c r="DN211" s="46"/>
      <c r="DO211" s="46"/>
      <c r="DP211" s="46"/>
      <c r="DQ211" s="46"/>
      <c r="DR211" s="46"/>
      <c r="DS211" s="46"/>
      <c r="DT211" s="46"/>
      <c r="DU211" s="46"/>
      <c r="DV211" s="46"/>
      <c r="DW211" s="46"/>
      <c r="DX211" s="46"/>
      <c r="DY211" s="46"/>
      <c r="DZ211" s="46"/>
      <c r="EA211" s="46"/>
      <c r="EB211" s="46"/>
      <c r="EC211" s="46"/>
      <c r="ED211" s="46"/>
      <c r="EE211" s="46"/>
      <c r="EF211" s="46"/>
      <c r="EG211" s="46"/>
      <c r="EH211" s="46"/>
      <c r="EI211" s="46"/>
      <c r="EJ211" s="46"/>
      <c r="EK211" s="46"/>
      <c r="EL211" s="46"/>
      <c r="EM211" s="46"/>
      <c r="EN211" s="46"/>
      <c r="EO211" s="46"/>
      <c r="EP211" s="46"/>
      <c r="EQ211" s="46"/>
      <c r="ER211" s="46"/>
      <c r="ES211" s="46"/>
      <c r="ET211" s="46"/>
      <c r="EU211" s="46"/>
      <c r="EV211" s="46"/>
      <c r="EW211" s="46"/>
      <c r="EX211" s="46"/>
      <c r="EY211" s="46"/>
      <c r="EZ211" s="46"/>
      <c r="FA211" s="46"/>
      <c r="FB211" s="46"/>
      <c r="FC211" s="46"/>
      <c r="FD211" s="46"/>
      <c r="FE211" s="46"/>
      <c r="FF211" s="46"/>
      <c r="FG211" s="46"/>
      <c r="FH211" s="46"/>
      <c r="FI211" s="46"/>
      <c r="FJ211" s="46"/>
      <c r="FK211" s="46"/>
      <c r="FL211" s="46"/>
      <c r="FM211" s="46"/>
      <c r="FN211" s="46"/>
      <c r="FO211" s="46"/>
      <c r="FP211" s="46"/>
      <c r="FQ211" s="46"/>
      <c r="FR211" s="46"/>
      <c r="FS211" s="46"/>
      <c r="FT211" s="46"/>
      <c r="FU211" s="46"/>
      <c r="FV211" s="46"/>
      <c r="FW211" s="46"/>
      <c r="FX211" s="46"/>
      <c r="FY211" s="46"/>
      <c r="FZ211" s="46"/>
      <c r="GA211" s="46"/>
      <c r="GB211" s="46"/>
      <c r="GC211" s="46"/>
      <c r="GD211" s="46"/>
      <c r="GE211" s="46"/>
      <c r="GF211" s="46"/>
      <c r="GG211" s="46"/>
      <c r="GH211" s="46"/>
      <c r="GI211" s="46"/>
      <c r="GJ211" s="46"/>
      <c r="GK211" s="46"/>
      <c r="GL211" s="46"/>
      <c r="GM211" s="46"/>
      <c r="GN211" s="46"/>
      <c r="GO211" s="46"/>
      <c r="GP211" s="46"/>
      <c r="GQ211" s="46"/>
      <c r="GR211" s="46"/>
      <c r="GS211" s="46"/>
      <c r="GT211" s="46"/>
      <c r="GU211" s="46"/>
      <c r="GV211" s="46"/>
      <c r="GW211" s="46"/>
      <c r="GX211" s="46"/>
      <c r="GY211" s="46"/>
      <c r="GZ211" s="46"/>
      <c r="HA211" s="46"/>
      <c r="HB211" s="46"/>
      <c r="HC211" s="46"/>
      <c r="HD211" s="46"/>
      <c r="HE211" s="46"/>
      <c r="HF211" s="46"/>
      <c r="HG211" s="46"/>
      <c r="HH211" s="46"/>
      <c r="HI211" s="46"/>
      <c r="HJ211" s="46"/>
      <c r="HK211" s="46"/>
      <c r="HL211" s="46"/>
      <c r="HM211" s="46"/>
      <c r="HN211" s="46"/>
      <c r="HO211" s="46"/>
      <c r="HP211" s="46"/>
      <c r="HQ211" s="46"/>
      <c r="HR211" s="46"/>
      <c r="HS211" s="46"/>
      <c r="HT211" s="46"/>
      <c r="HU211" s="46"/>
      <c r="HV211" s="46"/>
      <c r="HW211" s="46"/>
      <c r="HX211" s="46"/>
      <c r="HY211" s="46"/>
      <c r="HZ211" s="46"/>
      <c r="IA211" s="46"/>
      <c r="IB211" s="46"/>
      <c r="IC211" s="46"/>
      <c r="ID211" s="46"/>
      <c r="IE211" s="46"/>
      <c r="IF211" s="46"/>
      <c r="IG211" s="46"/>
      <c r="IH211" s="46"/>
      <c r="II211" s="46"/>
      <c r="IJ211" s="46"/>
      <c r="IK211" s="46"/>
      <c r="IL211" s="46"/>
      <c r="IM211" s="46"/>
      <c r="IN211" s="46"/>
      <c r="IO211" s="46"/>
      <c r="IP211" s="46"/>
      <c r="IQ211" s="46"/>
      <c r="IR211" s="46"/>
      <c r="IS211" s="46"/>
      <c r="IT211" s="46"/>
      <c r="IU211" s="46"/>
      <c r="IV211" s="46"/>
      <c r="IW211" s="46"/>
    </row>
    <row r="212" spans="1:257" s="1" customFormat="1" ht="9" customHeight="1">
      <c r="A212" s="43">
        <v>45129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5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6"/>
      <c r="CD212" s="46"/>
      <c r="CE212" s="46"/>
      <c r="CF212" s="46"/>
      <c r="CG212" s="46"/>
      <c r="CH212" s="46"/>
      <c r="CI212" s="46"/>
      <c r="CJ212" s="46"/>
      <c r="CK212" s="46"/>
      <c r="CL212" s="46"/>
      <c r="CM212" s="46"/>
      <c r="CN212" s="46"/>
      <c r="CO212" s="46"/>
      <c r="CP212" s="46"/>
      <c r="CQ212" s="46"/>
      <c r="CR212" s="46"/>
      <c r="CS212" s="46"/>
      <c r="CT212" s="46"/>
      <c r="CU212" s="46"/>
      <c r="CV212" s="46"/>
      <c r="CW212" s="46"/>
      <c r="CX212" s="46"/>
      <c r="CY212" s="46"/>
      <c r="CZ212" s="46"/>
      <c r="DA212" s="46"/>
      <c r="DB212" s="46"/>
      <c r="DC212" s="46"/>
      <c r="DD212" s="46"/>
      <c r="DE212" s="46"/>
      <c r="DF212" s="46"/>
      <c r="DG212" s="46"/>
      <c r="DH212" s="46"/>
      <c r="DI212" s="46"/>
      <c r="DJ212" s="46"/>
      <c r="DK212" s="46"/>
      <c r="DL212" s="46"/>
      <c r="DM212" s="46"/>
      <c r="DN212" s="46"/>
      <c r="DO212" s="46"/>
      <c r="DP212" s="46"/>
      <c r="DQ212" s="46"/>
      <c r="DR212" s="46"/>
      <c r="DS212" s="46"/>
      <c r="DT212" s="46"/>
      <c r="DU212" s="46"/>
      <c r="DV212" s="46"/>
      <c r="DW212" s="46"/>
      <c r="DX212" s="46"/>
      <c r="DY212" s="46"/>
      <c r="DZ212" s="46"/>
      <c r="EA212" s="46"/>
      <c r="EB212" s="46"/>
      <c r="EC212" s="46"/>
      <c r="ED212" s="46"/>
      <c r="EE212" s="46"/>
      <c r="EF212" s="46"/>
      <c r="EG212" s="46"/>
      <c r="EH212" s="46"/>
      <c r="EI212" s="46"/>
      <c r="EJ212" s="46"/>
      <c r="EK212" s="46"/>
      <c r="EL212" s="46"/>
      <c r="EM212" s="46"/>
      <c r="EN212" s="46"/>
      <c r="EO212" s="46"/>
      <c r="EP212" s="46"/>
      <c r="EQ212" s="46"/>
      <c r="ER212" s="46"/>
      <c r="ES212" s="46"/>
      <c r="ET212" s="46"/>
      <c r="EU212" s="46"/>
      <c r="EV212" s="46"/>
      <c r="EW212" s="46"/>
      <c r="EX212" s="46"/>
      <c r="EY212" s="46"/>
      <c r="EZ212" s="46"/>
      <c r="FA212" s="46"/>
      <c r="FB212" s="46"/>
      <c r="FC212" s="46"/>
      <c r="FD212" s="46"/>
      <c r="FE212" s="46"/>
      <c r="FF212" s="46"/>
      <c r="FG212" s="46"/>
      <c r="FH212" s="46"/>
      <c r="FI212" s="46"/>
      <c r="FJ212" s="46"/>
      <c r="FK212" s="46"/>
      <c r="FL212" s="46"/>
      <c r="FM212" s="46"/>
      <c r="FN212" s="46"/>
      <c r="FO212" s="46"/>
      <c r="FP212" s="46"/>
      <c r="FQ212" s="46"/>
      <c r="FR212" s="46"/>
      <c r="FS212" s="46"/>
      <c r="FT212" s="46"/>
      <c r="FU212" s="46"/>
      <c r="FV212" s="46"/>
      <c r="FW212" s="46"/>
      <c r="FX212" s="46"/>
      <c r="FY212" s="46"/>
      <c r="FZ212" s="46"/>
      <c r="GA212" s="46"/>
      <c r="GB212" s="46"/>
      <c r="GC212" s="46"/>
      <c r="GD212" s="46"/>
      <c r="GE212" s="46"/>
      <c r="GF212" s="46"/>
      <c r="GG212" s="46"/>
      <c r="GH212" s="46"/>
      <c r="GI212" s="46"/>
      <c r="GJ212" s="46"/>
      <c r="GK212" s="46"/>
      <c r="GL212" s="46"/>
      <c r="GM212" s="46"/>
      <c r="GN212" s="46"/>
      <c r="GO212" s="46"/>
      <c r="GP212" s="46"/>
      <c r="GQ212" s="46"/>
      <c r="GR212" s="46"/>
      <c r="GS212" s="46"/>
      <c r="GT212" s="46"/>
      <c r="GU212" s="46"/>
      <c r="GV212" s="46"/>
      <c r="GW212" s="46"/>
      <c r="GX212" s="46"/>
      <c r="GY212" s="46"/>
      <c r="GZ212" s="46"/>
      <c r="HA212" s="46"/>
      <c r="HB212" s="46"/>
      <c r="HC212" s="46"/>
      <c r="HD212" s="46"/>
      <c r="HE212" s="46"/>
      <c r="HF212" s="46"/>
      <c r="HG212" s="46"/>
      <c r="HH212" s="46"/>
      <c r="HI212" s="46"/>
      <c r="HJ212" s="46"/>
      <c r="HK212" s="46"/>
      <c r="HL212" s="46"/>
      <c r="HM212" s="46"/>
      <c r="HN212" s="46"/>
      <c r="HO212" s="46"/>
      <c r="HP212" s="46"/>
      <c r="HQ212" s="46"/>
      <c r="HR212" s="46"/>
      <c r="HS212" s="46"/>
      <c r="HT212" s="46"/>
      <c r="HU212" s="46"/>
      <c r="HV212" s="46"/>
      <c r="HW212" s="46"/>
      <c r="HX212" s="46"/>
      <c r="HY212" s="46"/>
      <c r="HZ212" s="46"/>
      <c r="IA212" s="46"/>
      <c r="IB212" s="46"/>
      <c r="IC212" s="46"/>
      <c r="ID212" s="46"/>
      <c r="IE212" s="46"/>
      <c r="IF212" s="46"/>
      <c r="IG212" s="46"/>
      <c r="IH212" s="46"/>
      <c r="II212" s="46"/>
      <c r="IJ212" s="46"/>
      <c r="IK212" s="46"/>
      <c r="IL212" s="46"/>
      <c r="IM212" s="46"/>
      <c r="IN212" s="46"/>
      <c r="IO212" s="46"/>
      <c r="IP212" s="46"/>
      <c r="IQ212" s="46"/>
      <c r="IR212" s="46"/>
      <c r="IS212" s="46"/>
      <c r="IT212" s="46"/>
      <c r="IU212" s="46"/>
      <c r="IV212" s="46"/>
      <c r="IW212" s="46"/>
    </row>
    <row r="213" spans="1:257" s="1" customFormat="1" ht="9" customHeight="1">
      <c r="A213" s="43">
        <v>45130</v>
      </c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5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6"/>
      <c r="CD213" s="46"/>
      <c r="CE213" s="46"/>
      <c r="CF213" s="46"/>
      <c r="CG213" s="46"/>
      <c r="CH213" s="46"/>
      <c r="CI213" s="46"/>
      <c r="CJ213" s="46"/>
      <c r="CK213" s="46"/>
      <c r="CL213" s="46"/>
      <c r="CM213" s="46"/>
      <c r="CN213" s="46"/>
      <c r="CO213" s="46"/>
      <c r="CP213" s="46"/>
      <c r="CQ213" s="46"/>
      <c r="CR213" s="46"/>
      <c r="CS213" s="46"/>
      <c r="CT213" s="46"/>
      <c r="CU213" s="46"/>
      <c r="CV213" s="46"/>
      <c r="CW213" s="46"/>
      <c r="CX213" s="46"/>
      <c r="CY213" s="46"/>
      <c r="CZ213" s="46"/>
      <c r="DA213" s="46"/>
      <c r="DB213" s="46"/>
      <c r="DC213" s="46"/>
      <c r="DD213" s="46"/>
      <c r="DE213" s="46"/>
      <c r="DF213" s="46"/>
      <c r="DG213" s="46"/>
      <c r="DH213" s="46"/>
      <c r="DI213" s="46"/>
      <c r="DJ213" s="46"/>
      <c r="DK213" s="46"/>
      <c r="DL213" s="46"/>
      <c r="DM213" s="46"/>
      <c r="DN213" s="46"/>
      <c r="DO213" s="46"/>
      <c r="DP213" s="46"/>
      <c r="DQ213" s="46"/>
      <c r="DR213" s="46"/>
      <c r="DS213" s="46"/>
      <c r="DT213" s="46"/>
      <c r="DU213" s="46"/>
      <c r="DV213" s="46"/>
      <c r="DW213" s="46"/>
      <c r="DX213" s="46"/>
      <c r="DY213" s="46"/>
      <c r="DZ213" s="46"/>
      <c r="EA213" s="46"/>
      <c r="EB213" s="46"/>
      <c r="EC213" s="46"/>
      <c r="ED213" s="46"/>
      <c r="EE213" s="46"/>
      <c r="EF213" s="46"/>
      <c r="EG213" s="46"/>
      <c r="EH213" s="46"/>
      <c r="EI213" s="46"/>
      <c r="EJ213" s="46"/>
      <c r="EK213" s="46"/>
      <c r="EL213" s="46"/>
      <c r="EM213" s="46"/>
      <c r="EN213" s="46"/>
      <c r="EO213" s="46"/>
      <c r="EP213" s="46"/>
      <c r="EQ213" s="46"/>
      <c r="ER213" s="46"/>
      <c r="ES213" s="46"/>
      <c r="ET213" s="46"/>
      <c r="EU213" s="46"/>
      <c r="EV213" s="46"/>
      <c r="EW213" s="46"/>
      <c r="EX213" s="46"/>
      <c r="EY213" s="46"/>
      <c r="EZ213" s="46"/>
      <c r="FA213" s="46"/>
      <c r="FB213" s="46"/>
      <c r="FC213" s="46"/>
      <c r="FD213" s="46"/>
      <c r="FE213" s="46"/>
      <c r="FF213" s="46"/>
      <c r="FG213" s="46"/>
      <c r="FH213" s="46"/>
      <c r="FI213" s="46"/>
      <c r="FJ213" s="46"/>
      <c r="FK213" s="46"/>
      <c r="FL213" s="46"/>
      <c r="FM213" s="46"/>
      <c r="FN213" s="46"/>
      <c r="FO213" s="46"/>
      <c r="FP213" s="46"/>
      <c r="FQ213" s="46"/>
      <c r="FR213" s="46"/>
      <c r="FS213" s="46"/>
      <c r="FT213" s="46"/>
      <c r="FU213" s="46"/>
      <c r="FV213" s="46"/>
      <c r="FW213" s="46"/>
      <c r="FX213" s="46"/>
      <c r="FY213" s="46"/>
      <c r="FZ213" s="46"/>
      <c r="GA213" s="46"/>
      <c r="GB213" s="46"/>
      <c r="GC213" s="46"/>
      <c r="GD213" s="46"/>
      <c r="GE213" s="46"/>
      <c r="GF213" s="46"/>
      <c r="GG213" s="46"/>
      <c r="GH213" s="46"/>
      <c r="GI213" s="46"/>
      <c r="GJ213" s="46"/>
      <c r="GK213" s="46"/>
      <c r="GL213" s="46"/>
      <c r="GM213" s="46"/>
      <c r="GN213" s="46"/>
      <c r="GO213" s="46"/>
      <c r="GP213" s="46"/>
      <c r="GQ213" s="46"/>
      <c r="GR213" s="46"/>
      <c r="GS213" s="46"/>
      <c r="GT213" s="46"/>
      <c r="GU213" s="46"/>
      <c r="GV213" s="46"/>
      <c r="GW213" s="46"/>
      <c r="GX213" s="46"/>
      <c r="GY213" s="46"/>
      <c r="GZ213" s="46"/>
      <c r="HA213" s="46"/>
      <c r="HB213" s="46"/>
      <c r="HC213" s="46"/>
      <c r="HD213" s="46"/>
      <c r="HE213" s="46"/>
      <c r="HF213" s="46"/>
      <c r="HG213" s="46"/>
      <c r="HH213" s="46"/>
      <c r="HI213" s="46"/>
      <c r="HJ213" s="46"/>
      <c r="HK213" s="46"/>
      <c r="HL213" s="46"/>
      <c r="HM213" s="46"/>
      <c r="HN213" s="46"/>
      <c r="HO213" s="46"/>
      <c r="HP213" s="46"/>
      <c r="HQ213" s="46"/>
      <c r="HR213" s="46"/>
      <c r="HS213" s="46"/>
      <c r="HT213" s="46"/>
      <c r="HU213" s="46"/>
      <c r="HV213" s="46"/>
      <c r="HW213" s="46"/>
      <c r="HX213" s="46"/>
      <c r="HY213" s="46"/>
      <c r="HZ213" s="46"/>
      <c r="IA213" s="46"/>
      <c r="IB213" s="46"/>
      <c r="IC213" s="46"/>
      <c r="ID213" s="46"/>
      <c r="IE213" s="46"/>
      <c r="IF213" s="46"/>
      <c r="IG213" s="46"/>
      <c r="IH213" s="46"/>
      <c r="II213" s="46"/>
      <c r="IJ213" s="46"/>
      <c r="IK213" s="46"/>
      <c r="IL213" s="46"/>
      <c r="IM213" s="46"/>
      <c r="IN213" s="46"/>
      <c r="IO213" s="46"/>
      <c r="IP213" s="46"/>
      <c r="IQ213" s="46"/>
      <c r="IR213" s="46"/>
      <c r="IS213" s="46"/>
      <c r="IT213" s="46"/>
      <c r="IU213" s="46"/>
      <c r="IV213" s="46"/>
      <c r="IW213" s="46"/>
    </row>
    <row r="214" spans="1:257" s="1" customFormat="1" ht="9" customHeight="1">
      <c r="A214" s="43">
        <v>45131</v>
      </c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5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6"/>
      <c r="CD214" s="46"/>
      <c r="CE214" s="46"/>
      <c r="CF214" s="46"/>
      <c r="CG214" s="46"/>
      <c r="CH214" s="46"/>
      <c r="CI214" s="46"/>
      <c r="CJ214" s="46"/>
      <c r="CK214" s="46"/>
      <c r="CL214" s="46"/>
      <c r="CM214" s="46"/>
      <c r="CN214" s="46"/>
      <c r="CO214" s="46"/>
      <c r="CP214" s="46"/>
      <c r="CQ214" s="46"/>
      <c r="CR214" s="46"/>
      <c r="CS214" s="46"/>
      <c r="CT214" s="46"/>
      <c r="CU214" s="46"/>
      <c r="CV214" s="46"/>
      <c r="CW214" s="46"/>
      <c r="CX214" s="46"/>
      <c r="CY214" s="46"/>
      <c r="CZ214" s="46"/>
      <c r="DA214" s="46"/>
      <c r="DB214" s="46"/>
      <c r="DC214" s="46"/>
      <c r="DD214" s="46"/>
      <c r="DE214" s="46"/>
      <c r="DF214" s="46"/>
      <c r="DG214" s="46"/>
      <c r="DH214" s="46"/>
      <c r="DI214" s="46"/>
      <c r="DJ214" s="46"/>
      <c r="DK214" s="46"/>
      <c r="DL214" s="46"/>
      <c r="DM214" s="46"/>
      <c r="DN214" s="46"/>
      <c r="DO214" s="46"/>
      <c r="DP214" s="46"/>
      <c r="DQ214" s="46"/>
      <c r="DR214" s="46"/>
      <c r="DS214" s="46"/>
      <c r="DT214" s="46"/>
      <c r="DU214" s="46"/>
      <c r="DV214" s="46"/>
      <c r="DW214" s="46"/>
      <c r="DX214" s="46"/>
      <c r="DY214" s="46"/>
      <c r="DZ214" s="46"/>
      <c r="EA214" s="46"/>
      <c r="EB214" s="46"/>
      <c r="EC214" s="46"/>
      <c r="ED214" s="46"/>
      <c r="EE214" s="46"/>
      <c r="EF214" s="46"/>
      <c r="EG214" s="46"/>
      <c r="EH214" s="46"/>
      <c r="EI214" s="46"/>
      <c r="EJ214" s="46"/>
      <c r="EK214" s="46"/>
      <c r="EL214" s="46"/>
      <c r="EM214" s="46"/>
      <c r="EN214" s="46"/>
      <c r="EO214" s="46"/>
      <c r="EP214" s="46"/>
      <c r="EQ214" s="46"/>
      <c r="ER214" s="46"/>
      <c r="ES214" s="46"/>
      <c r="ET214" s="46"/>
      <c r="EU214" s="46"/>
      <c r="EV214" s="46"/>
      <c r="EW214" s="46"/>
      <c r="EX214" s="46"/>
      <c r="EY214" s="46"/>
      <c r="EZ214" s="46"/>
      <c r="FA214" s="46"/>
      <c r="FB214" s="46"/>
      <c r="FC214" s="46"/>
      <c r="FD214" s="46"/>
      <c r="FE214" s="46"/>
      <c r="FF214" s="46"/>
      <c r="FG214" s="46"/>
      <c r="FH214" s="46"/>
      <c r="FI214" s="46"/>
      <c r="FJ214" s="46"/>
      <c r="FK214" s="46"/>
      <c r="FL214" s="46"/>
      <c r="FM214" s="46"/>
      <c r="FN214" s="46"/>
      <c r="FO214" s="46"/>
      <c r="FP214" s="46"/>
      <c r="FQ214" s="46"/>
      <c r="FR214" s="46"/>
      <c r="FS214" s="46"/>
      <c r="FT214" s="46"/>
      <c r="FU214" s="46"/>
      <c r="FV214" s="46"/>
      <c r="FW214" s="46"/>
      <c r="FX214" s="46"/>
      <c r="FY214" s="46"/>
      <c r="FZ214" s="46"/>
      <c r="GA214" s="46"/>
      <c r="GB214" s="46"/>
      <c r="GC214" s="46"/>
      <c r="GD214" s="46"/>
      <c r="GE214" s="46"/>
      <c r="GF214" s="46"/>
      <c r="GG214" s="46"/>
      <c r="GH214" s="46"/>
      <c r="GI214" s="46"/>
      <c r="GJ214" s="46"/>
      <c r="GK214" s="46"/>
      <c r="GL214" s="46"/>
      <c r="GM214" s="46"/>
      <c r="GN214" s="46"/>
      <c r="GO214" s="46"/>
      <c r="GP214" s="46"/>
      <c r="GQ214" s="46"/>
      <c r="GR214" s="46"/>
      <c r="GS214" s="46"/>
      <c r="GT214" s="46"/>
      <c r="GU214" s="46"/>
      <c r="GV214" s="46"/>
      <c r="GW214" s="46"/>
      <c r="GX214" s="46"/>
      <c r="GY214" s="46"/>
      <c r="GZ214" s="46"/>
      <c r="HA214" s="46"/>
      <c r="HB214" s="46"/>
      <c r="HC214" s="46"/>
      <c r="HD214" s="46"/>
      <c r="HE214" s="46"/>
      <c r="HF214" s="46"/>
      <c r="HG214" s="46"/>
      <c r="HH214" s="46"/>
      <c r="HI214" s="46"/>
      <c r="HJ214" s="46"/>
      <c r="HK214" s="46"/>
      <c r="HL214" s="46"/>
      <c r="HM214" s="46"/>
      <c r="HN214" s="46"/>
      <c r="HO214" s="46"/>
      <c r="HP214" s="46"/>
      <c r="HQ214" s="46"/>
      <c r="HR214" s="46"/>
      <c r="HS214" s="46"/>
      <c r="HT214" s="46"/>
      <c r="HU214" s="46"/>
      <c r="HV214" s="46"/>
      <c r="HW214" s="46"/>
      <c r="HX214" s="46"/>
      <c r="HY214" s="46"/>
      <c r="HZ214" s="46"/>
      <c r="IA214" s="46"/>
      <c r="IB214" s="46"/>
      <c r="IC214" s="46"/>
      <c r="ID214" s="46"/>
      <c r="IE214" s="46"/>
      <c r="IF214" s="46"/>
      <c r="IG214" s="46"/>
      <c r="IH214" s="46"/>
      <c r="II214" s="46"/>
      <c r="IJ214" s="46"/>
      <c r="IK214" s="46"/>
      <c r="IL214" s="46"/>
      <c r="IM214" s="46"/>
      <c r="IN214" s="46"/>
      <c r="IO214" s="46"/>
      <c r="IP214" s="46"/>
      <c r="IQ214" s="46"/>
      <c r="IR214" s="46"/>
      <c r="IS214" s="46"/>
      <c r="IT214" s="46"/>
      <c r="IU214" s="46"/>
      <c r="IV214" s="46"/>
      <c r="IW214" s="46"/>
    </row>
    <row r="215" spans="1:257" s="1" customFormat="1" ht="9" customHeight="1">
      <c r="A215" s="43">
        <v>45132</v>
      </c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5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6"/>
      <c r="CD215" s="46"/>
      <c r="CE215" s="46"/>
      <c r="CF215" s="46"/>
      <c r="CG215" s="46"/>
      <c r="CH215" s="46"/>
      <c r="CI215" s="46"/>
      <c r="CJ215" s="46"/>
      <c r="CK215" s="46"/>
      <c r="CL215" s="46"/>
      <c r="CM215" s="46"/>
      <c r="CN215" s="46"/>
      <c r="CO215" s="46"/>
      <c r="CP215" s="46"/>
      <c r="CQ215" s="46"/>
      <c r="CR215" s="46"/>
      <c r="CS215" s="46"/>
      <c r="CT215" s="46"/>
      <c r="CU215" s="46"/>
      <c r="CV215" s="46"/>
      <c r="CW215" s="46"/>
      <c r="CX215" s="46"/>
      <c r="CY215" s="46"/>
      <c r="CZ215" s="46"/>
      <c r="DA215" s="46"/>
      <c r="DB215" s="46"/>
      <c r="DC215" s="46"/>
      <c r="DD215" s="46"/>
      <c r="DE215" s="46"/>
      <c r="DF215" s="46"/>
      <c r="DG215" s="46"/>
      <c r="DH215" s="46"/>
      <c r="DI215" s="46"/>
      <c r="DJ215" s="46"/>
      <c r="DK215" s="46"/>
      <c r="DL215" s="46"/>
      <c r="DM215" s="46"/>
      <c r="DN215" s="46"/>
      <c r="DO215" s="46"/>
      <c r="DP215" s="46"/>
      <c r="DQ215" s="46"/>
      <c r="DR215" s="46"/>
      <c r="DS215" s="46"/>
      <c r="DT215" s="46"/>
      <c r="DU215" s="46"/>
      <c r="DV215" s="46"/>
      <c r="DW215" s="46"/>
      <c r="DX215" s="46"/>
      <c r="DY215" s="46"/>
      <c r="DZ215" s="46"/>
      <c r="EA215" s="46"/>
      <c r="EB215" s="46"/>
      <c r="EC215" s="46"/>
      <c r="ED215" s="46"/>
      <c r="EE215" s="46"/>
      <c r="EF215" s="46"/>
      <c r="EG215" s="46"/>
      <c r="EH215" s="46"/>
      <c r="EI215" s="46"/>
      <c r="EJ215" s="46"/>
      <c r="EK215" s="46"/>
      <c r="EL215" s="46"/>
      <c r="EM215" s="46"/>
      <c r="EN215" s="46"/>
      <c r="EO215" s="46"/>
      <c r="EP215" s="46"/>
      <c r="EQ215" s="46"/>
      <c r="ER215" s="46"/>
      <c r="ES215" s="46"/>
      <c r="ET215" s="46"/>
      <c r="EU215" s="46"/>
      <c r="EV215" s="46"/>
      <c r="EW215" s="46"/>
      <c r="EX215" s="46"/>
      <c r="EY215" s="46"/>
      <c r="EZ215" s="46"/>
      <c r="FA215" s="46"/>
      <c r="FB215" s="46"/>
      <c r="FC215" s="46"/>
      <c r="FD215" s="46"/>
      <c r="FE215" s="46"/>
      <c r="FF215" s="46"/>
      <c r="FG215" s="46"/>
      <c r="FH215" s="46"/>
      <c r="FI215" s="46"/>
      <c r="FJ215" s="46"/>
      <c r="FK215" s="46"/>
      <c r="FL215" s="46"/>
      <c r="FM215" s="46"/>
      <c r="FN215" s="46"/>
      <c r="FO215" s="46"/>
      <c r="FP215" s="46"/>
      <c r="FQ215" s="46"/>
      <c r="FR215" s="46"/>
      <c r="FS215" s="46"/>
      <c r="FT215" s="46"/>
      <c r="FU215" s="46"/>
      <c r="FV215" s="46"/>
      <c r="FW215" s="46"/>
      <c r="FX215" s="46"/>
      <c r="FY215" s="46"/>
      <c r="FZ215" s="46"/>
      <c r="GA215" s="46"/>
      <c r="GB215" s="46"/>
      <c r="GC215" s="46"/>
      <c r="GD215" s="46"/>
      <c r="GE215" s="46"/>
      <c r="GF215" s="46"/>
      <c r="GG215" s="46"/>
      <c r="GH215" s="46"/>
      <c r="GI215" s="46"/>
      <c r="GJ215" s="46"/>
      <c r="GK215" s="46"/>
      <c r="GL215" s="46"/>
      <c r="GM215" s="46"/>
      <c r="GN215" s="46"/>
      <c r="GO215" s="46"/>
      <c r="GP215" s="46"/>
      <c r="GQ215" s="46"/>
      <c r="GR215" s="46"/>
      <c r="GS215" s="46"/>
      <c r="GT215" s="46"/>
      <c r="GU215" s="46"/>
      <c r="GV215" s="46"/>
      <c r="GW215" s="46"/>
      <c r="GX215" s="46"/>
      <c r="GY215" s="46"/>
      <c r="GZ215" s="46"/>
      <c r="HA215" s="46"/>
      <c r="HB215" s="46"/>
      <c r="HC215" s="46"/>
      <c r="HD215" s="46"/>
      <c r="HE215" s="46"/>
      <c r="HF215" s="46"/>
      <c r="HG215" s="46"/>
      <c r="HH215" s="46"/>
      <c r="HI215" s="46"/>
      <c r="HJ215" s="46"/>
      <c r="HK215" s="46"/>
      <c r="HL215" s="46"/>
      <c r="HM215" s="46"/>
      <c r="HN215" s="46"/>
      <c r="HO215" s="46"/>
      <c r="HP215" s="46"/>
      <c r="HQ215" s="46"/>
      <c r="HR215" s="46"/>
      <c r="HS215" s="46"/>
      <c r="HT215" s="46"/>
      <c r="HU215" s="46"/>
      <c r="HV215" s="46"/>
      <c r="HW215" s="46"/>
      <c r="HX215" s="46"/>
      <c r="HY215" s="46"/>
      <c r="HZ215" s="46"/>
      <c r="IA215" s="46"/>
      <c r="IB215" s="46"/>
      <c r="IC215" s="46"/>
      <c r="ID215" s="46"/>
      <c r="IE215" s="46"/>
      <c r="IF215" s="46"/>
      <c r="IG215" s="46"/>
      <c r="IH215" s="46"/>
      <c r="II215" s="46"/>
      <c r="IJ215" s="46"/>
      <c r="IK215" s="46"/>
      <c r="IL215" s="46"/>
      <c r="IM215" s="46"/>
      <c r="IN215" s="46"/>
      <c r="IO215" s="46"/>
      <c r="IP215" s="46"/>
      <c r="IQ215" s="46"/>
      <c r="IR215" s="46"/>
      <c r="IS215" s="46"/>
      <c r="IT215" s="46"/>
      <c r="IU215" s="46"/>
      <c r="IV215" s="46"/>
      <c r="IW215" s="46"/>
    </row>
    <row r="216" spans="1:257" s="1" customFormat="1" ht="9" customHeight="1">
      <c r="A216" s="43">
        <v>45133</v>
      </c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5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6"/>
      <c r="CD216" s="46"/>
      <c r="CE216" s="46"/>
      <c r="CF216" s="46"/>
      <c r="CG216" s="46"/>
      <c r="CH216" s="46"/>
      <c r="CI216" s="46"/>
      <c r="CJ216" s="46"/>
      <c r="CK216" s="46"/>
      <c r="CL216" s="46"/>
      <c r="CM216" s="46"/>
      <c r="CN216" s="46"/>
      <c r="CO216" s="46"/>
      <c r="CP216" s="46"/>
      <c r="CQ216" s="46"/>
      <c r="CR216" s="46"/>
      <c r="CS216" s="46"/>
      <c r="CT216" s="46"/>
      <c r="CU216" s="46"/>
      <c r="CV216" s="46"/>
      <c r="CW216" s="46"/>
      <c r="CX216" s="46"/>
      <c r="CY216" s="46"/>
      <c r="CZ216" s="46"/>
      <c r="DA216" s="46"/>
      <c r="DB216" s="46"/>
      <c r="DC216" s="46"/>
      <c r="DD216" s="46"/>
      <c r="DE216" s="46"/>
      <c r="DF216" s="46"/>
      <c r="DG216" s="46"/>
      <c r="DH216" s="46"/>
      <c r="DI216" s="46"/>
      <c r="DJ216" s="46"/>
      <c r="DK216" s="46"/>
      <c r="DL216" s="46"/>
      <c r="DM216" s="46"/>
      <c r="DN216" s="46"/>
      <c r="DO216" s="46"/>
      <c r="DP216" s="46"/>
      <c r="DQ216" s="46"/>
      <c r="DR216" s="46"/>
      <c r="DS216" s="46"/>
      <c r="DT216" s="46"/>
      <c r="DU216" s="46"/>
      <c r="DV216" s="46"/>
      <c r="DW216" s="46"/>
      <c r="DX216" s="46"/>
      <c r="DY216" s="46"/>
      <c r="DZ216" s="46"/>
      <c r="EA216" s="46"/>
      <c r="EB216" s="46"/>
      <c r="EC216" s="46"/>
      <c r="ED216" s="46"/>
      <c r="EE216" s="46"/>
      <c r="EF216" s="46"/>
      <c r="EG216" s="46"/>
      <c r="EH216" s="46"/>
      <c r="EI216" s="46"/>
      <c r="EJ216" s="46"/>
      <c r="EK216" s="46"/>
      <c r="EL216" s="46"/>
      <c r="EM216" s="46"/>
      <c r="EN216" s="46"/>
      <c r="EO216" s="46"/>
      <c r="EP216" s="46"/>
      <c r="EQ216" s="46"/>
      <c r="ER216" s="46"/>
      <c r="ES216" s="46"/>
      <c r="ET216" s="46"/>
      <c r="EU216" s="46"/>
      <c r="EV216" s="46"/>
      <c r="EW216" s="46"/>
      <c r="EX216" s="46"/>
      <c r="EY216" s="46"/>
      <c r="EZ216" s="46"/>
      <c r="FA216" s="46"/>
      <c r="FB216" s="46"/>
      <c r="FC216" s="46"/>
      <c r="FD216" s="46"/>
      <c r="FE216" s="46"/>
      <c r="FF216" s="46"/>
      <c r="FG216" s="46"/>
      <c r="FH216" s="46"/>
      <c r="FI216" s="46"/>
      <c r="FJ216" s="46"/>
      <c r="FK216" s="46"/>
      <c r="FL216" s="46"/>
      <c r="FM216" s="46"/>
      <c r="FN216" s="46"/>
      <c r="FO216" s="46"/>
      <c r="FP216" s="46"/>
      <c r="FQ216" s="46"/>
      <c r="FR216" s="46"/>
      <c r="FS216" s="46"/>
      <c r="FT216" s="46"/>
      <c r="FU216" s="46"/>
      <c r="FV216" s="46"/>
      <c r="FW216" s="46"/>
      <c r="FX216" s="46"/>
      <c r="FY216" s="46"/>
      <c r="FZ216" s="46"/>
      <c r="GA216" s="46"/>
      <c r="GB216" s="46"/>
      <c r="GC216" s="46"/>
      <c r="GD216" s="46"/>
      <c r="GE216" s="46"/>
      <c r="GF216" s="46"/>
      <c r="GG216" s="46"/>
      <c r="GH216" s="46"/>
      <c r="GI216" s="46"/>
      <c r="GJ216" s="46"/>
      <c r="GK216" s="46"/>
      <c r="GL216" s="46"/>
      <c r="GM216" s="46"/>
      <c r="GN216" s="46"/>
      <c r="GO216" s="46"/>
      <c r="GP216" s="46"/>
      <c r="GQ216" s="46"/>
      <c r="GR216" s="46"/>
      <c r="GS216" s="46"/>
      <c r="GT216" s="46"/>
      <c r="GU216" s="46"/>
      <c r="GV216" s="46"/>
      <c r="GW216" s="46"/>
      <c r="GX216" s="46"/>
      <c r="GY216" s="46"/>
      <c r="GZ216" s="46"/>
      <c r="HA216" s="46"/>
      <c r="HB216" s="46"/>
      <c r="HC216" s="46"/>
      <c r="HD216" s="46"/>
      <c r="HE216" s="46"/>
      <c r="HF216" s="46"/>
      <c r="HG216" s="46"/>
      <c r="HH216" s="46"/>
      <c r="HI216" s="46"/>
      <c r="HJ216" s="46"/>
      <c r="HK216" s="46"/>
      <c r="HL216" s="46"/>
      <c r="HM216" s="46"/>
      <c r="HN216" s="46"/>
      <c r="HO216" s="46"/>
      <c r="HP216" s="46"/>
      <c r="HQ216" s="46"/>
      <c r="HR216" s="46"/>
      <c r="HS216" s="46"/>
      <c r="HT216" s="46"/>
      <c r="HU216" s="46"/>
      <c r="HV216" s="46"/>
      <c r="HW216" s="46"/>
      <c r="HX216" s="46"/>
      <c r="HY216" s="46"/>
      <c r="HZ216" s="46"/>
      <c r="IA216" s="46"/>
      <c r="IB216" s="46"/>
      <c r="IC216" s="46"/>
      <c r="ID216" s="46"/>
      <c r="IE216" s="46"/>
      <c r="IF216" s="46"/>
      <c r="IG216" s="46"/>
      <c r="IH216" s="46"/>
      <c r="II216" s="46"/>
      <c r="IJ216" s="46"/>
      <c r="IK216" s="46"/>
      <c r="IL216" s="46"/>
      <c r="IM216" s="46"/>
      <c r="IN216" s="46"/>
      <c r="IO216" s="46"/>
      <c r="IP216" s="46"/>
      <c r="IQ216" s="46"/>
      <c r="IR216" s="46"/>
      <c r="IS216" s="46"/>
      <c r="IT216" s="46"/>
      <c r="IU216" s="46"/>
      <c r="IV216" s="46"/>
      <c r="IW216" s="46"/>
    </row>
    <row r="217" spans="1:257" s="1" customFormat="1" ht="9" customHeight="1">
      <c r="A217" s="43">
        <v>45134</v>
      </c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5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6"/>
      <c r="CD217" s="46"/>
      <c r="CE217" s="46"/>
      <c r="CF217" s="46"/>
      <c r="CG217" s="46"/>
      <c r="CH217" s="46"/>
      <c r="CI217" s="46"/>
      <c r="CJ217" s="46"/>
      <c r="CK217" s="46"/>
      <c r="CL217" s="46"/>
      <c r="CM217" s="46"/>
      <c r="CN217" s="46"/>
      <c r="CO217" s="46"/>
      <c r="CP217" s="46"/>
      <c r="CQ217" s="46"/>
      <c r="CR217" s="46"/>
      <c r="CS217" s="46"/>
      <c r="CT217" s="46"/>
      <c r="CU217" s="46"/>
      <c r="CV217" s="46"/>
      <c r="CW217" s="46"/>
      <c r="CX217" s="46"/>
      <c r="CY217" s="46"/>
      <c r="CZ217" s="46"/>
      <c r="DA217" s="46"/>
      <c r="DB217" s="46"/>
      <c r="DC217" s="46"/>
      <c r="DD217" s="46"/>
      <c r="DE217" s="46"/>
      <c r="DF217" s="46"/>
      <c r="DG217" s="46"/>
      <c r="DH217" s="46"/>
      <c r="DI217" s="46"/>
      <c r="DJ217" s="46"/>
      <c r="DK217" s="46"/>
      <c r="DL217" s="46"/>
      <c r="DM217" s="46"/>
      <c r="DN217" s="46"/>
      <c r="DO217" s="46"/>
      <c r="DP217" s="46"/>
      <c r="DQ217" s="46"/>
      <c r="DR217" s="46"/>
      <c r="DS217" s="46"/>
      <c r="DT217" s="46"/>
      <c r="DU217" s="46"/>
      <c r="DV217" s="46"/>
      <c r="DW217" s="46"/>
      <c r="DX217" s="46"/>
      <c r="DY217" s="46"/>
      <c r="DZ217" s="46"/>
      <c r="EA217" s="46"/>
      <c r="EB217" s="46"/>
      <c r="EC217" s="46"/>
      <c r="ED217" s="46"/>
      <c r="EE217" s="46"/>
      <c r="EF217" s="46"/>
      <c r="EG217" s="46"/>
      <c r="EH217" s="46"/>
      <c r="EI217" s="46"/>
      <c r="EJ217" s="46"/>
      <c r="EK217" s="46"/>
      <c r="EL217" s="46"/>
      <c r="EM217" s="46"/>
      <c r="EN217" s="46"/>
      <c r="EO217" s="46"/>
      <c r="EP217" s="46"/>
      <c r="EQ217" s="46"/>
      <c r="ER217" s="46"/>
      <c r="ES217" s="46"/>
      <c r="ET217" s="46"/>
      <c r="EU217" s="46"/>
      <c r="EV217" s="46"/>
      <c r="EW217" s="46"/>
      <c r="EX217" s="46"/>
      <c r="EY217" s="46"/>
      <c r="EZ217" s="46"/>
      <c r="FA217" s="46"/>
      <c r="FB217" s="46"/>
      <c r="FC217" s="46"/>
      <c r="FD217" s="46"/>
      <c r="FE217" s="46"/>
      <c r="FF217" s="46"/>
      <c r="FG217" s="46"/>
      <c r="FH217" s="46"/>
      <c r="FI217" s="46"/>
      <c r="FJ217" s="46"/>
      <c r="FK217" s="46"/>
      <c r="FL217" s="46"/>
      <c r="FM217" s="46"/>
      <c r="FN217" s="46"/>
      <c r="FO217" s="46"/>
      <c r="FP217" s="46"/>
      <c r="FQ217" s="46"/>
      <c r="FR217" s="46"/>
      <c r="FS217" s="46"/>
      <c r="FT217" s="46"/>
      <c r="FU217" s="46"/>
      <c r="FV217" s="46"/>
      <c r="FW217" s="46"/>
      <c r="FX217" s="46"/>
      <c r="FY217" s="46"/>
      <c r="FZ217" s="46"/>
      <c r="GA217" s="46"/>
      <c r="GB217" s="46"/>
      <c r="GC217" s="46"/>
      <c r="GD217" s="46"/>
      <c r="GE217" s="46"/>
      <c r="GF217" s="46"/>
      <c r="GG217" s="46"/>
      <c r="GH217" s="46"/>
      <c r="GI217" s="46"/>
      <c r="GJ217" s="46"/>
      <c r="GK217" s="46"/>
      <c r="GL217" s="46"/>
      <c r="GM217" s="46"/>
      <c r="GN217" s="46"/>
      <c r="GO217" s="46"/>
      <c r="GP217" s="46"/>
      <c r="GQ217" s="46"/>
      <c r="GR217" s="46"/>
      <c r="GS217" s="46"/>
      <c r="GT217" s="46"/>
      <c r="GU217" s="46"/>
      <c r="GV217" s="46"/>
      <c r="GW217" s="46"/>
      <c r="GX217" s="46"/>
      <c r="GY217" s="46"/>
      <c r="GZ217" s="46"/>
      <c r="HA217" s="46"/>
      <c r="HB217" s="46"/>
      <c r="HC217" s="46"/>
      <c r="HD217" s="46"/>
      <c r="HE217" s="46"/>
      <c r="HF217" s="46"/>
      <c r="HG217" s="46"/>
      <c r="HH217" s="46"/>
      <c r="HI217" s="46"/>
      <c r="HJ217" s="46"/>
      <c r="HK217" s="46"/>
      <c r="HL217" s="46"/>
      <c r="HM217" s="46"/>
      <c r="HN217" s="46"/>
      <c r="HO217" s="46"/>
      <c r="HP217" s="46"/>
      <c r="HQ217" s="46"/>
      <c r="HR217" s="46"/>
      <c r="HS217" s="46"/>
      <c r="HT217" s="46"/>
      <c r="HU217" s="46"/>
      <c r="HV217" s="46"/>
      <c r="HW217" s="46"/>
      <c r="HX217" s="46"/>
      <c r="HY217" s="46"/>
      <c r="HZ217" s="46"/>
      <c r="IA217" s="46"/>
      <c r="IB217" s="46"/>
      <c r="IC217" s="46"/>
      <c r="ID217" s="46"/>
      <c r="IE217" s="46"/>
      <c r="IF217" s="46"/>
      <c r="IG217" s="46"/>
      <c r="IH217" s="46"/>
      <c r="II217" s="46"/>
      <c r="IJ217" s="46"/>
      <c r="IK217" s="46"/>
      <c r="IL217" s="46"/>
      <c r="IM217" s="46"/>
      <c r="IN217" s="46"/>
      <c r="IO217" s="46"/>
      <c r="IP217" s="46"/>
      <c r="IQ217" s="46"/>
      <c r="IR217" s="46"/>
      <c r="IS217" s="46"/>
      <c r="IT217" s="46"/>
      <c r="IU217" s="46"/>
      <c r="IV217" s="46"/>
      <c r="IW217" s="46"/>
    </row>
    <row r="218" spans="1:257" s="1" customFormat="1" ht="9" customHeight="1">
      <c r="A218" s="43">
        <v>45135</v>
      </c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5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6"/>
      <c r="CD218" s="46"/>
      <c r="CE218" s="46"/>
      <c r="CF218" s="46"/>
      <c r="CG218" s="46"/>
      <c r="CH218" s="46"/>
      <c r="CI218" s="46"/>
      <c r="CJ218" s="46"/>
      <c r="CK218" s="46"/>
      <c r="CL218" s="46"/>
      <c r="CM218" s="46"/>
      <c r="CN218" s="46"/>
      <c r="CO218" s="46"/>
      <c r="CP218" s="46"/>
      <c r="CQ218" s="46"/>
      <c r="CR218" s="46"/>
      <c r="CS218" s="46"/>
      <c r="CT218" s="46"/>
      <c r="CU218" s="46"/>
      <c r="CV218" s="46"/>
      <c r="CW218" s="46"/>
      <c r="CX218" s="46"/>
      <c r="CY218" s="46"/>
      <c r="CZ218" s="46"/>
      <c r="DA218" s="46"/>
      <c r="DB218" s="46"/>
      <c r="DC218" s="46"/>
      <c r="DD218" s="46"/>
      <c r="DE218" s="46"/>
      <c r="DF218" s="46"/>
      <c r="DG218" s="46"/>
      <c r="DH218" s="46"/>
      <c r="DI218" s="46"/>
      <c r="DJ218" s="46"/>
      <c r="DK218" s="46"/>
      <c r="DL218" s="46"/>
      <c r="DM218" s="46"/>
      <c r="DN218" s="46"/>
      <c r="DO218" s="46"/>
      <c r="DP218" s="46"/>
      <c r="DQ218" s="46"/>
      <c r="DR218" s="46"/>
      <c r="DS218" s="46"/>
      <c r="DT218" s="46"/>
      <c r="DU218" s="46"/>
      <c r="DV218" s="46"/>
      <c r="DW218" s="46"/>
      <c r="DX218" s="46"/>
      <c r="DY218" s="46"/>
      <c r="DZ218" s="46"/>
      <c r="EA218" s="46"/>
      <c r="EB218" s="46"/>
      <c r="EC218" s="46"/>
      <c r="ED218" s="46"/>
      <c r="EE218" s="46"/>
      <c r="EF218" s="46"/>
      <c r="EG218" s="46"/>
      <c r="EH218" s="46"/>
      <c r="EI218" s="46"/>
      <c r="EJ218" s="46"/>
      <c r="EK218" s="46"/>
      <c r="EL218" s="46"/>
      <c r="EM218" s="46"/>
      <c r="EN218" s="46"/>
      <c r="EO218" s="46"/>
      <c r="EP218" s="46"/>
      <c r="EQ218" s="46"/>
      <c r="ER218" s="46"/>
      <c r="ES218" s="46"/>
      <c r="ET218" s="46"/>
      <c r="EU218" s="46"/>
      <c r="EV218" s="46"/>
      <c r="EW218" s="46"/>
      <c r="EX218" s="46"/>
      <c r="EY218" s="46"/>
      <c r="EZ218" s="46"/>
      <c r="FA218" s="46"/>
      <c r="FB218" s="46"/>
      <c r="FC218" s="46"/>
      <c r="FD218" s="46"/>
      <c r="FE218" s="46"/>
      <c r="FF218" s="46"/>
      <c r="FG218" s="46"/>
      <c r="FH218" s="46"/>
      <c r="FI218" s="46"/>
      <c r="FJ218" s="46"/>
      <c r="FK218" s="46"/>
      <c r="FL218" s="46"/>
      <c r="FM218" s="46"/>
      <c r="FN218" s="46"/>
      <c r="FO218" s="46"/>
      <c r="FP218" s="46"/>
      <c r="FQ218" s="46"/>
      <c r="FR218" s="46"/>
      <c r="FS218" s="46"/>
      <c r="FT218" s="46"/>
      <c r="FU218" s="46"/>
      <c r="FV218" s="46"/>
      <c r="FW218" s="46"/>
      <c r="FX218" s="46"/>
      <c r="FY218" s="46"/>
      <c r="FZ218" s="46"/>
      <c r="GA218" s="46"/>
      <c r="GB218" s="46"/>
      <c r="GC218" s="46"/>
      <c r="GD218" s="46"/>
      <c r="GE218" s="46"/>
      <c r="GF218" s="46"/>
      <c r="GG218" s="46"/>
      <c r="GH218" s="46"/>
      <c r="GI218" s="46"/>
      <c r="GJ218" s="46"/>
      <c r="GK218" s="46"/>
      <c r="GL218" s="46"/>
      <c r="GM218" s="46"/>
      <c r="GN218" s="46"/>
      <c r="GO218" s="46"/>
      <c r="GP218" s="46"/>
      <c r="GQ218" s="46"/>
      <c r="GR218" s="46"/>
      <c r="GS218" s="46"/>
      <c r="GT218" s="46"/>
      <c r="GU218" s="46"/>
      <c r="GV218" s="46"/>
      <c r="GW218" s="46"/>
      <c r="GX218" s="46"/>
      <c r="GY218" s="46"/>
      <c r="GZ218" s="46"/>
      <c r="HA218" s="46"/>
      <c r="HB218" s="46"/>
      <c r="HC218" s="46"/>
      <c r="HD218" s="46"/>
      <c r="HE218" s="46"/>
      <c r="HF218" s="46"/>
      <c r="HG218" s="46"/>
      <c r="HH218" s="46"/>
      <c r="HI218" s="46"/>
      <c r="HJ218" s="46"/>
      <c r="HK218" s="46"/>
      <c r="HL218" s="46"/>
      <c r="HM218" s="46"/>
      <c r="HN218" s="46"/>
      <c r="HO218" s="46"/>
      <c r="HP218" s="46"/>
      <c r="HQ218" s="46"/>
      <c r="HR218" s="46"/>
      <c r="HS218" s="46"/>
      <c r="HT218" s="46"/>
      <c r="HU218" s="46"/>
      <c r="HV218" s="46"/>
      <c r="HW218" s="46"/>
      <c r="HX218" s="46"/>
      <c r="HY218" s="46"/>
      <c r="HZ218" s="46"/>
      <c r="IA218" s="46"/>
      <c r="IB218" s="46"/>
      <c r="IC218" s="46"/>
      <c r="ID218" s="46"/>
      <c r="IE218" s="46"/>
      <c r="IF218" s="46"/>
      <c r="IG218" s="46"/>
      <c r="IH218" s="46"/>
      <c r="II218" s="46"/>
      <c r="IJ218" s="46"/>
      <c r="IK218" s="46"/>
      <c r="IL218" s="46"/>
      <c r="IM218" s="46"/>
      <c r="IN218" s="46"/>
      <c r="IO218" s="46"/>
      <c r="IP218" s="46"/>
      <c r="IQ218" s="46"/>
      <c r="IR218" s="46"/>
      <c r="IS218" s="46"/>
      <c r="IT218" s="46"/>
      <c r="IU218" s="46"/>
      <c r="IV218" s="46"/>
      <c r="IW218" s="46"/>
    </row>
    <row r="219" spans="1:257" s="1" customFormat="1" ht="9" customHeight="1">
      <c r="A219" s="43">
        <v>45136</v>
      </c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5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6"/>
      <c r="CD219" s="46"/>
      <c r="CE219" s="46"/>
      <c r="CF219" s="46"/>
      <c r="CG219" s="46"/>
      <c r="CH219" s="46"/>
      <c r="CI219" s="46"/>
      <c r="CJ219" s="46"/>
      <c r="CK219" s="46"/>
      <c r="CL219" s="46"/>
      <c r="CM219" s="46"/>
      <c r="CN219" s="46"/>
      <c r="CO219" s="46"/>
      <c r="CP219" s="46"/>
      <c r="CQ219" s="46"/>
      <c r="CR219" s="46"/>
      <c r="CS219" s="46"/>
      <c r="CT219" s="46"/>
      <c r="CU219" s="46"/>
      <c r="CV219" s="46"/>
      <c r="CW219" s="46"/>
      <c r="CX219" s="46"/>
      <c r="CY219" s="46"/>
      <c r="CZ219" s="46"/>
      <c r="DA219" s="46"/>
      <c r="DB219" s="46"/>
      <c r="DC219" s="46"/>
      <c r="DD219" s="46"/>
      <c r="DE219" s="46"/>
      <c r="DF219" s="46"/>
      <c r="DG219" s="46"/>
      <c r="DH219" s="46"/>
      <c r="DI219" s="46"/>
      <c r="DJ219" s="46"/>
      <c r="DK219" s="46"/>
      <c r="DL219" s="46"/>
      <c r="DM219" s="46"/>
      <c r="DN219" s="46"/>
      <c r="DO219" s="46"/>
      <c r="DP219" s="46"/>
      <c r="DQ219" s="46"/>
      <c r="DR219" s="46"/>
      <c r="DS219" s="46"/>
      <c r="DT219" s="46"/>
      <c r="DU219" s="46"/>
      <c r="DV219" s="46"/>
      <c r="DW219" s="46"/>
      <c r="DX219" s="46"/>
      <c r="DY219" s="46"/>
      <c r="DZ219" s="46"/>
      <c r="EA219" s="46"/>
      <c r="EB219" s="46"/>
      <c r="EC219" s="46"/>
      <c r="ED219" s="46"/>
      <c r="EE219" s="46"/>
      <c r="EF219" s="46"/>
      <c r="EG219" s="46"/>
      <c r="EH219" s="46"/>
      <c r="EI219" s="46"/>
      <c r="EJ219" s="46"/>
      <c r="EK219" s="46"/>
      <c r="EL219" s="46"/>
      <c r="EM219" s="46"/>
      <c r="EN219" s="46"/>
      <c r="EO219" s="46"/>
      <c r="EP219" s="46"/>
      <c r="EQ219" s="46"/>
      <c r="ER219" s="46"/>
      <c r="ES219" s="46"/>
      <c r="ET219" s="46"/>
      <c r="EU219" s="46"/>
      <c r="EV219" s="46"/>
      <c r="EW219" s="46"/>
      <c r="EX219" s="46"/>
      <c r="EY219" s="46"/>
      <c r="EZ219" s="46"/>
      <c r="FA219" s="46"/>
      <c r="FB219" s="46"/>
      <c r="FC219" s="46"/>
      <c r="FD219" s="46"/>
      <c r="FE219" s="46"/>
      <c r="FF219" s="46"/>
      <c r="FG219" s="46"/>
      <c r="FH219" s="46"/>
      <c r="FI219" s="46"/>
      <c r="FJ219" s="46"/>
      <c r="FK219" s="46"/>
      <c r="FL219" s="46"/>
      <c r="FM219" s="46"/>
      <c r="FN219" s="46"/>
      <c r="FO219" s="46"/>
      <c r="FP219" s="46"/>
      <c r="FQ219" s="46"/>
      <c r="FR219" s="46"/>
      <c r="FS219" s="46"/>
      <c r="FT219" s="46"/>
      <c r="FU219" s="46"/>
      <c r="FV219" s="46"/>
      <c r="FW219" s="46"/>
      <c r="FX219" s="46"/>
      <c r="FY219" s="46"/>
      <c r="FZ219" s="46"/>
      <c r="GA219" s="46"/>
      <c r="GB219" s="46"/>
      <c r="GC219" s="46"/>
      <c r="GD219" s="46"/>
      <c r="GE219" s="46"/>
      <c r="GF219" s="46"/>
      <c r="GG219" s="46"/>
      <c r="GH219" s="46"/>
      <c r="GI219" s="46"/>
      <c r="GJ219" s="46"/>
      <c r="GK219" s="46"/>
      <c r="GL219" s="46"/>
      <c r="GM219" s="46"/>
      <c r="GN219" s="46"/>
      <c r="GO219" s="46"/>
      <c r="GP219" s="46"/>
      <c r="GQ219" s="46"/>
      <c r="GR219" s="46"/>
      <c r="GS219" s="46"/>
      <c r="GT219" s="46"/>
      <c r="GU219" s="46"/>
      <c r="GV219" s="46"/>
      <c r="GW219" s="46"/>
      <c r="GX219" s="46"/>
      <c r="GY219" s="46"/>
      <c r="GZ219" s="46"/>
      <c r="HA219" s="46"/>
      <c r="HB219" s="46"/>
      <c r="HC219" s="46"/>
      <c r="HD219" s="46"/>
      <c r="HE219" s="46"/>
      <c r="HF219" s="46"/>
      <c r="HG219" s="46"/>
      <c r="HH219" s="46"/>
      <c r="HI219" s="46"/>
      <c r="HJ219" s="46"/>
      <c r="HK219" s="46"/>
      <c r="HL219" s="46"/>
      <c r="HM219" s="46"/>
      <c r="HN219" s="46"/>
      <c r="HO219" s="46"/>
      <c r="HP219" s="46"/>
      <c r="HQ219" s="46"/>
      <c r="HR219" s="46"/>
      <c r="HS219" s="46"/>
      <c r="HT219" s="46"/>
      <c r="HU219" s="46"/>
      <c r="HV219" s="46"/>
      <c r="HW219" s="46"/>
      <c r="HX219" s="46"/>
      <c r="HY219" s="46"/>
      <c r="HZ219" s="46"/>
      <c r="IA219" s="46"/>
      <c r="IB219" s="46"/>
      <c r="IC219" s="46"/>
      <c r="ID219" s="46"/>
      <c r="IE219" s="46"/>
      <c r="IF219" s="46"/>
      <c r="IG219" s="46"/>
      <c r="IH219" s="46"/>
      <c r="II219" s="46"/>
      <c r="IJ219" s="46"/>
      <c r="IK219" s="46"/>
      <c r="IL219" s="46"/>
      <c r="IM219" s="46"/>
      <c r="IN219" s="46"/>
      <c r="IO219" s="46"/>
      <c r="IP219" s="46"/>
      <c r="IQ219" s="46"/>
      <c r="IR219" s="46"/>
      <c r="IS219" s="46"/>
      <c r="IT219" s="46"/>
      <c r="IU219" s="46"/>
      <c r="IV219" s="46"/>
      <c r="IW219" s="46"/>
    </row>
    <row r="220" spans="1:257" s="1" customFormat="1" ht="9" customHeight="1">
      <c r="A220" s="43">
        <v>45137</v>
      </c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5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6"/>
      <c r="CD220" s="46"/>
      <c r="CE220" s="46"/>
      <c r="CF220" s="46"/>
      <c r="CG220" s="46"/>
      <c r="CH220" s="46"/>
      <c r="CI220" s="46"/>
      <c r="CJ220" s="46"/>
      <c r="CK220" s="46"/>
      <c r="CL220" s="46"/>
      <c r="CM220" s="46"/>
      <c r="CN220" s="46"/>
      <c r="CO220" s="46"/>
      <c r="CP220" s="46"/>
      <c r="CQ220" s="46"/>
      <c r="CR220" s="46"/>
      <c r="CS220" s="46"/>
      <c r="CT220" s="46"/>
      <c r="CU220" s="46"/>
      <c r="CV220" s="46"/>
      <c r="CW220" s="46"/>
      <c r="CX220" s="46"/>
      <c r="CY220" s="46"/>
      <c r="CZ220" s="46"/>
      <c r="DA220" s="46"/>
      <c r="DB220" s="46"/>
      <c r="DC220" s="46"/>
      <c r="DD220" s="46"/>
      <c r="DE220" s="46"/>
      <c r="DF220" s="46"/>
      <c r="DG220" s="46"/>
      <c r="DH220" s="46"/>
      <c r="DI220" s="46"/>
      <c r="DJ220" s="46"/>
      <c r="DK220" s="46"/>
      <c r="DL220" s="46"/>
      <c r="DM220" s="46"/>
      <c r="DN220" s="46"/>
      <c r="DO220" s="46"/>
      <c r="DP220" s="46"/>
      <c r="DQ220" s="46"/>
      <c r="DR220" s="46"/>
      <c r="DS220" s="46"/>
      <c r="DT220" s="46"/>
      <c r="DU220" s="46"/>
      <c r="DV220" s="46"/>
      <c r="DW220" s="46"/>
      <c r="DX220" s="46"/>
      <c r="DY220" s="46"/>
      <c r="DZ220" s="46"/>
      <c r="EA220" s="46"/>
      <c r="EB220" s="46"/>
      <c r="EC220" s="46"/>
      <c r="ED220" s="46"/>
      <c r="EE220" s="46"/>
      <c r="EF220" s="46"/>
      <c r="EG220" s="46"/>
      <c r="EH220" s="46"/>
      <c r="EI220" s="46"/>
      <c r="EJ220" s="46"/>
      <c r="EK220" s="46"/>
      <c r="EL220" s="46"/>
      <c r="EM220" s="46"/>
      <c r="EN220" s="46"/>
      <c r="EO220" s="46"/>
      <c r="EP220" s="46"/>
      <c r="EQ220" s="46"/>
      <c r="ER220" s="46"/>
      <c r="ES220" s="46"/>
      <c r="ET220" s="46"/>
      <c r="EU220" s="46"/>
      <c r="EV220" s="46"/>
      <c r="EW220" s="46"/>
      <c r="EX220" s="46"/>
      <c r="EY220" s="46"/>
      <c r="EZ220" s="46"/>
      <c r="FA220" s="46"/>
      <c r="FB220" s="46"/>
      <c r="FC220" s="46"/>
      <c r="FD220" s="46"/>
      <c r="FE220" s="46"/>
      <c r="FF220" s="46"/>
      <c r="FG220" s="46"/>
      <c r="FH220" s="46"/>
      <c r="FI220" s="46"/>
      <c r="FJ220" s="46"/>
      <c r="FK220" s="46"/>
      <c r="FL220" s="46"/>
      <c r="FM220" s="46"/>
      <c r="FN220" s="46"/>
      <c r="FO220" s="46"/>
      <c r="FP220" s="46"/>
      <c r="FQ220" s="46"/>
      <c r="FR220" s="46"/>
      <c r="FS220" s="46"/>
      <c r="FT220" s="46"/>
      <c r="FU220" s="46"/>
      <c r="FV220" s="46"/>
      <c r="FW220" s="46"/>
      <c r="FX220" s="46"/>
      <c r="FY220" s="46"/>
      <c r="FZ220" s="46"/>
      <c r="GA220" s="46"/>
      <c r="GB220" s="46"/>
      <c r="GC220" s="46"/>
      <c r="GD220" s="46"/>
      <c r="GE220" s="46"/>
      <c r="GF220" s="46"/>
      <c r="GG220" s="46"/>
      <c r="GH220" s="46"/>
      <c r="GI220" s="46"/>
      <c r="GJ220" s="46"/>
      <c r="GK220" s="46"/>
      <c r="GL220" s="46"/>
      <c r="GM220" s="46"/>
      <c r="GN220" s="46"/>
      <c r="GO220" s="46"/>
      <c r="GP220" s="46"/>
      <c r="GQ220" s="46"/>
      <c r="GR220" s="46"/>
      <c r="GS220" s="46"/>
      <c r="GT220" s="46"/>
      <c r="GU220" s="46"/>
      <c r="GV220" s="46"/>
      <c r="GW220" s="46"/>
      <c r="GX220" s="46"/>
      <c r="GY220" s="46"/>
      <c r="GZ220" s="46"/>
      <c r="HA220" s="46"/>
      <c r="HB220" s="46"/>
      <c r="HC220" s="46"/>
      <c r="HD220" s="46"/>
      <c r="HE220" s="46"/>
      <c r="HF220" s="46"/>
      <c r="HG220" s="46"/>
      <c r="HH220" s="46"/>
      <c r="HI220" s="46"/>
      <c r="HJ220" s="46"/>
      <c r="HK220" s="46"/>
      <c r="HL220" s="46"/>
      <c r="HM220" s="46"/>
      <c r="HN220" s="46"/>
      <c r="HO220" s="46"/>
      <c r="HP220" s="46"/>
      <c r="HQ220" s="46"/>
      <c r="HR220" s="46"/>
      <c r="HS220" s="46"/>
      <c r="HT220" s="46"/>
      <c r="HU220" s="46"/>
      <c r="HV220" s="46"/>
      <c r="HW220" s="46"/>
      <c r="HX220" s="46"/>
      <c r="HY220" s="46"/>
      <c r="HZ220" s="46"/>
      <c r="IA220" s="46"/>
      <c r="IB220" s="46"/>
      <c r="IC220" s="46"/>
      <c r="ID220" s="46"/>
      <c r="IE220" s="46"/>
      <c r="IF220" s="46"/>
      <c r="IG220" s="46"/>
      <c r="IH220" s="46"/>
      <c r="II220" s="46"/>
      <c r="IJ220" s="46"/>
      <c r="IK220" s="46"/>
      <c r="IL220" s="46"/>
      <c r="IM220" s="46"/>
      <c r="IN220" s="46"/>
      <c r="IO220" s="46"/>
      <c r="IP220" s="46"/>
      <c r="IQ220" s="46"/>
      <c r="IR220" s="46"/>
      <c r="IS220" s="46"/>
      <c r="IT220" s="46"/>
      <c r="IU220" s="46"/>
      <c r="IV220" s="46"/>
      <c r="IW220" s="46"/>
    </row>
    <row r="221" spans="1:257" s="1" customFormat="1" ht="9" customHeight="1">
      <c r="A221" s="43">
        <v>45138</v>
      </c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  <c r="BB221" s="45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6"/>
      <c r="CD221" s="46"/>
      <c r="CE221" s="46"/>
      <c r="CF221" s="46"/>
      <c r="CG221" s="46"/>
      <c r="CH221" s="46"/>
      <c r="CI221" s="46"/>
      <c r="CJ221" s="46"/>
      <c r="CK221" s="46"/>
      <c r="CL221" s="46"/>
      <c r="CM221" s="46"/>
      <c r="CN221" s="46"/>
      <c r="CO221" s="46"/>
      <c r="CP221" s="46"/>
      <c r="CQ221" s="46"/>
      <c r="CR221" s="46"/>
      <c r="CS221" s="46"/>
      <c r="CT221" s="46"/>
      <c r="CU221" s="46"/>
      <c r="CV221" s="46"/>
      <c r="CW221" s="46"/>
      <c r="CX221" s="46"/>
      <c r="CY221" s="46"/>
      <c r="CZ221" s="46"/>
      <c r="DA221" s="46"/>
      <c r="DB221" s="46"/>
      <c r="DC221" s="46"/>
      <c r="DD221" s="46"/>
      <c r="DE221" s="46"/>
      <c r="DF221" s="46"/>
      <c r="DG221" s="46"/>
      <c r="DH221" s="46"/>
      <c r="DI221" s="46"/>
      <c r="DJ221" s="46"/>
      <c r="DK221" s="46"/>
      <c r="DL221" s="46"/>
      <c r="DM221" s="46"/>
      <c r="DN221" s="46"/>
      <c r="DO221" s="46"/>
      <c r="DP221" s="46"/>
      <c r="DQ221" s="46"/>
      <c r="DR221" s="46"/>
      <c r="DS221" s="46"/>
      <c r="DT221" s="46"/>
      <c r="DU221" s="46"/>
      <c r="DV221" s="46"/>
      <c r="DW221" s="46"/>
      <c r="DX221" s="46"/>
      <c r="DY221" s="46"/>
      <c r="DZ221" s="46"/>
      <c r="EA221" s="46"/>
      <c r="EB221" s="46"/>
      <c r="EC221" s="46"/>
      <c r="ED221" s="46"/>
      <c r="EE221" s="46"/>
      <c r="EF221" s="46"/>
      <c r="EG221" s="46"/>
      <c r="EH221" s="46"/>
      <c r="EI221" s="46"/>
      <c r="EJ221" s="46"/>
      <c r="EK221" s="46"/>
      <c r="EL221" s="46"/>
      <c r="EM221" s="46"/>
      <c r="EN221" s="46"/>
      <c r="EO221" s="46"/>
      <c r="EP221" s="46"/>
      <c r="EQ221" s="46"/>
      <c r="ER221" s="46"/>
      <c r="ES221" s="46"/>
      <c r="ET221" s="46"/>
      <c r="EU221" s="46"/>
      <c r="EV221" s="46"/>
      <c r="EW221" s="46"/>
      <c r="EX221" s="46"/>
      <c r="EY221" s="46"/>
      <c r="EZ221" s="46"/>
      <c r="FA221" s="46"/>
      <c r="FB221" s="46"/>
      <c r="FC221" s="46"/>
      <c r="FD221" s="46"/>
      <c r="FE221" s="46"/>
      <c r="FF221" s="46"/>
      <c r="FG221" s="46"/>
      <c r="FH221" s="46"/>
      <c r="FI221" s="46"/>
      <c r="FJ221" s="46"/>
      <c r="FK221" s="46"/>
      <c r="FL221" s="46"/>
      <c r="FM221" s="46"/>
      <c r="FN221" s="46"/>
      <c r="FO221" s="46"/>
      <c r="FP221" s="46"/>
      <c r="FQ221" s="46"/>
      <c r="FR221" s="46"/>
      <c r="FS221" s="46"/>
      <c r="FT221" s="46"/>
      <c r="FU221" s="46"/>
      <c r="FV221" s="46"/>
      <c r="FW221" s="46"/>
      <c r="FX221" s="46"/>
      <c r="FY221" s="46"/>
      <c r="FZ221" s="46"/>
      <c r="GA221" s="46"/>
      <c r="GB221" s="46"/>
      <c r="GC221" s="46"/>
      <c r="GD221" s="46"/>
      <c r="GE221" s="46"/>
      <c r="GF221" s="46"/>
      <c r="GG221" s="46"/>
      <c r="GH221" s="46"/>
      <c r="GI221" s="46"/>
      <c r="GJ221" s="46"/>
      <c r="GK221" s="46"/>
      <c r="GL221" s="46"/>
      <c r="GM221" s="46"/>
      <c r="GN221" s="46"/>
      <c r="GO221" s="46"/>
      <c r="GP221" s="46"/>
      <c r="GQ221" s="46"/>
      <c r="GR221" s="46"/>
      <c r="GS221" s="46"/>
      <c r="GT221" s="46"/>
      <c r="GU221" s="46"/>
      <c r="GV221" s="46"/>
      <c r="GW221" s="46"/>
      <c r="GX221" s="46"/>
      <c r="GY221" s="46"/>
      <c r="GZ221" s="46"/>
      <c r="HA221" s="46"/>
      <c r="HB221" s="46"/>
      <c r="HC221" s="46"/>
      <c r="HD221" s="46"/>
      <c r="HE221" s="46"/>
      <c r="HF221" s="46"/>
      <c r="HG221" s="46"/>
      <c r="HH221" s="46"/>
      <c r="HI221" s="46"/>
      <c r="HJ221" s="46"/>
      <c r="HK221" s="46"/>
      <c r="HL221" s="46"/>
      <c r="HM221" s="46"/>
      <c r="HN221" s="46"/>
      <c r="HO221" s="46"/>
      <c r="HP221" s="46"/>
      <c r="HQ221" s="46"/>
      <c r="HR221" s="46"/>
      <c r="HS221" s="46"/>
      <c r="HT221" s="46"/>
      <c r="HU221" s="46"/>
      <c r="HV221" s="46"/>
      <c r="HW221" s="46"/>
      <c r="HX221" s="46"/>
      <c r="HY221" s="46"/>
      <c r="HZ221" s="46"/>
      <c r="IA221" s="46"/>
      <c r="IB221" s="46"/>
      <c r="IC221" s="46"/>
      <c r="ID221" s="46"/>
      <c r="IE221" s="46"/>
      <c r="IF221" s="46"/>
      <c r="IG221" s="46"/>
      <c r="IH221" s="46"/>
      <c r="II221" s="46"/>
      <c r="IJ221" s="46"/>
      <c r="IK221" s="46"/>
      <c r="IL221" s="46"/>
      <c r="IM221" s="46"/>
      <c r="IN221" s="46"/>
      <c r="IO221" s="46"/>
      <c r="IP221" s="46"/>
      <c r="IQ221" s="46"/>
      <c r="IR221" s="46"/>
      <c r="IS221" s="46"/>
      <c r="IT221" s="46"/>
      <c r="IU221" s="46"/>
      <c r="IV221" s="46"/>
      <c r="IW221" s="46"/>
    </row>
    <row r="222" spans="1:257" s="1" customFormat="1" ht="9" customHeight="1">
      <c r="A222" s="43">
        <v>45139</v>
      </c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  <c r="BB222" s="45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6"/>
      <c r="CD222" s="46"/>
      <c r="CE222" s="46"/>
      <c r="CF222" s="46"/>
      <c r="CG222" s="46"/>
      <c r="CH222" s="46"/>
      <c r="CI222" s="46"/>
      <c r="CJ222" s="46"/>
      <c r="CK222" s="46"/>
      <c r="CL222" s="46"/>
      <c r="CM222" s="46"/>
      <c r="CN222" s="46"/>
      <c r="CO222" s="46"/>
      <c r="CP222" s="46"/>
      <c r="CQ222" s="46"/>
      <c r="CR222" s="46"/>
      <c r="CS222" s="46"/>
      <c r="CT222" s="46"/>
      <c r="CU222" s="46"/>
      <c r="CV222" s="46"/>
      <c r="CW222" s="46"/>
      <c r="CX222" s="46"/>
      <c r="CY222" s="46"/>
      <c r="CZ222" s="46"/>
      <c r="DA222" s="46"/>
      <c r="DB222" s="46"/>
      <c r="DC222" s="46"/>
      <c r="DD222" s="46"/>
      <c r="DE222" s="46"/>
      <c r="DF222" s="46"/>
      <c r="DG222" s="46"/>
      <c r="DH222" s="46"/>
      <c r="DI222" s="46"/>
      <c r="DJ222" s="46"/>
      <c r="DK222" s="46"/>
      <c r="DL222" s="46"/>
      <c r="DM222" s="46"/>
      <c r="DN222" s="46"/>
      <c r="DO222" s="46"/>
      <c r="DP222" s="46"/>
      <c r="DQ222" s="46"/>
      <c r="DR222" s="46"/>
      <c r="DS222" s="46"/>
      <c r="DT222" s="46"/>
      <c r="DU222" s="46"/>
      <c r="DV222" s="46"/>
      <c r="DW222" s="46"/>
      <c r="DX222" s="46"/>
      <c r="DY222" s="46"/>
      <c r="DZ222" s="46"/>
      <c r="EA222" s="46"/>
      <c r="EB222" s="46"/>
      <c r="EC222" s="46"/>
      <c r="ED222" s="46"/>
      <c r="EE222" s="46"/>
      <c r="EF222" s="46"/>
      <c r="EG222" s="46"/>
      <c r="EH222" s="46"/>
      <c r="EI222" s="46"/>
      <c r="EJ222" s="46"/>
      <c r="EK222" s="46"/>
      <c r="EL222" s="46"/>
      <c r="EM222" s="46"/>
      <c r="EN222" s="46"/>
      <c r="EO222" s="46"/>
      <c r="EP222" s="46"/>
      <c r="EQ222" s="46"/>
      <c r="ER222" s="46"/>
      <c r="ES222" s="46"/>
      <c r="ET222" s="46"/>
      <c r="EU222" s="46"/>
      <c r="EV222" s="46"/>
      <c r="EW222" s="46"/>
      <c r="EX222" s="46"/>
      <c r="EY222" s="46"/>
      <c r="EZ222" s="46"/>
      <c r="FA222" s="46"/>
      <c r="FB222" s="46"/>
      <c r="FC222" s="46"/>
      <c r="FD222" s="46"/>
      <c r="FE222" s="46"/>
      <c r="FF222" s="46"/>
      <c r="FG222" s="46"/>
      <c r="FH222" s="46"/>
      <c r="FI222" s="46"/>
      <c r="FJ222" s="46"/>
      <c r="FK222" s="46"/>
      <c r="FL222" s="46"/>
      <c r="FM222" s="46"/>
      <c r="FN222" s="46"/>
      <c r="FO222" s="46"/>
      <c r="FP222" s="46"/>
      <c r="FQ222" s="46"/>
      <c r="FR222" s="46"/>
      <c r="FS222" s="46"/>
      <c r="FT222" s="46"/>
      <c r="FU222" s="46"/>
      <c r="FV222" s="46"/>
      <c r="FW222" s="46"/>
      <c r="FX222" s="46"/>
      <c r="FY222" s="46"/>
      <c r="FZ222" s="46"/>
      <c r="GA222" s="46"/>
      <c r="GB222" s="46"/>
      <c r="GC222" s="46"/>
      <c r="GD222" s="46"/>
      <c r="GE222" s="46"/>
      <c r="GF222" s="46"/>
      <c r="GG222" s="46"/>
      <c r="GH222" s="46"/>
      <c r="GI222" s="46"/>
      <c r="GJ222" s="46"/>
      <c r="GK222" s="46"/>
      <c r="GL222" s="46"/>
      <c r="GM222" s="46"/>
      <c r="GN222" s="46"/>
      <c r="GO222" s="46"/>
      <c r="GP222" s="46"/>
      <c r="GQ222" s="46"/>
      <c r="GR222" s="46"/>
      <c r="GS222" s="46"/>
      <c r="GT222" s="46"/>
      <c r="GU222" s="46"/>
      <c r="GV222" s="46"/>
      <c r="GW222" s="46"/>
      <c r="GX222" s="46"/>
      <c r="GY222" s="46"/>
      <c r="GZ222" s="46"/>
      <c r="HA222" s="46"/>
      <c r="HB222" s="46"/>
      <c r="HC222" s="46"/>
      <c r="HD222" s="46"/>
      <c r="HE222" s="46"/>
      <c r="HF222" s="46"/>
      <c r="HG222" s="46"/>
      <c r="HH222" s="46"/>
      <c r="HI222" s="46"/>
      <c r="HJ222" s="46"/>
      <c r="HK222" s="46"/>
      <c r="HL222" s="46"/>
      <c r="HM222" s="46"/>
      <c r="HN222" s="46"/>
      <c r="HO222" s="46"/>
      <c r="HP222" s="46"/>
      <c r="HQ222" s="46"/>
      <c r="HR222" s="46"/>
      <c r="HS222" s="46"/>
      <c r="HT222" s="46"/>
      <c r="HU222" s="46"/>
      <c r="HV222" s="46"/>
      <c r="HW222" s="46"/>
      <c r="HX222" s="46"/>
      <c r="HY222" s="46"/>
      <c r="HZ222" s="46"/>
      <c r="IA222" s="46"/>
      <c r="IB222" s="46"/>
      <c r="IC222" s="46"/>
      <c r="ID222" s="46"/>
      <c r="IE222" s="46"/>
      <c r="IF222" s="46"/>
      <c r="IG222" s="46"/>
      <c r="IH222" s="46"/>
      <c r="II222" s="46"/>
      <c r="IJ222" s="46"/>
      <c r="IK222" s="46"/>
      <c r="IL222" s="46"/>
      <c r="IM222" s="46"/>
      <c r="IN222" s="46"/>
      <c r="IO222" s="46"/>
      <c r="IP222" s="46"/>
      <c r="IQ222" s="46"/>
      <c r="IR222" s="46"/>
      <c r="IS222" s="46"/>
      <c r="IT222" s="46"/>
      <c r="IU222" s="46"/>
      <c r="IV222" s="46"/>
      <c r="IW222" s="46"/>
    </row>
    <row r="223" spans="1:257" s="1" customFormat="1" ht="9" customHeight="1">
      <c r="A223" s="43">
        <v>45140</v>
      </c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  <c r="BB223" s="45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6"/>
      <c r="CD223" s="46"/>
      <c r="CE223" s="46"/>
      <c r="CF223" s="46"/>
      <c r="CG223" s="46"/>
      <c r="CH223" s="46"/>
      <c r="CI223" s="46"/>
      <c r="CJ223" s="46"/>
      <c r="CK223" s="46"/>
      <c r="CL223" s="46"/>
      <c r="CM223" s="46"/>
      <c r="CN223" s="46"/>
      <c r="CO223" s="46"/>
      <c r="CP223" s="46"/>
      <c r="CQ223" s="46"/>
      <c r="CR223" s="46"/>
      <c r="CS223" s="46"/>
      <c r="CT223" s="46"/>
      <c r="CU223" s="46"/>
      <c r="CV223" s="46"/>
      <c r="CW223" s="46"/>
      <c r="CX223" s="46"/>
      <c r="CY223" s="46"/>
      <c r="CZ223" s="46"/>
      <c r="DA223" s="46"/>
      <c r="DB223" s="46"/>
      <c r="DC223" s="46"/>
      <c r="DD223" s="46"/>
      <c r="DE223" s="46"/>
      <c r="DF223" s="46"/>
      <c r="DG223" s="46"/>
      <c r="DH223" s="46"/>
      <c r="DI223" s="46"/>
      <c r="DJ223" s="46"/>
      <c r="DK223" s="46"/>
      <c r="DL223" s="46"/>
      <c r="DM223" s="46"/>
      <c r="DN223" s="46"/>
      <c r="DO223" s="46"/>
      <c r="DP223" s="46"/>
      <c r="DQ223" s="46"/>
      <c r="DR223" s="46"/>
      <c r="DS223" s="46"/>
      <c r="DT223" s="46"/>
      <c r="DU223" s="46"/>
      <c r="DV223" s="46"/>
      <c r="DW223" s="46"/>
      <c r="DX223" s="46"/>
      <c r="DY223" s="46"/>
      <c r="DZ223" s="46"/>
      <c r="EA223" s="46"/>
      <c r="EB223" s="46"/>
      <c r="EC223" s="46"/>
      <c r="ED223" s="46"/>
      <c r="EE223" s="46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6"/>
      <c r="ET223" s="46"/>
      <c r="EU223" s="46"/>
      <c r="EV223" s="46"/>
      <c r="EW223" s="46"/>
      <c r="EX223" s="46"/>
      <c r="EY223" s="46"/>
      <c r="EZ223" s="46"/>
      <c r="FA223" s="46"/>
      <c r="FB223" s="46"/>
      <c r="FC223" s="46"/>
      <c r="FD223" s="46"/>
      <c r="FE223" s="46"/>
      <c r="FF223" s="46"/>
      <c r="FG223" s="46"/>
      <c r="FH223" s="46"/>
      <c r="FI223" s="46"/>
      <c r="FJ223" s="46"/>
      <c r="FK223" s="46"/>
      <c r="FL223" s="46"/>
      <c r="FM223" s="46"/>
      <c r="FN223" s="46"/>
      <c r="FO223" s="46"/>
      <c r="FP223" s="46"/>
      <c r="FQ223" s="46"/>
      <c r="FR223" s="46"/>
      <c r="FS223" s="46"/>
      <c r="FT223" s="46"/>
      <c r="FU223" s="46"/>
      <c r="FV223" s="46"/>
      <c r="FW223" s="46"/>
      <c r="FX223" s="46"/>
      <c r="FY223" s="46"/>
      <c r="FZ223" s="46"/>
      <c r="GA223" s="46"/>
      <c r="GB223" s="46"/>
      <c r="GC223" s="46"/>
      <c r="GD223" s="46"/>
      <c r="GE223" s="46"/>
      <c r="GF223" s="46"/>
      <c r="GG223" s="46"/>
      <c r="GH223" s="46"/>
      <c r="GI223" s="46"/>
      <c r="GJ223" s="46"/>
      <c r="GK223" s="46"/>
      <c r="GL223" s="46"/>
      <c r="GM223" s="46"/>
      <c r="GN223" s="46"/>
      <c r="GO223" s="46"/>
      <c r="GP223" s="46"/>
      <c r="GQ223" s="46"/>
      <c r="GR223" s="46"/>
      <c r="GS223" s="46"/>
      <c r="GT223" s="46"/>
      <c r="GU223" s="46"/>
      <c r="GV223" s="46"/>
      <c r="GW223" s="46"/>
      <c r="GX223" s="46"/>
      <c r="GY223" s="46"/>
      <c r="GZ223" s="46"/>
      <c r="HA223" s="46"/>
      <c r="HB223" s="46"/>
      <c r="HC223" s="46"/>
      <c r="HD223" s="46"/>
      <c r="HE223" s="46"/>
      <c r="HF223" s="46"/>
      <c r="HG223" s="46"/>
      <c r="HH223" s="46"/>
      <c r="HI223" s="46"/>
      <c r="HJ223" s="46"/>
      <c r="HK223" s="46"/>
      <c r="HL223" s="46"/>
      <c r="HM223" s="46"/>
      <c r="HN223" s="46"/>
      <c r="HO223" s="46"/>
      <c r="HP223" s="46"/>
      <c r="HQ223" s="46"/>
      <c r="HR223" s="46"/>
      <c r="HS223" s="46"/>
      <c r="HT223" s="46"/>
      <c r="HU223" s="46"/>
      <c r="HV223" s="46"/>
      <c r="HW223" s="46"/>
      <c r="HX223" s="46"/>
      <c r="HY223" s="46"/>
      <c r="HZ223" s="46"/>
      <c r="IA223" s="46"/>
      <c r="IB223" s="46"/>
      <c r="IC223" s="46"/>
      <c r="ID223" s="46"/>
      <c r="IE223" s="46"/>
      <c r="IF223" s="46"/>
      <c r="IG223" s="46"/>
      <c r="IH223" s="46"/>
      <c r="II223" s="46"/>
      <c r="IJ223" s="46"/>
      <c r="IK223" s="46"/>
      <c r="IL223" s="46"/>
      <c r="IM223" s="46"/>
      <c r="IN223" s="46"/>
      <c r="IO223" s="46"/>
      <c r="IP223" s="46"/>
      <c r="IQ223" s="46"/>
      <c r="IR223" s="46"/>
      <c r="IS223" s="46"/>
      <c r="IT223" s="46"/>
      <c r="IU223" s="46"/>
      <c r="IV223" s="46"/>
      <c r="IW223" s="46"/>
    </row>
    <row r="224" spans="1:257" s="1" customFormat="1" ht="9" customHeight="1">
      <c r="A224" s="43">
        <v>45141</v>
      </c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  <c r="BB224" s="45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6"/>
      <c r="CD224" s="46"/>
      <c r="CE224" s="46"/>
      <c r="CF224" s="46"/>
      <c r="CG224" s="46"/>
      <c r="CH224" s="46"/>
      <c r="CI224" s="46"/>
      <c r="CJ224" s="46"/>
      <c r="CK224" s="46"/>
      <c r="CL224" s="46"/>
      <c r="CM224" s="46"/>
      <c r="CN224" s="46"/>
      <c r="CO224" s="46"/>
      <c r="CP224" s="46"/>
      <c r="CQ224" s="46"/>
      <c r="CR224" s="46"/>
      <c r="CS224" s="46"/>
      <c r="CT224" s="46"/>
      <c r="CU224" s="46"/>
      <c r="CV224" s="46"/>
      <c r="CW224" s="46"/>
      <c r="CX224" s="46"/>
      <c r="CY224" s="46"/>
      <c r="CZ224" s="46"/>
      <c r="DA224" s="46"/>
      <c r="DB224" s="46"/>
      <c r="DC224" s="46"/>
      <c r="DD224" s="46"/>
      <c r="DE224" s="46"/>
      <c r="DF224" s="46"/>
      <c r="DG224" s="46"/>
      <c r="DH224" s="46"/>
      <c r="DI224" s="46"/>
      <c r="DJ224" s="46"/>
      <c r="DK224" s="46"/>
      <c r="DL224" s="46"/>
      <c r="DM224" s="46"/>
      <c r="DN224" s="46"/>
      <c r="DO224" s="46"/>
      <c r="DP224" s="46"/>
      <c r="DQ224" s="46"/>
      <c r="DR224" s="46"/>
      <c r="DS224" s="46"/>
      <c r="DT224" s="46"/>
      <c r="DU224" s="46"/>
      <c r="DV224" s="46"/>
      <c r="DW224" s="46"/>
      <c r="DX224" s="46"/>
      <c r="DY224" s="46"/>
      <c r="DZ224" s="46"/>
      <c r="EA224" s="46"/>
      <c r="EB224" s="46"/>
      <c r="EC224" s="46"/>
      <c r="ED224" s="46"/>
      <c r="EE224" s="46"/>
      <c r="EF224" s="46"/>
      <c r="EG224" s="46"/>
      <c r="EH224" s="46"/>
      <c r="EI224" s="46"/>
      <c r="EJ224" s="46"/>
      <c r="EK224" s="46"/>
      <c r="EL224" s="46"/>
      <c r="EM224" s="46"/>
      <c r="EN224" s="46"/>
      <c r="EO224" s="46"/>
      <c r="EP224" s="46"/>
      <c r="EQ224" s="46"/>
      <c r="ER224" s="46"/>
      <c r="ES224" s="46"/>
      <c r="ET224" s="46"/>
      <c r="EU224" s="46"/>
      <c r="EV224" s="46"/>
      <c r="EW224" s="46"/>
      <c r="EX224" s="46"/>
      <c r="EY224" s="46"/>
      <c r="EZ224" s="46"/>
      <c r="FA224" s="46"/>
      <c r="FB224" s="46"/>
      <c r="FC224" s="46"/>
      <c r="FD224" s="46"/>
      <c r="FE224" s="46"/>
      <c r="FF224" s="46"/>
      <c r="FG224" s="46"/>
      <c r="FH224" s="46"/>
      <c r="FI224" s="46"/>
      <c r="FJ224" s="46"/>
      <c r="FK224" s="46"/>
      <c r="FL224" s="46"/>
      <c r="FM224" s="46"/>
      <c r="FN224" s="46"/>
      <c r="FO224" s="46"/>
      <c r="FP224" s="46"/>
      <c r="FQ224" s="46"/>
      <c r="FR224" s="46"/>
      <c r="FS224" s="46"/>
      <c r="FT224" s="46"/>
      <c r="FU224" s="46"/>
      <c r="FV224" s="46"/>
      <c r="FW224" s="46"/>
      <c r="FX224" s="46"/>
      <c r="FY224" s="46"/>
      <c r="FZ224" s="46"/>
      <c r="GA224" s="46"/>
      <c r="GB224" s="46"/>
      <c r="GC224" s="46"/>
      <c r="GD224" s="46"/>
      <c r="GE224" s="46"/>
      <c r="GF224" s="46"/>
      <c r="GG224" s="46"/>
      <c r="GH224" s="46"/>
      <c r="GI224" s="46"/>
      <c r="GJ224" s="46"/>
      <c r="GK224" s="46"/>
      <c r="GL224" s="46"/>
      <c r="GM224" s="46"/>
      <c r="GN224" s="46"/>
      <c r="GO224" s="46"/>
      <c r="GP224" s="46"/>
      <c r="GQ224" s="46"/>
      <c r="GR224" s="46"/>
      <c r="GS224" s="46"/>
      <c r="GT224" s="46"/>
      <c r="GU224" s="46"/>
      <c r="GV224" s="46"/>
      <c r="GW224" s="46"/>
      <c r="GX224" s="46"/>
      <c r="GY224" s="46"/>
      <c r="GZ224" s="46"/>
      <c r="HA224" s="46"/>
      <c r="HB224" s="46"/>
      <c r="HC224" s="46"/>
      <c r="HD224" s="46"/>
      <c r="HE224" s="46"/>
      <c r="HF224" s="46"/>
      <c r="HG224" s="46"/>
      <c r="HH224" s="46"/>
      <c r="HI224" s="46"/>
      <c r="HJ224" s="46"/>
      <c r="HK224" s="46"/>
      <c r="HL224" s="46"/>
      <c r="HM224" s="46"/>
      <c r="HN224" s="46"/>
      <c r="HO224" s="46"/>
      <c r="HP224" s="46"/>
      <c r="HQ224" s="46"/>
      <c r="HR224" s="46"/>
      <c r="HS224" s="46"/>
      <c r="HT224" s="46"/>
      <c r="HU224" s="46"/>
      <c r="HV224" s="46"/>
      <c r="HW224" s="46"/>
      <c r="HX224" s="46"/>
      <c r="HY224" s="46"/>
      <c r="HZ224" s="46"/>
      <c r="IA224" s="46"/>
      <c r="IB224" s="46"/>
      <c r="IC224" s="46"/>
      <c r="ID224" s="46"/>
      <c r="IE224" s="46"/>
      <c r="IF224" s="46"/>
      <c r="IG224" s="46"/>
      <c r="IH224" s="46"/>
      <c r="II224" s="46"/>
      <c r="IJ224" s="46"/>
      <c r="IK224" s="46"/>
      <c r="IL224" s="46"/>
      <c r="IM224" s="46"/>
      <c r="IN224" s="46"/>
      <c r="IO224" s="46"/>
      <c r="IP224" s="46"/>
      <c r="IQ224" s="46"/>
      <c r="IR224" s="46"/>
      <c r="IS224" s="46"/>
      <c r="IT224" s="46"/>
      <c r="IU224" s="46"/>
      <c r="IV224" s="46"/>
      <c r="IW224" s="46"/>
    </row>
    <row r="225" spans="1:257" s="1" customFormat="1" ht="9" customHeight="1">
      <c r="A225" s="43">
        <v>45142</v>
      </c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  <c r="BB225" s="45"/>
      <c r="BC225" s="44"/>
      <c r="BD225" s="44"/>
      <c r="BE225" s="44"/>
      <c r="BF225" s="44"/>
      <c r="BG225" s="44"/>
      <c r="BH225" s="44"/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4"/>
      <c r="BT225" s="44"/>
      <c r="BU225" s="44"/>
      <c r="BV225" s="44"/>
      <c r="BW225" s="44"/>
      <c r="BX225" s="44"/>
      <c r="BY225" s="44"/>
      <c r="BZ225" s="44"/>
      <c r="CA225" s="44"/>
      <c r="CB225" s="44"/>
      <c r="CC225" s="46"/>
      <c r="CD225" s="46"/>
      <c r="CE225" s="46"/>
      <c r="CF225" s="46"/>
      <c r="CG225" s="46"/>
      <c r="CH225" s="46"/>
      <c r="CI225" s="46"/>
      <c r="CJ225" s="46"/>
      <c r="CK225" s="46"/>
      <c r="CL225" s="46"/>
      <c r="CM225" s="46"/>
      <c r="CN225" s="46"/>
      <c r="CO225" s="46"/>
      <c r="CP225" s="46"/>
      <c r="CQ225" s="46"/>
      <c r="CR225" s="46"/>
      <c r="CS225" s="46"/>
      <c r="CT225" s="46"/>
      <c r="CU225" s="46"/>
      <c r="CV225" s="46"/>
      <c r="CW225" s="46"/>
      <c r="CX225" s="46"/>
      <c r="CY225" s="46"/>
      <c r="CZ225" s="46"/>
      <c r="DA225" s="46"/>
      <c r="DB225" s="46"/>
      <c r="DC225" s="46"/>
      <c r="DD225" s="46"/>
      <c r="DE225" s="46"/>
      <c r="DF225" s="46"/>
      <c r="DG225" s="46"/>
      <c r="DH225" s="46"/>
      <c r="DI225" s="46"/>
      <c r="DJ225" s="46"/>
      <c r="DK225" s="46"/>
      <c r="DL225" s="46"/>
      <c r="DM225" s="46"/>
      <c r="DN225" s="46"/>
      <c r="DO225" s="46"/>
      <c r="DP225" s="46"/>
      <c r="DQ225" s="46"/>
      <c r="DR225" s="46"/>
      <c r="DS225" s="46"/>
      <c r="DT225" s="46"/>
      <c r="DU225" s="46"/>
      <c r="DV225" s="46"/>
      <c r="DW225" s="46"/>
      <c r="DX225" s="46"/>
      <c r="DY225" s="46"/>
      <c r="DZ225" s="46"/>
      <c r="EA225" s="46"/>
      <c r="EB225" s="46"/>
      <c r="EC225" s="46"/>
      <c r="ED225" s="46"/>
      <c r="EE225" s="46"/>
      <c r="EF225" s="46"/>
      <c r="EG225" s="46"/>
      <c r="EH225" s="46"/>
      <c r="EI225" s="46"/>
      <c r="EJ225" s="46"/>
      <c r="EK225" s="46"/>
      <c r="EL225" s="46"/>
      <c r="EM225" s="46"/>
      <c r="EN225" s="46"/>
      <c r="EO225" s="46"/>
      <c r="EP225" s="46"/>
      <c r="EQ225" s="46"/>
      <c r="ER225" s="46"/>
      <c r="ES225" s="46"/>
      <c r="ET225" s="46"/>
      <c r="EU225" s="46"/>
      <c r="EV225" s="46"/>
      <c r="EW225" s="46"/>
      <c r="EX225" s="46"/>
      <c r="EY225" s="46"/>
      <c r="EZ225" s="46"/>
      <c r="FA225" s="46"/>
      <c r="FB225" s="46"/>
      <c r="FC225" s="46"/>
      <c r="FD225" s="46"/>
      <c r="FE225" s="46"/>
      <c r="FF225" s="46"/>
      <c r="FG225" s="46"/>
      <c r="FH225" s="46"/>
      <c r="FI225" s="46"/>
      <c r="FJ225" s="46"/>
      <c r="FK225" s="46"/>
      <c r="FL225" s="46"/>
      <c r="FM225" s="46"/>
      <c r="FN225" s="46"/>
      <c r="FO225" s="46"/>
      <c r="FP225" s="46"/>
      <c r="FQ225" s="46"/>
      <c r="FR225" s="46"/>
      <c r="FS225" s="46"/>
      <c r="FT225" s="46"/>
      <c r="FU225" s="46"/>
      <c r="FV225" s="46"/>
      <c r="FW225" s="46"/>
      <c r="FX225" s="46"/>
      <c r="FY225" s="46"/>
      <c r="FZ225" s="46"/>
      <c r="GA225" s="46"/>
      <c r="GB225" s="46"/>
      <c r="GC225" s="46"/>
      <c r="GD225" s="46"/>
      <c r="GE225" s="46"/>
      <c r="GF225" s="46"/>
      <c r="GG225" s="46"/>
      <c r="GH225" s="46"/>
      <c r="GI225" s="46"/>
      <c r="GJ225" s="46"/>
      <c r="GK225" s="46"/>
      <c r="GL225" s="46"/>
      <c r="GM225" s="46"/>
      <c r="GN225" s="46"/>
      <c r="GO225" s="46"/>
      <c r="GP225" s="46"/>
      <c r="GQ225" s="46"/>
      <c r="GR225" s="46"/>
      <c r="GS225" s="46"/>
      <c r="GT225" s="46"/>
      <c r="GU225" s="46"/>
      <c r="GV225" s="46"/>
      <c r="GW225" s="46"/>
      <c r="GX225" s="46"/>
      <c r="GY225" s="46"/>
      <c r="GZ225" s="46"/>
      <c r="HA225" s="46"/>
      <c r="HB225" s="46"/>
      <c r="HC225" s="46"/>
      <c r="HD225" s="46"/>
      <c r="HE225" s="46"/>
      <c r="HF225" s="46"/>
      <c r="HG225" s="46"/>
      <c r="HH225" s="46"/>
      <c r="HI225" s="46"/>
      <c r="HJ225" s="46"/>
      <c r="HK225" s="46"/>
      <c r="HL225" s="46"/>
      <c r="HM225" s="46"/>
      <c r="HN225" s="46"/>
      <c r="HO225" s="46"/>
      <c r="HP225" s="46"/>
      <c r="HQ225" s="46"/>
      <c r="HR225" s="46"/>
      <c r="HS225" s="46"/>
      <c r="HT225" s="46"/>
      <c r="HU225" s="46"/>
      <c r="HV225" s="46"/>
      <c r="HW225" s="46"/>
      <c r="HX225" s="46"/>
      <c r="HY225" s="46"/>
      <c r="HZ225" s="46"/>
      <c r="IA225" s="46"/>
      <c r="IB225" s="46"/>
      <c r="IC225" s="46"/>
      <c r="ID225" s="46"/>
      <c r="IE225" s="46"/>
      <c r="IF225" s="46"/>
      <c r="IG225" s="46"/>
      <c r="IH225" s="46"/>
      <c r="II225" s="46"/>
      <c r="IJ225" s="46"/>
      <c r="IK225" s="46"/>
      <c r="IL225" s="46"/>
      <c r="IM225" s="46"/>
      <c r="IN225" s="46"/>
      <c r="IO225" s="46"/>
      <c r="IP225" s="46"/>
      <c r="IQ225" s="46"/>
      <c r="IR225" s="46"/>
      <c r="IS225" s="46"/>
      <c r="IT225" s="46"/>
      <c r="IU225" s="46"/>
      <c r="IV225" s="46"/>
      <c r="IW225" s="46"/>
    </row>
    <row r="226" spans="1:257" s="1" customFormat="1" ht="9" customHeight="1">
      <c r="A226" s="43">
        <v>45143</v>
      </c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5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6"/>
      <c r="CD226" s="46"/>
      <c r="CE226" s="46"/>
      <c r="CF226" s="46"/>
      <c r="CG226" s="46"/>
      <c r="CH226" s="46"/>
      <c r="CI226" s="46"/>
      <c r="CJ226" s="46"/>
      <c r="CK226" s="46"/>
      <c r="CL226" s="46"/>
      <c r="CM226" s="46"/>
      <c r="CN226" s="46"/>
      <c r="CO226" s="46"/>
      <c r="CP226" s="46"/>
      <c r="CQ226" s="46"/>
      <c r="CR226" s="46"/>
      <c r="CS226" s="46"/>
      <c r="CT226" s="46"/>
      <c r="CU226" s="46"/>
      <c r="CV226" s="46"/>
      <c r="CW226" s="46"/>
      <c r="CX226" s="46"/>
      <c r="CY226" s="46"/>
      <c r="CZ226" s="46"/>
      <c r="DA226" s="46"/>
      <c r="DB226" s="46"/>
      <c r="DC226" s="46"/>
      <c r="DD226" s="46"/>
      <c r="DE226" s="46"/>
      <c r="DF226" s="46"/>
      <c r="DG226" s="46"/>
      <c r="DH226" s="46"/>
      <c r="DI226" s="46"/>
      <c r="DJ226" s="46"/>
      <c r="DK226" s="46"/>
      <c r="DL226" s="46"/>
      <c r="DM226" s="46"/>
      <c r="DN226" s="46"/>
      <c r="DO226" s="46"/>
      <c r="DP226" s="46"/>
      <c r="DQ226" s="46"/>
      <c r="DR226" s="46"/>
      <c r="DS226" s="46"/>
      <c r="DT226" s="46"/>
      <c r="DU226" s="46"/>
      <c r="DV226" s="46"/>
      <c r="DW226" s="46"/>
      <c r="DX226" s="46"/>
      <c r="DY226" s="46"/>
      <c r="DZ226" s="46"/>
      <c r="EA226" s="46"/>
      <c r="EB226" s="46"/>
      <c r="EC226" s="46"/>
      <c r="ED226" s="46"/>
      <c r="EE226" s="46"/>
      <c r="EF226" s="46"/>
      <c r="EG226" s="46"/>
      <c r="EH226" s="46"/>
      <c r="EI226" s="46"/>
      <c r="EJ226" s="46"/>
      <c r="EK226" s="46"/>
      <c r="EL226" s="46"/>
      <c r="EM226" s="46"/>
      <c r="EN226" s="46"/>
      <c r="EO226" s="46"/>
      <c r="EP226" s="46"/>
      <c r="EQ226" s="46"/>
      <c r="ER226" s="46"/>
      <c r="ES226" s="46"/>
      <c r="ET226" s="46"/>
      <c r="EU226" s="46"/>
      <c r="EV226" s="46"/>
      <c r="EW226" s="46"/>
      <c r="EX226" s="46"/>
      <c r="EY226" s="46"/>
      <c r="EZ226" s="46"/>
      <c r="FA226" s="46"/>
      <c r="FB226" s="46"/>
      <c r="FC226" s="46"/>
      <c r="FD226" s="46"/>
      <c r="FE226" s="46"/>
      <c r="FF226" s="46"/>
      <c r="FG226" s="46"/>
      <c r="FH226" s="46"/>
      <c r="FI226" s="46"/>
      <c r="FJ226" s="46"/>
      <c r="FK226" s="46"/>
      <c r="FL226" s="46"/>
      <c r="FM226" s="46"/>
      <c r="FN226" s="46"/>
      <c r="FO226" s="46"/>
      <c r="FP226" s="46"/>
      <c r="FQ226" s="46"/>
      <c r="FR226" s="46"/>
      <c r="FS226" s="46"/>
      <c r="FT226" s="46"/>
      <c r="FU226" s="46"/>
      <c r="FV226" s="46"/>
      <c r="FW226" s="46"/>
      <c r="FX226" s="46"/>
      <c r="FY226" s="46"/>
      <c r="FZ226" s="46"/>
      <c r="GA226" s="46"/>
      <c r="GB226" s="46"/>
      <c r="GC226" s="46"/>
      <c r="GD226" s="46"/>
      <c r="GE226" s="46"/>
      <c r="GF226" s="46"/>
      <c r="GG226" s="46"/>
      <c r="GH226" s="46"/>
      <c r="GI226" s="46"/>
      <c r="GJ226" s="46"/>
      <c r="GK226" s="46"/>
      <c r="GL226" s="46"/>
      <c r="GM226" s="46"/>
      <c r="GN226" s="46"/>
      <c r="GO226" s="46"/>
      <c r="GP226" s="46"/>
      <c r="GQ226" s="46"/>
      <c r="GR226" s="46"/>
      <c r="GS226" s="46"/>
      <c r="GT226" s="46"/>
      <c r="GU226" s="46"/>
      <c r="GV226" s="46"/>
      <c r="GW226" s="46"/>
      <c r="GX226" s="46"/>
      <c r="GY226" s="46"/>
      <c r="GZ226" s="46"/>
      <c r="HA226" s="46"/>
      <c r="HB226" s="46"/>
      <c r="HC226" s="46"/>
      <c r="HD226" s="46"/>
      <c r="HE226" s="46"/>
      <c r="HF226" s="46"/>
      <c r="HG226" s="46"/>
      <c r="HH226" s="46"/>
      <c r="HI226" s="46"/>
      <c r="HJ226" s="46"/>
      <c r="HK226" s="46"/>
      <c r="HL226" s="46"/>
      <c r="HM226" s="46"/>
      <c r="HN226" s="46"/>
      <c r="HO226" s="46"/>
      <c r="HP226" s="46"/>
      <c r="HQ226" s="46"/>
      <c r="HR226" s="46"/>
      <c r="HS226" s="46"/>
      <c r="HT226" s="46"/>
      <c r="HU226" s="46"/>
      <c r="HV226" s="46"/>
      <c r="HW226" s="46"/>
      <c r="HX226" s="46"/>
      <c r="HY226" s="46"/>
      <c r="HZ226" s="46"/>
      <c r="IA226" s="46"/>
      <c r="IB226" s="46"/>
      <c r="IC226" s="46"/>
      <c r="ID226" s="46"/>
      <c r="IE226" s="46"/>
      <c r="IF226" s="46"/>
      <c r="IG226" s="46"/>
      <c r="IH226" s="46"/>
      <c r="II226" s="46"/>
      <c r="IJ226" s="46"/>
      <c r="IK226" s="46"/>
      <c r="IL226" s="46"/>
      <c r="IM226" s="46"/>
      <c r="IN226" s="46"/>
      <c r="IO226" s="46"/>
      <c r="IP226" s="46"/>
      <c r="IQ226" s="46"/>
      <c r="IR226" s="46"/>
      <c r="IS226" s="46"/>
      <c r="IT226" s="46"/>
      <c r="IU226" s="46"/>
      <c r="IV226" s="46"/>
      <c r="IW226" s="46"/>
    </row>
    <row r="227" spans="1:257" s="1" customFormat="1" ht="9" customHeight="1">
      <c r="A227" s="43">
        <v>45144</v>
      </c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5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6"/>
      <c r="CD227" s="46"/>
      <c r="CE227" s="46"/>
      <c r="CF227" s="46"/>
      <c r="CG227" s="46"/>
      <c r="CH227" s="46"/>
      <c r="CI227" s="46"/>
      <c r="CJ227" s="46"/>
      <c r="CK227" s="46"/>
      <c r="CL227" s="46"/>
      <c r="CM227" s="46"/>
      <c r="CN227" s="46"/>
      <c r="CO227" s="46"/>
      <c r="CP227" s="46"/>
      <c r="CQ227" s="46"/>
      <c r="CR227" s="46"/>
      <c r="CS227" s="46"/>
      <c r="CT227" s="46"/>
      <c r="CU227" s="46"/>
      <c r="CV227" s="46"/>
      <c r="CW227" s="46"/>
      <c r="CX227" s="46"/>
      <c r="CY227" s="46"/>
      <c r="CZ227" s="46"/>
      <c r="DA227" s="46"/>
      <c r="DB227" s="46"/>
      <c r="DC227" s="46"/>
      <c r="DD227" s="46"/>
      <c r="DE227" s="46"/>
      <c r="DF227" s="46"/>
      <c r="DG227" s="46"/>
      <c r="DH227" s="46"/>
      <c r="DI227" s="46"/>
      <c r="DJ227" s="46"/>
      <c r="DK227" s="46"/>
      <c r="DL227" s="46"/>
      <c r="DM227" s="46"/>
      <c r="DN227" s="46"/>
      <c r="DO227" s="46"/>
      <c r="DP227" s="46"/>
      <c r="DQ227" s="46"/>
      <c r="DR227" s="46"/>
      <c r="DS227" s="46"/>
      <c r="DT227" s="46"/>
      <c r="DU227" s="46"/>
      <c r="DV227" s="46"/>
      <c r="DW227" s="46"/>
      <c r="DX227" s="46"/>
      <c r="DY227" s="46"/>
      <c r="DZ227" s="46"/>
      <c r="EA227" s="46"/>
      <c r="EB227" s="46"/>
      <c r="EC227" s="46"/>
      <c r="ED227" s="46"/>
      <c r="EE227" s="46"/>
      <c r="EF227" s="46"/>
      <c r="EG227" s="46"/>
      <c r="EH227" s="46"/>
      <c r="EI227" s="46"/>
      <c r="EJ227" s="46"/>
      <c r="EK227" s="46"/>
      <c r="EL227" s="46"/>
      <c r="EM227" s="46"/>
      <c r="EN227" s="46"/>
      <c r="EO227" s="46"/>
      <c r="EP227" s="46"/>
      <c r="EQ227" s="46"/>
      <c r="ER227" s="46"/>
      <c r="ES227" s="46"/>
      <c r="ET227" s="46"/>
      <c r="EU227" s="46"/>
      <c r="EV227" s="46"/>
      <c r="EW227" s="46"/>
      <c r="EX227" s="46"/>
      <c r="EY227" s="46"/>
      <c r="EZ227" s="46"/>
      <c r="FA227" s="46"/>
      <c r="FB227" s="46"/>
      <c r="FC227" s="46"/>
      <c r="FD227" s="46"/>
      <c r="FE227" s="46"/>
      <c r="FF227" s="46"/>
      <c r="FG227" s="46"/>
      <c r="FH227" s="46"/>
      <c r="FI227" s="46"/>
      <c r="FJ227" s="46"/>
      <c r="FK227" s="46"/>
      <c r="FL227" s="46"/>
      <c r="FM227" s="46"/>
      <c r="FN227" s="46"/>
      <c r="FO227" s="46"/>
      <c r="FP227" s="46"/>
      <c r="FQ227" s="46"/>
      <c r="FR227" s="46"/>
      <c r="FS227" s="46"/>
      <c r="FT227" s="46"/>
      <c r="FU227" s="46"/>
      <c r="FV227" s="46"/>
      <c r="FW227" s="46"/>
      <c r="FX227" s="46"/>
      <c r="FY227" s="46"/>
      <c r="FZ227" s="46"/>
      <c r="GA227" s="46"/>
      <c r="GB227" s="46"/>
      <c r="GC227" s="46"/>
      <c r="GD227" s="46"/>
      <c r="GE227" s="46"/>
      <c r="GF227" s="46"/>
      <c r="GG227" s="46"/>
      <c r="GH227" s="46"/>
      <c r="GI227" s="46"/>
      <c r="GJ227" s="46"/>
      <c r="GK227" s="46"/>
      <c r="GL227" s="46"/>
      <c r="GM227" s="46"/>
      <c r="GN227" s="46"/>
      <c r="GO227" s="46"/>
      <c r="GP227" s="46"/>
      <c r="GQ227" s="46"/>
      <c r="GR227" s="46"/>
      <c r="GS227" s="46"/>
      <c r="GT227" s="46"/>
      <c r="GU227" s="46"/>
      <c r="GV227" s="46"/>
      <c r="GW227" s="46"/>
      <c r="GX227" s="46"/>
      <c r="GY227" s="46"/>
      <c r="GZ227" s="46"/>
      <c r="HA227" s="46"/>
      <c r="HB227" s="46"/>
      <c r="HC227" s="46"/>
      <c r="HD227" s="46"/>
      <c r="HE227" s="46"/>
      <c r="HF227" s="46"/>
      <c r="HG227" s="46"/>
      <c r="HH227" s="46"/>
      <c r="HI227" s="46"/>
      <c r="HJ227" s="46"/>
      <c r="HK227" s="46"/>
      <c r="HL227" s="46"/>
      <c r="HM227" s="46"/>
      <c r="HN227" s="46"/>
      <c r="HO227" s="46"/>
      <c r="HP227" s="46"/>
      <c r="HQ227" s="46"/>
      <c r="HR227" s="46"/>
      <c r="HS227" s="46"/>
      <c r="HT227" s="46"/>
      <c r="HU227" s="46"/>
      <c r="HV227" s="46"/>
      <c r="HW227" s="46"/>
      <c r="HX227" s="46"/>
      <c r="HY227" s="46"/>
      <c r="HZ227" s="46"/>
      <c r="IA227" s="46"/>
      <c r="IB227" s="46"/>
      <c r="IC227" s="46"/>
      <c r="ID227" s="46"/>
      <c r="IE227" s="46"/>
      <c r="IF227" s="46"/>
      <c r="IG227" s="46"/>
      <c r="IH227" s="46"/>
      <c r="II227" s="46"/>
      <c r="IJ227" s="46"/>
      <c r="IK227" s="46"/>
      <c r="IL227" s="46"/>
      <c r="IM227" s="46"/>
      <c r="IN227" s="46"/>
      <c r="IO227" s="46"/>
      <c r="IP227" s="46"/>
      <c r="IQ227" s="46"/>
      <c r="IR227" s="46"/>
      <c r="IS227" s="46"/>
      <c r="IT227" s="46"/>
      <c r="IU227" s="46"/>
      <c r="IV227" s="46"/>
      <c r="IW227" s="46"/>
    </row>
    <row r="228" spans="1:257" s="1" customFormat="1" ht="9" customHeight="1">
      <c r="A228" s="43">
        <v>45145</v>
      </c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5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6"/>
      <c r="FC228" s="46"/>
      <c r="FD228" s="46"/>
      <c r="FE228" s="46"/>
      <c r="FF228" s="46"/>
      <c r="FG228" s="46"/>
      <c r="FH228" s="46"/>
      <c r="FI228" s="46"/>
      <c r="FJ228" s="46"/>
      <c r="FK228" s="46"/>
      <c r="FL228" s="46"/>
      <c r="FM228" s="46"/>
      <c r="FN228" s="46"/>
      <c r="FO228" s="46"/>
      <c r="FP228" s="46"/>
      <c r="FQ228" s="46"/>
      <c r="FR228" s="46"/>
      <c r="FS228" s="46"/>
      <c r="FT228" s="46"/>
      <c r="FU228" s="46"/>
      <c r="FV228" s="46"/>
      <c r="FW228" s="46"/>
      <c r="FX228" s="46"/>
      <c r="FY228" s="46"/>
      <c r="FZ228" s="46"/>
      <c r="GA228" s="46"/>
      <c r="GB228" s="46"/>
      <c r="GC228" s="46"/>
      <c r="GD228" s="46"/>
      <c r="GE228" s="46"/>
      <c r="GF228" s="46"/>
      <c r="GG228" s="46"/>
      <c r="GH228" s="46"/>
      <c r="GI228" s="46"/>
      <c r="GJ228" s="46"/>
      <c r="GK228" s="46"/>
      <c r="GL228" s="46"/>
      <c r="GM228" s="46"/>
      <c r="GN228" s="46"/>
      <c r="GO228" s="46"/>
      <c r="GP228" s="46"/>
      <c r="GQ228" s="46"/>
      <c r="GR228" s="46"/>
      <c r="GS228" s="46"/>
      <c r="GT228" s="46"/>
      <c r="GU228" s="46"/>
      <c r="GV228" s="46"/>
      <c r="GW228" s="46"/>
      <c r="GX228" s="46"/>
      <c r="GY228" s="46"/>
      <c r="GZ228" s="46"/>
      <c r="HA228" s="46"/>
      <c r="HB228" s="46"/>
      <c r="HC228" s="46"/>
      <c r="HD228" s="46"/>
      <c r="HE228" s="46"/>
      <c r="HF228" s="46"/>
      <c r="HG228" s="46"/>
      <c r="HH228" s="46"/>
      <c r="HI228" s="46"/>
      <c r="HJ228" s="46"/>
      <c r="HK228" s="46"/>
      <c r="HL228" s="46"/>
      <c r="HM228" s="46"/>
      <c r="HN228" s="46"/>
      <c r="HO228" s="46"/>
      <c r="HP228" s="46"/>
      <c r="HQ228" s="46"/>
      <c r="HR228" s="46"/>
      <c r="HS228" s="46"/>
      <c r="HT228" s="46"/>
      <c r="HU228" s="46"/>
      <c r="HV228" s="46"/>
      <c r="HW228" s="46"/>
      <c r="HX228" s="46"/>
      <c r="HY228" s="46"/>
      <c r="HZ228" s="46"/>
      <c r="IA228" s="46"/>
      <c r="IB228" s="46"/>
      <c r="IC228" s="46"/>
      <c r="ID228" s="46"/>
      <c r="IE228" s="46"/>
      <c r="IF228" s="46"/>
      <c r="IG228" s="46"/>
      <c r="IH228" s="46"/>
      <c r="II228" s="46"/>
      <c r="IJ228" s="46"/>
      <c r="IK228" s="46"/>
      <c r="IL228" s="46"/>
      <c r="IM228" s="46"/>
      <c r="IN228" s="46"/>
      <c r="IO228" s="46"/>
      <c r="IP228" s="46"/>
      <c r="IQ228" s="46"/>
      <c r="IR228" s="46"/>
      <c r="IS228" s="46"/>
      <c r="IT228" s="46"/>
      <c r="IU228" s="46"/>
      <c r="IV228" s="46"/>
      <c r="IW228" s="46"/>
    </row>
    <row r="229" spans="1:257" s="1" customFormat="1" ht="9" customHeight="1">
      <c r="A229" s="43">
        <v>45146</v>
      </c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5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6"/>
      <c r="CD229" s="46"/>
      <c r="CE229" s="46"/>
      <c r="CF229" s="46"/>
      <c r="CG229" s="46"/>
      <c r="CH229" s="46"/>
      <c r="CI229" s="46"/>
      <c r="CJ229" s="46"/>
      <c r="CK229" s="46"/>
      <c r="CL229" s="46"/>
      <c r="CM229" s="46"/>
      <c r="CN229" s="46"/>
      <c r="CO229" s="46"/>
      <c r="CP229" s="46"/>
      <c r="CQ229" s="46"/>
      <c r="CR229" s="46"/>
      <c r="CS229" s="46"/>
      <c r="CT229" s="46"/>
      <c r="CU229" s="46"/>
      <c r="CV229" s="46"/>
      <c r="CW229" s="46"/>
      <c r="CX229" s="46"/>
      <c r="CY229" s="46"/>
      <c r="CZ229" s="46"/>
      <c r="DA229" s="46"/>
      <c r="DB229" s="46"/>
      <c r="DC229" s="46"/>
      <c r="DD229" s="46"/>
      <c r="DE229" s="46"/>
      <c r="DF229" s="46"/>
      <c r="DG229" s="46"/>
      <c r="DH229" s="46"/>
      <c r="DI229" s="46"/>
      <c r="DJ229" s="46"/>
      <c r="DK229" s="46"/>
      <c r="DL229" s="46"/>
      <c r="DM229" s="46"/>
      <c r="DN229" s="46"/>
      <c r="DO229" s="46"/>
      <c r="DP229" s="46"/>
      <c r="DQ229" s="46"/>
      <c r="DR229" s="46"/>
      <c r="DS229" s="46"/>
      <c r="DT229" s="46"/>
      <c r="DU229" s="46"/>
      <c r="DV229" s="46"/>
      <c r="DW229" s="46"/>
      <c r="DX229" s="46"/>
      <c r="DY229" s="46"/>
      <c r="DZ229" s="46"/>
      <c r="EA229" s="46"/>
      <c r="EB229" s="46"/>
      <c r="EC229" s="46"/>
      <c r="ED229" s="46"/>
      <c r="EE229" s="46"/>
      <c r="EF229" s="46"/>
      <c r="EG229" s="46"/>
      <c r="EH229" s="46"/>
      <c r="EI229" s="46"/>
      <c r="EJ229" s="46"/>
      <c r="EK229" s="46"/>
      <c r="EL229" s="46"/>
      <c r="EM229" s="46"/>
      <c r="EN229" s="46"/>
      <c r="EO229" s="46"/>
      <c r="EP229" s="46"/>
      <c r="EQ229" s="46"/>
      <c r="ER229" s="46"/>
      <c r="ES229" s="46"/>
      <c r="ET229" s="46"/>
      <c r="EU229" s="46"/>
      <c r="EV229" s="46"/>
      <c r="EW229" s="46"/>
      <c r="EX229" s="46"/>
      <c r="EY229" s="46"/>
      <c r="EZ229" s="46"/>
      <c r="FA229" s="46"/>
      <c r="FB229" s="46"/>
      <c r="FC229" s="46"/>
      <c r="FD229" s="46"/>
      <c r="FE229" s="46"/>
      <c r="FF229" s="46"/>
      <c r="FG229" s="46"/>
      <c r="FH229" s="46"/>
      <c r="FI229" s="46"/>
      <c r="FJ229" s="46"/>
      <c r="FK229" s="46"/>
      <c r="FL229" s="46"/>
      <c r="FM229" s="46"/>
      <c r="FN229" s="46"/>
      <c r="FO229" s="46"/>
      <c r="FP229" s="46"/>
      <c r="FQ229" s="46"/>
      <c r="FR229" s="46"/>
      <c r="FS229" s="46"/>
      <c r="FT229" s="46"/>
      <c r="FU229" s="46"/>
      <c r="FV229" s="46"/>
      <c r="FW229" s="46"/>
      <c r="FX229" s="46"/>
      <c r="FY229" s="46"/>
      <c r="FZ229" s="46"/>
      <c r="GA229" s="46"/>
      <c r="GB229" s="46"/>
      <c r="GC229" s="46"/>
      <c r="GD229" s="46"/>
      <c r="GE229" s="46"/>
      <c r="GF229" s="46"/>
      <c r="GG229" s="46"/>
      <c r="GH229" s="46"/>
      <c r="GI229" s="46"/>
      <c r="GJ229" s="46"/>
      <c r="GK229" s="46"/>
      <c r="GL229" s="46"/>
      <c r="GM229" s="46"/>
      <c r="GN229" s="46"/>
      <c r="GO229" s="46"/>
      <c r="GP229" s="46"/>
      <c r="GQ229" s="46"/>
      <c r="GR229" s="46"/>
      <c r="GS229" s="46"/>
      <c r="GT229" s="46"/>
      <c r="GU229" s="46"/>
      <c r="GV229" s="46"/>
      <c r="GW229" s="46"/>
      <c r="GX229" s="46"/>
      <c r="GY229" s="46"/>
      <c r="GZ229" s="46"/>
      <c r="HA229" s="46"/>
      <c r="HB229" s="46"/>
      <c r="HC229" s="46"/>
      <c r="HD229" s="46"/>
      <c r="HE229" s="46"/>
      <c r="HF229" s="46"/>
      <c r="HG229" s="46"/>
      <c r="HH229" s="46"/>
      <c r="HI229" s="46"/>
      <c r="HJ229" s="46"/>
      <c r="HK229" s="46"/>
      <c r="HL229" s="46"/>
      <c r="HM229" s="46"/>
      <c r="HN229" s="46"/>
      <c r="HO229" s="46"/>
      <c r="HP229" s="46"/>
      <c r="HQ229" s="46"/>
      <c r="HR229" s="46"/>
      <c r="HS229" s="46"/>
      <c r="HT229" s="46"/>
      <c r="HU229" s="46"/>
      <c r="HV229" s="46"/>
      <c r="HW229" s="46"/>
      <c r="HX229" s="46"/>
      <c r="HY229" s="46"/>
      <c r="HZ229" s="46"/>
      <c r="IA229" s="46"/>
      <c r="IB229" s="46"/>
      <c r="IC229" s="46"/>
      <c r="ID229" s="46"/>
      <c r="IE229" s="46"/>
      <c r="IF229" s="46"/>
      <c r="IG229" s="46"/>
      <c r="IH229" s="46"/>
      <c r="II229" s="46"/>
      <c r="IJ229" s="46"/>
      <c r="IK229" s="46"/>
      <c r="IL229" s="46"/>
      <c r="IM229" s="46"/>
      <c r="IN229" s="46"/>
      <c r="IO229" s="46"/>
      <c r="IP229" s="46"/>
      <c r="IQ229" s="46"/>
      <c r="IR229" s="46"/>
      <c r="IS229" s="46"/>
      <c r="IT229" s="46"/>
      <c r="IU229" s="46"/>
      <c r="IV229" s="46"/>
      <c r="IW229" s="46"/>
    </row>
    <row r="230" spans="1:257" s="1" customFormat="1" ht="9" customHeight="1">
      <c r="A230" s="43">
        <v>45147</v>
      </c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5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6"/>
      <c r="CD230" s="46"/>
      <c r="CE230" s="46"/>
      <c r="CF230" s="46"/>
      <c r="CG230" s="46"/>
      <c r="CH230" s="46"/>
      <c r="CI230" s="46"/>
      <c r="CJ230" s="46"/>
      <c r="CK230" s="46"/>
      <c r="CL230" s="46"/>
      <c r="CM230" s="46"/>
      <c r="CN230" s="46"/>
      <c r="CO230" s="46"/>
      <c r="CP230" s="46"/>
      <c r="CQ230" s="46"/>
      <c r="CR230" s="46"/>
      <c r="CS230" s="46"/>
      <c r="CT230" s="46"/>
      <c r="CU230" s="46"/>
      <c r="CV230" s="46"/>
      <c r="CW230" s="46"/>
      <c r="CX230" s="46"/>
      <c r="CY230" s="46"/>
      <c r="CZ230" s="46"/>
      <c r="DA230" s="46"/>
      <c r="DB230" s="46"/>
      <c r="DC230" s="46"/>
      <c r="DD230" s="46"/>
      <c r="DE230" s="46"/>
      <c r="DF230" s="46"/>
      <c r="DG230" s="46"/>
      <c r="DH230" s="46"/>
      <c r="DI230" s="46"/>
      <c r="DJ230" s="46"/>
      <c r="DK230" s="46"/>
      <c r="DL230" s="46"/>
      <c r="DM230" s="46"/>
      <c r="DN230" s="46"/>
      <c r="DO230" s="46"/>
      <c r="DP230" s="46"/>
      <c r="DQ230" s="46"/>
      <c r="DR230" s="46"/>
      <c r="DS230" s="46"/>
      <c r="DT230" s="46"/>
      <c r="DU230" s="46"/>
      <c r="DV230" s="46"/>
      <c r="DW230" s="46"/>
      <c r="DX230" s="46"/>
      <c r="DY230" s="46"/>
      <c r="DZ230" s="46"/>
      <c r="EA230" s="46"/>
      <c r="EB230" s="46"/>
      <c r="EC230" s="46"/>
      <c r="ED230" s="46"/>
      <c r="EE230" s="46"/>
      <c r="EF230" s="46"/>
      <c r="EG230" s="46"/>
      <c r="EH230" s="46"/>
      <c r="EI230" s="46"/>
      <c r="EJ230" s="46"/>
      <c r="EK230" s="46"/>
      <c r="EL230" s="46"/>
      <c r="EM230" s="46"/>
      <c r="EN230" s="46"/>
      <c r="EO230" s="46"/>
      <c r="EP230" s="46"/>
      <c r="EQ230" s="46"/>
      <c r="ER230" s="46"/>
      <c r="ES230" s="46"/>
      <c r="ET230" s="46"/>
      <c r="EU230" s="46"/>
      <c r="EV230" s="46"/>
      <c r="EW230" s="46"/>
      <c r="EX230" s="46"/>
      <c r="EY230" s="46"/>
      <c r="EZ230" s="46"/>
      <c r="FA230" s="46"/>
      <c r="FB230" s="46"/>
      <c r="FC230" s="46"/>
      <c r="FD230" s="46"/>
      <c r="FE230" s="46"/>
      <c r="FF230" s="46"/>
      <c r="FG230" s="46"/>
      <c r="FH230" s="46"/>
      <c r="FI230" s="46"/>
      <c r="FJ230" s="46"/>
      <c r="FK230" s="46"/>
      <c r="FL230" s="46"/>
      <c r="FM230" s="46"/>
      <c r="FN230" s="46"/>
      <c r="FO230" s="46"/>
      <c r="FP230" s="46"/>
      <c r="FQ230" s="46"/>
      <c r="FR230" s="46"/>
      <c r="FS230" s="46"/>
      <c r="FT230" s="46"/>
      <c r="FU230" s="46"/>
      <c r="FV230" s="46"/>
      <c r="FW230" s="46"/>
      <c r="FX230" s="46"/>
      <c r="FY230" s="46"/>
      <c r="FZ230" s="46"/>
      <c r="GA230" s="46"/>
      <c r="GB230" s="46"/>
      <c r="GC230" s="46"/>
      <c r="GD230" s="46"/>
      <c r="GE230" s="46"/>
      <c r="GF230" s="46"/>
      <c r="GG230" s="46"/>
      <c r="GH230" s="46"/>
      <c r="GI230" s="46"/>
      <c r="GJ230" s="46"/>
      <c r="GK230" s="46"/>
      <c r="GL230" s="46"/>
      <c r="GM230" s="46"/>
      <c r="GN230" s="46"/>
      <c r="GO230" s="46"/>
      <c r="GP230" s="46"/>
      <c r="GQ230" s="46"/>
      <c r="GR230" s="46"/>
      <c r="GS230" s="46"/>
      <c r="GT230" s="46"/>
      <c r="GU230" s="46"/>
      <c r="GV230" s="46"/>
      <c r="GW230" s="46"/>
      <c r="GX230" s="46"/>
      <c r="GY230" s="46"/>
      <c r="GZ230" s="46"/>
      <c r="HA230" s="46"/>
      <c r="HB230" s="46"/>
      <c r="HC230" s="46"/>
      <c r="HD230" s="46"/>
      <c r="HE230" s="46"/>
      <c r="HF230" s="46"/>
      <c r="HG230" s="46"/>
      <c r="HH230" s="46"/>
      <c r="HI230" s="46"/>
      <c r="HJ230" s="46"/>
      <c r="HK230" s="46"/>
      <c r="HL230" s="46"/>
      <c r="HM230" s="46"/>
      <c r="HN230" s="46"/>
      <c r="HO230" s="46"/>
      <c r="HP230" s="46"/>
      <c r="HQ230" s="46"/>
      <c r="HR230" s="46"/>
      <c r="HS230" s="46"/>
      <c r="HT230" s="46"/>
      <c r="HU230" s="46"/>
      <c r="HV230" s="46"/>
      <c r="HW230" s="46"/>
      <c r="HX230" s="46"/>
      <c r="HY230" s="46"/>
      <c r="HZ230" s="46"/>
      <c r="IA230" s="46"/>
      <c r="IB230" s="46"/>
      <c r="IC230" s="46"/>
      <c r="ID230" s="46"/>
      <c r="IE230" s="46"/>
      <c r="IF230" s="46"/>
      <c r="IG230" s="46"/>
      <c r="IH230" s="46"/>
      <c r="II230" s="46"/>
      <c r="IJ230" s="46"/>
      <c r="IK230" s="46"/>
      <c r="IL230" s="46"/>
      <c r="IM230" s="46"/>
      <c r="IN230" s="46"/>
      <c r="IO230" s="46"/>
      <c r="IP230" s="46"/>
      <c r="IQ230" s="46"/>
      <c r="IR230" s="46"/>
      <c r="IS230" s="46"/>
      <c r="IT230" s="46"/>
      <c r="IU230" s="46"/>
      <c r="IV230" s="46"/>
      <c r="IW230" s="46"/>
    </row>
    <row r="231" spans="1:257" s="1" customFormat="1" ht="9" customHeight="1">
      <c r="A231" s="43">
        <v>45148</v>
      </c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5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6"/>
      <c r="CD231" s="46"/>
      <c r="CE231" s="46"/>
      <c r="CF231" s="46"/>
      <c r="CG231" s="46"/>
      <c r="CH231" s="46"/>
      <c r="CI231" s="46"/>
      <c r="CJ231" s="46"/>
      <c r="CK231" s="46"/>
      <c r="CL231" s="46"/>
      <c r="CM231" s="46"/>
      <c r="CN231" s="46"/>
      <c r="CO231" s="46"/>
      <c r="CP231" s="46"/>
      <c r="CQ231" s="46"/>
      <c r="CR231" s="46"/>
      <c r="CS231" s="46"/>
      <c r="CT231" s="46"/>
      <c r="CU231" s="46"/>
      <c r="CV231" s="46"/>
      <c r="CW231" s="46"/>
      <c r="CX231" s="46"/>
      <c r="CY231" s="46"/>
      <c r="CZ231" s="46"/>
      <c r="DA231" s="46"/>
      <c r="DB231" s="46"/>
      <c r="DC231" s="46"/>
      <c r="DD231" s="46"/>
      <c r="DE231" s="46"/>
      <c r="DF231" s="46"/>
      <c r="DG231" s="46"/>
      <c r="DH231" s="46"/>
      <c r="DI231" s="46"/>
      <c r="DJ231" s="46"/>
      <c r="DK231" s="46"/>
      <c r="DL231" s="46"/>
      <c r="DM231" s="46"/>
      <c r="DN231" s="46"/>
      <c r="DO231" s="46"/>
      <c r="DP231" s="46"/>
      <c r="DQ231" s="46"/>
      <c r="DR231" s="46"/>
      <c r="DS231" s="46"/>
      <c r="DT231" s="46"/>
      <c r="DU231" s="46"/>
      <c r="DV231" s="46"/>
      <c r="DW231" s="46"/>
      <c r="DX231" s="46"/>
      <c r="DY231" s="46"/>
      <c r="DZ231" s="46"/>
      <c r="EA231" s="46"/>
      <c r="EB231" s="46"/>
      <c r="EC231" s="46"/>
      <c r="ED231" s="46"/>
      <c r="EE231" s="46"/>
      <c r="EF231" s="46"/>
      <c r="EG231" s="46"/>
      <c r="EH231" s="46"/>
      <c r="EI231" s="46"/>
      <c r="EJ231" s="46"/>
      <c r="EK231" s="46"/>
      <c r="EL231" s="46"/>
      <c r="EM231" s="46"/>
      <c r="EN231" s="46"/>
      <c r="EO231" s="46"/>
      <c r="EP231" s="46"/>
      <c r="EQ231" s="46"/>
      <c r="ER231" s="46"/>
      <c r="ES231" s="46"/>
      <c r="ET231" s="46"/>
      <c r="EU231" s="46"/>
      <c r="EV231" s="46"/>
      <c r="EW231" s="46"/>
      <c r="EX231" s="46"/>
      <c r="EY231" s="46"/>
      <c r="EZ231" s="46"/>
      <c r="FA231" s="46"/>
      <c r="FB231" s="46"/>
      <c r="FC231" s="46"/>
      <c r="FD231" s="46"/>
      <c r="FE231" s="46"/>
      <c r="FF231" s="46"/>
      <c r="FG231" s="46"/>
      <c r="FH231" s="46"/>
      <c r="FI231" s="46"/>
      <c r="FJ231" s="46"/>
      <c r="FK231" s="46"/>
      <c r="FL231" s="46"/>
      <c r="FM231" s="46"/>
      <c r="FN231" s="46"/>
      <c r="FO231" s="46"/>
      <c r="FP231" s="46"/>
      <c r="FQ231" s="46"/>
      <c r="FR231" s="46"/>
      <c r="FS231" s="46"/>
      <c r="FT231" s="46"/>
      <c r="FU231" s="46"/>
      <c r="FV231" s="46"/>
      <c r="FW231" s="46"/>
      <c r="FX231" s="46"/>
      <c r="FY231" s="46"/>
      <c r="FZ231" s="46"/>
      <c r="GA231" s="46"/>
      <c r="GB231" s="46"/>
      <c r="GC231" s="46"/>
      <c r="GD231" s="46"/>
      <c r="GE231" s="46"/>
      <c r="GF231" s="46"/>
      <c r="GG231" s="46"/>
      <c r="GH231" s="46"/>
      <c r="GI231" s="46"/>
      <c r="GJ231" s="46"/>
      <c r="GK231" s="46"/>
      <c r="GL231" s="46"/>
      <c r="GM231" s="46"/>
      <c r="GN231" s="46"/>
      <c r="GO231" s="46"/>
      <c r="GP231" s="46"/>
      <c r="GQ231" s="46"/>
      <c r="GR231" s="46"/>
      <c r="GS231" s="46"/>
      <c r="GT231" s="46"/>
      <c r="GU231" s="46"/>
      <c r="GV231" s="46"/>
      <c r="GW231" s="46"/>
      <c r="GX231" s="46"/>
      <c r="GY231" s="46"/>
      <c r="GZ231" s="46"/>
      <c r="HA231" s="46"/>
      <c r="HB231" s="46"/>
      <c r="HC231" s="46"/>
      <c r="HD231" s="46"/>
      <c r="HE231" s="46"/>
      <c r="HF231" s="46"/>
      <c r="HG231" s="46"/>
      <c r="HH231" s="46"/>
      <c r="HI231" s="46"/>
      <c r="HJ231" s="46"/>
      <c r="HK231" s="46"/>
      <c r="HL231" s="46"/>
      <c r="HM231" s="46"/>
      <c r="HN231" s="46"/>
      <c r="HO231" s="46"/>
      <c r="HP231" s="46"/>
      <c r="HQ231" s="46"/>
      <c r="HR231" s="46"/>
      <c r="HS231" s="46"/>
      <c r="HT231" s="46"/>
      <c r="HU231" s="46"/>
      <c r="HV231" s="46"/>
      <c r="HW231" s="46"/>
      <c r="HX231" s="46"/>
      <c r="HY231" s="46"/>
      <c r="HZ231" s="46"/>
      <c r="IA231" s="46"/>
      <c r="IB231" s="46"/>
      <c r="IC231" s="46"/>
      <c r="ID231" s="46"/>
      <c r="IE231" s="46"/>
      <c r="IF231" s="46"/>
      <c r="IG231" s="46"/>
      <c r="IH231" s="46"/>
      <c r="II231" s="46"/>
      <c r="IJ231" s="46"/>
      <c r="IK231" s="46"/>
      <c r="IL231" s="46"/>
      <c r="IM231" s="46"/>
      <c r="IN231" s="46"/>
      <c r="IO231" s="46"/>
      <c r="IP231" s="46"/>
      <c r="IQ231" s="46"/>
      <c r="IR231" s="46"/>
      <c r="IS231" s="46"/>
      <c r="IT231" s="46"/>
      <c r="IU231" s="46"/>
      <c r="IV231" s="46"/>
      <c r="IW231" s="46"/>
    </row>
    <row r="232" spans="1:257" s="1" customFormat="1" ht="9" customHeight="1">
      <c r="A232" s="43">
        <v>45149</v>
      </c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5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6"/>
      <c r="CD232" s="46"/>
      <c r="CE232" s="46"/>
      <c r="CF232" s="46"/>
      <c r="CG232" s="46"/>
      <c r="CH232" s="46"/>
      <c r="CI232" s="46"/>
      <c r="CJ232" s="46"/>
      <c r="CK232" s="46"/>
      <c r="CL232" s="46"/>
      <c r="CM232" s="46"/>
      <c r="CN232" s="46"/>
      <c r="CO232" s="46"/>
      <c r="CP232" s="46"/>
      <c r="CQ232" s="46"/>
      <c r="CR232" s="46"/>
      <c r="CS232" s="46"/>
      <c r="CT232" s="46"/>
      <c r="CU232" s="46"/>
      <c r="CV232" s="46"/>
      <c r="CW232" s="46"/>
      <c r="CX232" s="46"/>
      <c r="CY232" s="46"/>
      <c r="CZ232" s="46"/>
      <c r="DA232" s="46"/>
      <c r="DB232" s="46"/>
      <c r="DC232" s="46"/>
      <c r="DD232" s="46"/>
      <c r="DE232" s="46"/>
      <c r="DF232" s="46"/>
      <c r="DG232" s="46"/>
      <c r="DH232" s="46"/>
      <c r="DI232" s="46"/>
      <c r="DJ232" s="46"/>
      <c r="DK232" s="46"/>
      <c r="DL232" s="46"/>
      <c r="DM232" s="46"/>
      <c r="DN232" s="46"/>
      <c r="DO232" s="46"/>
      <c r="DP232" s="46"/>
      <c r="DQ232" s="46"/>
      <c r="DR232" s="46"/>
      <c r="DS232" s="46"/>
      <c r="DT232" s="46"/>
      <c r="DU232" s="46"/>
      <c r="DV232" s="46"/>
      <c r="DW232" s="46"/>
      <c r="DX232" s="46"/>
      <c r="DY232" s="46"/>
      <c r="DZ232" s="46"/>
      <c r="EA232" s="46"/>
      <c r="EB232" s="46"/>
      <c r="EC232" s="46"/>
      <c r="ED232" s="46"/>
      <c r="EE232" s="46"/>
      <c r="EF232" s="46"/>
      <c r="EG232" s="46"/>
      <c r="EH232" s="46"/>
      <c r="EI232" s="46"/>
      <c r="EJ232" s="46"/>
      <c r="EK232" s="46"/>
      <c r="EL232" s="46"/>
      <c r="EM232" s="46"/>
      <c r="EN232" s="46"/>
      <c r="EO232" s="46"/>
      <c r="EP232" s="46"/>
      <c r="EQ232" s="46"/>
      <c r="ER232" s="46"/>
      <c r="ES232" s="46"/>
      <c r="ET232" s="46"/>
      <c r="EU232" s="46"/>
      <c r="EV232" s="46"/>
      <c r="EW232" s="46"/>
      <c r="EX232" s="46"/>
      <c r="EY232" s="46"/>
      <c r="EZ232" s="46"/>
      <c r="FA232" s="46"/>
      <c r="FB232" s="46"/>
      <c r="FC232" s="46"/>
      <c r="FD232" s="46"/>
      <c r="FE232" s="46"/>
      <c r="FF232" s="46"/>
      <c r="FG232" s="46"/>
      <c r="FH232" s="46"/>
      <c r="FI232" s="46"/>
      <c r="FJ232" s="46"/>
      <c r="FK232" s="46"/>
      <c r="FL232" s="46"/>
      <c r="FM232" s="46"/>
      <c r="FN232" s="46"/>
      <c r="FO232" s="46"/>
      <c r="FP232" s="46"/>
      <c r="FQ232" s="46"/>
      <c r="FR232" s="46"/>
      <c r="FS232" s="46"/>
      <c r="FT232" s="46"/>
      <c r="FU232" s="46"/>
      <c r="FV232" s="46"/>
      <c r="FW232" s="46"/>
      <c r="FX232" s="46"/>
      <c r="FY232" s="46"/>
      <c r="FZ232" s="46"/>
      <c r="GA232" s="46"/>
      <c r="GB232" s="46"/>
      <c r="GC232" s="46"/>
      <c r="GD232" s="46"/>
      <c r="GE232" s="46"/>
      <c r="GF232" s="46"/>
      <c r="GG232" s="46"/>
      <c r="GH232" s="46"/>
      <c r="GI232" s="46"/>
      <c r="GJ232" s="46"/>
      <c r="GK232" s="46"/>
      <c r="GL232" s="46"/>
      <c r="GM232" s="46"/>
      <c r="GN232" s="46"/>
      <c r="GO232" s="46"/>
      <c r="GP232" s="46"/>
      <c r="GQ232" s="46"/>
      <c r="GR232" s="46"/>
      <c r="GS232" s="46"/>
      <c r="GT232" s="46"/>
      <c r="GU232" s="46"/>
      <c r="GV232" s="46"/>
      <c r="GW232" s="46"/>
      <c r="GX232" s="46"/>
      <c r="GY232" s="46"/>
      <c r="GZ232" s="46"/>
      <c r="HA232" s="46"/>
      <c r="HB232" s="46"/>
      <c r="HC232" s="46"/>
      <c r="HD232" s="46"/>
      <c r="HE232" s="46"/>
      <c r="HF232" s="46"/>
      <c r="HG232" s="46"/>
      <c r="HH232" s="46"/>
      <c r="HI232" s="46"/>
      <c r="HJ232" s="46"/>
      <c r="HK232" s="46"/>
      <c r="HL232" s="46"/>
      <c r="HM232" s="46"/>
      <c r="HN232" s="46"/>
      <c r="HO232" s="46"/>
      <c r="HP232" s="46"/>
      <c r="HQ232" s="46"/>
      <c r="HR232" s="46"/>
      <c r="HS232" s="46"/>
      <c r="HT232" s="46"/>
      <c r="HU232" s="46"/>
      <c r="HV232" s="46"/>
      <c r="HW232" s="46"/>
      <c r="HX232" s="46"/>
      <c r="HY232" s="46"/>
      <c r="HZ232" s="46"/>
      <c r="IA232" s="46"/>
      <c r="IB232" s="46"/>
      <c r="IC232" s="46"/>
      <c r="ID232" s="46"/>
      <c r="IE232" s="46"/>
      <c r="IF232" s="46"/>
      <c r="IG232" s="46"/>
      <c r="IH232" s="46"/>
      <c r="II232" s="46"/>
      <c r="IJ232" s="46"/>
      <c r="IK232" s="46"/>
      <c r="IL232" s="46"/>
      <c r="IM232" s="46"/>
      <c r="IN232" s="46"/>
      <c r="IO232" s="46"/>
      <c r="IP232" s="46"/>
      <c r="IQ232" s="46"/>
      <c r="IR232" s="46"/>
      <c r="IS232" s="46"/>
      <c r="IT232" s="46"/>
      <c r="IU232" s="46"/>
      <c r="IV232" s="46"/>
      <c r="IW232" s="46"/>
    </row>
    <row r="233" spans="1:257" s="1" customFormat="1" ht="9" customHeight="1">
      <c r="A233" s="43">
        <v>45150</v>
      </c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5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6"/>
      <c r="CD233" s="46"/>
      <c r="CE233" s="46"/>
      <c r="CF233" s="46"/>
      <c r="CG233" s="46"/>
      <c r="CH233" s="46"/>
      <c r="CI233" s="46"/>
      <c r="CJ233" s="46"/>
      <c r="CK233" s="46"/>
      <c r="CL233" s="46"/>
      <c r="CM233" s="46"/>
      <c r="CN233" s="46"/>
      <c r="CO233" s="46"/>
      <c r="CP233" s="46"/>
      <c r="CQ233" s="46"/>
      <c r="CR233" s="46"/>
      <c r="CS233" s="46"/>
      <c r="CT233" s="46"/>
      <c r="CU233" s="46"/>
      <c r="CV233" s="46"/>
      <c r="CW233" s="46"/>
      <c r="CX233" s="46"/>
      <c r="CY233" s="46"/>
      <c r="CZ233" s="46"/>
      <c r="DA233" s="46"/>
      <c r="DB233" s="46"/>
      <c r="DC233" s="46"/>
      <c r="DD233" s="46"/>
      <c r="DE233" s="46"/>
      <c r="DF233" s="46"/>
      <c r="DG233" s="46"/>
      <c r="DH233" s="46"/>
      <c r="DI233" s="46"/>
      <c r="DJ233" s="46"/>
      <c r="DK233" s="46"/>
      <c r="DL233" s="46"/>
      <c r="DM233" s="46"/>
      <c r="DN233" s="46"/>
      <c r="DO233" s="46"/>
      <c r="DP233" s="46"/>
      <c r="DQ233" s="46"/>
      <c r="DR233" s="46"/>
      <c r="DS233" s="46"/>
      <c r="DT233" s="46"/>
      <c r="DU233" s="46"/>
      <c r="DV233" s="46"/>
      <c r="DW233" s="46"/>
      <c r="DX233" s="46"/>
      <c r="DY233" s="46"/>
      <c r="DZ233" s="46"/>
      <c r="EA233" s="46"/>
      <c r="EB233" s="46"/>
      <c r="EC233" s="46"/>
      <c r="ED233" s="46"/>
      <c r="EE233" s="46"/>
      <c r="EF233" s="46"/>
      <c r="EG233" s="46"/>
      <c r="EH233" s="46"/>
      <c r="EI233" s="46"/>
      <c r="EJ233" s="46"/>
      <c r="EK233" s="46"/>
      <c r="EL233" s="46"/>
      <c r="EM233" s="46"/>
      <c r="EN233" s="46"/>
      <c r="EO233" s="46"/>
      <c r="EP233" s="46"/>
      <c r="EQ233" s="46"/>
      <c r="ER233" s="46"/>
      <c r="ES233" s="46"/>
      <c r="ET233" s="46"/>
      <c r="EU233" s="46"/>
      <c r="EV233" s="46"/>
      <c r="EW233" s="46"/>
      <c r="EX233" s="46"/>
      <c r="EY233" s="46"/>
      <c r="EZ233" s="46"/>
      <c r="FA233" s="46"/>
      <c r="FB233" s="46"/>
      <c r="FC233" s="46"/>
      <c r="FD233" s="46"/>
      <c r="FE233" s="46"/>
      <c r="FF233" s="46"/>
      <c r="FG233" s="46"/>
      <c r="FH233" s="46"/>
      <c r="FI233" s="46"/>
      <c r="FJ233" s="46"/>
      <c r="FK233" s="46"/>
      <c r="FL233" s="46"/>
      <c r="FM233" s="46"/>
      <c r="FN233" s="46"/>
      <c r="FO233" s="46"/>
      <c r="FP233" s="46"/>
      <c r="FQ233" s="46"/>
      <c r="FR233" s="46"/>
      <c r="FS233" s="46"/>
      <c r="FT233" s="46"/>
      <c r="FU233" s="46"/>
      <c r="FV233" s="46"/>
      <c r="FW233" s="46"/>
      <c r="FX233" s="46"/>
      <c r="FY233" s="46"/>
      <c r="FZ233" s="46"/>
      <c r="GA233" s="46"/>
      <c r="GB233" s="46"/>
      <c r="GC233" s="46"/>
      <c r="GD233" s="46"/>
      <c r="GE233" s="46"/>
      <c r="GF233" s="46"/>
      <c r="GG233" s="46"/>
      <c r="GH233" s="46"/>
      <c r="GI233" s="46"/>
      <c r="GJ233" s="46"/>
      <c r="GK233" s="46"/>
      <c r="GL233" s="46"/>
      <c r="GM233" s="46"/>
      <c r="GN233" s="46"/>
      <c r="GO233" s="46"/>
      <c r="GP233" s="46"/>
      <c r="GQ233" s="46"/>
      <c r="GR233" s="46"/>
      <c r="GS233" s="46"/>
      <c r="GT233" s="46"/>
      <c r="GU233" s="46"/>
      <c r="GV233" s="46"/>
      <c r="GW233" s="46"/>
      <c r="GX233" s="46"/>
      <c r="GY233" s="46"/>
      <c r="GZ233" s="46"/>
      <c r="HA233" s="46"/>
      <c r="HB233" s="46"/>
      <c r="HC233" s="46"/>
      <c r="HD233" s="46"/>
      <c r="HE233" s="46"/>
      <c r="HF233" s="46"/>
      <c r="HG233" s="46"/>
      <c r="HH233" s="46"/>
      <c r="HI233" s="46"/>
      <c r="HJ233" s="46"/>
      <c r="HK233" s="46"/>
      <c r="HL233" s="46"/>
      <c r="HM233" s="46"/>
      <c r="HN233" s="46"/>
      <c r="HO233" s="46"/>
      <c r="HP233" s="46"/>
      <c r="HQ233" s="46"/>
      <c r="HR233" s="46"/>
      <c r="HS233" s="46"/>
      <c r="HT233" s="46"/>
      <c r="HU233" s="46"/>
      <c r="HV233" s="46"/>
      <c r="HW233" s="46"/>
      <c r="HX233" s="46"/>
      <c r="HY233" s="46"/>
      <c r="HZ233" s="46"/>
      <c r="IA233" s="46"/>
      <c r="IB233" s="46"/>
      <c r="IC233" s="46"/>
      <c r="ID233" s="46"/>
      <c r="IE233" s="46"/>
      <c r="IF233" s="46"/>
      <c r="IG233" s="46"/>
      <c r="IH233" s="46"/>
      <c r="II233" s="46"/>
      <c r="IJ233" s="46"/>
      <c r="IK233" s="46"/>
      <c r="IL233" s="46"/>
      <c r="IM233" s="46"/>
      <c r="IN233" s="46"/>
      <c r="IO233" s="46"/>
      <c r="IP233" s="46"/>
      <c r="IQ233" s="46"/>
      <c r="IR233" s="46"/>
      <c r="IS233" s="46"/>
      <c r="IT233" s="46"/>
      <c r="IU233" s="46"/>
      <c r="IV233" s="46"/>
      <c r="IW233" s="46"/>
    </row>
    <row r="234" spans="1:257" s="1" customFormat="1" ht="9" customHeight="1">
      <c r="A234" s="43">
        <v>45151</v>
      </c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5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6"/>
      <c r="CD234" s="46"/>
      <c r="CE234" s="46"/>
      <c r="CF234" s="46"/>
      <c r="CG234" s="46"/>
      <c r="CH234" s="46"/>
      <c r="CI234" s="46"/>
      <c r="CJ234" s="46"/>
      <c r="CK234" s="46"/>
      <c r="CL234" s="46"/>
      <c r="CM234" s="46"/>
      <c r="CN234" s="46"/>
      <c r="CO234" s="46"/>
      <c r="CP234" s="46"/>
      <c r="CQ234" s="46"/>
      <c r="CR234" s="46"/>
      <c r="CS234" s="46"/>
      <c r="CT234" s="46"/>
      <c r="CU234" s="46"/>
      <c r="CV234" s="46"/>
      <c r="CW234" s="46"/>
      <c r="CX234" s="46"/>
      <c r="CY234" s="46"/>
      <c r="CZ234" s="46"/>
      <c r="DA234" s="46"/>
      <c r="DB234" s="46"/>
      <c r="DC234" s="46"/>
      <c r="DD234" s="46"/>
      <c r="DE234" s="46"/>
      <c r="DF234" s="46"/>
      <c r="DG234" s="46"/>
      <c r="DH234" s="46"/>
      <c r="DI234" s="46"/>
      <c r="DJ234" s="46"/>
      <c r="DK234" s="46"/>
      <c r="DL234" s="46"/>
      <c r="DM234" s="46"/>
      <c r="DN234" s="46"/>
      <c r="DO234" s="46"/>
      <c r="DP234" s="46"/>
      <c r="DQ234" s="46"/>
      <c r="DR234" s="46"/>
      <c r="DS234" s="46"/>
      <c r="DT234" s="46"/>
      <c r="DU234" s="46"/>
      <c r="DV234" s="46"/>
      <c r="DW234" s="46"/>
      <c r="DX234" s="46"/>
      <c r="DY234" s="46"/>
      <c r="DZ234" s="46"/>
      <c r="EA234" s="46"/>
      <c r="EB234" s="46"/>
      <c r="EC234" s="46"/>
      <c r="ED234" s="46"/>
      <c r="EE234" s="46"/>
      <c r="EF234" s="46"/>
      <c r="EG234" s="46"/>
      <c r="EH234" s="46"/>
      <c r="EI234" s="46"/>
      <c r="EJ234" s="46"/>
      <c r="EK234" s="46"/>
      <c r="EL234" s="46"/>
      <c r="EM234" s="46"/>
      <c r="EN234" s="46"/>
      <c r="EO234" s="46"/>
      <c r="EP234" s="46"/>
      <c r="EQ234" s="46"/>
      <c r="ER234" s="46"/>
      <c r="ES234" s="46"/>
      <c r="ET234" s="46"/>
      <c r="EU234" s="46"/>
      <c r="EV234" s="46"/>
      <c r="EW234" s="46"/>
      <c r="EX234" s="46"/>
      <c r="EY234" s="46"/>
      <c r="EZ234" s="46"/>
      <c r="FA234" s="46"/>
      <c r="FB234" s="46"/>
      <c r="FC234" s="46"/>
      <c r="FD234" s="46"/>
      <c r="FE234" s="46"/>
      <c r="FF234" s="46"/>
      <c r="FG234" s="46"/>
      <c r="FH234" s="46"/>
      <c r="FI234" s="46"/>
      <c r="FJ234" s="46"/>
      <c r="FK234" s="46"/>
      <c r="FL234" s="46"/>
      <c r="FM234" s="46"/>
      <c r="FN234" s="46"/>
      <c r="FO234" s="46"/>
      <c r="FP234" s="46"/>
      <c r="FQ234" s="46"/>
      <c r="FR234" s="46"/>
      <c r="FS234" s="46"/>
      <c r="FT234" s="46"/>
      <c r="FU234" s="46"/>
      <c r="FV234" s="46"/>
      <c r="FW234" s="46"/>
      <c r="FX234" s="46"/>
      <c r="FY234" s="46"/>
      <c r="FZ234" s="46"/>
      <c r="GA234" s="46"/>
      <c r="GB234" s="46"/>
      <c r="GC234" s="46"/>
      <c r="GD234" s="46"/>
      <c r="GE234" s="46"/>
      <c r="GF234" s="46"/>
      <c r="GG234" s="46"/>
      <c r="GH234" s="46"/>
      <c r="GI234" s="46"/>
      <c r="GJ234" s="46"/>
      <c r="GK234" s="46"/>
      <c r="GL234" s="46"/>
      <c r="GM234" s="46"/>
      <c r="GN234" s="46"/>
      <c r="GO234" s="46"/>
      <c r="GP234" s="46"/>
      <c r="GQ234" s="46"/>
      <c r="GR234" s="46"/>
      <c r="GS234" s="46"/>
      <c r="GT234" s="46"/>
      <c r="GU234" s="46"/>
      <c r="GV234" s="46"/>
      <c r="GW234" s="46"/>
      <c r="GX234" s="46"/>
      <c r="GY234" s="46"/>
      <c r="GZ234" s="46"/>
      <c r="HA234" s="46"/>
      <c r="HB234" s="46"/>
      <c r="HC234" s="46"/>
      <c r="HD234" s="46"/>
      <c r="HE234" s="46"/>
      <c r="HF234" s="46"/>
      <c r="HG234" s="46"/>
      <c r="HH234" s="46"/>
      <c r="HI234" s="46"/>
      <c r="HJ234" s="46"/>
      <c r="HK234" s="46"/>
      <c r="HL234" s="46"/>
      <c r="HM234" s="46"/>
      <c r="HN234" s="46"/>
      <c r="HO234" s="46"/>
      <c r="HP234" s="46"/>
      <c r="HQ234" s="46"/>
      <c r="HR234" s="46"/>
      <c r="HS234" s="46"/>
      <c r="HT234" s="46"/>
      <c r="HU234" s="46"/>
      <c r="HV234" s="46"/>
      <c r="HW234" s="46"/>
      <c r="HX234" s="46"/>
      <c r="HY234" s="46"/>
      <c r="HZ234" s="46"/>
      <c r="IA234" s="46"/>
      <c r="IB234" s="46"/>
      <c r="IC234" s="46"/>
      <c r="ID234" s="46"/>
      <c r="IE234" s="46"/>
      <c r="IF234" s="46"/>
      <c r="IG234" s="46"/>
      <c r="IH234" s="46"/>
      <c r="II234" s="46"/>
      <c r="IJ234" s="46"/>
      <c r="IK234" s="46"/>
      <c r="IL234" s="46"/>
      <c r="IM234" s="46"/>
      <c r="IN234" s="46"/>
      <c r="IO234" s="46"/>
      <c r="IP234" s="46"/>
      <c r="IQ234" s="46"/>
      <c r="IR234" s="46"/>
      <c r="IS234" s="46"/>
      <c r="IT234" s="46"/>
      <c r="IU234" s="46"/>
      <c r="IV234" s="46"/>
      <c r="IW234" s="46"/>
    </row>
    <row r="235" spans="1:257" s="1" customFormat="1" ht="9" customHeight="1">
      <c r="A235" s="43">
        <v>45152</v>
      </c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5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6"/>
      <c r="CD235" s="46"/>
      <c r="CE235" s="46"/>
      <c r="CF235" s="46"/>
      <c r="CG235" s="46"/>
      <c r="CH235" s="46"/>
      <c r="CI235" s="46"/>
      <c r="CJ235" s="46"/>
      <c r="CK235" s="46"/>
      <c r="CL235" s="46"/>
      <c r="CM235" s="46"/>
      <c r="CN235" s="46"/>
      <c r="CO235" s="46"/>
      <c r="CP235" s="46"/>
      <c r="CQ235" s="46"/>
      <c r="CR235" s="46"/>
      <c r="CS235" s="46"/>
      <c r="CT235" s="46"/>
      <c r="CU235" s="46"/>
      <c r="CV235" s="46"/>
      <c r="CW235" s="46"/>
      <c r="CX235" s="46"/>
      <c r="CY235" s="46"/>
      <c r="CZ235" s="46"/>
      <c r="DA235" s="46"/>
      <c r="DB235" s="46"/>
      <c r="DC235" s="46"/>
      <c r="DD235" s="46"/>
      <c r="DE235" s="46"/>
      <c r="DF235" s="46"/>
      <c r="DG235" s="46"/>
      <c r="DH235" s="46"/>
      <c r="DI235" s="46"/>
      <c r="DJ235" s="46"/>
      <c r="DK235" s="46"/>
      <c r="DL235" s="46"/>
      <c r="DM235" s="46"/>
      <c r="DN235" s="46"/>
      <c r="DO235" s="46"/>
      <c r="DP235" s="46"/>
      <c r="DQ235" s="46"/>
      <c r="DR235" s="46"/>
      <c r="DS235" s="46"/>
      <c r="DT235" s="46"/>
      <c r="DU235" s="46"/>
      <c r="DV235" s="46"/>
      <c r="DW235" s="46"/>
      <c r="DX235" s="46"/>
      <c r="DY235" s="46"/>
      <c r="DZ235" s="46"/>
      <c r="EA235" s="46"/>
      <c r="EB235" s="46"/>
      <c r="EC235" s="46"/>
      <c r="ED235" s="46"/>
      <c r="EE235" s="46"/>
      <c r="EF235" s="46"/>
      <c r="EG235" s="46"/>
      <c r="EH235" s="46"/>
      <c r="EI235" s="46"/>
      <c r="EJ235" s="46"/>
      <c r="EK235" s="46"/>
      <c r="EL235" s="46"/>
      <c r="EM235" s="46"/>
      <c r="EN235" s="46"/>
      <c r="EO235" s="46"/>
      <c r="EP235" s="46"/>
      <c r="EQ235" s="46"/>
      <c r="ER235" s="46"/>
      <c r="ES235" s="46"/>
      <c r="ET235" s="46"/>
      <c r="EU235" s="46"/>
      <c r="EV235" s="46"/>
      <c r="EW235" s="46"/>
      <c r="EX235" s="46"/>
      <c r="EY235" s="46"/>
      <c r="EZ235" s="46"/>
      <c r="FA235" s="46"/>
      <c r="FB235" s="46"/>
      <c r="FC235" s="46"/>
      <c r="FD235" s="46"/>
      <c r="FE235" s="46"/>
      <c r="FF235" s="46"/>
      <c r="FG235" s="46"/>
      <c r="FH235" s="46"/>
      <c r="FI235" s="46"/>
      <c r="FJ235" s="46"/>
      <c r="FK235" s="46"/>
      <c r="FL235" s="46"/>
      <c r="FM235" s="46"/>
      <c r="FN235" s="46"/>
      <c r="FO235" s="46"/>
      <c r="FP235" s="46"/>
      <c r="FQ235" s="46"/>
      <c r="FR235" s="46"/>
      <c r="FS235" s="46"/>
      <c r="FT235" s="46"/>
      <c r="FU235" s="46"/>
      <c r="FV235" s="46"/>
      <c r="FW235" s="46"/>
      <c r="FX235" s="46"/>
      <c r="FY235" s="46"/>
      <c r="FZ235" s="46"/>
      <c r="GA235" s="46"/>
      <c r="GB235" s="46"/>
      <c r="GC235" s="46"/>
      <c r="GD235" s="46"/>
      <c r="GE235" s="46"/>
      <c r="GF235" s="46"/>
      <c r="GG235" s="46"/>
      <c r="GH235" s="46"/>
      <c r="GI235" s="46"/>
      <c r="GJ235" s="46"/>
      <c r="GK235" s="46"/>
      <c r="GL235" s="46"/>
      <c r="GM235" s="46"/>
      <c r="GN235" s="46"/>
      <c r="GO235" s="46"/>
      <c r="GP235" s="46"/>
      <c r="GQ235" s="46"/>
      <c r="GR235" s="46"/>
      <c r="GS235" s="46"/>
      <c r="GT235" s="46"/>
      <c r="GU235" s="46"/>
      <c r="GV235" s="46"/>
      <c r="GW235" s="46"/>
      <c r="GX235" s="46"/>
      <c r="GY235" s="46"/>
      <c r="GZ235" s="46"/>
      <c r="HA235" s="46"/>
      <c r="HB235" s="46"/>
      <c r="HC235" s="46"/>
      <c r="HD235" s="46"/>
      <c r="HE235" s="46"/>
      <c r="HF235" s="46"/>
      <c r="HG235" s="46"/>
      <c r="HH235" s="46"/>
      <c r="HI235" s="46"/>
      <c r="HJ235" s="46"/>
      <c r="HK235" s="46"/>
      <c r="HL235" s="46"/>
      <c r="HM235" s="46"/>
      <c r="HN235" s="46"/>
      <c r="HO235" s="46"/>
      <c r="HP235" s="46"/>
      <c r="HQ235" s="46"/>
      <c r="HR235" s="46"/>
      <c r="HS235" s="46"/>
      <c r="HT235" s="46"/>
      <c r="HU235" s="46"/>
      <c r="HV235" s="46"/>
      <c r="HW235" s="46"/>
      <c r="HX235" s="46"/>
      <c r="HY235" s="46"/>
      <c r="HZ235" s="46"/>
      <c r="IA235" s="46"/>
      <c r="IB235" s="46"/>
      <c r="IC235" s="46"/>
      <c r="ID235" s="46"/>
      <c r="IE235" s="46"/>
      <c r="IF235" s="46"/>
      <c r="IG235" s="46"/>
      <c r="IH235" s="46"/>
      <c r="II235" s="46"/>
      <c r="IJ235" s="46"/>
      <c r="IK235" s="46"/>
      <c r="IL235" s="46"/>
      <c r="IM235" s="46"/>
      <c r="IN235" s="46"/>
      <c r="IO235" s="46"/>
      <c r="IP235" s="46"/>
      <c r="IQ235" s="46"/>
      <c r="IR235" s="46"/>
      <c r="IS235" s="46"/>
      <c r="IT235" s="46"/>
      <c r="IU235" s="46"/>
      <c r="IV235" s="46"/>
      <c r="IW235" s="46"/>
    </row>
    <row r="236" spans="1:257" s="1" customFormat="1" ht="9" customHeight="1">
      <c r="A236" s="43">
        <v>45153</v>
      </c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5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6"/>
      <c r="CD236" s="46"/>
      <c r="CE236" s="46"/>
      <c r="CF236" s="46"/>
      <c r="CG236" s="46"/>
      <c r="CH236" s="46"/>
      <c r="CI236" s="46"/>
      <c r="CJ236" s="46"/>
      <c r="CK236" s="46"/>
      <c r="CL236" s="46"/>
      <c r="CM236" s="46"/>
      <c r="CN236" s="46"/>
      <c r="CO236" s="46"/>
      <c r="CP236" s="46"/>
      <c r="CQ236" s="46"/>
      <c r="CR236" s="46"/>
      <c r="CS236" s="46"/>
      <c r="CT236" s="46"/>
      <c r="CU236" s="46"/>
      <c r="CV236" s="46"/>
      <c r="CW236" s="46"/>
      <c r="CX236" s="46"/>
      <c r="CY236" s="46"/>
      <c r="CZ236" s="46"/>
      <c r="DA236" s="46"/>
      <c r="DB236" s="46"/>
      <c r="DC236" s="46"/>
      <c r="DD236" s="46"/>
      <c r="DE236" s="46"/>
      <c r="DF236" s="46"/>
      <c r="DG236" s="46"/>
      <c r="DH236" s="46"/>
      <c r="DI236" s="46"/>
      <c r="DJ236" s="46"/>
      <c r="DK236" s="46"/>
      <c r="DL236" s="46"/>
      <c r="DM236" s="46"/>
      <c r="DN236" s="46"/>
      <c r="DO236" s="46"/>
      <c r="DP236" s="46"/>
      <c r="DQ236" s="46"/>
      <c r="DR236" s="46"/>
      <c r="DS236" s="46"/>
      <c r="DT236" s="46"/>
      <c r="DU236" s="46"/>
      <c r="DV236" s="46"/>
      <c r="DW236" s="46"/>
      <c r="DX236" s="46"/>
      <c r="DY236" s="46"/>
      <c r="DZ236" s="46"/>
      <c r="EA236" s="46"/>
      <c r="EB236" s="46"/>
      <c r="EC236" s="46"/>
      <c r="ED236" s="46"/>
      <c r="EE236" s="46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6"/>
      <c r="ER236" s="46"/>
      <c r="ES236" s="46"/>
      <c r="ET236" s="46"/>
      <c r="EU236" s="46"/>
      <c r="EV236" s="46"/>
      <c r="EW236" s="46"/>
      <c r="EX236" s="46"/>
      <c r="EY236" s="46"/>
      <c r="EZ236" s="46"/>
      <c r="FA236" s="46"/>
      <c r="FB236" s="46"/>
      <c r="FC236" s="46"/>
      <c r="FD236" s="46"/>
      <c r="FE236" s="46"/>
      <c r="FF236" s="46"/>
      <c r="FG236" s="46"/>
      <c r="FH236" s="46"/>
      <c r="FI236" s="46"/>
      <c r="FJ236" s="46"/>
      <c r="FK236" s="46"/>
      <c r="FL236" s="46"/>
      <c r="FM236" s="46"/>
      <c r="FN236" s="46"/>
      <c r="FO236" s="46"/>
      <c r="FP236" s="46"/>
      <c r="FQ236" s="46"/>
      <c r="FR236" s="46"/>
      <c r="FS236" s="46"/>
      <c r="FT236" s="46"/>
      <c r="FU236" s="46"/>
      <c r="FV236" s="46"/>
      <c r="FW236" s="46"/>
      <c r="FX236" s="46"/>
      <c r="FY236" s="46"/>
      <c r="FZ236" s="46"/>
      <c r="GA236" s="46"/>
      <c r="GB236" s="46"/>
      <c r="GC236" s="46"/>
      <c r="GD236" s="46"/>
      <c r="GE236" s="46"/>
      <c r="GF236" s="46"/>
      <c r="GG236" s="46"/>
      <c r="GH236" s="46"/>
      <c r="GI236" s="46"/>
      <c r="GJ236" s="46"/>
      <c r="GK236" s="46"/>
      <c r="GL236" s="46"/>
      <c r="GM236" s="46"/>
      <c r="GN236" s="46"/>
      <c r="GO236" s="46"/>
      <c r="GP236" s="46"/>
      <c r="GQ236" s="46"/>
      <c r="GR236" s="46"/>
      <c r="GS236" s="46"/>
      <c r="GT236" s="46"/>
      <c r="GU236" s="46"/>
      <c r="GV236" s="46"/>
      <c r="GW236" s="46"/>
      <c r="GX236" s="46"/>
      <c r="GY236" s="46"/>
      <c r="GZ236" s="46"/>
      <c r="HA236" s="46"/>
      <c r="HB236" s="46"/>
      <c r="HC236" s="46"/>
      <c r="HD236" s="46"/>
      <c r="HE236" s="46"/>
      <c r="HF236" s="46"/>
      <c r="HG236" s="46"/>
      <c r="HH236" s="46"/>
      <c r="HI236" s="46"/>
      <c r="HJ236" s="46"/>
      <c r="HK236" s="46"/>
      <c r="HL236" s="46"/>
      <c r="HM236" s="46"/>
      <c r="HN236" s="46"/>
      <c r="HO236" s="46"/>
      <c r="HP236" s="46"/>
      <c r="HQ236" s="46"/>
      <c r="HR236" s="46"/>
      <c r="HS236" s="46"/>
      <c r="HT236" s="46"/>
      <c r="HU236" s="46"/>
      <c r="HV236" s="46"/>
      <c r="HW236" s="46"/>
      <c r="HX236" s="46"/>
      <c r="HY236" s="46"/>
      <c r="HZ236" s="46"/>
      <c r="IA236" s="46"/>
      <c r="IB236" s="46"/>
      <c r="IC236" s="46"/>
      <c r="ID236" s="46"/>
      <c r="IE236" s="46"/>
      <c r="IF236" s="46"/>
      <c r="IG236" s="46"/>
      <c r="IH236" s="46"/>
      <c r="II236" s="46"/>
      <c r="IJ236" s="46"/>
      <c r="IK236" s="46"/>
      <c r="IL236" s="46"/>
      <c r="IM236" s="46"/>
      <c r="IN236" s="46"/>
      <c r="IO236" s="46"/>
      <c r="IP236" s="46"/>
      <c r="IQ236" s="46"/>
      <c r="IR236" s="46"/>
      <c r="IS236" s="46"/>
      <c r="IT236" s="46"/>
      <c r="IU236" s="46"/>
      <c r="IV236" s="46"/>
      <c r="IW236" s="46"/>
    </row>
    <row r="237" spans="1:257" s="1" customFormat="1" ht="9" customHeight="1">
      <c r="A237" s="43">
        <v>45154</v>
      </c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5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6"/>
      <c r="CD237" s="46"/>
      <c r="CE237" s="46"/>
      <c r="CF237" s="46"/>
      <c r="CG237" s="46"/>
      <c r="CH237" s="46"/>
      <c r="CI237" s="46"/>
      <c r="CJ237" s="46"/>
      <c r="CK237" s="46"/>
      <c r="CL237" s="46"/>
      <c r="CM237" s="46"/>
      <c r="CN237" s="46"/>
      <c r="CO237" s="46"/>
      <c r="CP237" s="46"/>
      <c r="CQ237" s="46"/>
      <c r="CR237" s="46"/>
      <c r="CS237" s="46"/>
      <c r="CT237" s="46"/>
      <c r="CU237" s="46"/>
      <c r="CV237" s="46"/>
      <c r="CW237" s="46"/>
      <c r="CX237" s="46"/>
      <c r="CY237" s="46"/>
      <c r="CZ237" s="46"/>
      <c r="DA237" s="46"/>
      <c r="DB237" s="46"/>
      <c r="DC237" s="46"/>
      <c r="DD237" s="46"/>
      <c r="DE237" s="46"/>
      <c r="DF237" s="46"/>
      <c r="DG237" s="46"/>
      <c r="DH237" s="46"/>
      <c r="DI237" s="46"/>
      <c r="DJ237" s="46"/>
      <c r="DK237" s="46"/>
      <c r="DL237" s="46"/>
      <c r="DM237" s="46"/>
      <c r="DN237" s="46"/>
      <c r="DO237" s="46"/>
      <c r="DP237" s="46"/>
      <c r="DQ237" s="46"/>
      <c r="DR237" s="46"/>
      <c r="DS237" s="46"/>
      <c r="DT237" s="46"/>
      <c r="DU237" s="46"/>
      <c r="DV237" s="46"/>
      <c r="DW237" s="46"/>
      <c r="DX237" s="46"/>
      <c r="DY237" s="46"/>
      <c r="DZ237" s="46"/>
      <c r="EA237" s="46"/>
      <c r="EB237" s="46"/>
      <c r="EC237" s="46"/>
      <c r="ED237" s="46"/>
      <c r="EE237" s="46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6"/>
      <c r="ER237" s="46"/>
      <c r="ES237" s="46"/>
      <c r="ET237" s="46"/>
      <c r="EU237" s="46"/>
      <c r="EV237" s="46"/>
      <c r="EW237" s="46"/>
      <c r="EX237" s="46"/>
      <c r="EY237" s="46"/>
      <c r="EZ237" s="46"/>
      <c r="FA237" s="46"/>
      <c r="FB237" s="46"/>
      <c r="FC237" s="46"/>
      <c r="FD237" s="46"/>
      <c r="FE237" s="46"/>
      <c r="FF237" s="46"/>
      <c r="FG237" s="46"/>
      <c r="FH237" s="46"/>
      <c r="FI237" s="46"/>
      <c r="FJ237" s="46"/>
      <c r="FK237" s="46"/>
      <c r="FL237" s="46"/>
      <c r="FM237" s="46"/>
      <c r="FN237" s="46"/>
      <c r="FO237" s="46"/>
      <c r="FP237" s="46"/>
      <c r="FQ237" s="46"/>
      <c r="FR237" s="46"/>
      <c r="FS237" s="46"/>
      <c r="FT237" s="46"/>
      <c r="FU237" s="46"/>
      <c r="FV237" s="46"/>
      <c r="FW237" s="46"/>
      <c r="FX237" s="46"/>
      <c r="FY237" s="46"/>
      <c r="FZ237" s="46"/>
      <c r="GA237" s="46"/>
      <c r="GB237" s="46"/>
      <c r="GC237" s="46"/>
      <c r="GD237" s="46"/>
      <c r="GE237" s="46"/>
      <c r="GF237" s="46"/>
      <c r="GG237" s="46"/>
      <c r="GH237" s="46"/>
      <c r="GI237" s="46"/>
      <c r="GJ237" s="46"/>
      <c r="GK237" s="46"/>
      <c r="GL237" s="46"/>
      <c r="GM237" s="46"/>
      <c r="GN237" s="46"/>
      <c r="GO237" s="46"/>
      <c r="GP237" s="46"/>
      <c r="GQ237" s="46"/>
      <c r="GR237" s="46"/>
      <c r="GS237" s="46"/>
      <c r="GT237" s="46"/>
      <c r="GU237" s="46"/>
      <c r="GV237" s="46"/>
      <c r="GW237" s="46"/>
      <c r="GX237" s="46"/>
      <c r="GY237" s="46"/>
      <c r="GZ237" s="46"/>
      <c r="HA237" s="46"/>
      <c r="HB237" s="46"/>
      <c r="HC237" s="46"/>
      <c r="HD237" s="46"/>
      <c r="HE237" s="46"/>
      <c r="HF237" s="46"/>
      <c r="HG237" s="46"/>
      <c r="HH237" s="46"/>
      <c r="HI237" s="46"/>
      <c r="HJ237" s="46"/>
      <c r="HK237" s="46"/>
      <c r="HL237" s="46"/>
      <c r="HM237" s="46"/>
      <c r="HN237" s="46"/>
      <c r="HO237" s="46"/>
      <c r="HP237" s="46"/>
      <c r="HQ237" s="46"/>
      <c r="HR237" s="46"/>
      <c r="HS237" s="46"/>
      <c r="HT237" s="46"/>
      <c r="HU237" s="46"/>
      <c r="HV237" s="46"/>
      <c r="HW237" s="46"/>
      <c r="HX237" s="46"/>
      <c r="HY237" s="46"/>
      <c r="HZ237" s="46"/>
      <c r="IA237" s="46"/>
      <c r="IB237" s="46"/>
      <c r="IC237" s="46"/>
      <c r="ID237" s="46"/>
      <c r="IE237" s="46"/>
      <c r="IF237" s="46"/>
      <c r="IG237" s="46"/>
      <c r="IH237" s="46"/>
      <c r="II237" s="46"/>
      <c r="IJ237" s="46"/>
      <c r="IK237" s="46"/>
      <c r="IL237" s="46"/>
      <c r="IM237" s="46"/>
      <c r="IN237" s="46"/>
      <c r="IO237" s="46"/>
      <c r="IP237" s="46"/>
      <c r="IQ237" s="46"/>
      <c r="IR237" s="46"/>
      <c r="IS237" s="46"/>
      <c r="IT237" s="46"/>
      <c r="IU237" s="46"/>
      <c r="IV237" s="46"/>
      <c r="IW237" s="46"/>
    </row>
    <row r="238" spans="1:257" s="1" customFormat="1" ht="9" customHeight="1">
      <c r="A238" s="43">
        <v>45155</v>
      </c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5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6"/>
      <c r="CD238" s="46"/>
      <c r="CE238" s="46"/>
      <c r="CF238" s="46"/>
      <c r="CG238" s="46"/>
      <c r="CH238" s="46"/>
      <c r="CI238" s="46"/>
      <c r="CJ238" s="46"/>
      <c r="CK238" s="46"/>
      <c r="CL238" s="46"/>
      <c r="CM238" s="46"/>
      <c r="CN238" s="46"/>
      <c r="CO238" s="46"/>
      <c r="CP238" s="46"/>
      <c r="CQ238" s="46"/>
      <c r="CR238" s="46"/>
      <c r="CS238" s="46"/>
      <c r="CT238" s="46"/>
      <c r="CU238" s="46"/>
      <c r="CV238" s="46"/>
      <c r="CW238" s="46"/>
      <c r="CX238" s="46"/>
      <c r="CY238" s="46"/>
      <c r="CZ238" s="46"/>
      <c r="DA238" s="46"/>
      <c r="DB238" s="46"/>
      <c r="DC238" s="46"/>
      <c r="DD238" s="46"/>
      <c r="DE238" s="46"/>
      <c r="DF238" s="46"/>
      <c r="DG238" s="46"/>
      <c r="DH238" s="46"/>
      <c r="DI238" s="46"/>
      <c r="DJ238" s="46"/>
      <c r="DK238" s="46"/>
      <c r="DL238" s="46"/>
      <c r="DM238" s="46"/>
      <c r="DN238" s="46"/>
      <c r="DO238" s="46"/>
      <c r="DP238" s="46"/>
      <c r="DQ238" s="46"/>
      <c r="DR238" s="46"/>
      <c r="DS238" s="46"/>
      <c r="DT238" s="46"/>
      <c r="DU238" s="46"/>
      <c r="DV238" s="46"/>
      <c r="DW238" s="46"/>
      <c r="DX238" s="46"/>
      <c r="DY238" s="46"/>
      <c r="DZ238" s="46"/>
      <c r="EA238" s="46"/>
      <c r="EB238" s="46"/>
      <c r="EC238" s="46"/>
      <c r="ED238" s="46"/>
      <c r="EE238" s="46"/>
      <c r="EF238" s="46"/>
      <c r="EG238" s="46"/>
      <c r="EH238" s="46"/>
      <c r="EI238" s="46"/>
      <c r="EJ238" s="46"/>
      <c r="EK238" s="46"/>
      <c r="EL238" s="46"/>
      <c r="EM238" s="46"/>
      <c r="EN238" s="46"/>
      <c r="EO238" s="46"/>
      <c r="EP238" s="46"/>
      <c r="EQ238" s="46"/>
      <c r="ER238" s="46"/>
      <c r="ES238" s="46"/>
      <c r="ET238" s="46"/>
      <c r="EU238" s="46"/>
      <c r="EV238" s="46"/>
      <c r="EW238" s="46"/>
      <c r="EX238" s="46"/>
      <c r="EY238" s="46"/>
      <c r="EZ238" s="46"/>
      <c r="FA238" s="46"/>
      <c r="FB238" s="46"/>
      <c r="FC238" s="46"/>
      <c r="FD238" s="46"/>
      <c r="FE238" s="46"/>
      <c r="FF238" s="46"/>
      <c r="FG238" s="46"/>
      <c r="FH238" s="46"/>
      <c r="FI238" s="46"/>
      <c r="FJ238" s="46"/>
      <c r="FK238" s="46"/>
      <c r="FL238" s="46"/>
      <c r="FM238" s="46"/>
      <c r="FN238" s="46"/>
      <c r="FO238" s="46"/>
      <c r="FP238" s="46"/>
      <c r="FQ238" s="46"/>
      <c r="FR238" s="46"/>
      <c r="FS238" s="46"/>
      <c r="FT238" s="46"/>
      <c r="FU238" s="46"/>
      <c r="FV238" s="46"/>
      <c r="FW238" s="46"/>
      <c r="FX238" s="46"/>
      <c r="FY238" s="46"/>
      <c r="FZ238" s="46"/>
      <c r="GA238" s="46"/>
      <c r="GB238" s="46"/>
      <c r="GC238" s="46"/>
      <c r="GD238" s="46"/>
      <c r="GE238" s="46"/>
      <c r="GF238" s="46"/>
      <c r="GG238" s="46"/>
      <c r="GH238" s="46"/>
      <c r="GI238" s="46"/>
      <c r="GJ238" s="46"/>
      <c r="GK238" s="46"/>
      <c r="GL238" s="46"/>
      <c r="GM238" s="46"/>
      <c r="GN238" s="46"/>
      <c r="GO238" s="46"/>
      <c r="GP238" s="46"/>
      <c r="GQ238" s="46"/>
      <c r="GR238" s="46"/>
      <c r="GS238" s="46"/>
      <c r="GT238" s="46"/>
      <c r="GU238" s="46"/>
      <c r="GV238" s="46"/>
      <c r="GW238" s="46"/>
      <c r="GX238" s="46"/>
      <c r="GY238" s="46"/>
      <c r="GZ238" s="46"/>
      <c r="HA238" s="46"/>
      <c r="HB238" s="46"/>
      <c r="HC238" s="46"/>
      <c r="HD238" s="46"/>
      <c r="HE238" s="46"/>
      <c r="HF238" s="46"/>
      <c r="HG238" s="46"/>
      <c r="HH238" s="46"/>
      <c r="HI238" s="46"/>
      <c r="HJ238" s="46"/>
      <c r="HK238" s="46"/>
      <c r="HL238" s="46"/>
      <c r="HM238" s="46"/>
      <c r="HN238" s="46"/>
      <c r="HO238" s="46"/>
      <c r="HP238" s="46"/>
      <c r="HQ238" s="46"/>
      <c r="HR238" s="46"/>
      <c r="HS238" s="46"/>
      <c r="HT238" s="46"/>
      <c r="HU238" s="46"/>
      <c r="HV238" s="46"/>
      <c r="HW238" s="46"/>
      <c r="HX238" s="46"/>
      <c r="HY238" s="46"/>
      <c r="HZ238" s="46"/>
      <c r="IA238" s="46"/>
      <c r="IB238" s="46"/>
      <c r="IC238" s="46"/>
      <c r="ID238" s="46"/>
      <c r="IE238" s="46"/>
      <c r="IF238" s="46"/>
      <c r="IG238" s="46"/>
      <c r="IH238" s="46"/>
      <c r="II238" s="46"/>
      <c r="IJ238" s="46"/>
      <c r="IK238" s="46"/>
      <c r="IL238" s="46"/>
      <c r="IM238" s="46"/>
      <c r="IN238" s="46"/>
      <c r="IO238" s="46"/>
      <c r="IP238" s="46"/>
      <c r="IQ238" s="46"/>
      <c r="IR238" s="46"/>
      <c r="IS238" s="46"/>
      <c r="IT238" s="46"/>
      <c r="IU238" s="46"/>
      <c r="IV238" s="46"/>
      <c r="IW238" s="46"/>
    </row>
    <row r="239" spans="1:257" s="1" customFormat="1" ht="9" customHeight="1">
      <c r="A239" s="43">
        <v>45156</v>
      </c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5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6"/>
      <c r="CD239" s="46"/>
      <c r="CE239" s="46"/>
      <c r="CF239" s="46"/>
      <c r="CG239" s="46"/>
      <c r="CH239" s="46"/>
      <c r="CI239" s="46"/>
      <c r="CJ239" s="46"/>
      <c r="CK239" s="46"/>
      <c r="CL239" s="46"/>
      <c r="CM239" s="46"/>
      <c r="CN239" s="46"/>
      <c r="CO239" s="46"/>
      <c r="CP239" s="46"/>
      <c r="CQ239" s="46"/>
      <c r="CR239" s="46"/>
      <c r="CS239" s="46"/>
      <c r="CT239" s="46"/>
      <c r="CU239" s="46"/>
      <c r="CV239" s="46"/>
      <c r="CW239" s="46"/>
      <c r="CX239" s="46"/>
      <c r="CY239" s="46"/>
      <c r="CZ239" s="46"/>
      <c r="DA239" s="46"/>
      <c r="DB239" s="46"/>
      <c r="DC239" s="46"/>
      <c r="DD239" s="46"/>
      <c r="DE239" s="46"/>
      <c r="DF239" s="46"/>
      <c r="DG239" s="46"/>
      <c r="DH239" s="46"/>
      <c r="DI239" s="46"/>
      <c r="DJ239" s="46"/>
      <c r="DK239" s="46"/>
      <c r="DL239" s="46"/>
      <c r="DM239" s="46"/>
      <c r="DN239" s="46"/>
      <c r="DO239" s="46"/>
      <c r="DP239" s="46"/>
      <c r="DQ239" s="46"/>
      <c r="DR239" s="46"/>
      <c r="DS239" s="46"/>
      <c r="DT239" s="46"/>
      <c r="DU239" s="46"/>
      <c r="DV239" s="46"/>
      <c r="DW239" s="46"/>
      <c r="DX239" s="46"/>
      <c r="DY239" s="46"/>
      <c r="DZ239" s="46"/>
      <c r="EA239" s="46"/>
      <c r="EB239" s="46"/>
      <c r="EC239" s="46"/>
      <c r="ED239" s="46"/>
      <c r="EE239" s="46"/>
      <c r="EF239" s="46"/>
      <c r="EG239" s="46"/>
      <c r="EH239" s="46"/>
      <c r="EI239" s="46"/>
      <c r="EJ239" s="46"/>
      <c r="EK239" s="46"/>
      <c r="EL239" s="46"/>
      <c r="EM239" s="46"/>
      <c r="EN239" s="46"/>
      <c r="EO239" s="46"/>
      <c r="EP239" s="46"/>
      <c r="EQ239" s="46"/>
      <c r="ER239" s="46"/>
      <c r="ES239" s="46"/>
      <c r="ET239" s="46"/>
      <c r="EU239" s="46"/>
      <c r="EV239" s="46"/>
      <c r="EW239" s="46"/>
      <c r="EX239" s="46"/>
      <c r="EY239" s="46"/>
      <c r="EZ239" s="46"/>
      <c r="FA239" s="46"/>
      <c r="FB239" s="46"/>
      <c r="FC239" s="46"/>
      <c r="FD239" s="46"/>
      <c r="FE239" s="46"/>
      <c r="FF239" s="46"/>
      <c r="FG239" s="46"/>
      <c r="FH239" s="46"/>
      <c r="FI239" s="46"/>
      <c r="FJ239" s="46"/>
      <c r="FK239" s="46"/>
      <c r="FL239" s="46"/>
      <c r="FM239" s="46"/>
      <c r="FN239" s="46"/>
      <c r="FO239" s="46"/>
      <c r="FP239" s="46"/>
      <c r="FQ239" s="46"/>
      <c r="FR239" s="46"/>
      <c r="FS239" s="46"/>
      <c r="FT239" s="46"/>
      <c r="FU239" s="46"/>
      <c r="FV239" s="46"/>
      <c r="FW239" s="46"/>
      <c r="FX239" s="46"/>
      <c r="FY239" s="46"/>
      <c r="FZ239" s="46"/>
      <c r="GA239" s="46"/>
      <c r="GB239" s="46"/>
      <c r="GC239" s="46"/>
      <c r="GD239" s="46"/>
      <c r="GE239" s="46"/>
      <c r="GF239" s="46"/>
      <c r="GG239" s="46"/>
      <c r="GH239" s="46"/>
      <c r="GI239" s="46"/>
      <c r="GJ239" s="46"/>
      <c r="GK239" s="46"/>
      <c r="GL239" s="46"/>
      <c r="GM239" s="46"/>
      <c r="GN239" s="46"/>
      <c r="GO239" s="46"/>
      <c r="GP239" s="46"/>
      <c r="GQ239" s="46"/>
      <c r="GR239" s="46"/>
      <c r="GS239" s="46"/>
      <c r="GT239" s="46"/>
      <c r="GU239" s="46"/>
      <c r="GV239" s="46"/>
      <c r="GW239" s="46"/>
      <c r="GX239" s="46"/>
      <c r="GY239" s="46"/>
      <c r="GZ239" s="46"/>
      <c r="HA239" s="46"/>
      <c r="HB239" s="46"/>
      <c r="HC239" s="46"/>
      <c r="HD239" s="46"/>
      <c r="HE239" s="46"/>
      <c r="HF239" s="46"/>
      <c r="HG239" s="46"/>
      <c r="HH239" s="46"/>
      <c r="HI239" s="46"/>
      <c r="HJ239" s="46"/>
      <c r="HK239" s="46"/>
      <c r="HL239" s="46"/>
      <c r="HM239" s="46"/>
      <c r="HN239" s="46"/>
      <c r="HO239" s="46"/>
      <c r="HP239" s="46"/>
      <c r="HQ239" s="46"/>
      <c r="HR239" s="46"/>
      <c r="HS239" s="46"/>
      <c r="HT239" s="46"/>
      <c r="HU239" s="46"/>
      <c r="HV239" s="46"/>
      <c r="HW239" s="46"/>
      <c r="HX239" s="46"/>
      <c r="HY239" s="46"/>
      <c r="HZ239" s="46"/>
      <c r="IA239" s="46"/>
      <c r="IB239" s="46"/>
      <c r="IC239" s="46"/>
      <c r="ID239" s="46"/>
      <c r="IE239" s="46"/>
      <c r="IF239" s="46"/>
      <c r="IG239" s="46"/>
      <c r="IH239" s="46"/>
      <c r="II239" s="46"/>
      <c r="IJ239" s="46"/>
      <c r="IK239" s="46"/>
      <c r="IL239" s="46"/>
      <c r="IM239" s="46"/>
      <c r="IN239" s="46"/>
      <c r="IO239" s="46"/>
      <c r="IP239" s="46"/>
      <c r="IQ239" s="46"/>
      <c r="IR239" s="46"/>
      <c r="IS239" s="46"/>
      <c r="IT239" s="46"/>
      <c r="IU239" s="46"/>
      <c r="IV239" s="46"/>
      <c r="IW239" s="46"/>
    </row>
    <row r="240" spans="1:257" s="1" customFormat="1" ht="9" customHeight="1">
      <c r="A240" s="43">
        <v>45157</v>
      </c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5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6"/>
      <c r="CD240" s="46"/>
      <c r="CE240" s="46"/>
      <c r="CF240" s="46"/>
      <c r="CG240" s="46"/>
      <c r="CH240" s="46"/>
      <c r="CI240" s="46"/>
      <c r="CJ240" s="46"/>
      <c r="CK240" s="46"/>
      <c r="CL240" s="46"/>
      <c r="CM240" s="46"/>
      <c r="CN240" s="46"/>
      <c r="CO240" s="46"/>
      <c r="CP240" s="46"/>
      <c r="CQ240" s="46"/>
      <c r="CR240" s="46"/>
      <c r="CS240" s="46"/>
      <c r="CT240" s="46"/>
      <c r="CU240" s="46"/>
      <c r="CV240" s="46"/>
      <c r="CW240" s="46"/>
      <c r="CX240" s="46"/>
      <c r="CY240" s="46"/>
      <c r="CZ240" s="46"/>
      <c r="DA240" s="46"/>
      <c r="DB240" s="46"/>
      <c r="DC240" s="46"/>
      <c r="DD240" s="46"/>
      <c r="DE240" s="46"/>
      <c r="DF240" s="46"/>
      <c r="DG240" s="46"/>
      <c r="DH240" s="46"/>
      <c r="DI240" s="46"/>
      <c r="DJ240" s="46"/>
      <c r="DK240" s="46"/>
      <c r="DL240" s="46"/>
      <c r="DM240" s="46"/>
      <c r="DN240" s="46"/>
      <c r="DO240" s="46"/>
      <c r="DP240" s="46"/>
      <c r="DQ240" s="46"/>
      <c r="DR240" s="46"/>
      <c r="DS240" s="46"/>
      <c r="DT240" s="46"/>
      <c r="DU240" s="46"/>
      <c r="DV240" s="46"/>
      <c r="DW240" s="46"/>
      <c r="DX240" s="46"/>
      <c r="DY240" s="46"/>
      <c r="DZ240" s="46"/>
      <c r="EA240" s="46"/>
      <c r="EB240" s="46"/>
      <c r="EC240" s="46"/>
      <c r="ED240" s="46"/>
      <c r="EE240" s="46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6"/>
      <c r="ER240" s="46"/>
      <c r="ES240" s="46"/>
      <c r="ET240" s="46"/>
      <c r="EU240" s="46"/>
      <c r="EV240" s="46"/>
      <c r="EW240" s="46"/>
      <c r="EX240" s="46"/>
      <c r="EY240" s="46"/>
      <c r="EZ240" s="46"/>
      <c r="FA240" s="46"/>
      <c r="FB240" s="46"/>
      <c r="FC240" s="46"/>
      <c r="FD240" s="46"/>
      <c r="FE240" s="46"/>
      <c r="FF240" s="46"/>
      <c r="FG240" s="46"/>
      <c r="FH240" s="46"/>
      <c r="FI240" s="46"/>
      <c r="FJ240" s="46"/>
      <c r="FK240" s="46"/>
      <c r="FL240" s="46"/>
      <c r="FM240" s="46"/>
      <c r="FN240" s="46"/>
      <c r="FO240" s="46"/>
      <c r="FP240" s="46"/>
      <c r="FQ240" s="46"/>
      <c r="FR240" s="46"/>
      <c r="FS240" s="46"/>
      <c r="FT240" s="46"/>
      <c r="FU240" s="46"/>
      <c r="FV240" s="46"/>
      <c r="FW240" s="46"/>
      <c r="FX240" s="46"/>
      <c r="FY240" s="46"/>
      <c r="FZ240" s="46"/>
      <c r="GA240" s="46"/>
      <c r="GB240" s="46"/>
      <c r="GC240" s="46"/>
      <c r="GD240" s="46"/>
      <c r="GE240" s="46"/>
      <c r="GF240" s="46"/>
      <c r="GG240" s="46"/>
      <c r="GH240" s="46"/>
      <c r="GI240" s="46"/>
      <c r="GJ240" s="46"/>
      <c r="GK240" s="46"/>
      <c r="GL240" s="46"/>
      <c r="GM240" s="46"/>
      <c r="GN240" s="46"/>
      <c r="GO240" s="46"/>
      <c r="GP240" s="46"/>
      <c r="GQ240" s="46"/>
      <c r="GR240" s="46"/>
      <c r="GS240" s="46"/>
      <c r="GT240" s="46"/>
      <c r="GU240" s="46"/>
      <c r="GV240" s="46"/>
      <c r="GW240" s="46"/>
      <c r="GX240" s="46"/>
      <c r="GY240" s="46"/>
      <c r="GZ240" s="46"/>
      <c r="HA240" s="46"/>
      <c r="HB240" s="46"/>
      <c r="HC240" s="46"/>
      <c r="HD240" s="46"/>
      <c r="HE240" s="46"/>
      <c r="HF240" s="46"/>
      <c r="HG240" s="46"/>
      <c r="HH240" s="46"/>
      <c r="HI240" s="46"/>
      <c r="HJ240" s="46"/>
      <c r="HK240" s="46"/>
      <c r="HL240" s="46"/>
      <c r="HM240" s="46"/>
      <c r="HN240" s="46"/>
      <c r="HO240" s="46"/>
      <c r="HP240" s="46"/>
      <c r="HQ240" s="46"/>
      <c r="HR240" s="46"/>
      <c r="HS240" s="46"/>
      <c r="HT240" s="46"/>
      <c r="HU240" s="46"/>
      <c r="HV240" s="46"/>
      <c r="HW240" s="46"/>
      <c r="HX240" s="46"/>
      <c r="HY240" s="46"/>
      <c r="HZ240" s="46"/>
      <c r="IA240" s="46"/>
      <c r="IB240" s="46"/>
      <c r="IC240" s="46"/>
      <c r="ID240" s="46"/>
      <c r="IE240" s="46"/>
      <c r="IF240" s="46"/>
      <c r="IG240" s="46"/>
      <c r="IH240" s="46"/>
      <c r="II240" s="46"/>
      <c r="IJ240" s="46"/>
      <c r="IK240" s="46"/>
      <c r="IL240" s="46"/>
      <c r="IM240" s="46"/>
      <c r="IN240" s="46"/>
      <c r="IO240" s="46"/>
      <c r="IP240" s="46"/>
      <c r="IQ240" s="46"/>
      <c r="IR240" s="46"/>
      <c r="IS240" s="46"/>
      <c r="IT240" s="46"/>
      <c r="IU240" s="46"/>
      <c r="IV240" s="46"/>
      <c r="IW240" s="46"/>
    </row>
    <row r="241" spans="1:257" s="1" customFormat="1" ht="9" customHeight="1">
      <c r="A241" s="43">
        <v>45158</v>
      </c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5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6"/>
      <c r="CD241" s="46"/>
      <c r="CE241" s="46"/>
      <c r="CF241" s="46"/>
      <c r="CG241" s="46"/>
      <c r="CH241" s="46"/>
      <c r="CI241" s="46"/>
      <c r="CJ241" s="46"/>
      <c r="CK241" s="46"/>
      <c r="CL241" s="46"/>
      <c r="CM241" s="46"/>
      <c r="CN241" s="46"/>
      <c r="CO241" s="46"/>
      <c r="CP241" s="46"/>
      <c r="CQ241" s="46"/>
      <c r="CR241" s="46"/>
      <c r="CS241" s="46"/>
      <c r="CT241" s="46"/>
      <c r="CU241" s="46"/>
      <c r="CV241" s="46"/>
      <c r="CW241" s="46"/>
      <c r="CX241" s="46"/>
      <c r="CY241" s="46"/>
      <c r="CZ241" s="46"/>
      <c r="DA241" s="46"/>
      <c r="DB241" s="46"/>
      <c r="DC241" s="46"/>
      <c r="DD241" s="46"/>
      <c r="DE241" s="46"/>
      <c r="DF241" s="46"/>
      <c r="DG241" s="46"/>
      <c r="DH241" s="46"/>
      <c r="DI241" s="46"/>
      <c r="DJ241" s="46"/>
      <c r="DK241" s="46"/>
      <c r="DL241" s="46"/>
      <c r="DM241" s="46"/>
      <c r="DN241" s="46"/>
      <c r="DO241" s="46"/>
      <c r="DP241" s="46"/>
      <c r="DQ241" s="46"/>
      <c r="DR241" s="46"/>
      <c r="DS241" s="46"/>
      <c r="DT241" s="46"/>
      <c r="DU241" s="46"/>
      <c r="DV241" s="46"/>
      <c r="DW241" s="46"/>
      <c r="DX241" s="46"/>
      <c r="DY241" s="46"/>
      <c r="DZ241" s="46"/>
      <c r="EA241" s="46"/>
      <c r="EB241" s="46"/>
      <c r="EC241" s="46"/>
      <c r="ED241" s="46"/>
      <c r="EE241" s="46"/>
      <c r="EF241" s="46"/>
      <c r="EG241" s="46"/>
      <c r="EH241" s="46"/>
      <c r="EI241" s="46"/>
      <c r="EJ241" s="46"/>
      <c r="EK241" s="46"/>
      <c r="EL241" s="46"/>
      <c r="EM241" s="46"/>
      <c r="EN241" s="46"/>
      <c r="EO241" s="46"/>
      <c r="EP241" s="46"/>
      <c r="EQ241" s="46"/>
      <c r="ER241" s="46"/>
      <c r="ES241" s="46"/>
      <c r="ET241" s="46"/>
      <c r="EU241" s="46"/>
      <c r="EV241" s="46"/>
      <c r="EW241" s="46"/>
      <c r="EX241" s="46"/>
      <c r="EY241" s="46"/>
      <c r="EZ241" s="46"/>
      <c r="FA241" s="46"/>
      <c r="FB241" s="46"/>
      <c r="FC241" s="46"/>
      <c r="FD241" s="46"/>
      <c r="FE241" s="46"/>
      <c r="FF241" s="46"/>
      <c r="FG241" s="46"/>
      <c r="FH241" s="46"/>
      <c r="FI241" s="46"/>
      <c r="FJ241" s="46"/>
      <c r="FK241" s="46"/>
      <c r="FL241" s="46"/>
      <c r="FM241" s="46"/>
      <c r="FN241" s="46"/>
      <c r="FO241" s="46"/>
      <c r="FP241" s="46"/>
      <c r="FQ241" s="46"/>
      <c r="FR241" s="46"/>
      <c r="FS241" s="46"/>
      <c r="FT241" s="46"/>
      <c r="FU241" s="46"/>
      <c r="FV241" s="46"/>
      <c r="FW241" s="46"/>
      <c r="FX241" s="46"/>
      <c r="FY241" s="46"/>
      <c r="FZ241" s="46"/>
      <c r="GA241" s="46"/>
      <c r="GB241" s="46"/>
      <c r="GC241" s="46"/>
      <c r="GD241" s="46"/>
      <c r="GE241" s="46"/>
      <c r="GF241" s="46"/>
      <c r="GG241" s="46"/>
      <c r="GH241" s="46"/>
      <c r="GI241" s="46"/>
      <c r="GJ241" s="46"/>
      <c r="GK241" s="46"/>
      <c r="GL241" s="46"/>
      <c r="GM241" s="46"/>
      <c r="GN241" s="46"/>
      <c r="GO241" s="46"/>
      <c r="GP241" s="46"/>
      <c r="GQ241" s="46"/>
      <c r="GR241" s="46"/>
      <c r="GS241" s="46"/>
      <c r="GT241" s="46"/>
      <c r="GU241" s="46"/>
      <c r="GV241" s="46"/>
      <c r="GW241" s="46"/>
      <c r="GX241" s="46"/>
      <c r="GY241" s="46"/>
      <c r="GZ241" s="46"/>
      <c r="HA241" s="46"/>
      <c r="HB241" s="46"/>
      <c r="HC241" s="46"/>
      <c r="HD241" s="46"/>
      <c r="HE241" s="46"/>
      <c r="HF241" s="46"/>
      <c r="HG241" s="46"/>
      <c r="HH241" s="46"/>
      <c r="HI241" s="46"/>
      <c r="HJ241" s="46"/>
      <c r="HK241" s="46"/>
      <c r="HL241" s="46"/>
      <c r="HM241" s="46"/>
      <c r="HN241" s="46"/>
      <c r="HO241" s="46"/>
      <c r="HP241" s="46"/>
      <c r="HQ241" s="46"/>
      <c r="HR241" s="46"/>
      <c r="HS241" s="46"/>
      <c r="HT241" s="46"/>
      <c r="HU241" s="46"/>
      <c r="HV241" s="46"/>
      <c r="HW241" s="46"/>
      <c r="HX241" s="46"/>
      <c r="HY241" s="46"/>
      <c r="HZ241" s="46"/>
      <c r="IA241" s="46"/>
      <c r="IB241" s="46"/>
      <c r="IC241" s="46"/>
      <c r="ID241" s="46"/>
      <c r="IE241" s="46"/>
      <c r="IF241" s="46"/>
      <c r="IG241" s="46"/>
      <c r="IH241" s="46"/>
      <c r="II241" s="46"/>
      <c r="IJ241" s="46"/>
      <c r="IK241" s="46"/>
      <c r="IL241" s="46"/>
      <c r="IM241" s="46"/>
      <c r="IN241" s="46"/>
      <c r="IO241" s="46"/>
      <c r="IP241" s="46"/>
      <c r="IQ241" s="46"/>
      <c r="IR241" s="46"/>
      <c r="IS241" s="46"/>
      <c r="IT241" s="46"/>
      <c r="IU241" s="46"/>
      <c r="IV241" s="46"/>
      <c r="IW241" s="46"/>
    </row>
    <row r="242" spans="1:257" s="1" customFormat="1" ht="9" customHeight="1">
      <c r="A242" s="43">
        <v>45159</v>
      </c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5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6"/>
      <c r="CD242" s="46"/>
      <c r="CE242" s="46"/>
      <c r="CF242" s="46"/>
      <c r="CG242" s="46"/>
      <c r="CH242" s="46"/>
      <c r="CI242" s="46"/>
      <c r="CJ242" s="46"/>
      <c r="CK242" s="46"/>
      <c r="CL242" s="46"/>
      <c r="CM242" s="46"/>
      <c r="CN242" s="46"/>
      <c r="CO242" s="46"/>
      <c r="CP242" s="46"/>
      <c r="CQ242" s="46"/>
      <c r="CR242" s="46"/>
      <c r="CS242" s="46"/>
      <c r="CT242" s="46"/>
      <c r="CU242" s="46"/>
      <c r="CV242" s="46"/>
      <c r="CW242" s="46"/>
      <c r="CX242" s="46"/>
      <c r="CY242" s="46"/>
      <c r="CZ242" s="46"/>
      <c r="DA242" s="46"/>
      <c r="DB242" s="46"/>
      <c r="DC242" s="46"/>
      <c r="DD242" s="46"/>
      <c r="DE242" s="46"/>
      <c r="DF242" s="46"/>
      <c r="DG242" s="46"/>
      <c r="DH242" s="46"/>
      <c r="DI242" s="46"/>
      <c r="DJ242" s="46"/>
      <c r="DK242" s="46"/>
      <c r="DL242" s="46"/>
      <c r="DM242" s="46"/>
      <c r="DN242" s="46"/>
      <c r="DO242" s="46"/>
      <c r="DP242" s="46"/>
      <c r="DQ242" s="46"/>
      <c r="DR242" s="46"/>
      <c r="DS242" s="46"/>
      <c r="DT242" s="46"/>
      <c r="DU242" s="46"/>
      <c r="DV242" s="46"/>
      <c r="DW242" s="46"/>
      <c r="DX242" s="46"/>
      <c r="DY242" s="46"/>
      <c r="DZ242" s="46"/>
      <c r="EA242" s="46"/>
      <c r="EB242" s="46"/>
      <c r="EC242" s="46"/>
      <c r="ED242" s="46"/>
      <c r="EE242" s="46"/>
      <c r="EF242" s="46"/>
      <c r="EG242" s="46"/>
      <c r="EH242" s="46"/>
      <c r="EI242" s="46"/>
      <c r="EJ242" s="46"/>
      <c r="EK242" s="46"/>
      <c r="EL242" s="46"/>
      <c r="EM242" s="46"/>
      <c r="EN242" s="46"/>
      <c r="EO242" s="46"/>
      <c r="EP242" s="46"/>
      <c r="EQ242" s="46"/>
      <c r="ER242" s="46"/>
      <c r="ES242" s="46"/>
      <c r="ET242" s="46"/>
      <c r="EU242" s="46"/>
      <c r="EV242" s="46"/>
      <c r="EW242" s="46"/>
      <c r="EX242" s="46"/>
      <c r="EY242" s="46"/>
      <c r="EZ242" s="46"/>
      <c r="FA242" s="46"/>
      <c r="FB242" s="46"/>
      <c r="FC242" s="46"/>
      <c r="FD242" s="46"/>
      <c r="FE242" s="46"/>
      <c r="FF242" s="46"/>
      <c r="FG242" s="46"/>
      <c r="FH242" s="46"/>
      <c r="FI242" s="46"/>
      <c r="FJ242" s="46"/>
      <c r="FK242" s="46"/>
      <c r="FL242" s="46"/>
      <c r="FM242" s="46"/>
      <c r="FN242" s="46"/>
      <c r="FO242" s="46"/>
      <c r="FP242" s="46"/>
      <c r="FQ242" s="46"/>
      <c r="FR242" s="46"/>
      <c r="FS242" s="46"/>
      <c r="FT242" s="46"/>
      <c r="FU242" s="46"/>
      <c r="FV242" s="46"/>
      <c r="FW242" s="46"/>
      <c r="FX242" s="46"/>
      <c r="FY242" s="46"/>
      <c r="FZ242" s="46"/>
      <c r="GA242" s="46"/>
      <c r="GB242" s="46"/>
      <c r="GC242" s="46"/>
      <c r="GD242" s="46"/>
      <c r="GE242" s="46"/>
      <c r="GF242" s="46"/>
      <c r="GG242" s="46"/>
      <c r="GH242" s="46"/>
      <c r="GI242" s="46"/>
      <c r="GJ242" s="46"/>
      <c r="GK242" s="46"/>
      <c r="GL242" s="46"/>
      <c r="GM242" s="46"/>
      <c r="GN242" s="46"/>
      <c r="GO242" s="46"/>
      <c r="GP242" s="46"/>
      <c r="GQ242" s="46"/>
      <c r="GR242" s="46"/>
      <c r="GS242" s="46"/>
      <c r="GT242" s="46"/>
      <c r="GU242" s="46"/>
      <c r="GV242" s="46"/>
      <c r="GW242" s="46"/>
      <c r="GX242" s="46"/>
      <c r="GY242" s="46"/>
      <c r="GZ242" s="46"/>
      <c r="HA242" s="46"/>
      <c r="HB242" s="46"/>
      <c r="HC242" s="46"/>
      <c r="HD242" s="46"/>
      <c r="HE242" s="46"/>
      <c r="HF242" s="46"/>
      <c r="HG242" s="46"/>
      <c r="HH242" s="46"/>
      <c r="HI242" s="46"/>
      <c r="HJ242" s="46"/>
      <c r="HK242" s="46"/>
      <c r="HL242" s="46"/>
      <c r="HM242" s="46"/>
      <c r="HN242" s="46"/>
      <c r="HO242" s="46"/>
      <c r="HP242" s="46"/>
      <c r="HQ242" s="46"/>
      <c r="HR242" s="46"/>
      <c r="HS242" s="46"/>
      <c r="HT242" s="46"/>
      <c r="HU242" s="46"/>
      <c r="HV242" s="46"/>
      <c r="HW242" s="46"/>
      <c r="HX242" s="46"/>
      <c r="HY242" s="46"/>
      <c r="HZ242" s="46"/>
      <c r="IA242" s="46"/>
      <c r="IB242" s="46"/>
      <c r="IC242" s="46"/>
      <c r="ID242" s="46"/>
      <c r="IE242" s="46"/>
      <c r="IF242" s="46"/>
      <c r="IG242" s="46"/>
      <c r="IH242" s="46"/>
      <c r="II242" s="46"/>
      <c r="IJ242" s="46"/>
      <c r="IK242" s="46"/>
      <c r="IL242" s="46"/>
      <c r="IM242" s="46"/>
      <c r="IN242" s="46"/>
      <c r="IO242" s="46"/>
      <c r="IP242" s="46"/>
      <c r="IQ242" s="46"/>
      <c r="IR242" s="46"/>
      <c r="IS242" s="46"/>
      <c r="IT242" s="46"/>
      <c r="IU242" s="46"/>
      <c r="IV242" s="46"/>
      <c r="IW242" s="46"/>
    </row>
    <row r="243" spans="1:257" s="1" customFormat="1" ht="9" customHeight="1">
      <c r="A243" s="43">
        <v>45160</v>
      </c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5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6"/>
      <c r="CD243" s="46"/>
      <c r="CE243" s="46"/>
      <c r="CF243" s="46"/>
      <c r="CG243" s="46"/>
      <c r="CH243" s="46"/>
      <c r="CI243" s="46"/>
      <c r="CJ243" s="46"/>
      <c r="CK243" s="46"/>
      <c r="CL243" s="46"/>
      <c r="CM243" s="46"/>
      <c r="CN243" s="46"/>
      <c r="CO243" s="46"/>
      <c r="CP243" s="46"/>
      <c r="CQ243" s="46"/>
      <c r="CR243" s="46"/>
      <c r="CS243" s="46"/>
      <c r="CT243" s="46"/>
      <c r="CU243" s="46"/>
      <c r="CV243" s="46"/>
      <c r="CW243" s="46"/>
      <c r="CX243" s="46"/>
      <c r="CY243" s="46"/>
      <c r="CZ243" s="46"/>
      <c r="DA243" s="46"/>
      <c r="DB243" s="46"/>
      <c r="DC243" s="46"/>
      <c r="DD243" s="46"/>
      <c r="DE243" s="46"/>
      <c r="DF243" s="46"/>
      <c r="DG243" s="46"/>
      <c r="DH243" s="46"/>
      <c r="DI243" s="46"/>
      <c r="DJ243" s="46"/>
      <c r="DK243" s="46"/>
      <c r="DL243" s="46"/>
      <c r="DM243" s="46"/>
      <c r="DN243" s="46"/>
      <c r="DO243" s="46"/>
      <c r="DP243" s="46"/>
      <c r="DQ243" s="46"/>
      <c r="DR243" s="46"/>
      <c r="DS243" s="46"/>
      <c r="DT243" s="46"/>
      <c r="DU243" s="46"/>
      <c r="DV243" s="46"/>
      <c r="DW243" s="46"/>
      <c r="DX243" s="46"/>
      <c r="DY243" s="46"/>
      <c r="DZ243" s="46"/>
      <c r="EA243" s="46"/>
      <c r="EB243" s="46"/>
      <c r="EC243" s="46"/>
      <c r="ED243" s="46"/>
      <c r="EE243" s="46"/>
      <c r="EF243" s="46"/>
      <c r="EG243" s="46"/>
      <c r="EH243" s="46"/>
      <c r="EI243" s="46"/>
      <c r="EJ243" s="46"/>
      <c r="EK243" s="46"/>
      <c r="EL243" s="46"/>
      <c r="EM243" s="46"/>
      <c r="EN243" s="46"/>
      <c r="EO243" s="46"/>
      <c r="EP243" s="46"/>
      <c r="EQ243" s="46"/>
      <c r="ER243" s="46"/>
      <c r="ES243" s="46"/>
      <c r="ET243" s="46"/>
      <c r="EU243" s="46"/>
      <c r="EV243" s="46"/>
      <c r="EW243" s="46"/>
      <c r="EX243" s="46"/>
      <c r="EY243" s="46"/>
      <c r="EZ243" s="46"/>
      <c r="FA243" s="46"/>
      <c r="FB243" s="46"/>
      <c r="FC243" s="46"/>
      <c r="FD243" s="46"/>
      <c r="FE243" s="46"/>
      <c r="FF243" s="46"/>
      <c r="FG243" s="46"/>
      <c r="FH243" s="46"/>
      <c r="FI243" s="46"/>
      <c r="FJ243" s="46"/>
      <c r="FK243" s="46"/>
      <c r="FL243" s="46"/>
      <c r="FM243" s="46"/>
      <c r="FN243" s="46"/>
      <c r="FO243" s="46"/>
      <c r="FP243" s="46"/>
      <c r="FQ243" s="46"/>
      <c r="FR243" s="46"/>
      <c r="FS243" s="46"/>
      <c r="FT243" s="46"/>
      <c r="FU243" s="46"/>
      <c r="FV243" s="46"/>
      <c r="FW243" s="46"/>
      <c r="FX243" s="46"/>
      <c r="FY243" s="46"/>
      <c r="FZ243" s="46"/>
      <c r="GA243" s="46"/>
      <c r="GB243" s="46"/>
      <c r="GC243" s="46"/>
      <c r="GD243" s="46"/>
      <c r="GE243" s="46"/>
      <c r="GF243" s="46"/>
      <c r="GG243" s="46"/>
      <c r="GH243" s="46"/>
      <c r="GI243" s="46"/>
      <c r="GJ243" s="46"/>
      <c r="GK243" s="46"/>
      <c r="GL243" s="46"/>
      <c r="GM243" s="46"/>
      <c r="GN243" s="46"/>
      <c r="GO243" s="46"/>
      <c r="GP243" s="46"/>
      <c r="GQ243" s="46"/>
      <c r="GR243" s="46"/>
      <c r="GS243" s="46"/>
      <c r="GT243" s="46"/>
      <c r="GU243" s="46"/>
      <c r="GV243" s="46"/>
      <c r="GW243" s="46"/>
      <c r="GX243" s="46"/>
      <c r="GY243" s="46"/>
      <c r="GZ243" s="46"/>
      <c r="HA243" s="46"/>
      <c r="HB243" s="46"/>
      <c r="HC243" s="46"/>
      <c r="HD243" s="46"/>
      <c r="HE243" s="46"/>
      <c r="HF243" s="46"/>
      <c r="HG243" s="46"/>
      <c r="HH243" s="46"/>
      <c r="HI243" s="46"/>
      <c r="HJ243" s="46"/>
      <c r="HK243" s="46"/>
      <c r="HL243" s="46"/>
      <c r="HM243" s="46"/>
      <c r="HN243" s="46"/>
      <c r="HO243" s="46"/>
      <c r="HP243" s="46"/>
      <c r="HQ243" s="46"/>
      <c r="HR243" s="46"/>
      <c r="HS243" s="46"/>
      <c r="HT243" s="46"/>
      <c r="HU243" s="46"/>
      <c r="HV243" s="46"/>
      <c r="HW243" s="46"/>
      <c r="HX243" s="46"/>
      <c r="HY243" s="46"/>
      <c r="HZ243" s="46"/>
      <c r="IA243" s="46"/>
      <c r="IB243" s="46"/>
      <c r="IC243" s="46"/>
      <c r="ID243" s="46"/>
      <c r="IE243" s="46"/>
      <c r="IF243" s="46"/>
      <c r="IG243" s="46"/>
      <c r="IH243" s="46"/>
      <c r="II243" s="46"/>
      <c r="IJ243" s="46"/>
      <c r="IK243" s="46"/>
      <c r="IL243" s="46"/>
      <c r="IM243" s="46"/>
      <c r="IN243" s="46"/>
      <c r="IO243" s="46"/>
      <c r="IP243" s="46"/>
      <c r="IQ243" s="46"/>
      <c r="IR243" s="46"/>
      <c r="IS243" s="46"/>
      <c r="IT243" s="46"/>
      <c r="IU243" s="46"/>
      <c r="IV243" s="46"/>
      <c r="IW243" s="46"/>
    </row>
    <row r="244" spans="1:257" s="1" customFormat="1" ht="9" customHeight="1">
      <c r="A244" s="43">
        <v>45161</v>
      </c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5"/>
      <c r="BC244" s="44"/>
      <c r="BD244" s="44"/>
      <c r="BE244" s="44"/>
      <c r="BF244" s="44"/>
      <c r="BG244" s="44"/>
      <c r="BH244" s="44"/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4"/>
      <c r="BT244" s="44"/>
      <c r="BU244" s="44"/>
      <c r="BV244" s="44"/>
      <c r="BW244" s="44"/>
      <c r="BX244" s="44"/>
      <c r="BY244" s="44"/>
      <c r="BZ244" s="44"/>
      <c r="CA244" s="44"/>
      <c r="CB244" s="44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  <c r="DI244" s="46"/>
      <c r="DJ244" s="46"/>
      <c r="DK244" s="46"/>
      <c r="DL244" s="46"/>
      <c r="DM244" s="46"/>
      <c r="DN244" s="46"/>
      <c r="DO244" s="46"/>
      <c r="DP244" s="46"/>
      <c r="DQ244" s="46"/>
      <c r="DR244" s="46"/>
      <c r="DS244" s="46"/>
      <c r="DT244" s="46"/>
      <c r="DU244" s="46"/>
      <c r="DV244" s="46"/>
      <c r="DW244" s="46"/>
      <c r="DX244" s="46"/>
      <c r="DY244" s="46"/>
      <c r="DZ244" s="46"/>
      <c r="EA244" s="46"/>
      <c r="EB244" s="46"/>
      <c r="EC244" s="46"/>
      <c r="ED244" s="46"/>
      <c r="EE244" s="46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6"/>
      <c r="ER244" s="46"/>
      <c r="ES244" s="46"/>
      <c r="ET244" s="46"/>
      <c r="EU244" s="46"/>
      <c r="EV244" s="46"/>
      <c r="EW244" s="46"/>
      <c r="EX244" s="46"/>
      <c r="EY244" s="46"/>
      <c r="EZ244" s="46"/>
      <c r="FA244" s="46"/>
      <c r="FB244" s="46"/>
      <c r="FC244" s="46"/>
      <c r="FD244" s="46"/>
      <c r="FE244" s="46"/>
      <c r="FF244" s="46"/>
      <c r="FG244" s="46"/>
      <c r="FH244" s="46"/>
      <c r="FI244" s="46"/>
      <c r="FJ244" s="46"/>
      <c r="FK244" s="46"/>
      <c r="FL244" s="46"/>
      <c r="FM244" s="46"/>
      <c r="FN244" s="46"/>
      <c r="FO244" s="46"/>
      <c r="FP244" s="46"/>
      <c r="FQ244" s="46"/>
      <c r="FR244" s="46"/>
      <c r="FS244" s="46"/>
      <c r="FT244" s="46"/>
      <c r="FU244" s="46"/>
      <c r="FV244" s="46"/>
      <c r="FW244" s="46"/>
      <c r="FX244" s="46"/>
      <c r="FY244" s="46"/>
      <c r="FZ244" s="46"/>
      <c r="GA244" s="46"/>
      <c r="GB244" s="46"/>
      <c r="GC244" s="46"/>
      <c r="GD244" s="46"/>
      <c r="GE244" s="46"/>
      <c r="GF244" s="46"/>
      <c r="GG244" s="46"/>
      <c r="GH244" s="46"/>
      <c r="GI244" s="46"/>
      <c r="GJ244" s="46"/>
      <c r="GK244" s="46"/>
      <c r="GL244" s="46"/>
      <c r="GM244" s="46"/>
      <c r="GN244" s="46"/>
      <c r="GO244" s="46"/>
      <c r="GP244" s="46"/>
      <c r="GQ244" s="46"/>
      <c r="GR244" s="46"/>
      <c r="GS244" s="46"/>
      <c r="GT244" s="46"/>
      <c r="GU244" s="46"/>
      <c r="GV244" s="46"/>
      <c r="GW244" s="46"/>
      <c r="GX244" s="46"/>
      <c r="GY244" s="46"/>
      <c r="GZ244" s="46"/>
      <c r="HA244" s="46"/>
      <c r="HB244" s="46"/>
      <c r="HC244" s="46"/>
      <c r="HD244" s="46"/>
      <c r="HE244" s="46"/>
      <c r="HF244" s="46"/>
      <c r="HG244" s="46"/>
      <c r="HH244" s="46"/>
      <c r="HI244" s="46"/>
      <c r="HJ244" s="46"/>
      <c r="HK244" s="46"/>
      <c r="HL244" s="46"/>
      <c r="HM244" s="46"/>
      <c r="HN244" s="46"/>
      <c r="HO244" s="46"/>
      <c r="HP244" s="46"/>
      <c r="HQ244" s="46"/>
      <c r="HR244" s="46"/>
      <c r="HS244" s="46"/>
      <c r="HT244" s="46"/>
      <c r="HU244" s="46"/>
      <c r="HV244" s="46"/>
      <c r="HW244" s="46"/>
      <c r="HX244" s="46"/>
      <c r="HY244" s="46"/>
      <c r="HZ244" s="46"/>
      <c r="IA244" s="46"/>
      <c r="IB244" s="46"/>
      <c r="IC244" s="46"/>
      <c r="ID244" s="46"/>
      <c r="IE244" s="46"/>
      <c r="IF244" s="46"/>
      <c r="IG244" s="46"/>
      <c r="IH244" s="46"/>
      <c r="II244" s="46"/>
      <c r="IJ244" s="46"/>
      <c r="IK244" s="46"/>
      <c r="IL244" s="46"/>
      <c r="IM244" s="46"/>
      <c r="IN244" s="46"/>
      <c r="IO244" s="46"/>
      <c r="IP244" s="46"/>
      <c r="IQ244" s="46"/>
      <c r="IR244" s="46"/>
      <c r="IS244" s="46"/>
      <c r="IT244" s="46"/>
      <c r="IU244" s="46"/>
      <c r="IV244" s="46"/>
      <c r="IW244" s="46"/>
    </row>
    <row r="245" spans="1:257" s="1" customFormat="1" ht="9" customHeight="1">
      <c r="A245" s="43">
        <v>45162</v>
      </c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5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  <c r="DI245" s="46"/>
      <c r="DJ245" s="46"/>
      <c r="DK245" s="46"/>
      <c r="DL245" s="46"/>
      <c r="DM245" s="46"/>
      <c r="DN245" s="46"/>
      <c r="DO245" s="46"/>
      <c r="DP245" s="46"/>
      <c r="DQ245" s="46"/>
      <c r="DR245" s="46"/>
      <c r="DS245" s="46"/>
      <c r="DT245" s="46"/>
      <c r="DU245" s="46"/>
      <c r="DV245" s="46"/>
      <c r="DW245" s="46"/>
      <c r="DX245" s="46"/>
      <c r="DY245" s="46"/>
      <c r="DZ245" s="46"/>
      <c r="EA245" s="46"/>
      <c r="EB245" s="46"/>
      <c r="EC245" s="46"/>
      <c r="ED245" s="46"/>
      <c r="EE245" s="46"/>
      <c r="EF245" s="46"/>
      <c r="EG245" s="46"/>
      <c r="EH245" s="46"/>
      <c r="EI245" s="46"/>
      <c r="EJ245" s="46"/>
      <c r="EK245" s="46"/>
      <c r="EL245" s="46"/>
      <c r="EM245" s="46"/>
      <c r="EN245" s="46"/>
      <c r="EO245" s="46"/>
      <c r="EP245" s="46"/>
      <c r="EQ245" s="46"/>
      <c r="ER245" s="46"/>
      <c r="ES245" s="46"/>
      <c r="ET245" s="46"/>
      <c r="EU245" s="46"/>
      <c r="EV245" s="46"/>
      <c r="EW245" s="46"/>
      <c r="EX245" s="46"/>
      <c r="EY245" s="46"/>
      <c r="EZ245" s="46"/>
      <c r="FA245" s="46"/>
      <c r="FB245" s="46"/>
      <c r="FC245" s="46"/>
      <c r="FD245" s="46"/>
      <c r="FE245" s="46"/>
      <c r="FF245" s="46"/>
      <c r="FG245" s="46"/>
      <c r="FH245" s="46"/>
      <c r="FI245" s="46"/>
      <c r="FJ245" s="46"/>
      <c r="FK245" s="46"/>
      <c r="FL245" s="46"/>
      <c r="FM245" s="46"/>
      <c r="FN245" s="46"/>
      <c r="FO245" s="46"/>
      <c r="FP245" s="46"/>
      <c r="FQ245" s="46"/>
      <c r="FR245" s="46"/>
      <c r="FS245" s="46"/>
      <c r="FT245" s="46"/>
      <c r="FU245" s="46"/>
      <c r="FV245" s="46"/>
      <c r="FW245" s="46"/>
      <c r="FX245" s="46"/>
      <c r="FY245" s="46"/>
      <c r="FZ245" s="46"/>
      <c r="GA245" s="46"/>
      <c r="GB245" s="46"/>
      <c r="GC245" s="46"/>
      <c r="GD245" s="46"/>
      <c r="GE245" s="46"/>
      <c r="GF245" s="46"/>
      <c r="GG245" s="46"/>
      <c r="GH245" s="46"/>
      <c r="GI245" s="46"/>
      <c r="GJ245" s="46"/>
      <c r="GK245" s="46"/>
      <c r="GL245" s="46"/>
      <c r="GM245" s="46"/>
      <c r="GN245" s="46"/>
      <c r="GO245" s="46"/>
      <c r="GP245" s="46"/>
      <c r="GQ245" s="46"/>
      <c r="GR245" s="46"/>
      <c r="GS245" s="46"/>
      <c r="GT245" s="46"/>
      <c r="GU245" s="46"/>
      <c r="GV245" s="46"/>
      <c r="GW245" s="46"/>
      <c r="GX245" s="46"/>
      <c r="GY245" s="46"/>
      <c r="GZ245" s="46"/>
      <c r="HA245" s="46"/>
      <c r="HB245" s="46"/>
      <c r="HC245" s="46"/>
      <c r="HD245" s="46"/>
      <c r="HE245" s="46"/>
      <c r="HF245" s="46"/>
      <c r="HG245" s="46"/>
      <c r="HH245" s="46"/>
      <c r="HI245" s="46"/>
      <c r="HJ245" s="46"/>
      <c r="HK245" s="46"/>
      <c r="HL245" s="46"/>
      <c r="HM245" s="46"/>
      <c r="HN245" s="46"/>
      <c r="HO245" s="46"/>
      <c r="HP245" s="46"/>
      <c r="HQ245" s="46"/>
      <c r="HR245" s="46"/>
      <c r="HS245" s="46"/>
      <c r="HT245" s="46"/>
      <c r="HU245" s="46"/>
      <c r="HV245" s="46"/>
      <c r="HW245" s="46"/>
      <c r="HX245" s="46"/>
      <c r="HY245" s="46"/>
      <c r="HZ245" s="46"/>
      <c r="IA245" s="46"/>
      <c r="IB245" s="46"/>
      <c r="IC245" s="46"/>
      <c r="ID245" s="46"/>
      <c r="IE245" s="46"/>
      <c r="IF245" s="46"/>
      <c r="IG245" s="46"/>
      <c r="IH245" s="46"/>
      <c r="II245" s="46"/>
      <c r="IJ245" s="46"/>
      <c r="IK245" s="46"/>
      <c r="IL245" s="46"/>
      <c r="IM245" s="46"/>
      <c r="IN245" s="46"/>
      <c r="IO245" s="46"/>
      <c r="IP245" s="46"/>
      <c r="IQ245" s="46"/>
      <c r="IR245" s="46"/>
      <c r="IS245" s="46"/>
      <c r="IT245" s="46"/>
      <c r="IU245" s="46"/>
      <c r="IV245" s="46"/>
      <c r="IW245" s="46"/>
    </row>
    <row r="246" spans="1:257" s="1" customFormat="1" ht="9" customHeight="1">
      <c r="A246" s="43">
        <v>45163</v>
      </c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5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  <c r="DI246" s="46"/>
      <c r="DJ246" s="46"/>
      <c r="DK246" s="46"/>
      <c r="DL246" s="46"/>
      <c r="DM246" s="46"/>
      <c r="DN246" s="46"/>
      <c r="DO246" s="46"/>
      <c r="DP246" s="46"/>
      <c r="DQ246" s="46"/>
      <c r="DR246" s="46"/>
      <c r="DS246" s="46"/>
      <c r="DT246" s="46"/>
      <c r="DU246" s="46"/>
      <c r="DV246" s="46"/>
      <c r="DW246" s="46"/>
      <c r="DX246" s="46"/>
      <c r="DY246" s="46"/>
      <c r="DZ246" s="46"/>
      <c r="EA246" s="46"/>
      <c r="EB246" s="46"/>
      <c r="EC246" s="46"/>
      <c r="ED246" s="46"/>
      <c r="EE246" s="46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6"/>
      <c r="ER246" s="46"/>
      <c r="ES246" s="46"/>
      <c r="ET246" s="46"/>
      <c r="EU246" s="46"/>
      <c r="EV246" s="46"/>
      <c r="EW246" s="46"/>
      <c r="EX246" s="46"/>
      <c r="EY246" s="46"/>
      <c r="EZ246" s="46"/>
      <c r="FA246" s="46"/>
      <c r="FB246" s="46"/>
      <c r="FC246" s="46"/>
      <c r="FD246" s="46"/>
      <c r="FE246" s="46"/>
      <c r="FF246" s="46"/>
      <c r="FG246" s="46"/>
      <c r="FH246" s="46"/>
      <c r="FI246" s="46"/>
      <c r="FJ246" s="46"/>
      <c r="FK246" s="46"/>
      <c r="FL246" s="46"/>
      <c r="FM246" s="46"/>
      <c r="FN246" s="46"/>
      <c r="FO246" s="46"/>
      <c r="FP246" s="46"/>
      <c r="FQ246" s="46"/>
      <c r="FR246" s="46"/>
      <c r="FS246" s="46"/>
      <c r="FT246" s="46"/>
      <c r="FU246" s="46"/>
      <c r="FV246" s="46"/>
      <c r="FW246" s="46"/>
      <c r="FX246" s="46"/>
      <c r="FY246" s="46"/>
      <c r="FZ246" s="46"/>
      <c r="GA246" s="46"/>
      <c r="GB246" s="46"/>
      <c r="GC246" s="46"/>
      <c r="GD246" s="46"/>
      <c r="GE246" s="46"/>
      <c r="GF246" s="46"/>
      <c r="GG246" s="46"/>
      <c r="GH246" s="46"/>
      <c r="GI246" s="46"/>
      <c r="GJ246" s="46"/>
      <c r="GK246" s="46"/>
      <c r="GL246" s="46"/>
      <c r="GM246" s="46"/>
      <c r="GN246" s="46"/>
      <c r="GO246" s="46"/>
      <c r="GP246" s="46"/>
      <c r="GQ246" s="46"/>
      <c r="GR246" s="46"/>
      <c r="GS246" s="46"/>
      <c r="GT246" s="46"/>
      <c r="GU246" s="46"/>
      <c r="GV246" s="46"/>
      <c r="GW246" s="46"/>
      <c r="GX246" s="46"/>
      <c r="GY246" s="46"/>
      <c r="GZ246" s="46"/>
      <c r="HA246" s="46"/>
      <c r="HB246" s="46"/>
      <c r="HC246" s="46"/>
      <c r="HD246" s="46"/>
      <c r="HE246" s="46"/>
      <c r="HF246" s="46"/>
      <c r="HG246" s="46"/>
      <c r="HH246" s="46"/>
      <c r="HI246" s="46"/>
      <c r="HJ246" s="46"/>
      <c r="HK246" s="46"/>
      <c r="HL246" s="46"/>
      <c r="HM246" s="46"/>
      <c r="HN246" s="46"/>
      <c r="HO246" s="46"/>
      <c r="HP246" s="46"/>
      <c r="HQ246" s="46"/>
      <c r="HR246" s="46"/>
      <c r="HS246" s="46"/>
      <c r="HT246" s="46"/>
      <c r="HU246" s="46"/>
      <c r="HV246" s="46"/>
      <c r="HW246" s="46"/>
      <c r="HX246" s="46"/>
      <c r="HY246" s="46"/>
      <c r="HZ246" s="46"/>
      <c r="IA246" s="46"/>
      <c r="IB246" s="46"/>
      <c r="IC246" s="46"/>
      <c r="ID246" s="46"/>
      <c r="IE246" s="46"/>
      <c r="IF246" s="46"/>
      <c r="IG246" s="46"/>
      <c r="IH246" s="46"/>
      <c r="II246" s="46"/>
      <c r="IJ246" s="46"/>
      <c r="IK246" s="46"/>
      <c r="IL246" s="46"/>
      <c r="IM246" s="46"/>
      <c r="IN246" s="46"/>
      <c r="IO246" s="46"/>
      <c r="IP246" s="46"/>
      <c r="IQ246" s="46"/>
      <c r="IR246" s="46"/>
      <c r="IS246" s="46"/>
      <c r="IT246" s="46"/>
      <c r="IU246" s="46"/>
      <c r="IV246" s="46"/>
      <c r="IW246" s="46"/>
    </row>
    <row r="247" spans="1:257" s="1" customFormat="1" ht="9" customHeight="1">
      <c r="A247" s="43">
        <v>45164</v>
      </c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5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6"/>
      <c r="FC247" s="46"/>
      <c r="FD247" s="46"/>
      <c r="FE247" s="46"/>
      <c r="FF247" s="46"/>
      <c r="FG247" s="46"/>
      <c r="FH247" s="46"/>
      <c r="FI247" s="46"/>
      <c r="FJ247" s="46"/>
      <c r="FK247" s="46"/>
      <c r="FL247" s="46"/>
      <c r="FM247" s="46"/>
      <c r="FN247" s="46"/>
      <c r="FO247" s="46"/>
      <c r="FP247" s="46"/>
      <c r="FQ247" s="46"/>
      <c r="FR247" s="46"/>
      <c r="FS247" s="46"/>
      <c r="FT247" s="46"/>
      <c r="FU247" s="46"/>
      <c r="FV247" s="46"/>
      <c r="FW247" s="46"/>
      <c r="FX247" s="46"/>
      <c r="FY247" s="46"/>
      <c r="FZ247" s="46"/>
      <c r="GA247" s="46"/>
      <c r="GB247" s="46"/>
      <c r="GC247" s="46"/>
      <c r="GD247" s="46"/>
      <c r="GE247" s="46"/>
      <c r="GF247" s="46"/>
      <c r="GG247" s="46"/>
      <c r="GH247" s="46"/>
      <c r="GI247" s="46"/>
      <c r="GJ247" s="46"/>
      <c r="GK247" s="46"/>
      <c r="GL247" s="46"/>
      <c r="GM247" s="46"/>
      <c r="GN247" s="46"/>
      <c r="GO247" s="46"/>
      <c r="GP247" s="46"/>
      <c r="GQ247" s="46"/>
      <c r="GR247" s="46"/>
      <c r="GS247" s="46"/>
      <c r="GT247" s="46"/>
      <c r="GU247" s="46"/>
      <c r="GV247" s="46"/>
      <c r="GW247" s="46"/>
      <c r="GX247" s="46"/>
      <c r="GY247" s="46"/>
      <c r="GZ247" s="46"/>
      <c r="HA247" s="46"/>
      <c r="HB247" s="46"/>
      <c r="HC247" s="46"/>
      <c r="HD247" s="46"/>
      <c r="HE247" s="46"/>
      <c r="HF247" s="46"/>
      <c r="HG247" s="46"/>
      <c r="HH247" s="46"/>
      <c r="HI247" s="46"/>
      <c r="HJ247" s="46"/>
      <c r="HK247" s="46"/>
      <c r="HL247" s="46"/>
      <c r="HM247" s="46"/>
      <c r="HN247" s="46"/>
      <c r="HO247" s="46"/>
      <c r="HP247" s="46"/>
      <c r="HQ247" s="46"/>
      <c r="HR247" s="46"/>
      <c r="HS247" s="46"/>
      <c r="HT247" s="46"/>
      <c r="HU247" s="46"/>
      <c r="HV247" s="46"/>
      <c r="HW247" s="46"/>
      <c r="HX247" s="46"/>
      <c r="HY247" s="46"/>
      <c r="HZ247" s="46"/>
      <c r="IA247" s="46"/>
      <c r="IB247" s="46"/>
      <c r="IC247" s="46"/>
      <c r="ID247" s="46"/>
      <c r="IE247" s="46"/>
      <c r="IF247" s="46"/>
      <c r="IG247" s="46"/>
      <c r="IH247" s="46"/>
      <c r="II247" s="46"/>
      <c r="IJ247" s="46"/>
      <c r="IK247" s="46"/>
      <c r="IL247" s="46"/>
      <c r="IM247" s="46"/>
      <c r="IN247" s="46"/>
      <c r="IO247" s="46"/>
      <c r="IP247" s="46"/>
      <c r="IQ247" s="46"/>
      <c r="IR247" s="46"/>
      <c r="IS247" s="46"/>
      <c r="IT247" s="46"/>
      <c r="IU247" s="46"/>
      <c r="IV247" s="46"/>
      <c r="IW247" s="46"/>
    </row>
    <row r="248" spans="1:257" s="1" customFormat="1" ht="9" customHeight="1">
      <c r="A248" s="43">
        <v>45165</v>
      </c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5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  <c r="DI248" s="46"/>
      <c r="DJ248" s="46"/>
      <c r="DK248" s="46"/>
      <c r="DL248" s="46"/>
      <c r="DM248" s="46"/>
      <c r="DN248" s="46"/>
      <c r="DO248" s="46"/>
      <c r="DP248" s="46"/>
      <c r="DQ248" s="46"/>
      <c r="DR248" s="46"/>
      <c r="DS248" s="46"/>
      <c r="DT248" s="46"/>
      <c r="DU248" s="46"/>
      <c r="DV248" s="46"/>
      <c r="DW248" s="46"/>
      <c r="DX248" s="46"/>
      <c r="DY248" s="46"/>
      <c r="DZ248" s="46"/>
      <c r="EA248" s="46"/>
      <c r="EB248" s="46"/>
      <c r="EC248" s="46"/>
      <c r="ED248" s="46"/>
      <c r="EE248" s="46"/>
      <c r="EF248" s="46"/>
      <c r="EG248" s="46"/>
      <c r="EH248" s="46"/>
      <c r="EI248" s="46"/>
      <c r="EJ248" s="46"/>
      <c r="EK248" s="46"/>
      <c r="EL248" s="46"/>
      <c r="EM248" s="46"/>
      <c r="EN248" s="46"/>
      <c r="EO248" s="46"/>
      <c r="EP248" s="46"/>
      <c r="EQ248" s="46"/>
      <c r="ER248" s="46"/>
      <c r="ES248" s="46"/>
      <c r="ET248" s="46"/>
      <c r="EU248" s="46"/>
      <c r="EV248" s="46"/>
      <c r="EW248" s="46"/>
      <c r="EX248" s="46"/>
      <c r="EY248" s="46"/>
      <c r="EZ248" s="46"/>
      <c r="FA248" s="46"/>
      <c r="FB248" s="46"/>
      <c r="FC248" s="46"/>
      <c r="FD248" s="46"/>
      <c r="FE248" s="46"/>
      <c r="FF248" s="46"/>
      <c r="FG248" s="46"/>
      <c r="FH248" s="46"/>
      <c r="FI248" s="46"/>
      <c r="FJ248" s="46"/>
      <c r="FK248" s="46"/>
      <c r="FL248" s="46"/>
      <c r="FM248" s="46"/>
      <c r="FN248" s="46"/>
      <c r="FO248" s="46"/>
      <c r="FP248" s="46"/>
      <c r="FQ248" s="46"/>
      <c r="FR248" s="46"/>
      <c r="FS248" s="46"/>
      <c r="FT248" s="46"/>
      <c r="FU248" s="46"/>
      <c r="FV248" s="46"/>
      <c r="FW248" s="46"/>
      <c r="FX248" s="46"/>
      <c r="FY248" s="46"/>
      <c r="FZ248" s="46"/>
      <c r="GA248" s="46"/>
      <c r="GB248" s="46"/>
      <c r="GC248" s="46"/>
      <c r="GD248" s="46"/>
      <c r="GE248" s="46"/>
      <c r="GF248" s="46"/>
      <c r="GG248" s="46"/>
      <c r="GH248" s="46"/>
      <c r="GI248" s="46"/>
      <c r="GJ248" s="46"/>
      <c r="GK248" s="46"/>
      <c r="GL248" s="46"/>
      <c r="GM248" s="46"/>
      <c r="GN248" s="46"/>
      <c r="GO248" s="46"/>
      <c r="GP248" s="46"/>
      <c r="GQ248" s="46"/>
      <c r="GR248" s="46"/>
      <c r="GS248" s="46"/>
      <c r="GT248" s="46"/>
      <c r="GU248" s="46"/>
      <c r="GV248" s="46"/>
      <c r="GW248" s="46"/>
      <c r="GX248" s="46"/>
      <c r="GY248" s="46"/>
      <c r="GZ248" s="46"/>
      <c r="HA248" s="46"/>
      <c r="HB248" s="46"/>
      <c r="HC248" s="46"/>
      <c r="HD248" s="46"/>
      <c r="HE248" s="46"/>
      <c r="HF248" s="46"/>
      <c r="HG248" s="46"/>
      <c r="HH248" s="46"/>
      <c r="HI248" s="46"/>
      <c r="HJ248" s="46"/>
      <c r="HK248" s="46"/>
      <c r="HL248" s="46"/>
      <c r="HM248" s="46"/>
      <c r="HN248" s="46"/>
      <c r="HO248" s="46"/>
      <c r="HP248" s="46"/>
      <c r="HQ248" s="46"/>
      <c r="HR248" s="46"/>
      <c r="HS248" s="46"/>
      <c r="HT248" s="46"/>
      <c r="HU248" s="46"/>
      <c r="HV248" s="46"/>
      <c r="HW248" s="46"/>
      <c r="HX248" s="46"/>
      <c r="HY248" s="46"/>
      <c r="HZ248" s="46"/>
      <c r="IA248" s="46"/>
      <c r="IB248" s="46"/>
      <c r="IC248" s="46"/>
      <c r="ID248" s="46"/>
      <c r="IE248" s="46"/>
      <c r="IF248" s="46"/>
      <c r="IG248" s="46"/>
      <c r="IH248" s="46"/>
      <c r="II248" s="46"/>
      <c r="IJ248" s="46"/>
      <c r="IK248" s="46"/>
      <c r="IL248" s="46"/>
      <c r="IM248" s="46"/>
      <c r="IN248" s="46"/>
      <c r="IO248" s="46"/>
      <c r="IP248" s="46"/>
      <c r="IQ248" s="46"/>
      <c r="IR248" s="46"/>
      <c r="IS248" s="46"/>
      <c r="IT248" s="46"/>
      <c r="IU248" s="46"/>
      <c r="IV248" s="46"/>
      <c r="IW248" s="46"/>
    </row>
    <row r="249" spans="1:257" s="1" customFormat="1" ht="9" customHeight="1">
      <c r="A249" s="43">
        <v>45166</v>
      </c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5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  <c r="DI249" s="46"/>
      <c r="DJ249" s="46"/>
      <c r="DK249" s="46"/>
      <c r="DL249" s="46"/>
      <c r="DM249" s="46"/>
      <c r="DN249" s="46"/>
      <c r="DO249" s="46"/>
      <c r="DP249" s="46"/>
      <c r="DQ249" s="46"/>
      <c r="DR249" s="46"/>
      <c r="DS249" s="46"/>
      <c r="DT249" s="46"/>
      <c r="DU249" s="46"/>
      <c r="DV249" s="46"/>
      <c r="DW249" s="46"/>
      <c r="DX249" s="46"/>
      <c r="DY249" s="46"/>
      <c r="DZ249" s="46"/>
      <c r="EA249" s="46"/>
      <c r="EB249" s="46"/>
      <c r="EC249" s="46"/>
      <c r="ED249" s="46"/>
      <c r="EE249" s="46"/>
      <c r="EF249" s="46"/>
      <c r="EG249" s="46"/>
      <c r="EH249" s="46"/>
      <c r="EI249" s="46"/>
      <c r="EJ249" s="46"/>
      <c r="EK249" s="46"/>
      <c r="EL249" s="46"/>
      <c r="EM249" s="46"/>
      <c r="EN249" s="46"/>
      <c r="EO249" s="46"/>
      <c r="EP249" s="46"/>
      <c r="EQ249" s="46"/>
      <c r="ER249" s="46"/>
      <c r="ES249" s="46"/>
      <c r="ET249" s="46"/>
      <c r="EU249" s="46"/>
      <c r="EV249" s="46"/>
      <c r="EW249" s="46"/>
      <c r="EX249" s="46"/>
      <c r="EY249" s="46"/>
      <c r="EZ249" s="46"/>
      <c r="FA249" s="46"/>
      <c r="FB249" s="46"/>
      <c r="FC249" s="46"/>
      <c r="FD249" s="46"/>
      <c r="FE249" s="46"/>
      <c r="FF249" s="46"/>
      <c r="FG249" s="46"/>
      <c r="FH249" s="46"/>
      <c r="FI249" s="46"/>
      <c r="FJ249" s="46"/>
      <c r="FK249" s="46"/>
      <c r="FL249" s="46"/>
      <c r="FM249" s="46"/>
      <c r="FN249" s="46"/>
      <c r="FO249" s="46"/>
      <c r="FP249" s="46"/>
      <c r="FQ249" s="46"/>
      <c r="FR249" s="46"/>
      <c r="FS249" s="46"/>
      <c r="FT249" s="46"/>
      <c r="FU249" s="46"/>
      <c r="FV249" s="46"/>
      <c r="FW249" s="46"/>
      <c r="FX249" s="46"/>
      <c r="FY249" s="46"/>
      <c r="FZ249" s="46"/>
      <c r="GA249" s="46"/>
      <c r="GB249" s="46"/>
      <c r="GC249" s="46"/>
      <c r="GD249" s="46"/>
      <c r="GE249" s="46"/>
      <c r="GF249" s="46"/>
      <c r="GG249" s="46"/>
      <c r="GH249" s="46"/>
      <c r="GI249" s="46"/>
      <c r="GJ249" s="46"/>
      <c r="GK249" s="46"/>
      <c r="GL249" s="46"/>
      <c r="GM249" s="46"/>
      <c r="GN249" s="46"/>
      <c r="GO249" s="46"/>
      <c r="GP249" s="46"/>
      <c r="GQ249" s="46"/>
      <c r="GR249" s="46"/>
      <c r="GS249" s="46"/>
      <c r="GT249" s="46"/>
      <c r="GU249" s="46"/>
      <c r="GV249" s="46"/>
      <c r="GW249" s="46"/>
      <c r="GX249" s="46"/>
      <c r="GY249" s="46"/>
      <c r="GZ249" s="46"/>
      <c r="HA249" s="46"/>
      <c r="HB249" s="46"/>
      <c r="HC249" s="46"/>
      <c r="HD249" s="46"/>
      <c r="HE249" s="46"/>
      <c r="HF249" s="46"/>
      <c r="HG249" s="46"/>
      <c r="HH249" s="46"/>
      <c r="HI249" s="46"/>
      <c r="HJ249" s="46"/>
      <c r="HK249" s="46"/>
      <c r="HL249" s="46"/>
      <c r="HM249" s="46"/>
      <c r="HN249" s="46"/>
      <c r="HO249" s="46"/>
      <c r="HP249" s="46"/>
      <c r="HQ249" s="46"/>
      <c r="HR249" s="46"/>
      <c r="HS249" s="46"/>
      <c r="HT249" s="46"/>
      <c r="HU249" s="46"/>
      <c r="HV249" s="46"/>
      <c r="HW249" s="46"/>
      <c r="HX249" s="46"/>
      <c r="HY249" s="46"/>
      <c r="HZ249" s="46"/>
      <c r="IA249" s="46"/>
      <c r="IB249" s="46"/>
      <c r="IC249" s="46"/>
      <c r="ID249" s="46"/>
      <c r="IE249" s="46"/>
      <c r="IF249" s="46"/>
      <c r="IG249" s="46"/>
      <c r="IH249" s="46"/>
      <c r="II249" s="46"/>
      <c r="IJ249" s="46"/>
      <c r="IK249" s="46"/>
      <c r="IL249" s="46"/>
      <c r="IM249" s="46"/>
      <c r="IN249" s="46"/>
      <c r="IO249" s="46"/>
      <c r="IP249" s="46"/>
      <c r="IQ249" s="46"/>
      <c r="IR249" s="46"/>
      <c r="IS249" s="46"/>
      <c r="IT249" s="46"/>
      <c r="IU249" s="46"/>
      <c r="IV249" s="46"/>
      <c r="IW249" s="46"/>
    </row>
    <row r="250" spans="1:257" s="1" customFormat="1" ht="9" customHeight="1">
      <c r="A250" s="43">
        <v>45167</v>
      </c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5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  <c r="DI250" s="46"/>
      <c r="DJ250" s="46"/>
      <c r="DK250" s="46"/>
      <c r="DL250" s="46"/>
      <c r="DM250" s="46"/>
      <c r="DN250" s="46"/>
      <c r="DO250" s="46"/>
      <c r="DP250" s="46"/>
      <c r="DQ250" s="46"/>
      <c r="DR250" s="46"/>
      <c r="DS250" s="46"/>
      <c r="DT250" s="46"/>
      <c r="DU250" s="46"/>
      <c r="DV250" s="46"/>
      <c r="DW250" s="46"/>
      <c r="DX250" s="46"/>
      <c r="DY250" s="46"/>
      <c r="DZ250" s="46"/>
      <c r="EA250" s="46"/>
      <c r="EB250" s="46"/>
      <c r="EC250" s="46"/>
      <c r="ED250" s="46"/>
      <c r="EE250" s="46"/>
      <c r="EF250" s="46"/>
      <c r="EG250" s="46"/>
      <c r="EH250" s="46"/>
      <c r="EI250" s="46"/>
      <c r="EJ250" s="46"/>
      <c r="EK250" s="46"/>
      <c r="EL250" s="46"/>
      <c r="EM250" s="46"/>
      <c r="EN250" s="46"/>
      <c r="EO250" s="46"/>
      <c r="EP250" s="46"/>
      <c r="EQ250" s="46"/>
      <c r="ER250" s="46"/>
      <c r="ES250" s="46"/>
      <c r="ET250" s="46"/>
      <c r="EU250" s="46"/>
      <c r="EV250" s="46"/>
      <c r="EW250" s="46"/>
      <c r="EX250" s="46"/>
      <c r="EY250" s="46"/>
      <c r="EZ250" s="46"/>
      <c r="FA250" s="46"/>
      <c r="FB250" s="46"/>
      <c r="FC250" s="46"/>
      <c r="FD250" s="46"/>
      <c r="FE250" s="46"/>
      <c r="FF250" s="46"/>
      <c r="FG250" s="46"/>
      <c r="FH250" s="46"/>
      <c r="FI250" s="46"/>
      <c r="FJ250" s="46"/>
      <c r="FK250" s="46"/>
      <c r="FL250" s="46"/>
      <c r="FM250" s="46"/>
      <c r="FN250" s="46"/>
      <c r="FO250" s="46"/>
      <c r="FP250" s="46"/>
      <c r="FQ250" s="46"/>
      <c r="FR250" s="46"/>
      <c r="FS250" s="46"/>
      <c r="FT250" s="46"/>
      <c r="FU250" s="46"/>
      <c r="FV250" s="46"/>
      <c r="FW250" s="46"/>
      <c r="FX250" s="46"/>
      <c r="FY250" s="46"/>
      <c r="FZ250" s="46"/>
      <c r="GA250" s="46"/>
      <c r="GB250" s="46"/>
      <c r="GC250" s="46"/>
      <c r="GD250" s="46"/>
      <c r="GE250" s="46"/>
      <c r="GF250" s="46"/>
      <c r="GG250" s="46"/>
      <c r="GH250" s="46"/>
      <c r="GI250" s="46"/>
      <c r="GJ250" s="46"/>
      <c r="GK250" s="46"/>
      <c r="GL250" s="46"/>
      <c r="GM250" s="46"/>
      <c r="GN250" s="46"/>
      <c r="GO250" s="46"/>
      <c r="GP250" s="46"/>
      <c r="GQ250" s="46"/>
      <c r="GR250" s="46"/>
      <c r="GS250" s="46"/>
      <c r="GT250" s="46"/>
      <c r="GU250" s="46"/>
      <c r="GV250" s="46"/>
      <c r="GW250" s="46"/>
      <c r="GX250" s="46"/>
      <c r="GY250" s="46"/>
      <c r="GZ250" s="46"/>
      <c r="HA250" s="46"/>
      <c r="HB250" s="46"/>
      <c r="HC250" s="46"/>
      <c r="HD250" s="46"/>
      <c r="HE250" s="46"/>
      <c r="HF250" s="46"/>
      <c r="HG250" s="46"/>
      <c r="HH250" s="46"/>
      <c r="HI250" s="46"/>
      <c r="HJ250" s="46"/>
      <c r="HK250" s="46"/>
      <c r="HL250" s="46"/>
      <c r="HM250" s="46"/>
      <c r="HN250" s="46"/>
      <c r="HO250" s="46"/>
      <c r="HP250" s="46"/>
      <c r="HQ250" s="46"/>
      <c r="HR250" s="46"/>
      <c r="HS250" s="46"/>
      <c r="HT250" s="46"/>
      <c r="HU250" s="46"/>
      <c r="HV250" s="46"/>
      <c r="HW250" s="46"/>
      <c r="HX250" s="46"/>
      <c r="HY250" s="46"/>
      <c r="HZ250" s="46"/>
      <c r="IA250" s="46"/>
      <c r="IB250" s="46"/>
      <c r="IC250" s="46"/>
      <c r="ID250" s="46"/>
      <c r="IE250" s="46"/>
      <c r="IF250" s="46"/>
      <c r="IG250" s="46"/>
      <c r="IH250" s="46"/>
      <c r="II250" s="46"/>
      <c r="IJ250" s="46"/>
      <c r="IK250" s="46"/>
      <c r="IL250" s="46"/>
      <c r="IM250" s="46"/>
      <c r="IN250" s="46"/>
      <c r="IO250" s="46"/>
      <c r="IP250" s="46"/>
      <c r="IQ250" s="46"/>
      <c r="IR250" s="46"/>
      <c r="IS250" s="46"/>
      <c r="IT250" s="46"/>
      <c r="IU250" s="46"/>
      <c r="IV250" s="46"/>
      <c r="IW250" s="46"/>
    </row>
    <row r="251" spans="1:257" s="1" customFormat="1" ht="9" customHeight="1">
      <c r="A251" s="43">
        <v>45168</v>
      </c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5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  <c r="DI251" s="46"/>
      <c r="DJ251" s="46"/>
      <c r="DK251" s="46"/>
      <c r="DL251" s="46"/>
      <c r="DM251" s="46"/>
      <c r="DN251" s="46"/>
      <c r="DO251" s="46"/>
      <c r="DP251" s="46"/>
      <c r="DQ251" s="46"/>
      <c r="DR251" s="46"/>
      <c r="DS251" s="46"/>
      <c r="DT251" s="46"/>
      <c r="DU251" s="46"/>
      <c r="DV251" s="46"/>
      <c r="DW251" s="46"/>
      <c r="DX251" s="46"/>
      <c r="DY251" s="46"/>
      <c r="DZ251" s="46"/>
      <c r="EA251" s="46"/>
      <c r="EB251" s="46"/>
      <c r="EC251" s="46"/>
      <c r="ED251" s="46"/>
      <c r="EE251" s="46"/>
      <c r="EF251" s="46"/>
      <c r="EG251" s="46"/>
      <c r="EH251" s="46"/>
      <c r="EI251" s="46"/>
      <c r="EJ251" s="46"/>
      <c r="EK251" s="46"/>
      <c r="EL251" s="46"/>
      <c r="EM251" s="46"/>
      <c r="EN251" s="46"/>
      <c r="EO251" s="46"/>
      <c r="EP251" s="46"/>
      <c r="EQ251" s="46"/>
      <c r="ER251" s="46"/>
      <c r="ES251" s="46"/>
      <c r="ET251" s="46"/>
      <c r="EU251" s="46"/>
      <c r="EV251" s="46"/>
      <c r="EW251" s="46"/>
      <c r="EX251" s="46"/>
      <c r="EY251" s="46"/>
      <c r="EZ251" s="46"/>
      <c r="FA251" s="46"/>
      <c r="FB251" s="46"/>
      <c r="FC251" s="46"/>
      <c r="FD251" s="46"/>
      <c r="FE251" s="46"/>
      <c r="FF251" s="46"/>
      <c r="FG251" s="46"/>
      <c r="FH251" s="46"/>
      <c r="FI251" s="46"/>
      <c r="FJ251" s="46"/>
      <c r="FK251" s="46"/>
      <c r="FL251" s="46"/>
      <c r="FM251" s="46"/>
      <c r="FN251" s="46"/>
      <c r="FO251" s="46"/>
      <c r="FP251" s="46"/>
      <c r="FQ251" s="46"/>
      <c r="FR251" s="46"/>
      <c r="FS251" s="46"/>
      <c r="FT251" s="46"/>
      <c r="FU251" s="46"/>
      <c r="FV251" s="46"/>
      <c r="FW251" s="46"/>
      <c r="FX251" s="46"/>
      <c r="FY251" s="46"/>
      <c r="FZ251" s="46"/>
      <c r="GA251" s="46"/>
      <c r="GB251" s="46"/>
      <c r="GC251" s="46"/>
      <c r="GD251" s="46"/>
      <c r="GE251" s="46"/>
      <c r="GF251" s="46"/>
      <c r="GG251" s="46"/>
      <c r="GH251" s="46"/>
      <c r="GI251" s="46"/>
      <c r="GJ251" s="46"/>
      <c r="GK251" s="46"/>
      <c r="GL251" s="46"/>
      <c r="GM251" s="46"/>
      <c r="GN251" s="46"/>
      <c r="GO251" s="46"/>
      <c r="GP251" s="46"/>
      <c r="GQ251" s="46"/>
      <c r="GR251" s="46"/>
      <c r="GS251" s="46"/>
      <c r="GT251" s="46"/>
      <c r="GU251" s="46"/>
      <c r="GV251" s="46"/>
      <c r="GW251" s="46"/>
      <c r="GX251" s="46"/>
      <c r="GY251" s="46"/>
      <c r="GZ251" s="46"/>
      <c r="HA251" s="46"/>
      <c r="HB251" s="46"/>
      <c r="HC251" s="46"/>
      <c r="HD251" s="46"/>
      <c r="HE251" s="46"/>
      <c r="HF251" s="46"/>
      <c r="HG251" s="46"/>
      <c r="HH251" s="46"/>
      <c r="HI251" s="46"/>
      <c r="HJ251" s="46"/>
      <c r="HK251" s="46"/>
      <c r="HL251" s="46"/>
      <c r="HM251" s="46"/>
      <c r="HN251" s="46"/>
      <c r="HO251" s="46"/>
      <c r="HP251" s="46"/>
      <c r="HQ251" s="46"/>
      <c r="HR251" s="46"/>
      <c r="HS251" s="46"/>
      <c r="HT251" s="46"/>
      <c r="HU251" s="46"/>
      <c r="HV251" s="46"/>
      <c r="HW251" s="46"/>
      <c r="HX251" s="46"/>
      <c r="HY251" s="46"/>
      <c r="HZ251" s="46"/>
      <c r="IA251" s="46"/>
      <c r="IB251" s="46"/>
      <c r="IC251" s="46"/>
      <c r="ID251" s="46"/>
      <c r="IE251" s="46"/>
      <c r="IF251" s="46"/>
      <c r="IG251" s="46"/>
      <c r="IH251" s="46"/>
      <c r="II251" s="46"/>
      <c r="IJ251" s="46"/>
      <c r="IK251" s="46"/>
      <c r="IL251" s="46"/>
      <c r="IM251" s="46"/>
      <c r="IN251" s="46"/>
      <c r="IO251" s="46"/>
      <c r="IP251" s="46"/>
      <c r="IQ251" s="46"/>
      <c r="IR251" s="46"/>
      <c r="IS251" s="46"/>
      <c r="IT251" s="46"/>
      <c r="IU251" s="46"/>
      <c r="IV251" s="46"/>
      <c r="IW251" s="46"/>
    </row>
    <row r="252" spans="1:257" s="1" customFormat="1" ht="9" customHeight="1">
      <c r="A252" s="43">
        <v>45169</v>
      </c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5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  <c r="DI252" s="46"/>
      <c r="DJ252" s="46"/>
      <c r="DK252" s="46"/>
      <c r="DL252" s="46"/>
      <c r="DM252" s="46"/>
      <c r="DN252" s="46"/>
      <c r="DO252" s="46"/>
      <c r="DP252" s="46"/>
      <c r="DQ252" s="46"/>
      <c r="DR252" s="46"/>
      <c r="DS252" s="46"/>
      <c r="DT252" s="46"/>
      <c r="DU252" s="46"/>
      <c r="DV252" s="46"/>
      <c r="DW252" s="46"/>
      <c r="DX252" s="46"/>
      <c r="DY252" s="46"/>
      <c r="DZ252" s="46"/>
      <c r="EA252" s="46"/>
      <c r="EB252" s="46"/>
      <c r="EC252" s="46"/>
      <c r="ED252" s="46"/>
      <c r="EE252" s="46"/>
      <c r="EF252" s="46"/>
      <c r="EG252" s="46"/>
      <c r="EH252" s="46"/>
      <c r="EI252" s="46"/>
      <c r="EJ252" s="46"/>
      <c r="EK252" s="46"/>
      <c r="EL252" s="46"/>
      <c r="EM252" s="46"/>
      <c r="EN252" s="46"/>
      <c r="EO252" s="46"/>
      <c r="EP252" s="46"/>
      <c r="EQ252" s="46"/>
      <c r="ER252" s="46"/>
      <c r="ES252" s="46"/>
      <c r="ET252" s="46"/>
      <c r="EU252" s="46"/>
      <c r="EV252" s="46"/>
      <c r="EW252" s="46"/>
      <c r="EX252" s="46"/>
      <c r="EY252" s="46"/>
      <c r="EZ252" s="46"/>
      <c r="FA252" s="46"/>
      <c r="FB252" s="46"/>
      <c r="FC252" s="46"/>
      <c r="FD252" s="46"/>
      <c r="FE252" s="46"/>
      <c r="FF252" s="46"/>
      <c r="FG252" s="46"/>
      <c r="FH252" s="46"/>
      <c r="FI252" s="46"/>
      <c r="FJ252" s="46"/>
      <c r="FK252" s="46"/>
      <c r="FL252" s="46"/>
      <c r="FM252" s="46"/>
      <c r="FN252" s="46"/>
      <c r="FO252" s="46"/>
      <c r="FP252" s="46"/>
      <c r="FQ252" s="46"/>
      <c r="FR252" s="46"/>
      <c r="FS252" s="46"/>
      <c r="FT252" s="46"/>
      <c r="FU252" s="46"/>
      <c r="FV252" s="46"/>
      <c r="FW252" s="46"/>
      <c r="FX252" s="46"/>
      <c r="FY252" s="46"/>
      <c r="FZ252" s="46"/>
      <c r="GA252" s="46"/>
      <c r="GB252" s="46"/>
      <c r="GC252" s="46"/>
      <c r="GD252" s="46"/>
      <c r="GE252" s="46"/>
      <c r="GF252" s="46"/>
      <c r="GG252" s="46"/>
      <c r="GH252" s="46"/>
      <c r="GI252" s="46"/>
      <c r="GJ252" s="46"/>
      <c r="GK252" s="46"/>
      <c r="GL252" s="46"/>
      <c r="GM252" s="46"/>
      <c r="GN252" s="46"/>
      <c r="GO252" s="46"/>
      <c r="GP252" s="46"/>
      <c r="GQ252" s="46"/>
      <c r="GR252" s="46"/>
      <c r="GS252" s="46"/>
      <c r="GT252" s="46"/>
      <c r="GU252" s="46"/>
      <c r="GV252" s="46"/>
      <c r="GW252" s="46"/>
      <c r="GX252" s="46"/>
      <c r="GY252" s="46"/>
      <c r="GZ252" s="46"/>
      <c r="HA252" s="46"/>
      <c r="HB252" s="46"/>
      <c r="HC252" s="46"/>
      <c r="HD252" s="46"/>
      <c r="HE252" s="46"/>
      <c r="HF252" s="46"/>
      <c r="HG252" s="46"/>
      <c r="HH252" s="46"/>
      <c r="HI252" s="46"/>
      <c r="HJ252" s="46"/>
      <c r="HK252" s="46"/>
      <c r="HL252" s="46"/>
      <c r="HM252" s="46"/>
      <c r="HN252" s="46"/>
      <c r="HO252" s="46"/>
      <c r="HP252" s="46"/>
      <c r="HQ252" s="46"/>
      <c r="HR252" s="46"/>
      <c r="HS252" s="46"/>
      <c r="HT252" s="46"/>
      <c r="HU252" s="46"/>
      <c r="HV252" s="46"/>
      <c r="HW252" s="46"/>
      <c r="HX252" s="46"/>
      <c r="HY252" s="46"/>
      <c r="HZ252" s="46"/>
      <c r="IA252" s="46"/>
      <c r="IB252" s="46"/>
      <c r="IC252" s="46"/>
      <c r="ID252" s="46"/>
      <c r="IE252" s="46"/>
      <c r="IF252" s="46"/>
      <c r="IG252" s="46"/>
      <c r="IH252" s="46"/>
      <c r="II252" s="46"/>
      <c r="IJ252" s="46"/>
      <c r="IK252" s="46"/>
      <c r="IL252" s="46"/>
      <c r="IM252" s="46"/>
      <c r="IN252" s="46"/>
      <c r="IO252" s="46"/>
      <c r="IP252" s="46"/>
      <c r="IQ252" s="46"/>
      <c r="IR252" s="46"/>
      <c r="IS252" s="46"/>
      <c r="IT252" s="46"/>
      <c r="IU252" s="46"/>
      <c r="IV252" s="46"/>
      <c r="IW252" s="46"/>
    </row>
    <row r="253" spans="1:257" s="1" customFormat="1" ht="9" customHeight="1">
      <c r="A253" s="43">
        <v>45170</v>
      </c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  <c r="BB253" s="45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  <c r="DI253" s="46"/>
      <c r="DJ253" s="46"/>
      <c r="DK253" s="46"/>
      <c r="DL253" s="46"/>
      <c r="DM253" s="46"/>
      <c r="DN253" s="46"/>
      <c r="DO253" s="46"/>
      <c r="DP253" s="46"/>
      <c r="DQ253" s="46"/>
      <c r="DR253" s="46"/>
      <c r="DS253" s="46"/>
      <c r="DT253" s="46"/>
      <c r="DU253" s="46"/>
      <c r="DV253" s="46"/>
      <c r="DW253" s="46"/>
      <c r="DX253" s="46"/>
      <c r="DY253" s="46"/>
      <c r="DZ253" s="46"/>
      <c r="EA253" s="46"/>
      <c r="EB253" s="46"/>
      <c r="EC253" s="46"/>
      <c r="ED253" s="46"/>
      <c r="EE253" s="46"/>
      <c r="EF253" s="46"/>
      <c r="EG253" s="46"/>
      <c r="EH253" s="46"/>
      <c r="EI253" s="46"/>
      <c r="EJ253" s="46"/>
      <c r="EK253" s="46"/>
      <c r="EL253" s="46"/>
      <c r="EM253" s="46"/>
      <c r="EN253" s="46"/>
      <c r="EO253" s="46"/>
      <c r="EP253" s="46"/>
      <c r="EQ253" s="46"/>
      <c r="ER253" s="46"/>
      <c r="ES253" s="46"/>
      <c r="ET253" s="46"/>
      <c r="EU253" s="46"/>
      <c r="EV253" s="46"/>
      <c r="EW253" s="46"/>
      <c r="EX253" s="46"/>
      <c r="EY253" s="46"/>
      <c r="EZ253" s="46"/>
      <c r="FA253" s="46"/>
      <c r="FB253" s="46"/>
      <c r="FC253" s="46"/>
      <c r="FD253" s="46"/>
      <c r="FE253" s="46"/>
      <c r="FF253" s="46"/>
      <c r="FG253" s="46"/>
      <c r="FH253" s="46"/>
      <c r="FI253" s="46"/>
      <c r="FJ253" s="46"/>
      <c r="FK253" s="46"/>
      <c r="FL253" s="46"/>
      <c r="FM253" s="46"/>
      <c r="FN253" s="46"/>
      <c r="FO253" s="46"/>
      <c r="FP253" s="46"/>
      <c r="FQ253" s="46"/>
      <c r="FR253" s="46"/>
      <c r="FS253" s="46"/>
      <c r="FT253" s="46"/>
      <c r="FU253" s="46"/>
      <c r="FV253" s="46"/>
      <c r="FW253" s="46"/>
      <c r="FX253" s="46"/>
      <c r="FY253" s="46"/>
      <c r="FZ253" s="46"/>
      <c r="GA253" s="46"/>
      <c r="GB253" s="46"/>
      <c r="GC253" s="46"/>
      <c r="GD253" s="46"/>
      <c r="GE253" s="46"/>
      <c r="GF253" s="46"/>
      <c r="GG253" s="46"/>
      <c r="GH253" s="46"/>
      <c r="GI253" s="46"/>
      <c r="GJ253" s="46"/>
      <c r="GK253" s="46"/>
      <c r="GL253" s="46"/>
      <c r="GM253" s="46"/>
      <c r="GN253" s="46"/>
      <c r="GO253" s="46"/>
      <c r="GP253" s="46"/>
      <c r="GQ253" s="46"/>
      <c r="GR253" s="46"/>
      <c r="GS253" s="46"/>
      <c r="GT253" s="46"/>
      <c r="GU253" s="46"/>
      <c r="GV253" s="46"/>
      <c r="GW253" s="46"/>
      <c r="GX253" s="46"/>
      <c r="GY253" s="46"/>
      <c r="GZ253" s="46"/>
      <c r="HA253" s="46"/>
      <c r="HB253" s="46"/>
      <c r="HC253" s="46"/>
      <c r="HD253" s="46"/>
      <c r="HE253" s="46"/>
      <c r="HF253" s="46"/>
      <c r="HG253" s="46"/>
      <c r="HH253" s="46"/>
      <c r="HI253" s="46"/>
      <c r="HJ253" s="46"/>
      <c r="HK253" s="46"/>
      <c r="HL253" s="46"/>
      <c r="HM253" s="46"/>
      <c r="HN253" s="46"/>
      <c r="HO253" s="46"/>
      <c r="HP253" s="46"/>
      <c r="HQ253" s="46"/>
      <c r="HR253" s="46"/>
      <c r="HS253" s="46"/>
      <c r="HT253" s="46"/>
      <c r="HU253" s="46"/>
      <c r="HV253" s="46"/>
      <c r="HW253" s="46"/>
      <c r="HX253" s="46"/>
      <c r="HY253" s="46"/>
      <c r="HZ253" s="46"/>
      <c r="IA253" s="46"/>
      <c r="IB253" s="46"/>
      <c r="IC253" s="46"/>
      <c r="ID253" s="46"/>
      <c r="IE253" s="46"/>
      <c r="IF253" s="46"/>
      <c r="IG253" s="46"/>
      <c r="IH253" s="46"/>
      <c r="II253" s="46"/>
      <c r="IJ253" s="46"/>
      <c r="IK253" s="46"/>
      <c r="IL253" s="46"/>
      <c r="IM253" s="46"/>
      <c r="IN253" s="46"/>
      <c r="IO253" s="46"/>
      <c r="IP253" s="46"/>
      <c r="IQ253" s="46"/>
      <c r="IR253" s="46"/>
      <c r="IS253" s="46"/>
      <c r="IT253" s="46"/>
      <c r="IU253" s="46"/>
      <c r="IV253" s="46"/>
      <c r="IW253" s="46"/>
    </row>
    <row r="254" spans="1:257" s="1" customFormat="1" ht="9" customHeight="1">
      <c r="A254" s="43">
        <v>45171</v>
      </c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  <c r="BB254" s="45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  <c r="DI254" s="46"/>
      <c r="DJ254" s="46"/>
      <c r="DK254" s="46"/>
      <c r="DL254" s="46"/>
      <c r="DM254" s="46"/>
      <c r="DN254" s="46"/>
      <c r="DO254" s="46"/>
      <c r="DP254" s="46"/>
      <c r="DQ254" s="46"/>
      <c r="DR254" s="46"/>
      <c r="DS254" s="46"/>
      <c r="DT254" s="46"/>
      <c r="DU254" s="46"/>
      <c r="DV254" s="46"/>
      <c r="DW254" s="46"/>
      <c r="DX254" s="46"/>
      <c r="DY254" s="46"/>
      <c r="DZ254" s="46"/>
      <c r="EA254" s="46"/>
      <c r="EB254" s="46"/>
      <c r="EC254" s="46"/>
      <c r="ED254" s="46"/>
      <c r="EE254" s="46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6"/>
      <c r="ER254" s="46"/>
      <c r="ES254" s="46"/>
      <c r="ET254" s="46"/>
      <c r="EU254" s="46"/>
      <c r="EV254" s="46"/>
      <c r="EW254" s="46"/>
      <c r="EX254" s="46"/>
      <c r="EY254" s="46"/>
      <c r="EZ254" s="46"/>
      <c r="FA254" s="46"/>
      <c r="FB254" s="46"/>
      <c r="FC254" s="46"/>
      <c r="FD254" s="46"/>
      <c r="FE254" s="46"/>
      <c r="FF254" s="46"/>
      <c r="FG254" s="46"/>
      <c r="FH254" s="46"/>
      <c r="FI254" s="46"/>
      <c r="FJ254" s="46"/>
      <c r="FK254" s="46"/>
      <c r="FL254" s="46"/>
      <c r="FM254" s="46"/>
      <c r="FN254" s="46"/>
      <c r="FO254" s="46"/>
      <c r="FP254" s="46"/>
      <c r="FQ254" s="46"/>
      <c r="FR254" s="46"/>
      <c r="FS254" s="46"/>
      <c r="FT254" s="46"/>
      <c r="FU254" s="46"/>
      <c r="FV254" s="46"/>
      <c r="FW254" s="46"/>
      <c r="FX254" s="46"/>
      <c r="FY254" s="46"/>
      <c r="FZ254" s="46"/>
      <c r="GA254" s="46"/>
      <c r="GB254" s="46"/>
      <c r="GC254" s="46"/>
      <c r="GD254" s="46"/>
      <c r="GE254" s="46"/>
      <c r="GF254" s="46"/>
      <c r="GG254" s="46"/>
      <c r="GH254" s="46"/>
      <c r="GI254" s="46"/>
      <c r="GJ254" s="46"/>
      <c r="GK254" s="46"/>
      <c r="GL254" s="46"/>
      <c r="GM254" s="46"/>
      <c r="GN254" s="46"/>
      <c r="GO254" s="46"/>
      <c r="GP254" s="46"/>
      <c r="GQ254" s="46"/>
      <c r="GR254" s="46"/>
      <c r="GS254" s="46"/>
      <c r="GT254" s="46"/>
      <c r="GU254" s="46"/>
      <c r="GV254" s="46"/>
      <c r="GW254" s="46"/>
      <c r="GX254" s="46"/>
      <c r="GY254" s="46"/>
      <c r="GZ254" s="46"/>
      <c r="HA254" s="46"/>
      <c r="HB254" s="46"/>
      <c r="HC254" s="46"/>
      <c r="HD254" s="46"/>
      <c r="HE254" s="46"/>
      <c r="HF254" s="46"/>
      <c r="HG254" s="46"/>
      <c r="HH254" s="46"/>
      <c r="HI254" s="46"/>
      <c r="HJ254" s="46"/>
      <c r="HK254" s="46"/>
      <c r="HL254" s="46"/>
      <c r="HM254" s="46"/>
      <c r="HN254" s="46"/>
      <c r="HO254" s="46"/>
      <c r="HP254" s="46"/>
      <c r="HQ254" s="46"/>
      <c r="HR254" s="46"/>
      <c r="HS254" s="46"/>
      <c r="HT254" s="46"/>
      <c r="HU254" s="46"/>
      <c r="HV254" s="46"/>
      <c r="HW254" s="46"/>
      <c r="HX254" s="46"/>
      <c r="HY254" s="46"/>
      <c r="HZ254" s="46"/>
      <c r="IA254" s="46"/>
      <c r="IB254" s="46"/>
      <c r="IC254" s="46"/>
      <c r="ID254" s="46"/>
      <c r="IE254" s="46"/>
      <c r="IF254" s="46"/>
      <c r="IG254" s="46"/>
      <c r="IH254" s="46"/>
      <c r="II254" s="46"/>
      <c r="IJ254" s="46"/>
      <c r="IK254" s="46"/>
      <c r="IL254" s="46"/>
      <c r="IM254" s="46"/>
      <c r="IN254" s="46"/>
      <c r="IO254" s="46"/>
      <c r="IP254" s="46"/>
      <c r="IQ254" s="46"/>
      <c r="IR254" s="46"/>
      <c r="IS254" s="46"/>
      <c r="IT254" s="46"/>
      <c r="IU254" s="46"/>
      <c r="IV254" s="46"/>
      <c r="IW254" s="46"/>
    </row>
    <row r="255" spans="1:257" s="1" customFormat="1" ht="9" customHeight="1">
      <c r="A255" s="43">
        <v>45172</v>
      </c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5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  <c r="DI255" s="46"/>
      <c r="DJ255" s="46"/>
      <c r="DK255" s="46"/>
      <c r="DL255" s="46"/>
      <c r="DM255" s="46"/>
      <c r="DN255" s="46"/>
      <c r="DO255" s="46"/>
      <c r="DP255" s="46"/>
      <c r="DQ255" s="46"/>
      <c r="DR255" s="46"/>
      <c r="DS255" s="46"/>
      <c r="DT255" s="46"/>
      <c r="DU255" s="46"/>
      <c r="DV255" s="46"/>
      <c r="DW255" s="46"/>
      <c r="DX255" s="46"/>
      <c r="DY255" s="46"/>
      <c r="DZ255" s="46"/>
      <c r="EA255" s="46"/>
      <c r="EB255" s="46"/>
      <c r="EC255" s="46"/>
      <c r="ED255" s="46"/>
      <c r="EE255" s="46"/>
      <c r="EF255" s="46"/>
      <c r="EG255" s="46"/>
      <c r="EH255" s="46"/>
      <c r="EI255" s="46"/>
      <c r="EJ255" s="46"/>
      <c r="EK255" s="46"/>
      <c r="EL255" s="46"/>
      <c r="EM255" s="46"/>
      <c r="EN255" s="46"/>
      <c r="EO255" s="46"/>
      <c r="EP255" s="46"/>
      <c r="EQ255" s="46"/>
      <c r="ER255" s="46"/>
      <c r="ES255" s="46"/>
      <c r="ET255" s="46"/>
      <c r="EU255" s="46"/>
      <c r="EV255" s="46"/>
      <c r="EW255" s="46"/>
      <c r="EX255" s="46"/>
      <c r="EY255" s="46"/>
      <c r="EZ255" s="46"/>
      <c r="FA255" s="46"/>
      <c r="FB255" s="46"/>
      <c r="FC255" s="46"/>
      <c r="FD255" s="46"/>
      <c r="FE255" s="46"/>
      <c r="FF255" s="46"/>
      <c r="FG255" s="46"/>
      <c r="FH255" s="46"/>
      <c r="FI255" s="46"/>
      <c r="FJ255" s="46"/>
      <c r="FK255" s="46"/>
      <c r="FL255" s="46"/>
      <c r="FM255" s="46"/>
      <c r="FN255" s="46"/>
      <c r="FO255" s="46"/>
      <c r="FP255" s="46"/>
      <c r="FQ255" s="46"/>
      <c r="FR255" s="46"/>
      <c r="FS255" s="46"/>
      <c r="FT255" s="46"/>
      <c r="FU255" s="46"/>
      <c r="FV255" s="46"/>
      <c r="FW255" s="46"/>
      <c r="FX255" s="46"/>
      <c r="FY255" s="46"/>
      <c r="FZ255" s="46"/>
      <c r="GA255" s="46"/>
      <c r="GB255" s="46"/>
      <c r="GC255" s="46"/>
      <c r="GD255" s="46"/>
      <c r="GE255" s="46"/>
      <c r="GF255" s="46"/>
      <c r="GG255" s="46"/>
      <c r="GH255" s="46"/>
      <c r="GI255" s="46"/>
      <c r="GJ255" s="46"/>
      <c r="GK255" s="46"/>
      <c r="GL255" s="46"/>
      <c r="GM255" s="46"/>
      <c r="GN255" s="46"/>
      <c r="GO255" s="46"/>
      <c r="GP255" s="46"/>
      <c r="GQ255" s="46"/>
      <c r="GR255" s="46"/>
      <c r="GS255" s="46"/>
      <c r="GT255" s="46"/>
      <c r="GU255" s="46"/>
      <c r="GV255" s="46"/>
      <c r="GW255" s="46"/>
      <c r="GX255" s="46"/>
      <c r="GY255" s="46"/>
      <c r="GZ255" s="46"/>
      <c r="HA255" s="46"/>
      <c r="HB255" s="46"/>
      <c r="HC255" s="46"/>
      <c r="HD255" s="46"/>
      <c r="HE255" s="46"/>
      <c r="HF255" s="46"/>
      <c r="HG255" s="46"/>
      <c r="HH255" s="46"/>
      <c r="HI255" s="46"/>
      <c r="HJ255" s="46"/>
      <c r="HK255" s="46"/>
      <c r="HL255" s="46"/>
      <c r="HM255" s="46"/>
      <c r="HN255" s="46"/>
      <c r="HO255" s="46"/>
      <c r="HP255" s="46"/>
      <c r="HQ255" s="46"/>
      <c r="HR255" s="46"/>
      <c r="HS255" s="46"/>
      <c r="HT255" s="46"/>
      <c r="HU255" s="46"/>
      <c r="HV255" s="46"/>
      <c r="HW255" s="46"/>
      <c r="HX255" s="46"/>
      <c r="HY255" s="46"/>
      <c r="HZ255" s="46"/>
      <c r="IA255" s="46"/>
      <c r="IB255" s="46"/>
      <c r="IC255" s="46"/>
      <c r="ID255" s="46"/>
      <c r="IE255" s="46"/>
      <c r="IF255" s="46"/>
      <c r="IG255" s="46"/>
      <c r="IH255" s="46"/>
      <c r="II255" s="46"/>
      <c r="IJ255" s="46"/>
      <c r="IK255" s="46"/>
      <c r="IL255" s="46"/>
      <c r="IM255" s="46"/>
      <c r="IN255" s="46"/>
      <c r="IO255" s="46"/>
      <c r="IP255" s="46"/>
      <c r="IQ255" s="46"/>
      <c r="IR255" s="46"/>
      <c r="IS255" s="46"/>
      <c r="IT255" s="46"/>
      <c r="IU255" s="46"/>
      <c r="IV255" s="46"/>
      <c r="IW255" s="46"/>
    </row>
    <row r="256" spans="1:257" s="1" customFormat="1" ht="9" customHeight="1">
      <c r="A256" s="43">
        <v>45173</v>
      </c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5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  <c r="DI256" s="46"/>
      <c r="DJ256" s="46"/>
      <c r="DK256" s="46"/>
      <c r="DL256" s="46"/>
      <c r="DM256" s="46"/>
      <c r="DN256" s="46"/>
      <c r="DO256" s="46"/>
      <c r="DP256" s="46"/>
      <c r="DQ256" s="46"/>
      <c r="DR256" s="46"/>
      <c r="DS256" s="46"/>
      <c r="DT256" s="46"/>
      <c r="DU256" s="46"/>
      <c r="DV256" s="46"/>
      <c r="DW256" s="46"/>
      <c r="DX256" s="46"/>
      <c r="DY256" s="46"/>
      <c r="DZ256" s="46"/>
      <c r="EA256" s="46"/>
      <c r="EB256" s="46"/>
      <c r="EC256" s="46"/>
      <c r="ED256" s="46"/>
      <c r="EE256" s="46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6"/>
      <c r="ER256" s="46"/>
      <c r="ES256" s="46"/>
      <c r="ET256" s="46"/>
      <c r="EU256" s="46"/>
      <c r="EV256" s="46"/>
      <c r="EW256" s="46"/>
      <c r="EX256" s="46"/>
      <c r="EY256" s="46"/>
      <c r="EZ256" s="46"/>
      <c r="FA256" s="46"/>
      <c r="FB256" s="46"/>
      <c r="FC256" s="46"/>
      <c r="FD256" s="46"/>
      <c r="FE256" s="46"/>
      <c r="FF256" s="46"/>
      <c r="FG256" s="46"/>
      <c r="FH256" s="46"/>
      <c r="FI256" s="46"/>
      <c r="FJ256" s="46"/>
      <c r="FK256" s="46"/>
      <c r="FL256" s="46"/>
      <c r="FM256" s="46"/>
      <c r="FN256" s="46"/>
      <c r="FO256" s="46"/>
      <c r="FP256" s="46"/>
      <c r="FQ256" s="46"/>
      <c r="FR256" s="46"/>
      <c r="FS256" s="46"/>
      <c r="FT256" s="46"/>
      <c r="FU256" s="46"/>
      <c r="FV256" s="46"/>
      <c r="FW256" s="46"/>
      <c r="FX256" s="46"/>
      <c r="FY256" s="46"/>
      <c r="FZ256" s="46"/>
      <c r="GA256" s="46"/>
      <c r="GB256" s="46"/>
      <c r="GC256" s="46"/>
      <c r="GD256" s="46"/>
      <c r="GE256" s="46"/>
      <c r="GF256" s="46"/>
      <c r="GG256" s="46"/>
      <c r="GH256" s="46"/>
      <c r="GI256" s="46"/>
      <c r="GJ256" s="46"/>
      <c r="GK256" s="46"/>
      <c r="GL256" s="46"/>
      <c r="GM256" s="46"/>
      <c r="GN256" s="46"/>
      <c r="GO256" s="46"/>
      <c r="GP256" s="46"/>
      <c r="GQ256" s="46"/>
      <c r="GR256" s="46"/>
      <c r="GS256" s="46"/>
      <c r="GT256" s="46"/>
      <c r="GU256" s="46"/>
      <c r="GV256" s="46"/>
      <c r="GW256" s="46"/>
      <c r="GX256" s="46"/>
      <c r="GY256" s="46"/>
      <c r="GZ256" s="46"/>
      <c r="HA256" s="46"/>
      <c r="HB256" s="46"/>
      <c r="HC256" s="46"/>
      <c r="HD256" s="46"/>
      <c r="HE256" s="46"/>
      <c r="HF256" s="46"/>
      <c r="HG256" s="46"/>
      <c r="HH256" s="46"/>
      <c r="HI256" s="46"/>
      <c r="HJ256" s="46"/>
      <c r="HK256" s="46"/>
      <c r="HL256" s="46"/>
      <c r="HM256" s="46"/>
      <c r="HN256" s="46"/>
      <c r="HO256" s="46"/>
      <c r="HP256" s="46"/>
      <c r="HQ256" s="46"/>
      <c r="HR256" s="46"/>
      <c r="HS256" s="46"/>
      <c r="HT256" s="46"/>
      <c r="HU256" s="46"/>
      <c r="HV256" s="46"/>
      <c r="HW256" s="46"/>
      <c r="HX256" s="46"/>
      <c r="HY256" s="46"/>
      <c r="HZ256" s="46"/>
      <c r="IA256" s="46"/>
      <c r="IB256" s="46"/>
      <c r="IC256" s="46"/>
      <c r="ID256" s="46"/>
      <c r="IE256" s="46"/>
      <c r="IF256" s="46"/>
      <c r="IG256" s="46"/>
      <c r="IH256" s="46"/>
      <c r="II256" s="46"/>
      <c r="IJ256" s="46"/>
      <c r="IK256" s="46"/>
      <c r="IL256" s="46"/>
      <c r="IM256" s="46"/>
      <c r="IN256" s="46"/>
      <c r="IO256" s="46"/>
      <c r="IP256" s="46"/>
      <c r="IQ256" s="46"/>
      <c r="IR256" s="46"/>
      <c r="IS256" s="46"/>
      <c r="IT256" s="46"/>
      <c r="IU256" s="46"/>
      <c r="IV256" s="46"/>
      <c r="IW256" s="46"/>
    </row>
    <row r="257" spans="1:257" s="1" customFormat="1" ht="9" customHeight="1">
      <c r="A257" s="43">
        <v>45174</v>
      </c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5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  <c r="DI257" s="46"/>
      <c r="DJ257" s="46"/>
      <c r="DK257" s="46"/>
      <c r="DL257" s="46"/>
      <c r="DM257" s="46"/>
      <c r="DN257" s="46"/>
      <c r="DO257" s="46"/>
      <c r="DP257" s="46"/>
      <c r="DQ257" s="46"/>
      <c r="DR257" s="46"/>
      <c r="DS257" s="46"/>
      <c r="DT257" s="46"/>
      <c r="DU257" s="46"/>
      <c r="DV257" s="46"/>
      <c r="DW257" s="46"/>
      <c r="DX257" s="46"/>
      <c r="DY257" s="46"/>
      <c r="DZ257" s="46"/>
      <c r="EA257" s="46"/>
      <c r="EB257" s="46"/>
      <c r="EC257" s="46"/>
      <c r="ED257" s="46"/>
      <c r="EE257" s="46"/>
      <c r="EF257" s="46"/>
      <c r="EG257" s="46"/>
      <c r="EH257" s="46"/>
      <c r="EI257" s="46"/>
      <c r="EJ257" s="46"/>
      <c r="EK257" s="46"/>
      <c r="EL257" s="46"/>
      <c r="EM257" s="46"/>
      <c r="EN257" s="46"/>
      <c r="EO257" s="46"/>
      <c r="EP257" s="46"/>
      <c r="EQ257" s="46"/>
      <c r="ER257" s="46"/>
      <c r="ES257" s="46"/>
      <c r="ET257" s="46"/>
      <c r="EU257" s="46"/>
      <c r="EV257" s="46"/>
      <c r="EW257" s="46"/>
      <c r="EX257" s="46"/>
      <c r="EY257" s="46"/>
      <c r="EZ257" s="46"/>
      <c r="FA257" s="46"/>
      <c r="FB257" s="46"/>
      <c r="FC257" s="46"/>
      <c r="FD257" s="46"/>
      <c r="FE257" s="46"/>
      <c r="FF257" s="46"/>
      <c r="FG257" s="46"/>
      <c r="FH257" s="46"/>
      <c r="FI257" s="46"/>
      <c r="FJ257" s="46"/>
      <c r="FK257" s="46"/>
      <c r="FL257" s="46"/>
      <c r="FM257" s="46"/>
      <c r="FN257" s="46"/>
      <c r="FO257" s="46"/>
      <c r="FP257" s="46"/>
      <c r="FQ257" s="46"/>
      <c r="FR257" s="46"/>
      <c r="FS257" s="46"/>
      <c r="FT257" s="46"/>
      <c r="FU257" s="46"/>
      <c r="FV257" s="46"/>
      <c r="FW257" s="46"/>
      <c r="FX257" s="46"/>
      <c r="FY257" s="46"/>
      <c r="FZ257" s="46"/>
      <c r="GA257" s="46"/>
      <c r="GB257" s="46"/>
      <c r="GC257" s="46"/>
      <c r="GD257" s="46"/>
      <c r="GE257" s="46"/>
      <c r="GF257" s="46"/>
      <c r="GG257" s="46"/>
      <c r="GH257" s="46"/>
      <c r="GI257" s="46"/>
      <c r="GJ257" s="46"/>
      <c r="GK257" s="46"/>
      <c r="GL257" s="46"/>
      <c r="GM257" s="46"/>
      <c r="GN257" s="46"/>
      <c r="GO257" s="46"/>
      <c r="GP257" s="46"/>
      <c r="GQ257" s="46"/>
      <c r="GR257" s="46"/>
      <c r="GS257" s="46"/>
      <c r="GT257" s="46"/>
      <c r="GU257" s="46"/>
      <c r="GV257" s="46"/>
      <c r="GW257" s="46"/>
      <c r="GX257" s="46"/>
      <c r="GY257" s="46"/>
      <c r="GZ257" s="46"/>
      <c r="HA257" s="46"/>
      <c r="HB257" s="46"/>
      <c r="HC257" s="46"/>
      <c r="HD257" s="46"/>
      <c r="HE257" s="46"/>
      <c r="HF257" s="46"/>
      <c r="HG257" s="46"/>
      <c r="HH257" s="46"/>
      <c r="HI257" s="46"/>
      <c r="HJ257" s="46"/>
      <c r="HK257" s="46"/>
      <c r="HL257" s="46"/>
      <c r="HM257" s="46"/>
      <c r="HN257" s="46"/>
      <c r="HO257" s="46"/>
      <c r="HP257" s="46"/>
      <c r="HQ257" s="46"/>
      <c r="HR257" s="46"/>
      <c r="HS257" s="46"/>
      <c r="HT257" s="46"/>
      <c r="HU257" s="46"/>
      <c r="HV257" s="46"/>
      <c r="HW257" s="46"/>
      <c r="HX257" s="46"/>
      <c r="HY257" s="46"/>
      <c r="HZ257" s="46"/>
      <c r="IA257" s="46"/>
      <c r="IB257" s="46"/>
      <c r="IC257" s="46"/>
      <c r="ID257" s="46"/>
      <c r="IE257" s="46"/>
      <c r="IF257" s="46"/>
      <c r="IG257" s="46"/>
      <c r="IH257" s="46"/>
      <c r="II257" s="46"/>
      <c r="IJ257" s="46"/>
      <c r="IK257" s="46"/>
      <c r="IL257" s="46"/>
      <c r="IM257" s="46"/>
      <c r="IN257" s="46"/>
      <c r="IO257" s="46"/>
      <c r="IP257" s="46"/>
      <c r="IQ257" s="46"/>
      <c r="IR257" s="46"/>
      <c r="IS257" s="46"/>
      <c r="IT257" s="46"/>
      <c r="IU257" s="46"/>
      <c r="IV257" s="46"/>
      <c r="IW257" s="46"/>
    </row>
    <row r="258" spans="1:257" s="1" customFormat="1" ht="9" customHeight="1">
      <c r="A258" s="43">
        <v>45175</v>
      </c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  <c r="BB258" s="45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  <c r="DI258" s="46"/>
      <c r="DJ258" s="46"/>
      <c r="DK258" s="46"/>
      <c r="DL258" s="46"/>
      <c r="DM258" s="46"/>
      <c r="DN258" s="46"/>
      <c r="DO258" s="46"/>
      <c r="DP258" s="46"/>
      <c r="DQ258" s="46"/>
      <c r="DR258" s="46"/>
      <c r="DS258" s="46"/>
      <c r="DT258" s="46"/>
      <c r="DU258" s="46"/>
      <c r="DV258" s="46"/>
      <c r="DW258" s="46"/>
      <c r="DX258" s="46"/>
      <c r="DY258" s="46"/>
      <c r="DZ258" s="46"/>
      <c r="EA258" s="46"/>
      <c r="EB258" s="46"/>
      <c r="EC258" s="46"/>
      <c r="ED258" s="46"/>
      <c r="EE258" s="46"/>
      <c r="EF258" s="46"/>
      <c r="EG258" s="46"/>
      <c r="EH258" s="46"/>
      <c r="EI258" s="46"/>
      <c r="EJ258" s="46"/>
      <c r="EK258" s="46"/>
      <c r="EL258" s="46"/>
      <c r="EM258" s="46"/>
      <c r="EN258" s="46"/>
      <c r="EO258" s="46"/>
      <c r="EP258" s="46"/>
      <c r="EQ258" s="46"/>
      <c r="ER258" s="46"/>
      <c r="ES258" s="46"/>
      <c r="ET258" s="46"/>
      <c r="EU258" s="46"/>
      <c r="EV258" s="46"/>
      <c r="EW258" s="46"/>
      <c r="EX258" s="46"/>
      <c r="EY258" s="46"/>
      <c r="EZ258" s="46"/>
      <c r="FA258" s="46"/>
      <c r="FB258" s="46"/>
      <c r="FC258" s="46"/>
      <c r="FD258" s="46"/>
      <c r="FE258" s="46"/>
      <c r="FF258" s="46"/>
      <c r="FG258" s="46"/>
      <c r="FH258" s="46"/>
      <c r="FI258" s="46"/>
      <c r="FJ258" s="46"/>
      <c r="FK258" s="46"/>
      <c r="FL258" s="46"/>
      <c r="FM258" s="46"/>
      <c r="FN258" s="46"/>
      <c r="FO258" s="46"/>
      <c r="FP258" s="46"/>
      <c r="FQ258" s="46"/>
      <c r="FR258" s="46"/>
      <c r="FS258" s="46"/>
      <c r="FT258" s="46"/>
      <c r="FU258" s="46"/>
      <c r="FV258" s="46"/>
      <c r="FW258" s="46"/>
      <c r="FX258" s="46"/>
      <c r="FY258" s="46"/>
      <c r="FZ258" s="46"/>
      <c r="GA258" s="46"/>
      <c r="GB258" s="46"/>
      <c r="GC258" s="46"/>
      <c r="GD258" s="46"/>
      <c r="GE258" s="46"/>
      <c r="GF258" s="46"/>
      <c r="GG258" s="46"/>
      <c r="GH258" s="46"/>
      <c r="GI258" s="46"/>
      <c r="GJ258" s="46"/>
      <c r="GK258" s="46"/>
      <c r="GL258" s="46"/>
      <c r="GM258" s="46"/>
      <c r="GN258" s="46"/>
      <c r="GO258" s="46"/>
      <c r="GP258" s="46"/>
      <c r="GQ258" s="46"/>
      <c r="GR258" s="46"/>
      <c r="GS258" s="46"/>
      <c r="GT258" s="46"/>
      <c r="GU258" s="46"/>
      <c r="GV258" s="46"/>
      <c r="GW258" s="46"/>
      <c r="GX258" s="46"/>
      <c r="GY258" s="46"/>
      <c r="GZ258" s="46"/>
      <c r="HA258" s="46"/>
      <c r="HB258" s="46"/>
      <c r="HC258" s="46"/>
      <c r="HD258" s="46"/>
      <c r="HE258" s="46"/>
      <c r="HF258" s="46"/>
      <c r="HG258" s="46"/>
      <c r="HH258" s="46"/>
      <c r="HI258" s="46"/>
      <c r="HJ258" s="46"/>
      <c r="HK258" s="46"/>
      <c r="HL258" s="46"/>
      <c r="HM258" s="46"/>
      <c r="HN258" s="46"/>
      <c r="HO258" s="46"/>
      <c r="HP258" s="46"/>
      <c r="HQ258" s="46"/>
      <c r="HR258" s="46"/>
      <c r="HS258" s="46"/>
      <c r="HT258" s="46"/>
      <c r="HU258" s="46"/>
      <c r="HV258" s="46"/>
      <c r="HW258" s="46"/>
      <c r="HX258" s="46"/>
      <c r="HY258" s="46"/>
      <c r="HZ258" s="46"/>
      <c r="IA258" s="46"/>
      <c r="IB258" s="46"/>
      <c r="IC258" s="46"/>
      <c r="ID258" s="46"/>
      <c r="IE258" s="46"/>
      <c r="IF258" s="46"/>
      <c r="IG258" s="46"/>
      <c r="IH258" s="46"/>
      <c r="II258" s="46"/>
      <c r="IJ258" s="46"/>
      <c r="IK258" s="46"/>
      <c r="IL258" s="46"/>
      <c r="IM258" s="46"/>
      <c r="IN258" s="46"/>
      <c r="IO258" s="46"/>
      <c r="IP258" s="46"/>
      <c r="IQ258" s="46"/>
      <c r="IR258" s="46"/>
      <c r="IS258" s="46"/>
      <c r="IT258" s="46"/>
      <c r="IU258" s="46"/>
      <c r="IV258" s="46"/>
      <c r="IW258" s="46"/>
    </row>
    <row r="259" spans="1:257" s="1" customFormat="1" ht="9" customHeight="1">
      <c r="A259" s="43">
        <v>45176</v>
      </c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5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  <c r="DI259" s="46"/>
      <c r="DJ259" s="46"/>
      <c r="DK259" s="46"/>
      <c r="DL259" s="46"/>
      <c r="DM259" s="46"/>
      <c r="DN259" s="46"/>
      <c r="DO259" s="46"/>
      <c r="DP259" s="46"/>
      <c r="DQ259" s="46"/>
      <c r="DR259" s="46"/>
      <c r="DS259" s="46"/>
      <c r="DT259" s="46"/>
      <c r="DU259" s="46"/>
      <c r="DV259" s="46"/>
      <c r="DW259" s="46"/>
      <c r="DX259" s="46"/>
      <c r="DY259" s="46"/>
      <c r="DZ259" s="46"/>
      <c r="EA259" s="46"/>
      <c r="EB259" s="46"/>
      <c r="EC259" s="46"/>
      <c r="ED259" s="46"/>
      <c r="EE259" s="46"/>
      <c r="EF259" s="46"/>
      <c r="EG259" s="46"/>
      <c r="EH259" s="46"/>
      <c r="EI259" s="46"/>
      <c r="EJ259" s="46"/>
      <c r="EK259" s="46"/>
      <c r="EL259" s="46"/>
      <c r="EM259" s="46"/>
      <c r="EN259" s="46"/>
      <c r="EO259" s="46"/>
      <c r="EP259" s="46"/>
      <c r="EQ259" s="46"/>
      <c r="ER259" s="46"/>
      <c r="ES259" s="46"/>
      <c r="ET259" s="46"/>
      <c r="EU259" s="46"/>
      <c r="EV259" s="46"/>
      <c r="EW259" s="46"/>
      <c r="EX259" s="46"/>
      <c r="EY259" s="46"/>
      <c r="EZ259" s="46"/>
      <c r="FA259" s="46"/>
      <c r="FB259" s="46"/>
      <c r="FC259" s="46"/>
      <c r="FD259" s="46"/>
      <c r="FE259" s="46"/>
      <c r="FF259" s="46"/>
      <c r="FG259" s="46"/>
      <c r="FH259" s="46"/>
      <c r="FI259" s="46"/>
      <c r="FJ259" s="46"/>
      <c r="FK259" s="46"/>
      <c r="FL259" s="46"/>
      <c r="FM259" s="46"/>
      <c r="FN259" s="46"/>
      <c r="FO259" s="46"/>
      <c r="FP259" s="46"/>
      <c r="FQ259" s="46"/>
      <c r="FR259" s="46"/>
      <c r="FS259" s="46"/>
      <c r="FT259" s="46"/>
      <c r="FU259" s="46"/>
      <c r="FV259" s="46"/>
      <c r="FW259" s="46"/>
      <c r="FX259" s="46"/>
      <c r="FY259" s="46"/>
      <c r="FZ259" s="46"/>
      <c r="GA259" s="46"/>
      <c r="GB259" s="46"/>
      <c r="GC259" s="46"/>
      <c r="GD259" s="46"/>
      <c r="GE259" s="46"/>
      <c r="GF259" s="46"/>
      <c r="GG259" s="46"/>
      <c r="GH259" s="46"/>
      <c r="GI259" s="46"/>
      <c r="GJ259" s="46"/>
      <c r="GK259" s="46"/>
      <c r="GL259" s="46"/>
      <c r="GM259" s="46"/>
      <c r="GN259" s="46"/>
      <c r="GO259" s="46"/>
      <c r="GP259" s="46"/>
      <c r="GQ259" s="46"/>
      <c r="GR259" s="46"/>
      <c r="GS259" s="46"/>
      <c r="GT259" s="46"/>
      <c r="GU259" s="46"/>
      <c r="GV259" s="46"/>
      <c r="GW259" s="46"/>
      <c r="GX259" s="46"/>
      <c r="GY259" s="46"/>
      <c r="GZ259" s="46"/>
      <c r="HA259" s="46"/>
      <c r="HB259" s="46"/>
      <c r="HC259" s="46"/>
      <c r="HD259" s="46"/>
      <c r="HE259" s="46"/>
      <c r="HF259" s="46"/>
      <c r="HG259" s="46"/>
      <c r="HH259" s="46"/>
      <c r="HI259" s="46"/>
      <c r="HJ259" s="46"/>
      <c r="HK259" s="46"/>
      <c r="HL259" s="46"/>
      <c r="HM259" s="46"/>
      <c r="HN259" s="46"/>
      <c r="HO259" s="46"/>
      <c r="HP259" s="46"/>
      <c r="HQ259" s="46"/>
      <c r="HR259" s="46"/>
      <c r="HS259" s="46"/>
      <c r="HT259" s="46"/>
      <c r="HU259" s="46"/>
      <c r="HV259" s="46"/>
      <c r="HW259" s="46"/>
      <c r="HX259" s="46"/>
      <c r="HY259" s="46"/>
      <c r="HZ259" s="46"/>
      <c r="IA259" s="46"/>
      <c r="IB259" s="46"/>
      <c r="IC259" s="46"/>
      <c r="ID259" s="46"/>
      <c r="IE259" s="46"/>
      <c r="IF259" s="46"/>
      <c r="IG259" s="46"/>
      <c r="IH259" s="46"/>
      <c r="II259" s="46"/>
      <c r="IJ259" s="46"/>
      <c r="IK259" s="46"/>
      <c r="IL259" s="46"/>
      <c r="IM259" s="46"/>
      <c r="IN259" s="46"/>
      <c r="IO259" s="46"/>
      <c r="IP259" s="46"/>
      <c r="IQ259" s="46"/>
      <c r="IR259" s="46"/>
      <c r="IS259" s="46"/>
      <c r="IT259" s="46"/>
      <c r="IU259" s="46"/>
      <c r="IV259" s="46"/>
      <c r="IW259" s="46"/>
    </row>
    <row r="260" spans="1:257" s="1" customFormat="1" ht="9" customHeight="1">
      <c r="A260" s="43">
        <v>45177</v>
      </c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5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  <c r="DI260" s="46"/>
      <c r="DJ260" s="46"/>
      <c r="DK260" s="46"/>
      <c r="DL260" s="46"/>
      <c r="DM260" s="46"/>
      <c r="DN260" s="46"/>
      <c r="DO260" s="46"/>
      <c r="DP260" s="46"/>
      <c r="DQ260" s="46"/>
      <c r="DR260" s="46"/>
      <c r="DS260" s="46"/>
      <c r="DT260" s="46"/>
      <c r="DU260" s="46"/>
      <c r="DV260" s="46"/>
      <c r="DW260" s="46"/>
      <c r="DX260" s="46"/>
      <c r="DY260" s="46"/>
      <c r="DZ260" s="46"/>
      <c r="EA260" s="46"/>
      <c r="EB260" s="46"/>
      <c r="EC260" s="46"/>
      <c r="ED260" s="46"/>
      <c r="EE260" s="46"/>
      <c r="EF260" s="46"/>
      <c r="EG260" s="46"/>
      <c r="EH260" s="46"/>
      <c r="EI260" s="46"/>
      <c r="EJ260" s="46"/>
      <c r="EK260" s="46"/>
      <c r="EL260" s="46"/>
      <c r="EM260" s="46"/>
      <c r="EN260" s="46"/>
      <c r="EO260" s="46"/>
      <c r="EP260" s="46"/>
      <c r="EQ260" s="46"/>
      <c r="ER260" s="46"/>
      <c r="ES260" s="46"/>
      <c r="ET260" s="46"/>
      <c r="EU260" s="46"/>
      <c r="EV260" s="46"/>
      <c r="EW260" s="46"/>
      <c r="EX260" s="46"/>
      <c r="EY260" s="46"/>
      <c r="EZ260" s="46"/>
      <c r="FA260" s="46"/>
      <c r="FB260" s="46"/>
      <c r="FC260" s="46"/>
      <c r="FD260" s="46"/>
      <c r="FE260" s="46"/>
      <c r="FF260" s="46"/>
      <c r="FG260" s="46"/>
      <c r="FH260" s="46"/>
      <c r="FI260" s="46"/>
      <c r="FJ260" s="46"/>
      <c r="FK260" s="46"/>
      <c r="FL260" s="46"/>
      <c r="FM260" s="46"/>
      <c r="FN260" s="46"/>
      <c r="FO260" s="46"/>
      <c r="FP260" s="46"/>
      <c r="FQ260" s="46"/>
      <c r="FR260" s="46"/>
      <c r="FS260" s="46"/>
      <c r="FT260" s="46"/>
      <c r="FU260" s="46"/>
      <c r="FV260" s="46"/>
      <c r="FW260" s="46"/>
      <c r="FX260" s="46"/>
      <c r="FY260" s="46"/>
      <c r="FZ260" s="46"/>
      <c r="GA260" s="46"/>
      <c r="GB260" s="46"/>
      <c r="GC260" s="46"/>
      <c r="GD260" s="46"/>
      <c r="GE260" s="46"/>
      <c r="GF260" s="46"/>
      <c r="GG260" s="46"/>
      <c r="GH260" s="46"/>
      <c r="GI260" s="46"/>
      <c r="GJ260" s="46"/>
      <c r="GK260" s="46"/>
      <c r="GL260" s="46"/>
      <c r="GM260" s="46"/>
      <c r="GN260" s="46"/>
      <c r="GO260" s="46"/>
      <c r="GP260" s="46"/>
      <c r="GQ260" s="46"/>
      <c r="GR260" s="46"/>
      <c r="GS260" s="46"/>
      <c r="GT260" s="46"/>
      <c r="GU260" s="46"/>
      <c r="GV260" s="46"/>
      <c r="GW260" s="46"/>
      <c r="GX260" s="46"/>
      <c r="GY260" s="46"/>
      <c r="GZ260" s="46"/>
      <c r="HA260" s="46"/>
      <c r="HB260" s="46"/>
      <c r="HC260" s="46"/>
      <c r="HD260" s="46"/>
      <c r="HE260" s="46"/>
      <c r="HF260" s="46"/>
      <c r="HG260" s="46"/>
      <c r="HH260" s="46"/>
      <c r="HI260" s="46"/>
      <c r="HJ260" s="46"/>
      <c r="HK260" s="46"/>
      <c r="HL260" s="46"/>
      <c r="HM260" s="46"/>
      <c r="HN260" s="46"/>
      <c r="HO260" s="46"/>
      <c r="HP260" s="46"/>
      <c r="HQ260" s="46"/>
      <c r="HR260" s="46"/>
      <c r="HS260" s="46"/>
      <c r="HT260" s="46"/>
      <c r="HU260" s="46"/>
      <c r="HV260" s="46"/>
      <c r="HW260" s="46"/>
      <c r="HX260" s="46"/>
      <c r="HY260" s="46"/>
      <c r="HZ260" s="46"/>
      <c r="IA260" s="46"/>
      <c r="IB260" s="46"/>
      <c r="IC260" s="46"/>
      <c r="ID260" s="46"/>
      <c r="IE260" s="46"/>
      <c r="IF260" s="46"/>
      <c r="IG260" s="46"/>
      <c r="IH260" s="46"/>
      <c r="II260" s="46"/>
      <c r="IJ260" s="46"/>
      <c r="IK260" s="46"/>
      <c r="IL260" s="46"/>
      <c r="IM260" s="46"/>
      <c r="IN260" s="46"/>
      <c r="IO260" s="46"/>
      <c r="IP260" s="46"/>
      <c r="IQ260" s="46"/>
      <c r="IR260" s="46"/>
      <c r="IS260" s="46"/>
      <c r="IT260" s="46"/>
      <c r="IU260" s="46"/>
      <c r="IV260" s="46"/>
      <c r="IW260" s="46"/>
    </row>
    <row r="261" spans="1:257" s="1" customFormat="1" ht="9" customHeight="1">
      <c r="A261" s="43">
        <v>45178</v>
      </c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5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  <c r="DI261" s="46"/>
      <c r="DJ261" s="46"/>
      <c r="DK261" s="46"/>
      <c r="DL261" s="46"/>
      <c r="DM261" s="46"/>
      <c r="DN261" s="46"/>
      <c r="DO261" s="46"/>
      <c r="DP261" s="46"/>
      <c r="DQ261" s="46"/>
      <c r="DR261" s="46"/>
      <c r="DS261" s="46"/>
      <c r="DT261" s="46"/>
      <c r="DU261" s="46"/>
      <c r="DV261" s="46"/>
      <c r="DW261" s="46"/>
      <c r="DX261" s="46"/>
      <c r="DY261" s="46"/>
      <c r="DZ261" s="46"/>
      <c r="EA261" s="46"/>
      <c r="EB261" s="46"/>
      <c r="EC261" s="46"/>
      <c r="ED261" s="46"/>
      <c r="EE261" s="46"/>
      <c r="EF261" s="46"/>
      <c r="EG261" s="46"/>
      <c r="EH261" s="46"/>
      <c r="EI261" s="46"/>
      <c r="EJ261" s="46"/>
      <c r="EK261" s="46"/>
      <c r="EL261" s="46"/>
      <c r="EM261" s="46"/>
      <c r="EN261" s="46"/>
      <c r="EO261" s="46"/>
      <c r="EP261" s="46"/>
      <c r="EQ261" s="46"/>
      <c r="ER261" s="46"/>
      <c r="ES261" s="46"/>
      <c r="ET261" s="46"/>
      <c r="EU261" s="46"/>
      <c r="EV261" s="46"/>
      <c r="EW261" s="46"/>
      <c r="EX261" s="46"/>
      <c r="EY261" s="46"/>
      <c r="EZ261" s="46"/>
      <c r="FA261" s="46"/>
      <c r="FB261" s="46"/>
      <c r="FC261" s="46"/>
      <c r="FD261" s="46"/>
      <c r="FE261" s="46"/>
      <c r="FF261" s="46"/>
      <c r="FG261" s="46"/>
      <c r="FH261" s="46"/>
      <c r="FI261" s="46"/>
      <c r="FJ261" s="46"/>
      <c r="FK261" s="46"/>
      <c r="FL261" s="46"/>
      <c r="FM261" s="46"/>
      <c r="FN261" s="46"/>
      <c r="FO261" s="46"/>
      <c r="FP261" s="46"/>
      <c r="FQ261" s="46"/>
      <c r="FR261" s="46"/>
      <c r="FS261" s="46"/>
      <c r="FT261" s="46"/>
      <c r="FU261" s="46"/>
      <c r="FV261" s="46"/>
      <c r="FW261" s="46"/>
      <c r="FX261" s="46"/>
      <c r="FY261" s="46"/>
      <c r="FZ261" s="46"/>
      <c r="GA261" s="46"/>
      <c r="GB261" s="46"/>
      <c r="GC261" s="46"/>
      <c r="GD261" s="46"/>
      <c r="GE261" s="46"/>
      <c r="GF261" s="46"/>
      <c r="GG261" s="46"/>
      <c r="GH261" s="46"/>
      <c r="GI261" s="46"/>
      <c r="GJ261" s="46"/>
      <c r="GK261" s="46"/>
      <c r="GL261" s="46"/>
      <c r="GM261" s="46"/>
      <c r="GN261" s="46"/>
      <c r="GO261" s="46"/>
      <c r="GP261" s="46"/>
      <c r="GQ261" s="46"/>
      <c r="GR261" s="46"/>
      <c r="GS261" s="46"/>
      <c r="GT261" s="46"/>
      <c r="GU261" s="46"/>
      <c r="GV261" s="46"/>
      <c r="GW261" s="46"/>
      <c r="GX261" s="46"/>
      <c r="GY261" s="46"/>
      <c r="GZ261" s="46"/>
      <c r="HA261" s="46"/>
      <c r="HB261" s="46"/>
      <c r="HC261" s="46"/>
      <c r="HD261" s="46"/>
      <c r="HE261" s="46"/>
      <c r="HF261" s="46"/>
      <c r="HG261" s="46"/>
      <c r="HH261" s="46"/>
      <c r="HI261" s="46"/>
      <c r="HJ261" s="46"/>
      <c r="HK261" s="46"/>
      <c r="HL261" s="46"/>
      <c r="HM261" s="46"/>
      <c r="HN261" s="46"/>
      <c r="HO261" s="46"/>
      <c r="HP261" s="46"/>
      <c r="HQ261" s="46"/>
      <c r="HR261" s="46"/>
      <c r="HS261" s="46"/>
      <c r="HT261" s="46"/>
      <c r="HU261" s="46"/>
      <c r="HV261" s="46"/>
      <c r="HW261" s="46"/>
      <c r="HX261" s="46"/>
      <c r="HY261" s="46"/>
      <c r="HZ261" s="46"/>
      <c r="IA261" s="46"/>
      <c r="IB261" s="46"/>
      <c r="IC261" s="46"/>
      <c r="ID261" s="46"/>
      <c r="IE261" s="46"/>
      <c r="IF261" s="46"/>
      <c r="IG261" s="46"/>
      <c r="IH261" s="46"/>
      <c r="II261" s="46"/>
      <c r="IJ261" s="46"/>
      <c r="IK261" s="46"/>
      <c r="IL261" s="46"/>
      <c r="IM261" s="46"/>
      <c r="IN261" s="46"/>
      <c r="IO261" s="46"/>
      <c r="IP261" s="46"/>
      <c r="IQ261" s="46"/>
      <c r="IR261" s="46"/>
      <c r="IS261" s="46"/>
      <c r="IT261" s="46"/>
      <c r="IU261" s="46"/>
      <c r="IV261" s="46"/>
      <c r="IW261" s="46"/>
    </row>
    <row r="262" spans="1:257" s="1" customFormat="1" ht="9" customHeight="1">
      <c r="A262" s="43">
        <v>45179</v>
      </c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5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  <c r="DI262" s="46"/>
      <c r="DJ262" s="46"/>
      <c r="DK262" s="46"/>
      <c r="DL262" s="46"/>
      <c r="DM262" s="46"/>
      <c r="DN262" s="46"/>
      <c r="DO262" s="46"/>
      <c r="DP262" s="46"/>
      <c r="DQ262" s="46"/>
      <c r="DR262" s="46"/>
      <c r="DS262" s="46"/>
      <c r="DT262" s="46"/>
      <c r="DU262" s="46"/>
      <c r="DV262" s="46"/>
      <c r="DW262" s="46"/>
      <c r="DX262" s="46"/>
      <c r="DY262" s="46"/>
      <c r="DZ262" s="46"/>
      <c r="EA262" s="46"/>
      <c r="EB262" s="46"/>
      <c r="EC262" s="46"/>
      <c r="ED262" s="46"/>
      <c r="EE262" s="46"/>
      <c r="EF262" s="46"/>
      <c r="EG262" s="46"/>
      <c r="EH262" s="46"/>
      <c r="EI262" s="46"/>
      <c r="EJ262" s="46"/>
      <c r="EK262" s="46"/>
      <c r="EL262" s="46"/>
      <c r="EM262" s="46"/>
      <c r="EN262" s="46"/>
      <c r="EO262" s="46"/>
      <c r="EP262" s="46"/>
      <c r="EQ262" s="46"/>
      <c r="ER262" s="46"/>
      <c r="ES262" s="46"/>
      <c r="ET262" s="46"/>
      <c r="EU262" s="46"/>
      <c r="EV262" s="46"/>
      <c r="EW262" s="46"/>
      <c r="EX262" s="46"/>
      <c r="EY262" s="46"/>
      <c r="EZ262" s="46"/>
      <c r="FA262" s="46"/>
      <c r="FB262" s="46"/>
      <c r="FC262" s="46"/>
      <c r="FD262" s="46"/>
      <c r="FE262" s="46"/>
      <c r="FF262" s="46"/>
      <c r="FG262" s="46"/>
      <c r="FH262" s="46"/>
      <c r="FI262" s="46"/>
      <c r="FJ262" s="46"/>
      <c r="FK262" s="46"/>
      <c r="FL262" s="46"/>
      <c r="FM262" s="46"/>
      <c r="FN262" s="46"/>
      <c r="FO262" s="46"/>
      <c r="FP262" s="46"/>
      <c r="FQ262" s="46"/>
      <c r="FR262" s="46"/>
      <c r="FS262" s="46"/>
      <c r="FT262" s="46"/>
      <c r="FU262" s="46"/>
      <c r="FV262" s="46"/>
      <c r="FW262" s="46"/>
      <c r="FX262" s="46"/>
      <c r="FY262" s="46"/>
      <c r="FZ262" s="46"/>
      <c r="GA262" s="46"/>
      <c r="GB262" s="46"/>
      <c r="GC262" s="46"/>
      <c r="GD262" s="46"/>
      <c r="GE262" s="46"/>
      <c r="GF262" s="46"/>
      <c r="GG262" s="46"/>
      <c r="GH262" s="46"/>
      <c r="GI262" s="46"/>
      <c r="GJ262" s="46"/>
      <c r="GK262" s="46"/>
      <c r="GL262" s="46"/>
      <c r="GM262" s="46"/>
      <c r="GN262" s="46"/>
      <c r="GO262" s="46"/>
      <c r="GP262" s="46"/>
      <c r="GQ262" s="46"/>
      <c r="GR262" s="46"/>
      <c r="GS262" s="46"/>
      <c r="GT262" s="46"/>
      <c r="GU262" s="46"/>
      <c r="GV262" s="46"/>
      <c r="GW262" s="46"/>
      <c r="GX262" s="46"/>
      <c r="GY262" s="46"/>
      <c r="GZ262" s="46"/>
      <c r="HA262" s="46"/>
      <c r="HB262" s="46"/>
      <c r="HC262" s="46"/>
      <c r="HD262" s="46"/>
      <c r="HE262" s="46"/>
      <c r="HF262" s="46"/>
      <c r="HG262" s="46"/>
      <c r="HH262" s="46"/>
      <c r="HI262" s="46"/>
      <c r="HJ262" s="46"/>
      <c r="HK262" s="46"/>
      <c r="HL262" s="46"/>
      <c r="HM262" s="46"/>
      <c r="HN262" s="46"/>
      <c r="HO262" s="46"/>
      <c r="HP262" s="46"/>
      <c r="HQ262" s="46"/>
      <c r="HR262" s="46"/>
      <c r="HS262" s="46"/>
      <c r="HT262" s="46"/>
      <c r="HU262" s="46"/>
      <c r="HV262" s="46"/>
      <c r="HW262" s="46"/>
      <c r="HX262" s="46"/>
      <c r="HY262" s="46"/>
      <c r="HZ262" s="46"/>
      <c r="IA262" s="46"/>
      <c r="IB262" s="46"/>
      <c r="IC262" s="46"/>
      <c r="ID262" s="46"/>
      <c r="IE262" s="46"/>
      <c r="IF262" s="46"/>
      <c r="IG262" s="46"/>
      <c r="IH262" s="46"/>
      <c r="II262" s="46"/>
      <c r="IJ262" s="46"/>
      <c r="IK262" s="46"/>
      <c r="IL262" s="46"/>
      <c r="IM262" s="46"/>
      <c r="IN262" s="46"/>
      <c r="IO262" s="46"/>
      <c r="IP262" s="46"/>
      <c r="IQ262" s="46"/>
      <c r="IR262" s="46"/>
      <c r="IS262" s="46"/>
      <c r="IT262" s="46"/>
      <c r="IU262" s="46"/>
      <c r="IV262" s="46"/>
      <c r="IW262" s="46"/>
    </row>
    <row r="263" spans="1:257" s="1" customFormat="1" ht="9" customHeight="1">
      <c r="A263" s="43">
        <v>45180</v>
      </c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5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  <c r="DI263" s="46"/>
      <c r="DJ263" s="46"/>
      <c r="DK263" s="46"/>
      <c r="DL263" s="46"/>
      <c r="DM263" s="46"/>
      <c r="DN263" s="46"/>
      <c r="DO263" s="46"/>
      <c r="DP263" s="46"/>
      <c r="DQ263" s="46"/>
      <c r="DR263" s="46"/>
      <c r="DS263" s="46"/>
      <c r="DT263" s="46"/>
      <c r="DU263" s="46"/>
      <c r="DV263" s="46"/>
      <c r="DW263" s="46"/>
      <c r="DX263" s="46"/>
      <c r="DY263" s="46"/>
      <c r="DZ263" s="46"/>
      <c r="EA263" s="46"/>
      <c r="EB263" s="46"/>
      <c r="EC263" s="46"/>
      <c r="ED263" s="46"/>
      <c r="EE263" s="46"/>
      <c r="EF263" s="46"/>
      <c r="EG263" s="46"/>
      <c r="EH263" s="46"/>
      <c r="EI263" s="46"/>
      <c r="EJ263" s="46"/>
      <c r="EK263" s="46"/>
      <c r="EL263" s="46"/>
      <c r="EM263" s="46"/>
      <c r="EN263" s="46"/>
      <c r="EO263" s="46"/>
      <c r="EP263" s="46"/>
      <c r="EQ263" s="46"/>
      <c r="ER263" s="46"/>
      <c r="ES263" s="46"/>
      <c r="ET263" s="46"/>
      <c r="EU263" s="46"/>
      <c r="EV263" s="46"/>
      <c r="EW263" s="46"/>
      <c r="EX263" s="46"/>
      <c r="EY263" s="46"/>
      <c r="EZ263" s="46"/>
      <c r="FA263" s="46"/>
      <c r="FB263" s="46"/>
      <c r="FC263" s="46"/>
      <c r="FD263" s="46"/>
      <c r="FE263" s="46"/>
      <c r="FF263" s="46"/>
      <c r="FG263" s="46"/>
      <c r="FH263" s="46"/>
      <c r="FI263" s="46"/>
      <c r="FJ263" s="46"/>
      <c r="FK263" s="46"/>
      <c r="FL263" s="46"/>
      <c r="FM263" s="46"/>
      <c r="FN263" s="46"/>
      <c r="FO263" s="46"/>
      <c r="FP263" s="46"/>
      <c r="FQ263" s="46"/>
      <c r="FR263" s="46"/>
      <c r="FS263" s="46"/>
      <c r="FT263" s="46"/>
      <c r="FU263" s="46"/>
      <c r="FV263" s="46"/>
      <c r="FW263" s="46"/>
      <c r="FX263" s="46"/>
      <c r="FY263" s="46"/>
      <c r="FZ263" s="46"/>
      <c r="GA263" s="46"/>
      <c r="GB263" s="46"/>
      <c r="GC263" s="46"/>
      <c r="GD263" s="46"/>
      <c r="GE263" s="46"/>
      <c r="GF263" s="46"/>
      <c r="GG263" s="46"/>
      <c r="GH263" s="46"/>
      <c r="GI263" s="46"/>
      <c r="GJ263" s="46"/>
      <c r="GK263" s="46"/>
      <c r="GL263" s="46"/>
      <c r="GM263" s="46"/>
      <c r="GN263" s="46"/>
      <c r="GO263" s="46"/>
      <c r="GP263" s="46"/>
      <c r="GQ263" s="46"/>
      <c r="GR263" s="46"/>
      <c r="GS263" s="46"/>
      <c r="GT263" s="46"/>
      <c r="GU263" s="46"/>
      <c r="GV263" s="46"/>
      <c r="GW263" s="46"/>
      <c r="GX263" s="46"/>
      <c r="GY263" s="46"/>
      <c r="GZ263" s="46"/>
      <c r="HA263" s="46"/>
      <c r="HB263" s="46"/>
      <c r="HC263" s="46"/>
      <c r="HD263" s="46"/>
      <c r="HE263" s="46"/>
      <c r="HF263" s="46"/>
      <c r="HG263" s="46"/>
      <c r="HH263" s="46"/>
      <c r="HI263" s="46"/>
      <c r="HJ263" s="46"/>
      <c r="HK263" s="46"/>
      <c r="HL263" s="46"/>
      <c r="HM263" s="46"/>
      <c r="HN263" s="46"/>
      <c r="HO263" s="46"/>
      <c r="HP263" s="46"/>
      <c r="HQ263" s="46"/>
      <c r="HR263" s="46"/>
      <c r="HS263" s="46"/>
      <c r="HT263" s="46"/>
      <c r="HU263" s="46"/>
      <c r="HV263" s="46"/>
      <c r="HW263" s="46"/>
      <c r="HX263" s="46"/>
      <c r="HY263" s="46"/>
      <c r="HZ263" s="46"/>
      <c r="IA263" s="46"/>
      <c r="IB263" s="46"/>
      <c r="IC263" s="46"/>
      <c r="ID263" s="46"/>
      <c r="IE263" s="46"/>
      <c r="IF263" s="46"/>
      <c r="IG263" s="46"/>
      <c r="IH263" s="46"/>
      <c r="II263" s="46"/>
      <c r="IJ263" s="46"/>
      <c r="IK263" s="46"/>
      <c r="IL263" s="46"/>
      <c r="IM263" s="46"/>
      <c r="IN263" s="46"/>
      <c r="IO263" s="46"/>
      <c r="IP263" s="46"/>
      <c r="IQ263" s="46"/>
      <c r="IR263" s="46"/>
      <c r="IS263" s="46"/>
      <c r="IT263" s="46"/>
      <c r="IU263" s="46"/>
      <c r="IV263" s="46"/>
      <c r="IW263" s="46"/>
    </row>
    <row r="264" spans="1:257" s="1" customFormat="1" ht="9" customHeight="1">
      <c r="A264" s="43">
        <v>45181</v>
      </c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5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  <c r="DI264" s="46"/>
      <c r="DJ264" s="46"/>
      <c r="DK264" s="46"/>
      <c r="DL264" s="46"/>
      <c r="DM264" s="46"/>
      <c r="DN264" s="46"/>
      <c r="DO264" s="46"/>
      <c r="DP264" s="46"/>
      <c r="DQ264" s="46"/>
      <c r="DR264" s="46"/>
      <c r="DS264" s="46"/>
      <c r="DT264" s="46"/>
      <c r="DU264" s="46"/>
      <c r="DV264" s="46"/>
      <c r="DW264" s="46"/>
      <c r="DX264" s="46"/>
      <c r="DY264" s="46"/>
      <c r="DZ264" s="46"/>
      <c r="EA264" s="46"/>
      <c r="EB264" s="46"/>
      <c r="EC264" s="46"/>
      <c r="ED264" s="46"/>
      <c r="EE264" s="46"/>
      <c r="EF264" s="46"/>
      <c r="EG264" s="46"/>
      <c r="EH264" s="46"/>
      <c r="EI264" s="46"/>
      <c r="EJ264" s="46"/>
      <c r="EK264" s="46"/>
      <c r="EL264" s="46"/>
      <c r="EM264" s="46"/>
      <c r="EN264" s="46"/>
      <c r="EO264" s="46"/>
      <c r="EP264" s="46"/>
      <c r="EQ264" s="46"/>
      <c r="ER264" s="46"/>
      <c r="ES264" s="46"/>
      <c r="ET264" s="46"/>
      <c r="EU264" s="46"/>
      <c r="EV264" s="46"/>
      <c r="EW264" s="46"/>
      <c r="EX264" s="46"/>
      <c r="EY264" s="46"/>
      <c r="EZ264" s="46"/>
      <c r="FA264" s="46"/>
      <c r="FB264" s="46"/>
      <c r="FC264" s="46"/>
      <c r="FD264" s="46"/>
      <c r="FE264" s="46"/>
      <c r="FF264" s="46"/>
      <c r="FG264" s="46"/>
      <c r="FH264" s="46"/>
      <c r="FI264" s="46"/>
      <c r="FJ264" s="46"/>
      <c r="FK264" s="46"/>
      <c r="FL264" s="46"/>
      <c r="FM264" s="46"/>
      <c r="FN264" s="46"/>
      <c r="FO264" s="46"/>
      <c r="FP264" s="46"/>
      <c r="FQ264" s="46"/>
      <c r="FR264" s="46"/>
      <c r="FS264" s="46"/>
      <c r="FT264" s="46"/>
      <c r="FU264" s="46"/>
      <c r="FV264" s="46"/>
      <c r="FW264" s="46"/>
      <c r="FX264" s="46"/>
      <c r="FY264" s="46"/>
      <c r="FZ264" s="46"/>
      <c r="GA264" s="46"/>
      <c r="GB264" s="46"/>
      <c r="GC264" s="46"/>
      <c r="GD264" s="46"/>
      <c r="GE264" s="46"/>
      <c r="GF264" s="46"/>
      <c r="GG264" s="46"/>
      <c r="GH264" s="46"/>
      <c r="GI264" s="46"/>
      <c r="GJ264" s="46"/>
      <c r="GK264" s="46"/>
      <c r="GL264" s="46"/>
      <c r="GM264" s="46"/>
      <c r="GN264" s="46"/>
      <c r="GO264" s="46"/>
      <c r="GP264" s="46"/>
      <c r="GQ264" s="46"/>
      <c r="GR264" s="46"/>
      <c r="GS264" s="46"/>
      <c r="GT264" s="46"/>
      <c r="GU264" s="46"/>
      <c r="GV264" s="46"/>
      <c r="GW264" s="46"/>
      <c r="GX264" s="46"/>
      <c r="GY264" s="46"/>
      <c r="GZ264" s="46"/>
      <c r="HA264" s="46"/>
      <c r="HB264" s="46"/>
      <c r="HC264" s="46"/>
      <c r="HD264" s="46"/>
      <c r="HE264" s="46"/>
      <c r="HF264" s="46"/>
      <c r="HG264" s="46"/>
      <c r="HH264" s="46"/>
      <c r="HI264" s="46"/>
      <c r="HJ264" s="46"/>
      <c r="HK264" s="46"/>
      <c r="HL264" s="46"/>
      <c r="HM264" s="46"/>
      <c r="HN264" s="46"/>
      <c r="HO264" s="46"/>
      <c r="HP264" s="46"/>
      <c r="HQ264" s="46"/>
      <c r="HR264" s="46"/>
      <c r="HS264" s="46"/>
      <c r="HT264" s="46"/>
      <c r="HU264" s="46"/>
      <c r="HV264" s="46"/>
      <c r="HW264" s="46"/>
      <c r="HX264" s="46"/>
      <c r="HY264" s="46"/>
      <c r="HZ264" s="46"/>
      <c r="IA264" s="46"/>
      <c r="IB264" s="46"/>
      <c r="IC264" s="46"/>
      <c r="ID264" s="46"/>
      <c r="IE264" s="46"/>
      <c r="IF264" s="46"/>
      <c r="IG264" s="46"/>
      <c r="IH264" s="46"/>
      <c r="II264" s="46"/>
      <c r="IJ264" s="46"/>
      <c r="IK264" s="46"/>
      <c r="IL264" s="46"/>
      <c r="IM264" s="46"/>
      <c r="IN264" s="46"/>
      <c r="IO264" s="46"/>
      <c r="IP264" s="46"/>
      <c r="IQ264" s="46"/>
      <c r="IR264" s="46"/>
      <c r="IS264" s="46"/>
      <c r="IT264" s="46"/>
      <c r="IU264" s="46"/>
      <c r="IV264" s="46"/>
      <c r="IW264" s="46"/>
    </row>
    <row r="265" spans="1:257" s="1" customFormat="1" ht="9" customHeight="1">
      <c r="A265" s="43">
        <v>45182</v>
      </c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5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  <c r="DI265" s="46"/>
      <c r="DJ265" s="46"/>
      <c r="DK265" s="46"/>
      <c r="DL265" s="46"/>
      <c r="DM265" s="46"/>
      <c r="DN265" s="46"/>
      <c r="DO265" s="46"/>
      <c r="DP265" s="46"/>
      <c r="DQ265" s="46"/>
      <c r="DR265" s="46"/>
      <c r="DS265" s="46"/>
      <c r="DT265" s="46"/>
      <c r="DU265" s="46"/>
      <c r="DV265" s="46"/>
      <c r="DW265" s="46"/>
      <c r="DX265" s="46"/>
      <c r="DY265" s="46"/>
      <c r="DZ265" s="46"/>
      <c r="EA265" s="46"/>
      <c r="EB265" s="46"/>
      <c r="EC265" s="46"/>
      <c r="ED265" s="46"/>
      <c r="EE265" s="46"/>
      <c r="EF265" s="46"/>
      <c r="EG265" s="46"/>
      <c r="EH265" s="46"/>
      <c r="EI265" s="46"/>
      <c r="EJ265" s="46"/>
      <c r="EK265" s="46"/>
      <c r="EL265" s="46"/>
      <c r="EM265" s="46"/>
      <c r="EN265" s="46"/>
      <c r="EO265" s="46"/>
      <c r="EP265" s="46"/>
      <c r="EQ265" s="46"/>
      <c r="ER265" s="46"/>
      <c r="ES265" s="46"/>
      <c r="ET265" s="46"/>
      <c r="EU265" s="46"/>
      <c r="EV265" s="46"/>
      <c r="EW265" s="46"/>
      <c r="EX265" s="46"/>
      <c r="EY265" s="46"/>
      <c r="EZ265" s="46"/>
      <c r="FA265" s="46"/>
      <c r="FB265" s="46"/>
      <c r="FC265" s="46"/>
      <c r="FD265" s="46"/>
      <c r="FE265" s="46"/>
      <c r="FF265" s="46"/>
      <c r="FG265" s="46"/>
      <c r="FH265" s="46"/>
      <c r="FI265" s="46"/>
      <c r="FJ265" s="46"/>
      <c r="FK265" s="46"/>
      <c r="FL265" s="46"/>
      <c r="FM265" s="46"/>
      <c r="FN265" s="46"/>
      <c r="FO265" s="46"/>
      <c r="FP265" s="46"/>
      <c r="FQ265" s="46"/>
      <c r="FR265" s="46"/>
      <c r="FS265" s="46"/>
      <c r="FT265" s="46"/>
      <c r="FU265" s="46"/>
      <c r="FV265" s="46"/>
      <c r="FW265" s="46"/>
      <c r="FX265" s="46"/>
      <c r="FY265" s="46"/>
      <c r="FZ265" s="46"/>
      <c r="GA265" s="46"/>
      <c r="GB265" s="46"/>
      <c r="GC265" s="46"/>
      <c r="GD265" s="46"/>
      <c r="GE265" s="46"/>
      <c r="GF265" s="46"/>
      <c r="GG265" s="46"/>
      <c r="GH265" s="46"/>
      <c r="GI265" s="46"/>
      <c r="GJ265" s="46"/>
      <c r="GK265" s="46"/>
      <c r="GL265" s="46"/>
      <c r="GM265" s="46"/>
      <c r="GN265" s="46"/>
      <c r="GO265" s="46"/>
      <c r="GP265" s="46"/>
      <c r="GQ265" s="46"/>
      <c r="GR265" s="46"/>
      <c r="GS265" s="46"/>
      <c r="GT265" s="46"/>
      <c r="GU265" s="46"/>
      <c r="GV265" s="46"/>
      <c r="GW265" s="46"/>
      <c r="GX265" s="46"/>
      <c r="GY265" s="46"/>
      <c r="GZ265" s="46"/>
      <c r="HA265" s="46"/>
      <c r="HB265" s="46"/>
      <c r="HC265" s="46"/>
      <c r="HD265" s="46"/>
      <c r="HE265" s="46"/>
      <c r="HF265" s="46"/>
      <c r="HG265" s="46"/>
      <c r="HH265" s="46"/>
      <c r="HI265" s="46"/>
      <c r="HJ265" s="46"/>
      <c r="HK265" s="46"/>
      <c r="HL265" s="46"/>
      <c r="HM265" s="46"/>
      <c r="HN265" s="46"/>
      <c r="HO265" s="46"/>
      <c r="HP265" s="46"/>
      <c r="HQ265" s="46"/>
      <c r="HR265" s="46"/>
      <c r="HS265" s="46"/>
      <c r="HT265" s="46"/>
      <c r="HU265" s="46"/>
      <c r="HV265" s="46"/>
      <c r="HW265" s="46"/>
      <c r="HX265" s="46"/>
      <c r="HY265" s="46"/>
      <c r="HZ265" s="46"/>
      <c r="IA265" s="46"/>
      <c r="IB265" s="46"/>
      <c r="IC265" s="46"/>
      <c r="ID265" s="46"/>
      <c r="IE265" s="46"/>
      <c r="IF265" s="46"/>
      <c r="IG265" s="46"/>
      <c r="IH265" s="46"/>
      <c r="II265" s="46"/>
      <c r="IJ265" s="46"/>
      <c r="IK265" s="46"/>
      <c r="IL265" s="46"/>
      <c r="IM265" s="46"/>
      <c r="IN265" s="46"/>
      <c r="IO265" s="46"/>
      <c r="IP265" s="46"/>
      <c r="IQ265" s="46"/>
      <c r="IR265" s="46"/>
      <c r="IS265" s="46"/>
      <c r="IT265" s="46"/>
      <c r="IU265" s="46"/>
      <c r="IV265" s="46"/>
      <c r="IW265" s="46"/>
    </row>
    <row r="266" spans="1:257" s="1" customFormat="1" ht="9" customHeight="1">
      <c r="A266" s="43">
        <v>45183</v>
      </c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5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  <c r="DI266" s="46"/>
      <c r="DJ266" s="46"/>
      <c r="DK266" s="46"/>
      <c r="DL266" s="46"/>
      <c r="DM266" s="46"/>
      <c r="DN266" s="46"/>
      <c r="DO266" s="46"/>
      <c r="DP266" s="46"/>
      <c r="DQ266" s="46"/>
      <c r="DR266" s="46"/>
      <c r="DS266" s="46"/>
      <c r="DT266" s="46"/>
      <c r="DU266" s="46"/>
      <c r="DV266" s="46"/>
      <c r="DW266" s="46"/>
      <c r="DX266" s="46"/>
      <c r="DY266" s="46"/>
      <c r="DZ266" s="46"/>
      <c r="EA266" s="46"/>
      <c r="EB266" s="46"/>
      <c r="EC266" s="46"/>
      <c r="ED266" s="46"/>
      <c r="EE266" s="46"/>
      <c r="EF266" s="46"/>
      <c r="EG266" s="46"/>
      <c r="EH266" s="46"/>
      <c r="EI266" s="46"/>
      <c r="EJ266" s="46"/>
      <c r="EK266" s="46"/>
      <c r="EL266" s="46"/>
      <c r="EM266" s="46"/>
      <c r="EN266" s="46"/>
      <c r="EO266" s="46"/>
      <c r="EP266" s="46"/>
      <c r="EQ266" s="46"/>
      <c r="ER266" s="46"/>
      <c r="ES266" s="46"/>
      <c r="ET266" s="46"/>
      <c r="EU266" s="46"/>
      <c r="EV266" s="46"/>
      <c r="EW266" s="46"/>
      <c r="EX266" s="46"/>
      <c r="EY266" s="46"/>
      <c r="EZ266" s="46"/>
      <c r="FA266" s="46"/>
      <c r="FB266" s="46"/>
      <c r="FC266" s="46"/>
      <c r="FD266" s="46"/>
      <c r="FE266" s="46"/>
      <c r="FF266" s="46"/>
      <c r="FG266" s="46"/>
      <c r="FH266" s="46"/>
      <c r="FI266" s="46"/>
      <c r="FJ266" s="46"/>
      <c r="FK266" s="46"/>
      <c r="FL266" s="46"/>
      <c r="FM266" s="46"/>
      <c r="FN266" s="46"/>
      <c r="FO266" s="46"/>
      <c r="FP266" s="46"/>
      <c r="FQ266" s="46"/>
      <c r="FR266" s="46"/>
      <c r="FS266" s="46"/>
      <c r="FT266" s="46"/>
      <c r="FU266" s="46"/>
      <c r="FV266" s="46"/>
      <c r="FW266" s="46"/>
      <c r="FX266" s="46"/>
      <c r="FY266" s="46"/>
      <c r="FZ266" s="46"/>
      <c r="GA266" s="46"/>
      <c r="GB266" s="46"/>
      <c r="GC266" s="46"/>
      <c r="GD266" s="46"/>
      <c r="GE266" s="46"/>
      <c r="GF266" s="46"/>
      <c r="GG266" s="46"/>
      <c r="GH266" s="46"/>
      <c r="GI266" s="46"/>
      <c r="GJ266" s="46"/>
      <c r="GK266" s="46"/>
      <c r="GL266" s="46"/>
      <c r="GM266" s="46"/>
      <c r="GN266" s="46"/>
      <c r="GO266" s="46"/>
      <c r="GP266" s="46"/>
      <c r="GQ266" s="46"/>
      <c r="GR266" s="46"/>
      <c r="GS266" s="46"/>
      <c r="GT266" s="46"/>
      <c r="GU266" s="46"/>
      <c r="GV266" s="46"/>
      <c r="GW266" s="46"/>
      <c r="GX266" s="46"/>
      <c r="GY266" s="46"/>
      <c r="GZ266" s="46"/>
      <c r="HA266" s="46"/>
      <c r="HB266" s="46"/>
      <c r="HC266" s="46"/>
      <c r="HD266" s="46"/>
      <c r="HE266" s="46"/>
      <c r="HF266" s="46"/>
      <c r="HG266" s="46"/>
      <c r="HH266" s="46"/>
      <c r="HI266" s="46"/>
      <c r="HJ266" s="46"/>
      <c r="HK266" s="46"/>
      <c r="HL266" s="46"/>
      <c r="HM266" s="46"/>
      <c r="HN266" s="46"/>
      <c r="HO266" s="46"/>
      <c r="HP266" s="46"/>
      <c r="HQ266" s="46"/>
      <c r="HR266" s="46"/>
      <c r="HS266" s="46"/>
      <c r="HT266" s="46"/>
      <c r="HU266" s="46"/>
      <c r="HV266" s="46"/>
      <c r="HW266" s="46"/>
      <c r="HX266" s="46"/>
      <c r="HY266" s="46"/>
      <c r="HZ266" s="46"/>
      <c r="IA266" s="46"/>
      <c r="IB266" s="46"/>
      <c r="IC266" s="46"/>
      <c r="ID266" s="46"/>
      <c r="IE266" s="46"/>
      <c r="IF266" s="46"/>
      <c r="IG266" s="46"/>
      <c r="IH266" s="46"/>
      <c r="II266" s="46"/>
      <c r="IJ266" s="46"/>
      <c r="IK266" s="46"/>
      <c r="IL266" s="46"/>
      <c r="IM266" s="46"/>
      <c r="IN266" s="46"/>
      <c r="IO266" s="46"/>
      <c r="IP266" s="46"/>
      <c r="IQ266" s="46"/>
      <c r="IR266" s="46"/>
      <c r="IS266" s="46"/>
      <c r="IT266" s="46"/>
      <c r="IU266" s="46"/>
      <c r="IV266" s="46"/>
      <c r="IW266" s="46"/>
    </row>
    <row r="267" spans="1:257" s="1" customFormat="1" ht="9" customHeight="1">
      <c r="A267" s="43">
        <v>45184</v>
      </c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5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  <c r="DI267" s="46"/>
      <c r="DJ267" s="46"/>
      <c r="DK267" s="46"/>
      <c r="DL267" s="46"/>
      <c r="DM267" s="46"/>
      <c r="DN267" s="46"/>
      <c r="DO267" s="46"/>
      <c r="DP267" s="46"/>
      <c r="DQ267" s="46"/>
      <c r="DR267" s="46"/>
      <c r="DS267" s="46"/>
      <c r="DT267" s="46"/>
      <c r="DU267" s="46"/>
      <c r="DV267" s="46"/>
      <c r="DW267" s="46"/>
      <c r="DX267" s="46"/>
      <c r="DY267" s="46"/>
      <c r="DZ267" s="46"/>
      <c r="EA267" s="46"/>
      <c r="EB267" s="46"/>
      <c r="EC267" s="46"/>
      <c r="ED267" s="46"/>
      <c r="EE267" s="46"/>
      <c r="EF267" s="46"/>
      <c r="EG267" s="46"/>
      <c r="EH267" s="46"/>
      <c r="EI267" s="46"/>
      <c r="EJ267" s="46"/>
      <c r="EK267" s="46"/>
      <c r="EL267" s="46"/>
      <c r="EM267" s="46"/>
      <c r="EN267" s="46"/>
      <c r="EO267" s="46"/>
      <c r="EP267" s="46"/>
      <c r="EQ267" s="46"/>
      <c r="ER267" s="46"/>
      <c r="ES267" s="46"/>
      <c r="ET267" s="46"/>
      <c r="EU267" s="46"/>
      <c r="EV267" s="46"/>
      <c r="EW267" s="46"/>
      <c r="EX267" s="46"/>
      <c r="EY267" s="46"/>
      <c r="EZ267" s="46"/>
      <c r="FA267" s="46"/>
      <c r="FB267" s="46"/>
      <c r="FC267" s="46"/>
      <c r="FD267" s="46"/>
      <c r="FE267" s="46"/>
      <c r="FF267" s="46"/>
      <c r="FG267" s="46"/>
      <c r="FH267" s="46"/>
      <c r="FI267" s="46"/>
      <c r="FJ267" s="46"/>
      <c r="FK267" s="46"/>
      <c r="FL267" s="46"/>
      <c r="FM267" s="46"/>
      <c r="FN267" s="46"/>
      <c r="FO267" s="46"/>
      <c r="FP267" s="46"/>
      <c r="FQ267" s="46"/>
      <c r="FR267" s="46"/>
      <c r="FS267" s="46"/>
      <c r="FT267" s="46"/>
      <c r="FU267" s="46"/>
      <c r="FV267" s="46"/>
      <c r="FW267" s="46"/>
      <c r="FX267" s="46"/>
      <c r="FY267" s="46"/>
      <c r="FZ267" s="46"/>
      <c r="GA267" s="46"/>
      <c r="GB267" s="46"/>
      <c r="GC267" s="46"/>
      <c r="GD267" s="46"/>
      <c r="GE267" s="46"/>
      <c r="GF267" s="46"/>
      <c r="GG267" s="46"/>
      <c r="GH267" s="46"/>
      <c r="GI267" s="46"/>
      <c r="GJ267" s="46"/>
      <c r="GK267" s="46"/>
      <c r="GL267" s="46"/>
      <c r="GM267" s="46"/>
      <c r="GN267" s="46"/>
      <c r="GO267" s="46"/>
      <c r="GP267" s="46"/>
      <c r="GQ267" s="46"/>
      <c r="GR267" s="46"/>
      <c r="GS267" s="46"/>
      <c r="GT267" s="46"/>
      <c r="GU267" s="46"/>
      <c r="GV267" s="46"/>
      <c r="GW267" s="46"/>
      <c r="GX267" s="46"/>
      <c r="GY267" s="46"/>
      <c r="GZ267" s="46"/>
      <c r="HA267" s="46"/>
      <c r="HB267" s="46"/>
      <c r="HC267" s="46"/>
      <c r="HD267" s="46"/>
      <c r="HE267" s="46"/>
      <c r="HF267" s="46"/>
      <c r="HG267" s="46"/>
      <c r="HH267" s="46"/>
      <c r="HI267" s="46"/>
      <c r="HJ267" s="46"/>
      <c r="HK267" s="46"/>
      <c r="HL267" s="46"/>
      <c r="HM267" s="46"/>
      <c r="HN267" s="46"/>
      <c r="HO267" s="46"/>
      <c r="HP267" s="46"/>
      <c r="HQ267" s="46"/>
      <c r="HR267" s="46"/>
      <c r="HS267" s="46"/>
      <c r="HT267" s="46"/>
      <c r="HU267" s="46"/>
      <c r="HV267" s="46"/>
      <c r="HW267" s="46"/>
      <c r="HX267" s="46"/>
      <c r="HY267" s="46"/>
      <c r="HZ267" s="46"/>
      <c r="IA267" s="46"/>
      <c r="IB267" s="46"/>
      <c r="IC267" s="46"/>
      <c r="ID267" s="46"/>
      <c r="IE267" s="46"/>
      <c r="IF267" s="46"/>
      <c r="IG267" s="46"/>
      <c r="IH267" s="46"/>
      <c r="II267" s="46"/>
      <c r="IJ267" s="46"/>
      <c r="IK267" s="46"/>
      <c r="IL267" s="46"/>
      <c r="IM267" s="46"/>
      <c r="IN267" s="46"/>
      <c r="IO267" s="46"/>
      <c r="IP267" s="46"/>
      <c r="IQ267" s="46"/>
      <c r="IR267" s="46"/>
      <c r="IS267" s="46"/>
      <c r="IT267" s="46"/>
      <c r="IU267" s="46"/>
      <c r="IV267" s="46"/>
      <c r="IW267" s="46"/>
    </row>
    <row r="268" spans="1:257" s="1" customFormat="1" ht="9" customHeight="1">
      <c r="A268" s="43">
        <v>45185</v>
      </c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5"/>
      <c r="BC268" s="44"/>
      <c r="BD268" s="44"/>
      <c r="BE268" s="44"/>
      <c r="BF268" s="44"/>
      <c r="BG268" s="44"/>
      <c r="BH268" s="44"/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4"/>
      <c r="BT268" s="44"/>
      <c r="BU268" s="44"/>
      <c r="BV268" s="44"/>
      <c r="BW268" s="44"/>
      <c r="BX268" s="44"/>
      <c r="BY268" s="44"/>
      <c r="BZ268" s="44"/>
      <c r="CA268" s="44"/>
      <c r="CB268" s="44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  <c r="DI268" s="46"/>
      <c r="DJ268" s="46"/>
      <c r="DK268" s="46"/>
      <c r="DL268" s="46"/>
      <c r="DM268" s="46"/>
      <c r="DN268" s="46"/>
      <c r="DO268" s="46"/>
      <c r="DP268" s="46"/>
      <c r="DQ268" s="46"/>
      <c r="DR268" s="46"/>
      <c r="DS268" s="46"/>
      <c r="DT268" s="46"/>
      <c r="DU268" s="46"/>
      <c r="DV268" s="46"/>
      <c r="DW268" s="46"/>
      <c r="DX268" s="46"/>
      <c r="DY268" s="46"/>
      <c r="DZ268" s="46"/>
      <c r="EA268" s="46"/>
      <c r="EB268" s="46"/>
      <c r="EC268" s="46"/>
      <c r="ED268" s="46"/>
      <c r="EE268" s="46"/>
      <c r="EF268" s="46"/>
      <c r="EG268" s="46"/>
      <c r="EH268" s="46"/>
      <c r="EI268" s="46"/>
      <c r="EJ268" s="46"/>
      <c r="EK268" s="46"/>
      <c r="EL268" s="46"/>
      <c r="EM268" s="46"/>
      <c r="EN268" s="46"/>
      <c r="EO268" s="46"/>
      <c r="EP268" s="46"/>
      <c r="EQ268" s="46"/>
      <c r="ER268" s="46"/>
      <c r="ES268" s="46"/>
      <c r="ET268" s="46"/>
      <c r="EU268" s="46"/>
      <c r="EV268" s="46"/>
      <c r="EW268" s="46"/>
      <c r="EX268" s="46"/>
      <c r="EY268" s="46"/>
      <c r="EZ268" s="46"/>
      <c r="FA268" s="46"/>
      <c r="FB268" s="46"/>
      <c r="FC268" s="46"/>
      <c r="FD268" s="46"/>
      <c r="FE268" s="46"/>
      <c r="FF268" s="46"/>
      <c r="FG268" s="46"/>
      <c r="FH268" s="46"/>
      <c r="FI268" s="46"/>
      <c r="FJ268" s="46"/>
      <c r="FK268" s="46"/>
      <c r="FL268" s="46"/>
      <c r="FM268" s="46"/>
      <c r="FN268" s="46"/>
      <c r="FO268" s="46"/>
      <c r="FP268" s="46"/>
      <c r="FQ268" s="46"/>
      <c r="FR268" s="46"/>
      <c r="FS268" s="46"/>
      <c r="FT268" s="46"/>
      <c r="FU268" s="46"/>
      <c r="FV268" s="46"/>
      <c r="FW268" s="46"/>
      <c r="FX268" s="46"/>
      <c r="FY268" s="46"/>
      <c r="FZ268" s="46"/>
      <c r="GA268" s="46"/>
      <c r="GB268" s="46"/>
      <c r="GC268" s="46"/>
      <c r="GD268" s="46"/>
      <c r="GE268" s="46"/>
      <c r="GF268" s="46"/>
      <c r="GG268" s="46"/>
      <c r="GH268" s="46"/>
      <c r="GI268" s="46"/>
      <c r="GJ268" s="46"/>
      <c r="GK268" s="46"/>
      <c r="GL268" s="46"/>
      <c r="GM268" s="46"/>
      <c r="GN268" s="46"/>
      <c r="GO268" s="46"/>
      <c r="GP268" s="46"/>
      <c r="GQ268" s="46"/>
      <c r="GR268" s="46"/>
      <c r="GS268" s="46"/>
      <c r="GT268" s="46"/>
      <c r="GU268" s="46"/>
      <c r="GV268" s="46"/>
      <c r="GW268" s="46"/>
      <c r="GX268" s="46"/>
      <c r="GY268" s="46"/>
      <c r="GZ268" s="46"/>
      <c r="HA268" s="46"/>
      <c r="HB268" s="46"/>
      <c r="HC268" s="46"/>
      <c r="HD268" s="46"/>
      <c r="HE268" s="46"/>
      <c r="HF268" s="46"/>
      <c r="HG268" s="46"/>
      <c r="HH268" s="46"/>
      <c r="HI268" s="46"/>
      <c r="HJ268" s="46"/>
      <c r="HK268" s="46"/>
      <c r="HL268" s="46"/>
      <c r="HM268" s="46"/>
      <c r="HN268" s="46"/>
      <c r="HO268" s="46"/>
      <c r="HP268" s="46"/>
      <c r="HQ268" s="46"/>
      <c r="HR268" s="46"/>
      <c r="HS268" s="46"/>
      <c r="HT268" s="46"/>
      <c r="HU268" s="46"/>
      <c r="HV268" s="46"/>
      <c r="HW268" s="46"/>
      <c r="HX268" s="46"/>
      <c r="HY268" s="46"/>
      <c r="HZ268" s="46"/>
      <c r="IA268" s="46"/>
      <c r="IB268" s="46"/>
      <c r="IC268" s="46"/>
      <c r="ID268" s="46"/>
      <c r="IE268" s="46"/>
      <c r="IF268" s="46"/>
      <c r="IG268" s="46"/>
      <c r="IH268" s="46"/>
      <c r="II268" s="46"/>
      <c r="IJ268" s="46"/>
      <c r="IK268" s="46"/>
      <c r="IL268" s="46"/>
      <c r="IM268" s="46"/>
      <c r="IN268" s="46"/>
      <c r="IO268" s="46"/>
      <c r="IP268" s="46"/>
      <c r="IQ268" s="46"/>
      <c r="IR268" s="46"/>
      <c r="IS268" s="46"/>
      <c r="IT268" s="46"/>
      <c r="IU268" s="46"/>
      <c r="IV268" s="46"/>
      <c r="IW268" s="46"/>
    </row>
    <row r="269" spans="1:257" s="1" customFormat="1" ht="9" customHeight="1">
      <c r="A269" s="43">
        <v>45186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5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  <c r="DI269" s="46"/>
      <c r="DJ269" s="46"/>
      <c r="DK269" s="46"/>
      <c r="DL269" s="46"/>
      <c r="DM269" s="46"/>
      <c r="DN269" s="46"/>
      <c r="DO269" s="46"/>
      <c r="DP269" s="46"/>
      <c r="DQ269" s="46"/>
      <c r="DR269" s="46"/>
      <c r="DS269" s="46"/>
      <c r="DT269" s="46"/>
      <c r="DU269" s="46"/>
      <c r="DV269" s="46"/>
      <c r="DW269" s="46"/>
      <c r="DX269" s="46"/>
      <c r="DY269" s="46"/>
      <c r="DZ269" s="46"/>
      <c r="EA269" s="46"/>
      <c r="EB269" s="46"/>
      <c r="EC269" s="46"/>
      <c r="ED269" s="46"/>
      <c r="EE269" s="46"/>
      <c r="EF269" s="46"/>
      <c r="EG269" s="46"/>
      <c r="EH269" s="46"/>
      <c r="EI269" s="46"/>
      <c r="EJ269" s="46"/>
      <c r="EK269" s="46"/>
      <c r="EL269" s="46"/>
      <c r="EM269" s="46"/>
      <c r="EN269" s="46"/>
      <c r="EO269" s="46"/>
      <c r="EP269" s="46"/>
      <c r="EQ269" s="46"/>
      <c r="ER269" s="46"/>
      <c r="ES269" s="46"/>
      <c r="ET269" s="46"/>
      <c r="EU269" s="46"/>
      <c r="EV269" s="46"/>
      <c r="EW269" s="46"/>
      <c r="EX269" s="46"/>
      <c r="EY269" s="46"/>
      <c r="EZ269" s="46"/>
      <c r="FA269" s="46"/>
      <c r="FB269" s="46"/>
      <c r="FC269" s="46"/>
      <c r="FD269" s="46"/>
      <c r="FE269" s="46"/>
      <c r="FF269" s="46"/>
      <c r="FG269" s="46"/>
      <c r="FH269" s="46"/>
      <c r="FI269" s="46"/>
      <c r="FJ269" s="46"/>
      <c r="FK269" s="46"/>
      <c r="FL269" s="46"/>
      <c r="FM269" s="46"/>
      <c r="FN269" s="46"/>
      <c r="FO269" s="46"/>
      <c r="FP269" s="46"/>
      <c r="FQ269" s="46"/>
      <c r="FR269" s="46"/>
      <c r="FS269" s="46"/>
      <c r="FT269" s="46"/>
      <c r="FU269" s="46"/>
      <c r="FV269" s="46"/>
      <c r="FW269" s="46"/>
      <c r="FX269" s="46"/>
      <c r="FY269" s="46"/>
      <c r="FZ269" s="46"/>
      <c r="GA269" s="46"/>
      <c r="GB269" s="46"/>
      <c r="GC269" s="46"/>
      <c r="GD269" s="46"/>
      <c r="GE269" s="46"/>
      <c r="GF269" s="46"/>
      <c r="GG269" s="46"/>
      <c r="GH269" s="46"/>
      <c r="GI269" s="46"/>
      <c r="GJ269" s="46"/>
      <c r="GK269" s="46"/>
      <c r="GL269" s="46"/>
      <c r="GM269" s="46"/>
      <c r="GN269" s="46"/>
      <c r="GO269" s="46"/>
      <c r="GP269" s="46"/>
      <c r="GQ269" s="46"/>
      <c r="GR269" s="46"/>
      <c r="GS269" s="46"/>
      <c r="GT269" s="46"/>
      <c r="GU269" s="46"/>
      <c r="GV269" s="46"/>
      <c r="GW269" s="46"/>
      <c r="GX269" s="46"/>
      <c r="GY269" s="46"/>
      <c r="GZ269" s="46"/>
      <c r="HA269" s="46"/>
      <c r="HB269" s="46"/>
      <c r="HC269" s="46"/>
      <c r="HD269" s="46"/>
      <c r="HE269" s="46"/>
      <c r="HF269" s="46"/>
      <c r="HG269" s="46"/>
      <c r="HH269" s="46"/>
      <c r="HI269" s="46"/>
      <c r="HJ269" s="46"/>
      <c r="HK269" s="46"/>
      <c r="HL269" s="46"/>
      <c r="HM269" s="46"/>
      <c r="HN269" s="46"/>
      <c r="HO269" s="46"/>
      <c r="HP269" s="46"/>
      <c r="HQ269" s="46"/>
      <c r="HR269" s="46"/>
      <c r="HS269" s="46"/>
      <c r="HT269" s="46"/>
      <c r="HU269" s="46"/>
      <c r="HV269" s="46"/>
      <c r="HW269" s="46"/>
      <c r="HX269" s="46"/>
      <c r="HY269" s="46"/>
      <c r="HZ269" s="46"/>
      <c r="IA269" s="46"/>
      <c r="IB269" s="46"/>
      <c r="IC269" s="46"/>
      <c r="ID269" s="46"/>
      <c r="IE269" s="46"/>
      <c r="IF269" s="46"/>
      <c r="IG269" s="46"/>
      <c r="IH269" s="46"/>
      <c r="II269" s="46"/>
      <c r="IJ269" s="46"/>
      <c r="IK269" s="46"/>
      <c r="IL269" s="46"/>
      <c r="IM269" s="46"/>
      <c r="IN269" s="46"/>
      <c r="IO269" s="46"/>
      <c r="IP269" s="46"/>
      <c r="IQ269" s="46"/>
      <c r="IR269" s="46"/>
      <c r="IS269" s="46"/>
      <c r="IT269" s="46"/>
      <c r="IU269" s="46"/>
      <c r="IV269" s="46"/>
      <c r="IW269" s="46"/>
    </row>
    <row r="270" spans="1:257" s="1" customFormat="1" ht="9" customHeight="1">
      <c r="A270" s="43">
        <v>45187</v>
      </c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5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  <c r="DI270" s="46"/>
      <c r="DJ270" s="46"/>
      <c r="DK270" s="46"/>
      <c r="DL270" s="46"/>
      <c r="DM270" s="46"/>
      <c r="DN270" s="46"/>
      <c r="DO270" s="46"/>
      <c r="DP270" s="46"/>
      <c r="DQ270" s="46"/>
      <c r="DR270" s="46"/>
      <c r="DS270" s="46"/>
      <c r="DT270" s="46"/>
      <c r="DU270" s="46"/>
      <c r="DV270" s="46"/>
      <c r="DW270" s="46"/>
      <c r="DX270" s="46"/>
      <c r="DY270" s="46"/>
      <c r="DZ270" s="46"/>
      <c r="EA270" s="46"/>
      <c r="EB270" s="46"/>
      <c r="EC270" s="46"/>
      <c r="ED270" s="46"/>
      <c r="EE270" s="46"/>
      <c r="EF270" s="46"/>
      <c r="EG270" s="46"/>
      <c r="EH270" s="46"/>
      <c r="EI270" s="46"/>
      <c r="EJ270" s="46"/>
      <c r="EK270" s="46"/>
      <c r="EL270" s="46"/>
      <c r="EM270" s="46"/>
      <c r="EN270" s="46"/>
      <c r="EO270" s="46"/>
      <c r="EP270" s="46"/>
      <c r="EQ270" s="46"/>
      <c r="ER270" s="46"/>
      <c r="ES270" s="46"/>
      <c r="ET270" s="46"/>
      <c r="EU270" s="46"/>
      <c r="EV270" s="46"/>
      <c r="EW270" s="46"/>
      <c r="EX270" s="46"/>
      <c r="EY270" s="46"/>
      <c r="EZ270" s="46"/>
      <c r="FA270" s="46"/>
      <c r="FB270" s="46"/>
      <c r="FC270" s="46"/>
      <c r="FD270" s="46"/>
      <c r="FE270" s="46"/>
      <c r="FF270" s="46"/>
      <c r="FG270" s="46"/>
      <c r="FH270" s="46"/>
      <c r="FI270" s="46"/>
      <c r="FJ270" s="46"/>
      <c r="FK270" s="46"/>
      <c r="FL270" s="46"/>
      <c r="FM270" s="46"/>
      <c r="FN270" s="46"/>
      <c r="FO270" s="46"/>
      <c r="FP270" s="46"/>
      <c r="FQ270" s="46"/>
      <c r="FR270" s="46"/>
      <c r="FS270" s="46"/>
      <c r="FT270" s="46"/>
      <c r="FU270" s="46"/>
      <c r="FV270" s="46"/>
      <c r="FW270" s="46"/>
      <c r="FX270" s="46"/>
      <c r="FY270" s="46"/>
      <c r="FZ270" s="46"/>
      <c r="GA270" s="46"/>
      <c r="GB270" s="46"/>
      <c r="GC270" s="46"/>
      <c r="GD270" s="46"/>
      <c r="GE270" s="46"/>
      <c r="GF270" s="46"/>
      <c r="GG270" s="46"/>
      <c r="GH270" s="46"/>
      <c r="GI270" s="46"/>
      <c r="GJ270" s="46"/>
      <c r="GK270" s="46"/>
      <c r="GL270" s="46"/>
      <c r="GM270" s="46"/>
      <c r="GN270" s="46"/>
      <c r="GO270" s="46"/>
      <c r="GP270" s="46"/>
      <c r="GQ270" s="46"/>
      <c r="GR270" s="46"/>
      <c r="GS270" s="46"/>
      <c r="GT270" s="46"/>
      <c r="GU270" s="46"/>
      <c r="GV270" s="46"/>
      <c r="GW270" s="46"/>
      <c r="GX270" s="46"/>
      <c r="GY270" s="46"/>
      <c r="GZ270" s="46"/>
      <c r="HA270" s="46"/>
      <c r="HB270" s="46"/>
      <c r="HC270" s="46"/>
      <c r="HD270" s="46"/>
      <c r="HE270" s="46"/>
      <c r="HF270" s="46"/>
      <c r="HG270" s="46"/>
      <c r="HH270" s="46"/>
      <c r="HI270" s="46"/>
      <c r="HJ270" s="46"/>
      <c r="HK270" s="46"/>
      <c r="HL270" s="46"/>
      <c r="HM270" s="46"/>
      <c r="HN270" s="46"/>
      <c r="HO270" s="46"/>
      <c r="HP270" s="46"/>
      <c r="HQ270" s="46"/>
      <c r="HR270" s="46"/>
      <c r="HS270" s="46"/>
      <c r="HT270" s="46"/>
      <c r="HU270" s="46"/>
      <c r="HV270" s="46"/>
      <c r="HW270" s="46"/>
      <c r="HX270" s="46"/>
      <c r="HY270" s="46"/>
      <c r="HZ270" s="46"/>
      <c r="IA270" s="46"/>
      <c r="IB270" s="46"/>
      <c r="IC270" s="46"/>
      <c r="ID270" s="46"/>
      <c r="IE270" s="46"/>
      <c r="IF270" s="46"/>
      <c r="IG270" s="46"/>
      <c r="IH270" s="46"/>
      <c r="II270" s="46"/>
      <c r="IJ270" s="46"/>
      <c r="IK270" s="46"/>
      <c r="IL270" s="46"/>
      <c r="IM270" s="46"/>
      <c r="IN270" s="46"/>
      <c r="IO270" s="46"/>
      <c r="IP270" s="46"/>
      <c r="IQ270" s="46"/>
      <c r="IR270" s="46"/>
      <c r="IS270" s="46"/>
      <c r="IT270" s="46"/>
      <c r="IU270" s="46"/>
      <c r="IV270" s="46"/>
      <c r="IW270" s="46"/>
    </row>
    <row r="271" spans="1:257" s="1" customFormat="1" ht="9" customHeight="1">
      <c r="A271" s="43">
        <v>45188</v>
      </c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5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  <c r="DI271" s="46"/>
      <c r="DJ271" s="46"/>
      <c r="DK271" s="46"/>
      <c r="DL271" s="46"/>
      <c r="DM271" s="46"/>
      <c r="DN271" s="46"/>
      <c r="DO271" s="46"/>
      <c r="DP271" s="46"/>
      <c r="DQ271" s="46"/>
      <c r="DR271" s="46"/>
      <c r="DS271" s="46"/>
      <c r="DT271" s="46"/>
      <c r="DU271" s="46"/>
      <c r="DV271" s="46"/>
      <c r="DW271" s="46"/>
      <c r="DX271" s="46"/>
      <c r="DY271" s="46"/>
      <c r="DZ271" s="46"/>
      <c r="EA271" s="46"/>
      <c r="EB271" s="46"/>
      <c r="EC271" s="46"/>
      <c r="ED271" s="46"/>
      <c r="EE271" s="46"/>
      <c r="EF271" s="46"/>
      <c r="EG271" s="46"/>
      <c r="EH271" s="46"/>
      <c r="EI271" s="46"/>
      <c r="EJ271" s="46"/>
      <c r="EK271" s="46"/>
      <c r="EL271" s="46"/>
      <c r="EM271" s="46"/>
      <c r="EN271" s="46"/>
      <c r="EO271" s="46"/>
      <c r="EP271" s="46"/>
      <c r="EQ271" s="46"/>
      <c r="ER271" s="46"/>
      <c r="ES271" s="46"/>
      <c r="ET271" s="46"/>
      <c r="EU271" s="46"/>
      <c r="EV271" s="46"/>
      <c r="EW271" s="46"/>
      <c r="EX271" s="46"/>
      <c r="EY271" s="46"/>
      <c r="EZ271" s="46"/>
      <c r="FA271" s="46"/>
      <c r="FB271" s="46"/>
      <c r="FC271" s="46"/>
      <c r="FD271" s="46"/>
      <c r="FE271" s="46"/>
      <c r="FF271" s="46"/>
      <c r="FG271" s="46"/>
      <c r="FH271" s="46"/>
      <c r="FI271" s="46"/>
      <c r="FJ271" s="46"/>
      <c r="FK271" s="46"/>
      <c r="FL271" s="46"/>
      <c r="FM271" s="46"/>
      <c r="FN271" s="46"/>
      <c r="FO271" s="46"/>
      <c r="FP271" s="46"/>
      <c r="FQ271" s="46"/>
      <c r="FR271" s="46"/>
      <c r="FS271" s="46"/>
      <c r="FT271" s="46"/>
      <c r="FU271" s="46"/>
      <c r="FV271" s="46"/>
      <c r="FW271" s="46"/>
      <c r="FX271" s="46"/>
      <c r="FY271" s="46"/>
      <c r="FZ271" s="46"/>
      <c r="GA271" s="46"/>
      <c r="GB271" s="46"/>
      <c r="GC271" s="46"/>
      <c r="GD271" s="46"/>
      <c r="GE271" s="46"/>
      <c r="GF271" s="46"/>
      <c r="GG271" s="46"/>
      <c r="GH271" s="46"/>
      <c r="GI271" s="46"/>
      <c r="GJ271" s="46"/>
      <c r="GK271" s="46"/>
      <c r="GL271" s="46"/>
      <c r="GM271" s="46"/>
      <c r="GN271" s="46"/>
      <c r="GO271" s="46"/>
      <c r="GP271" s="46"/>
      <c r="GQ271" s="46"/>
      <c r="GR271" s="46"/>
      <c r="GS271" s="46"/>
      <c r="GT271" s="46"/>
      <c r="GU271" s="46"/>
      <c r="GV271" s="46"/>
      <c r="GW271" s="46"/>
      <c r="GX271" s="46"/>
      <c r="GY271" s="46"/>
      <c r="GZ271" s="46"/>
      <c r="HA271" s="46"/>
      <c r="HB271" s="46"/>
      <c r="HC271" s="46"/>
      <c r="HD271" s="46"/>
      <c r="HE271" s="46"/>
      <c r="HF271" s="46"/>
      <c r="HG271" s="46"/>
      <c r="HH271" s="46"/>
      <c r="HI271" s="46"/>
      <c r="HJ271" s="46"/>
      <c r="HK271" s="46"/>
      <c r="HL271" s="46"/>
      <c r="HM271" s="46"/>
      <c r="HN271" s="46"/>
      <c r="HO271" s="46"/>
      <c r="HP271" s="46"/>
      <c r="HQ271" s="46"/>
      <c r="HR271" s="46"/>
      <c r="HS271" s="46"/>
      <c r="HT271" s="46"/>
      <c r="HU271" s="46"/>
      <c r="HV271" s="46"/>
      <c r="HW271" s="46"/>
      <c r="HX271" s="46"/>
      <c r="HY271" s="46"/>
      <c r="HZ271" s="46"/>
      <c r="IA271" s="46"/>
      <c r="IB271" s="46"/>
      <c r="IC271" s="46"/>
      <c r="ID271" s="46"/>
      <c r="IE271" s="46"/>
      <c r="IF271" s="46"/>
      <c r="IG271" s="46"/>
      <c r="IH271" s="46"/>
      <c r="II271" s="46"/>
      <c r="IJ271" s="46"/>
      <c r="IK271" s="46"/>
      <c r="IL271" s="46"/>
      <c r="IM271" s="46"/>
      <c r="IN271" s="46"/>
      <c r="IO271" s="46"/>
      <c r="IP271" s="46"/>
      <c r="IQ271" s="46"/>
      <c r="IR271" s="46"/>
      <c r="IS271" s="46"/>
      <c r="IT271" s="46"/>
      <c r="IU271" s="46"/>
      <c r="IV271" s="46"/>
      <c r="IW271" s="46"/>
    </row>
    <row r="272" spans="1:257" s="1" customFormat="1" ht="9" customHeight="1">
      <c r="A272" s="43">
        <v>45189</v>
      </c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5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  <c r="DI272" s="46"/>
      <c r="DJ272" s="46"/>
      <c r="DK272" s="46"/>
      <c r="DL272" s="46"/>
      <c r="DM272" s="46"/>
      <c r="DN272" s="46"/>
      <c r="DO272" s="46"/>
      <c r="DP272" s="46"/>
      <c r="DQ272" s="46"/>
      <c r="DR272" s="46"/>
      <c r="DS272" s="46"/>
      <c r="DT272" s="46"/>
      <c r="DU272" s="46"/>
      <c r="DV272" s="46"/>
      <c r="DW272" s="46"/>
      <c r="DX272" s="46"/>
      <c r="DY272" s="46"/>
      <c r="DZ272" s="46"/>
      <c r="EA272" s="46"/>
      <c r="EB272" s="46"/>
      <c r="EC272" s="46"/>
      <c r="ED272" s="46"/>
      <c r="EE272" s="46"/>
      <c r="EF272" s="46"/>
      <c r="EG272" s="46"/>
      <c r="EH272" s="46"/>
      <c r="EI272" s="46"/>
      <c r="EJ272" s="46"/>
      <c r="EK272" s="46"/>
      <c r="EL272" s="46"/>
      <c r="EM272" s="46"/>
      <c r="EN272" s="46"/>
      <c r="EO272" s="46"/>
      <c r="EP272" s="46"/>
      <c r="EQ272" s="46"/>
      <c r="ER272" s="46"/>
      <c r="ES272" s="46"/>
      <c r="ET272" s="46"/>
      <c r="EU272" s="46"/>
      <c r="EV272" s="46"/>
      <c r="EW272" s="46"/>
      <c r="EX272" s="46"/>
      <c r="EY272" s="46"/>
      <c r="EZ272" s="46"/>
      <c r="FA272" s="46"/>
      <c r="FB272" s="46"/>
      <c r="FC272" s="46"/>
      <c r="FD272" s="46"/>
      <c r="FE272" s="46"/>
      <c r="FF272" s="46"/>
      <c r="FG272" s="46"/>
      <c r="FH272" s="46"/>
      <c r="FI272" s="46"/>
      <c r="FJ272" s="46"/>
      <c r="FK272" s="46"/>
      <c r="FL272" s="46"/>
      <c r="FM272" s="46"/>
      <c r="FN272" s="46"/>
      <c r="FO272" s="46"/>
      <c r="FP272" s="46"/>
      <c r="FQ272" s="46"/>
      <c r="FR272" s="46"/>
      <c r="FS272" s="46"/>
      <c r="FT272" s="46"/>
      <c r="FU272" s="46"/>
      <c r="FV272" s="46"/>
      <c r="FW272" s="46"/>
      <c r="FX272" s="46"/>
      <c r="FY272" s="46"/>
      <c r="FZ272" s="46"/>
      <c r="GA272" s="46"/>
      <c r="GB272" s="46"/>
      <c r="GC272" s="46"/>
      <c r="GD272" s="46"/>
      <c r="GE272" s="46"/>
      <c r="GF272" s="46"/>
      <c r="GG272" s="46"/>
      <c r="GH272" s="46"/>
      <c r="GI272" s="46"/>
      <c r="GJ272" s="46"/>
      <c r="GK272" s="46"/>
      <c r="GL272" s="46"/>
      <c r="GM272" s="46"/>
      <c r="GN272" s="46"/>
      <c r="GO272" s="46"/>
      <c r="GP272" s="46"/>
      <c r="GQ272" s="46"/>
      <c r="GR272" s="46"/>
      <c r="GS272" s="46"/>
      <c r="GT272" s="46"/>
      <c r="GU272" s="46"/>
      <c r="GV272" s="46"/>
      <c r="GW272" s="46"/>
      <c r="GX272" s="46"/>
      <c r="GY272" s="46"/>
      <c r="GZ272" s="46"/>
      <c r="HA272" s="46"/>
      <c r="HB272" s="46"/>
      <c r="HC272" s="46"/>
      <c r="HD272" s="46"/>
      <c r="HE272" s="46"/>
      <c r="HF272" s="46"/>
      <c r="HG272" s="46"/>
      <c r="HH272" s="46"/>
      <c r="HI272" s="46"/>
      <c r="HJ272" s="46"/>
      <c r="HK272" s="46"/>
      <c r="HL272" s="46"/>
      <c r="HM272" s="46"/>
      <c r="HN272" s="46"/>
      <c r="HO272" s="46"/>
      <c r="HP272" s="46"/>
      <c r="HQ272" s="46"/>
      <c r="HR272" s="46"/>
      <c r="HS272" s="46"/>
      <c r="HT272" s="46"/>
      <c r="HU272" s="46"/>
      <c r="HV272" s="46"/>
      <c r="HW272" s="46"/>
      <c r="HX272" s="46"/>
      <c r="HY272" s="46"/>
      <c r="HZ272" s="46"/>
      <c r="IA272" s="46"/>
      <c r="IB272" s="46"/>
      <c r="IC272" s="46"/>
      <c r="ID272" s="46"/>
      <c r="IE272" s="46"/>
      <c r="IF272" s="46"/>
      <c r="IG272" s="46"/>
      <c r="IH272" s="46"/>
      <c r="II272" s="46"/>
      <c r="IJ272" s="46"/>
      <c r="IK272" s="46"/>
      <c r="IL272" s="46"/>
      <c r="IM272" s="46"/>
      <c r="IN272" s="46"/>
      <c r="IO272" s="46"/>
      <c r="IP272" s="46"/>
      <c r="IQ272" s="46"/>
      <c r="IR272" s="46"/>
      <c r="IS272" s="46"/>
      <c r="IT272" s="46"/>
      <c r="IU272" s="46"/>
      <c r="IV272" s="46"/>
      <c r="IW272" s="46"/>
    </row>
    <row r="273" spans="1:257" s="1" customFormat="1" ht="9" customHeight="1">
      <c r="A273" s="43">
        <v>45190</v>
      </c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5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  <c r="DI273" s="46"/>
      <c r="DJ273" s="46"/>
      <c r="DK273" s="46"/>
      <c r="DL273" s="46"/>
      <c r="DM273" s="46"/>
      <c r="DN273" s="46"/>
      <c r="DO273" s="46"/>
      <c r="DP273" s="46"/>
      <c r="DQ273" s="46"/>
      <c r="DR273" s="46"/>
      <c r="DS273" s="46"/>
      <c r="DT273" s="46"/>
      <c r="DU273" s="46"/>
      <c r="DV273" s="46"/>
      <c r="DW273" s="46"/>
      <c r="DX273" s="46"/>
      <c r="DY273" s="46"/>
      <c r="DZ273" s="46"/>
      <c r="EA273" s="46"/>
      <c r="EB273" s="46"/>
      <c r="EC273" s="46"/>
      <c r="ED273" s="46"/>
      <c r="EE273" s="46"/>
      <c r="EF273" s="46"/>
      <c r="EG273" s="46"/>
      <c r="EH273" s="46"/>
      <c r="EI273" s="46"/>
      <c r="EJ273" s="46"/>
      <c r="EK273" s="46"/>
      <c r="EL273" s="46"/>
      <c r="EM273" s="46"/>
      <c r="EN273" s="46"/>
      <c r="EO273" s="46"/>
      <c r="EP273" s="46"/>
      <c r="EQ273" s="46"/>
      <c r="ER273" s="46"/>
      <c r="ES273" s="46"/>
      <c r="ET273" s="46"/>
      <c r="EU273" s="46"/>
      <c r="EV273" s="46"/>
      <c r="EW273" s="46"/>
      <c r="EX273" s="46"/>
      <c r="EY273" s="46"/>
      <c r="EZ273" s="46"/>
      <c r="FA273" s="46"/>
      <c r="FB273" s="46"/>
      <c r="FC273" s="46"/>
      <c r="FD273" s="46"/>
      <c r="FE273" s="46"/>
      <c r="FF273" s="46"/>
      <c r="FG273" s="46"/>
      <c r="FH273" s="46"/>
      <c r="FI273" s="46"/>
      <c r="FJ273" s="46"/>
      <c r="FK273" s="46"/>
      <c r="FL273" s="46"/>
      <c r="FM273" s="46"/>
      <c r="FN273" s="46"/>
      <c r="FO273" s="46"/>
      <c r="FP273" s="46"/>
      <c r="FQ273" s="46"/>
      <c r="FR273" s="46"/>
      <c r="FS273" s="46"/>
      <c r="FT273" s="46"/>
      <c r="FU273" s="46"/>
      <c r="FV273" s="46"/>
      <c r="FW273" s="46"/>
      <c r="FX273" s="46"/>
      <c r="FY273" s="46"/>
      <c r="FZ273" s="46"/>
      <c r="GA273" s="46"/>
      <c r="GB273" s="46"/>
      <c r="GC273" s="46"/>
      <c r="GD273" s="46"/>
      <c r="GE273" s="46"/>
      <c r="GF273" s="46"/>
      <c r="GG273" s="46"/>
      <c r="GH273" s="46"/>
      <c r="GI273" s="46"/>
      <c r="GJ273" s="46"/>
      <c r="GK273" s="46"/>
      <c r="GL273" s="46"/>
      <c r="GM273" s="46"/>
      <c r="GN273" s="46"/>
      <c r="GO273" s="46"/>
      <c r="GP273" s="46"/>
      <c r="GQ273" s="46"/>
      <c r="GR273" s="46"/>
      <c r="GS273" s="46"/>
      <c r="GT273" s="46"/>
      <c r="GU273" s="46"/>
      <c r="GV273" s="46"/>
      <c r="GW273" s="46"/>
      <c r="GX273" s="46"/>
      <c r="GY273" s="46"/>
      <c r="GZ273" s="46"/>
      <c r="HA273" s="46"/>
      <c r="HB273" s="46"/>
      <c r="HC273" s="46"/>
      <c r="HD273" s="46"/>
      <c r="HE273" s="46"/>
      <c r="HF273" s="46"/>
      <c r="HG273" s="46"/>
      <c r="HH273" s="46"/>
      <c r="HI273" s="46"/>
      <c r="HJ273" s="46"/>
      <c r="HK273" s="46"/>
      <c r="HL273" s="46"/>
      <c r="HM273" s="46"/>
      <c r="HN273" s="46"/>
      <c r="HO273" s="46"/>
      <c r="HP273" s="46"/>
      <c r="HQ273" s="46"/>
      <c r="HR273" s="46"/>
      <c r="HS273" s="46"/>
      <c r="HT273" s="46"/>
      <c r="HU273" s="46"/>
      <c r="HV273" s="46"/>
      <c r="HW273" s="46"/>
      <c r="HX273" s="46"/>
      <c r="HY273" s="46"/>
      <c r="HZ273" s="46"/>
      <c r="IA273" s="46"/>
      <c r="IB273" s="46"/>
      <c r="IC273" s="46"/>
      <c r="ID273" s="46"/>
      <c r="IE273" s="46"/>
      <c r="IF273" s="46"/>
      <c r="IG273" s="46"/>
      <c r="IH273" s="46"/>
      <c r="II273" s="46"/>
      <c r="IJ273" s="46"/>
      <c r="IK273" s="46"/>
      <c r="IL273" s="46"/>
      <c r="IM273" s="46"/>
      <c r="IN273" s="46"/>
      <c r="IO273" s="46"/>
      <c r="IP273" s="46"/>
      <c r="IQ273" s="46"/>
      <c r="IR273" s="46"/>
      <c r="IS273" s="46"/>
      <c r="IT273" s="46"/>
      <c r="IU273" s="46"/>
      <c r="IV273" s="46"/>
      <c r="IW273" s="46"/>
    </row>
    <row r="274" spans="1:257" s="1" customFormat="1" ht="9" customHeight="1">
      <c r="A274" s="43">
        <v>45191</v>
      </c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5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  <c r="DI274" s="46"/>
      <c r="DJ274" s="46"/>
      <c r="DK274" s="46"/>
      <c r="DL274" s="46"/>
      <c r="DM274" s="46"/>
      <c r="DN274" s="46"/>
      <c r="DO274" s="46"/>
      <c r="DP274" s="46"/>
      <c r="DQ274" s="46"/>
      <c r="DR274" s="46"/>
      <c r="DS274" s="46"/>
      <c r="DT274" s="46"/>
      <c r="DU274" s="46"/>
      <c r="DV274" s="46"/>
      <c r="DW274" s="46"/>
      <c r="DX274" s="46"/>
      <c r="DY274" s="46"/>
      <c r="DZ274" s="46"/>
      <c r="EA274" s="46"/>
      <c r="EB274" s="46"/>
      <c r="EC274" s="46"/>
      <c r="ED274" s="46"/>
      <c r="EE274" s="46"/>
      <c r="EF274" s="46"/>
      <c r="EG274" s="46"/>
      <c r="EH274" s="46"/>
      <c r="EI274" s="46"/>
      <c r="EJ274" s="46"/>
      <c r="EK274" s="46"/>
      <c r="EL274" s="46"/>
      <c r="EM274" s="46"/>
      <c r="EN274" s="46"/>
      <c r="EO274" s="46"/>
      <c r="EP274" s="46"/>
      <c r="EQ274" s="46"/>
      <c r="ER274" s="46"/>
      <c r="ES274" s="46"/>
      <c r="ET274" s="46"/>
      <c r="EU274" s="46"/>
      <c r="EV274" s="46"/>
      <c r="EW274" s="46"/>
      <c r="EX274" s="46"/>
      <c r="EY274" s="46"/>
      <c r="EZ274" s="46"/>
      <c r="FA274" s="46"/>
      <c r="FB274" s="46"/>
      <c r="FC274" s="46"/>
      <c r="FD274" s="46"/>
      <c r="FE274" s="46"/>
      <c r="FF274" s="46"/>
      <c r="FG274" s="46"/>
      <c r="FH274" s="46"/>
      <c r="FI274" s="46"/>
      <c r="FJ274" s="46"/>
      <c r="FK274" s="46"/>
      <c r="FL274" s="46"/>
      <c r="FM274" s="46"/>
      <c r="FN274" s="46"/>
      <c r="FO274" s="46"/>
      <c r="FP274" s="46"/>
      <c r="FQ274" s="46"/>
      <c r="FR274" s="46"/>
      <c r="FS274" s="46"/>
      <c r="FT274" s="46"/>
      <c r="FU274" s="46"/>
      <c r="FV274" s="46"/>
      <c r="FW274" s="46"/>
      <c r="FX274" s="46"/>
      <c r="FY274" s="46"/>
      <c r="FZ274" s="46"/>
      <c r="GA274" s="46"/>
      <c r="GB274" s="46"/>
      <c r="GC274" s="46"/>
      <c r="GD274" s="46"/>
      <c r="GE274" s="46"/>
      <c r="GF274" s="46"/>
      <c r="GG274" s="46"/>
      <c r="GH274" s="46"/>
      <c r="GI274" s="46"/>
      <c r="GJ274" s="46"/>
      <c r="GK274" s="46"/>
      <c r="GL274" s="46"/>
      <c r="GM274" s="46"/>
      <c r="GN274" s="46"/>
      <c r="GO274" s="46"/>
      <c r="GP274" s="46"/>
      <c r="GQ274" s="46"/>
      <c r="GR274" s="46"/>
      <c r="GS274" s="46"/>
      <c r="GT274" s="46"/>
      <c r="GU274" s="46"/>
      <c r="GV274" s="46"/>
      <c r="GW274" s="46"/>
      <c r="GX274" s="46"/>
      <c r="GY274" s="46"/>
      <c r="GZ274" s="46"/>
      <c r="HA274" s="46"/>
      <c r="HB274" s="46"/>
      <c r="HC274" s="46"/>
      <c r="HD274" s="46"/>
      <c r="HE274" s="46"/>
      <c r="HF274" s="46"/>
      <c r="HG274" s="46"/>
      <c r="HH274" s="46"/>
      <c r="HI274" s="46"/>
      <c r="HJ274" s="46"/>
      <c r="HK274" s="46"/>
      <c r="HL274" s="46"/>
      <c r="HM274" s="46"/>
      <c r="HN274" s="46"/>
      <c r="HO274" s="46"/>
      <c r="HP274" s="46"/>
      <c r="HQ274" s="46"/>
      <c r="HR274" s="46"/>
      <c r="HS274" s="46"/>
      <c r="HT274" s="46"/>
      <c r="HU274" s="46"/>
      <c r="HV274" s="46"/>
      <c r="HW274" s="46"/>
      <c r="HX274" s="46"/>
      <c r="HY274" s="46"/>
      <c r="HZ274" s="46"/>
      <c r="IA274" s="46"/>
      <c r="IB274" s="46"/>
      <c r="IC274" s="46"/>
      <c r="ID274" s="46"/>
      <c r="IE274" s="46"/>
      <c r="IF274" s="46"/>
      <c r="IG274" s="46"/>
      <c r="IH274" s="46"/>
      <c r="II274" s="46"/>
      <c r="IJ274" s="46"/>
      <c r="IK274" s="46"/>
      <c r="IL274" s="46"/>
      <c r="IM274" s="46"/>
      <c r="IN274" s="46"/>
      <c r="IO274" s="46"/>
      <c r="IP274" s="46"/>
      <c r="IQ274" s="46"/>
      <c r="IR274" s="46"/>
      <c r="IS274" s="46"/>
      <c r="IT274" s="46"/>
      <c r="IU274" s="46"/>
      <c r="IV274" s="46"/>
      <c r="IW274" s="46"/>
    </row>
    <row r="275" spans="1:257" s="1" customFormat="1" ht="9" customHeight="1">
      <c r="A275" s="43">
        <v>45192</v>
      </c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5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  <c r="DI275" s="46"/>
      <c r="DJ275" s="46"/>
      <c r="DK275" s="46"/>
      <c r="DL275" s="46"/>
      <c r="DM275" s="46"/>
      <c r="DN275" s="46"/>
      <c r="DO275" s="46"/>
      <c r="DP275" s="46"/>
      <c r="DQ275" s="46"/>
      <c r="DR275" s="46"/>
      <c r="DS275" s="46"/>
      <c r="DT275" s="46"/>
      <c r="DU275" s="46"/>
      <c r="DV275" s="46"/>
      <c r="DW275" s="46"/>
      <c r="DX275" s="46"/>
      <c r="DY275" s="46"/>
      <c r="DZ275" s="46"/>
      <c r="EA275" s="46"/>
      <c r="EB275" s="46"/>
      <c r="EC275" s="46"/>
      <c r="ED275" s="46"/>
      <c r="EE275" s="46"/>
      <c r="EF275" s="46"/>
      <c r="EG275" s="46"/>
      <c r="EH275" s="46"/>
      <c r="EI275" s="46"/>
      <c r="EJ275" s="46"/>
      <c r="EK275" s="46"/>
      <c r="EL275" s="46"/>
      <c r="EM275" s="46"/>
      <c r="EN275" s="46"/>
      <c r="EO275" s="46"/>
      <c r="EP275" s="46"/>
      <c r="EQ275" s="46"/>
      <c r="ER275" s="46"/>
      <c r="ES275" s="46"/>
      <c r="ET275" s="46"/>
      <c r="EU275" s="46"/>
      <c r="EV275" s="46"/>
      <c r="EW275" s="46"/>
      <c r="EX275" s="46"/>
      <c r="EY275" s="46"/>
      <c r="EZ275" s="46"/>
      <c r="FA275" s="46"/>
      <c r="FB275" s="46"/>
      <c r="FC275" s="46"/>
      <c r="FD275" s="46"/>
      <c r="FE275" s="46"/>
      <c r="FF275" s="46"/>
      <c r="FG275" s="46"/>
      <c r="FH275" s="46"/>
      <c r="FI275" s="46"/>
      <c r="FJ275" s="46"/>
      <c r="FK275" s="46"/>
      <c r="FL275" s="46"/>
      <c r="FM275" s="46"/>
      <c r="FN275" s="46"/>
      <c r="FO275" s="46"/>
      <c r="FP275" s="46"/>
      <c r="FQ275" s="46"/>
      <c r="FR275" s="46"/>
      <c r="FS275" s="46"/>
      <c r="FT275" s="46"/>
      <c r="FU275" s="46"/>
      <c r="FV275" s="46"/>
      <c r="FW275" s="46"/>
      <c r="FX275" s="46"/>
      <c r="FY275" s="46"/>
      <c r="FZ275" s="46"/>
      <c r="GA275" s="46"/>
      <c r="GB275" s="46"/>
      <c r="GC275" s="46"/>
      <c r="GD275" s="46"/>
      <c r="GE275" s="46"/>
      <c r="GF275" s="46"/>
      <c r="GG275" s="46"/>
      <c r="GH275" s="46"/>
      <c r="GI275" s="46"/>
      <c r="GJ275" s="46"/>
      <c r="GK275" s="46"/>
      <c r="GL275" s="46"/>
      <c r="GM275" s="46"/>
      <c r="GN275" s="46"/>
      <c r="GO275" s="46"/>
      <c r="GP275" s="46"/>
      <c r="GQ275" s="46"/>
      <c r="GR275" s="46"/>
      <c r="GS275" s="46"/>
      <c r="GT275" s="46"/>
      <c r="GU275" s="46"/>
      <c r="GV275" s="46"/>
      <c r="GW275" s="46"/>
      <c r="GX275" s="46"/>
      <c r="GY275" s="46"/>
      <c r="GZ275" s="46"/>
      <c r="HA275" s="46"/>
      <c r="HB275" s="46"/>
      <c r="HC275" s="46"/>
      <c r="HD275" s="46"/>
      <c r="HE275" s="46"/>
      <c r="HF275" s="46"/>
      <c r="HG275" s="46"/>
      <c r="HH275" s="46"/>
      <c r="HI275" s="46"/>
      <c r="HJ275" s="46"/>
      <c r="HK275" s="46"/>
      <c r="HL275" s="46"/>
      <c r="HM275" s="46"/>
      <c r="HN275" s="46"/>
      <c r="HO275" s="46"/>
      <c r="HP275" s="46"/>
      <c r="HQ275" s="46"/>
      <c r="HR275" s="46"/>
      <c r="HS275" s="46"/>
      <c r="HT275" s="46"/>
      <c r="HU275" s="46"/>
      <c r="HV275" s="46"/>
      <c r="HW275" s="46"/>
      <c r="HX275" s="46"/>
      <c r="HY275" s="46"/>
      <c r="HZ275" s="46"/>
      <c r="IA275" s="46"/>
      <c r="IB275" s="46"/>
      <c r="IC275" s="46"/>
      <c r="ID275" s="46"/>
      <c r="IE275" s="46"/>
      <c r="IF275" s="46"/>
      <c r="IG275" s="46"/>
      <c r="IH275" s="46"/>
      <c r="II275" s="46"/>
      <c r="IJ275" s="46"/>
      <c r="IK275" s="46"/>
      <c r="IL275" s="46"/>
      <c r="IM275" s="46"/>
      <c r="IN275" s="46"/>
      <c r="IO275" s="46"/>
      <c r="IP275" s="46"/>
      <c r="IQ275" s="46"/>
      <c r="IR275" s="46"/>
      <c r="IS275" s="46"/>
      <c r="IT275" s="46"/>
      <c r="IU275" s="46"/>
      <c r="IV275" s="46"/>
      <c r="IW275" s="46"/>
    </row>
    <row r="276" spans="1:257" s="1" customFormat="1" ht="9" customHeight="1">
      <c r="A276" s="43">
        <v>45193</v>
      </c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5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6"/>
      <c r="HL276" s="46"/>
      <c r="HM276" s="46"/>
      <c r="HN276" s="46"/>
      <c r="HO276" s="46"/>
      <c r="HP276" s="46"/>
      <c r="HQ276" s="46"/>
      <c r="HR276" s="46"/>
      <c r="HS276" s="46"/>
      <c r="HT276" s="46"/>
      <c r="HU276" s="46"/>
      <c r="HV276" s="46"/>
      <c r="HW276" s="46"/>
      <c r="HX276" s="46"/>
      <c r="HY276" s="46"/>
      <c r="HZ276" s="46"/>
      <c r="IA276" s="46"/>
      <c r="IB276" s="46"/>
      <c r="IC276" s="46"/>
      <c r="ID276" s="46"/>
      <c r="IE276" s="46"/>
      <c r="IF276" s="46"/>
      <c r="IG276" s="46"/>
      <c r="IH276" s="46"/>
      <c r="II276" s="46"/>
      <c r="IJ276" s="46"/>
      <c r="IK276" s="46"/>
      <c r="IL276" s="46"/>
      <c r="IM276" s="46"/>
      <c r="IN276" s="46"/>
      <c r="IO276" s="46"/>
      <c r="IP276" s="46"/>
      <c r="IQ276" s="46"/>
      <c r="IR276" s="46"/>
      <c r="IS276" s="46"/>
      <c r="IT276" s="46"/>
      <c r="IU276" s="46"/>
      <c r="IV276" s="46"/>
      <c r="IW276" s="46"/>
    </row>
    <row r="277" spans="1:257" s="1" customFormat="1" ht="9" customHeight="1">
      <c r="A277" s="43">
        <v>45194</v>
      </c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5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6"/>
      <c r="CD277" s="46"/>
      <c r="CE277" s="46"/>
      <c r="CF277" s="46"/>
      <c r="CG277" s="46"/>
      <c r="CH277" s="46"/>
      <c r="CI277" s="46"/>
      <c r="CJ277" s="46"/>
      <c r="CK277" s="46"/>
      <c r="CL277" s="46"/>
      <c r="CM277" s="46"/>
      <c r="CN277" s="46"/>
      <c r="CO277" s="46"/>
      <c r="CP277" s="46"/>
      <c r="CQ277" s="46"/>
      <c r="CR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H277" s="46"/>
      <c r="DI277" s="46"/>
      <c r="DJ277" s="46"/>
      <c r="DK277" s="46"/>
      <c r="DL277" s="46"/>
      <c r="DM277" s="46"/>
      <c r="DN277" s="46"/>
      <c r="DO277" s="46"/>
      <c r="DP277" s="46"/>
      <c r="DQ277" s="46"/>
      <c r="DR277" s="46"/>
      <c r="DS277" s="46"/>
      <c r="DT277" s="46"/>
      <c r="DU277" s="46"/>
      <c r="DV277" s="46"/>
      <c r="DW277" s="46"/>
      <c r="DX277" s="46"/>
      <c r="DY277" s="46"/>
      <c r="DZ277" s="46"/>
      <c r="EA277" s="46"/>
      <c r="EB277" s="46"/>
      <c r="EC277" s="46"/>
      <c r="ED277" s="46"/>
      <c r="EE277" s="46"/>
      <c r="EF277" s="46"/>
      <c r="EG277" s="46"/>
      <c r="EH277" s="46"/>
      <c r="EI277" s="46"/>
      <c r="EJ277" s="46"/>
      <c r="EK277" s="46"/>
      <c r="EL277" s="46"/>
      <c r="EM277" s="46"/>
      <c r="EN277" s="46"/>
      <c r="EO277" s="46"/>
      <c r="EP277" s="46"/>
      <c r="EQ277" s="46"/>
      <c r="ER277" s="46"/>
      <c r="ES277" s="46"/>
      <c r="ET277" s="46"/>
      <c r="EU277" s="46"/>
      <c r="EV277" s="46"/>
      <c r="EW277" s="46"/>
      <c r="EX277" s="46"/>
      <c r="EY277" s="46"/>
      <c r="EZ277" s="46"/>
      <c r="FA277" s="46"/>
      <c r="FB277" s="46"/>
      <c r="FC277" s="46"/>
      <c r="FD277" s="46"/>
      <c r="FE277" s="46"/>
      <c r="FF277" s="46"/>
      <c r="FG277" s="46"/>
      <c r="FH277" s="46"/>
      <c r="FI277" s="46"/>
      <c r="FJ277" s="46"/>
      <c r="FK277" s="46"/>
      <c r="FL277" s="46"/>
      <c r="FM277" s="46"/>
      <c r="FN277" s="46"/>
      <c r="FO277" s="46"/>
      <c r="FP277" s="46"/>
      <c r="FQ277" s="46"/>
      <c r="FR277" s="46"/>
      <c r="FS277" s="46"/>
      <c r="FT277" s="46"/>
      <c r="FU277" s="46"/>
      <c r="FV277" s="46"/>
      <c r="FW277" s="46"/>
      <c r="FX277" s="46"/>
      <c r="FY277" s="46"/>
      <c r="FZ277" s="46"/>
      <c r="GA277" s="46"/>
      <c r="GB277" s="46"/>
      <c r="GC277" s="46"/>
      <c r="GD277" s="46"/>
      <c r="GE277" s="46"/>
      <c r="GF277" s="46"/>
      <c r="GG277" s="46"/>
      <c r="GH277" s="46"/>
      <c r="GI277" s="46"/>
      <c r="GJ277" s="46"/>
      <c r="GK277" s="46"/>
      <c r="GL277" s="46"/>
      <c r="GM277" s="46"/>
      <c r="GN277" s="46"/>
      <c r="GO277" s="46"/>
      <c r="GP277" s="46"/>
      <c r="GQ277" s="46"/>
      <c r="GR277" s="46"/>
      <c r="GS277" s="46"/>
      <c r="GT277" s="46"/>
      <c r="GU277" s="46"/>
      <c r="GV277" s="46"/>
      <c r="GW277" s="46"/>
      <c r="GX277" s="46"/>
      <c r="GY277" s="46"/>
      <c r="GZ277" s="46"/>
      <c r="HA277" s="46"/>
      <c r="HB277" s="46"/>
      <c r="HC277" s="46"/>
      <c r="HD277" s="46"/>
      <c r="HE277" s="46"/>
      <c r="HF277" s="46"/>
      <c r="HG277" s="46"/>
      <c r="HH277" s="46"/>
      <c r="HI277" s="46"/>
      <c r="HJ277" s="46"/>
      <c r="HK277" s="46"/>
      <c r="HL277" s="46"/>
      <c r="HM277" s="46"/>
      <c r="HN277" s="46"/>
      <c r="HO277" s="46"/>
      <c r="HP277" s="46"/>
      <c r="HQ277" s="46"/>
      <c r="HR277" s="46"/>
      <c r="HS277" s="46"/>
      <c r="HT277" s="46"/>
      <c r="HU277" s="46"/>
      <c r="HV277" s="46"/>
      <c r="HW277" s="46"/>
      <c r="HX277" s="46"/>
      <c r="HY277" s="46"/>
      <c r="HZ277" s="46"/>
      <c r="IA277" s="46"/>
      <c r="IB277" s="46"/>
      <c r="IC277" s="46"/>
      <c r="ID277" s="46"/>
      <c r="IE277" s="46"/>
      <c r="IF277" s="46"/>
      <c r="IG277" s="46"/>
      <c r="IH277" s="46"/>
      <c r="II277" s="46"/>
      <c r="IJ277" s="46"/>
      <c r="IK277" s="46"/>
      <c r="IL277" s="46"/>
      <c r="IM277" s="46"/>
      <c r="IN277" s="46"/>
      <c r="IO277" s="46"/>
      <c r="IP277" s="46"/>
      <c r="IQ277" s="46"/>
      <c r="IR277" s="46"/>
      <c r="IS277" s="46"/>
      <c r="IT277" s="46"/>
      <c r="IU277" s="46"/>
      <c r="IV277" s="46"/>
      <c r="IW277" s="46"/>
    </row>
    <row r="278" spans="1:257" s="1" customFormat="1" ht="9" customHeight="1">
      <c r="A278" s="43">
        <v>45195</v>
      </c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5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6"/>
      <c r="CD278" s="46"/>
      <c r="CE278" s="46"/>
      <c r="CF278" s="46"/>
      <c r="CG278" s="46"/>
      <c r="CH278" s="46"/>
      <c r="CI278" s="46"/>
      <c r="CJ278" s="46"/>
      <c r="CK278" s="46"/>
      <c r="CL278" s="46"/>
      <c r="CM278" s="46"/>
      <c r="CN278" s="46"/>
      <c r="CO278" s="46"/>
      <c r="CP278" s="46"/>
      <c r="CQ278" s="46"/>
      <c r="CR278" s="46"/>
      <c r="CS278" s="46"/>
      <c r="CT278" s="46"/>
      <c r="CU278" s="46"/>
      <c r="CV278" s="46"/>
      <c r="CW278" s="46"/>
      <c r="CX278" s="46"/>
      <c r="CY278" s="46"/>
      <c r="CZ278" s="46"/>
      <c r="DA278" s="46"/>
      <c r="DB278" s="46"/>
      <c r="DC278" s="46"/>
      <c r="DD278" s="46"/>
      <c r="DE278" s="46"/>
      <c r="DF278" s="46"/>
      <c r="DG278" s="46"/>
      <c r="DH278" s="46"/>
      <c r="DI278" s="46"/>
      <c r="DJ278" s="46"/>
      <c r="DK278" s="46"/>
      <c r="DL278" s="46"/>
      <c r="DM278" s="46"/>
      <c r="DN278" s="46"/>
      <c r="DO278" s="46"/>
      <c r="DP278" s="46"/>
      <c r="DQ278" s="46"/>
      <c r="DR278" s="46"/>
      <c r="DS278" s="46"/>
      <c r="DT278" s="46"/>
      <c r="DU278" s="46"/>
      <c r="DV278" s="46"/>
      <c r="DW278" s="46"/>
      <c r="DX278" s="46"/>
      <c r="DY278" s="46"/>
      <c r="DZ278" s="46"/>
      <c r="EA278" s="46"/>
      <c r="EB278" s="46"/>
      <c r="EC278" s="46"/>
      <c r="ED278" s="46"/>
      <c r="EE278" s="46"/>
      <c r="EF278" s="46"/>
      <c r="EG278" s="46"/>
      <c r="EH278" s="46"/>
      <c r="EI278" s="46"/>
      <c r="EJ278" s="46"/>
      <c r="EK278" s="46"/>
      <c r="EL278" s="46"/>
      <c r="EM278" s="46"/>
      <c r="EN278" s="46"/>
      <c r="EO278" s="46"/>
      <c r="EP278" s="46"/>
      <c r="EQ278" s="46"/>
      <c r="ER278" s="46"/>
      <c r="ES278" s="46"/>
      <c r="ET278" s="46"/>
      <c r="EU278" s="46"/>
      <c r="EV278" s="46"/>
      <c r="EW278" s="46"/>
      <c r="EX278" s="46"/>
      <c r="EY278" s="46"/>
      <c r="EZ278" s="46"/>
      <c r="FA278" s="46"/>
      <c r="FB278" s="46"/>
      <c r="FC278" s="46"/>
      <c r="FD278" s="46"/>
      <c r="FE278" s="46"/>
      <c r="FF278" s="46"/>
      <c r="FG278" s="46"/>
      <c r="FH278" s="46"/>
      <c r="FI278" s="46"/>
      <c r="FJ278" s="46"/>
      <c r="FK278" s="46"/>
      <c r="FL278" s="46"/>
      <c r="FM278" s="46"/>
      <c r="FN278" s="46"/>
      <c r="FO278" s="46"/>
      <c r="FP278" s="46"/>
      <c r="FQ278" s="46"/>
      <c r="FR278" s="46"/>
      <c r="FS278" s="46"/>
      <c r="FT278" s="46"/>
      <c r="FU278" s="46"/>
      <c r="FV278" s="46"/>
      <c r="FW278" s="46"/>
      <c r="FX278" s="46"/>
      <c r="FY278" s="46"/>
      <c r="FZ278" s="46"/>
      <c r="GA278" s="46"/>
      <c r="GB278" s="46"/>
      <c r="GC278" s="46"/>
      <c r="GD278" s="46"/>
      <c r="GE278" s="46"/>
      <c r="GF278" s="46"/>
      <c r="GG278" s="46"/>
      <c r="GH278" s="46"/>
      <c r="GI278" s="46"/>
      <c r="GJ278" s="46"/>
      <c r="GK278" s="46"/>
      <c r="GL278" s="46"/>
      <c r="GM278" s="46"/>
      <c r="GN278" s="46"/>
      <c r="GO278" s="46"/>
      <c r="GP278" s="46"/>
      <c r="GQ278" s="46"/>
      <c r="GR278" s="46"/>
      <c r="GS278" s="46"/>
      <c r="GT278" s="46"/>
      <c r="GU278" s="46"/>
      <c r="GV278" s="46"/>
      <c r="GW278" s="46"/>
      <c r="GX278" s="46"/>
      <c r="GY278" s="46"/>
      <c r="GZ278" s="46"/>
      <c r="HA278" s="46"/>
      <c r="HB278" s="46"/>
      <c r="HC278" s="46"/>
      <c r="HD278" s="46"/>
      <c r="HE278" s="46"/>
      <c r="HF278" s="46"/>
      <c r="HG278" s="46"/>
      <c r="HH278" s="46"/>
      <c r="HI278" s="46"/>
      <c r="HJ278" s="46"/>
      <c r="HK278" s="46"/>
      <c r="HL278" s="46"/>
      <c r="HM278" s="46"/>
      <c r="HN278" s="46"/>
      <c r="HO278" s="46"/>
      <c r="HP278" s="46"/>
      <c r="HQ278" s="46"/>
      <c r="HR278" s="46"/>
      <c r="HS278" s="46"/>
      <c r="HT278" s="46"/>
      <c r="HU278" s="46"/>
      <c r="HV278" s="46"/>
      <c r="HW278" s="46"/>
      <c r="HX278" s="46"/>
      <c r="HY278" s="46"/>
      <c r="HZ278" s="46"/>
      <c r="IA278" s="46"/>
      <c r="IB278" s="46"/>
      <c r="IC278" s="46"/>
      <c r="ID278" s="46"/>
      <c r="IE278" s="46"/>
      <c r="IF278" s="46"/>
      <c r="IG278" s="46"/>
      <c r="IH278" s="46"/>
      <c r="II278" s="46"/>
      <c r="IJ278" s="46"/>
      <c r="IK278" s="46"/>
      <c r="IL278" s="46"/>
      <c r="IM278" s="46"/>
      <c r="IN278" s="46"/>
      <c r="IO278" s="46"/>
      <c r="IP278" s="46"/>
      <c r="IQ278" s="46"/>
      <c r="IR278" s="46"/>
      <c r="IS278" s="46"/>
      <c r="IT278" s="46"/>
      <c r="IU278" s="46"/>
      <c r="IV278" s="46"/>
      <c r="IW278" s="46"/>
    </row>
    <row r="279" spans="1:257" s="1" customFormat="1" ht="9" customHeight="1">
      <c r="A279" s="43">
        <v>45196</v>
      </c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5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6"/>
      <c r="CD279" s="46"/>
      <c r="CE279" s="46"/>
      <c r="CF279" s="46"/>
      <c r="CG279" s="46"/>
      <c r="CH279" s="46"/>
      <c r="CI279" s="46"/>
      <c r="CJ279" s="46"/>
      <c r="CK279" s="46"/>
      <c r="CL279" s="46"/>
      <c r="CM279" s="46"/>
      <c r="CN279" s="46"/>
      <c r="CO279" s="46"/>
      <c r="CP279" s="46"/>
      <c r="CQ279" s="46"/>
      <c r="CR279" s="46"/>
      <c r="CS279" s="46"/>
      <c r="CT279" s="46"/>
      <c r="CU279" s="46"/>
      <c r="CV279" s="46"/>
      <c r="CW279" s="46"/>
      <c r="CX279" s="46"/>
      <c r="CY279" s="46"/>
      <c r="CZ279" s="46"/>
      <c r="DA279" s="46"/>
      <c r="DB279" s="46"/>
      <c r="DC279" s="46"/>
      <c r="DD279" s="46"/>
      <c r="DE279" s="46"/>
      <c r="DF279" s="46"/>
      <c r="DG279" s="46"/>
      <c r="DH279" s="46"/>
      <c r="DI279" s="46"/>
      <c r="DJ279" s="46"/>
      <c r="DK279" s="46"/>
      <c r="DL279" s="46"/>
      <c r="DM279" s="46"/>
      <c r="DN279" s="46"/>
      <c r="DO279" s="46"/>
      <c r="DP279" s="46"/>
      <c r="DQ279" s="46"/>
      <c r="DR279" s="46"/>
      <c r="DS279" s="46"/>
      <c r="DT279" s="46"/>
      <c r="DU279" s="46"/>
      <c r="DV279" s="46"/>
      <c r="DW279" s="46"/>
      <c r="DX279" s="46"/>
      <c r="DY279" s="46"/>
      <c r="DZ279" s="46"/>
      <c r="EA279" s="46"/>
      <c r="EB279" s="46"/>
      <c r="EC279" s="46"/>
      <c r="ED279" s="46"/>
      <c r="EE279" s="46"/>
      <c r="EF279" s="46"/>
      <c r="EG279" s="46"/>
      <c r="EH279" s="46"/>
      <c r="EI279" s="46"/>
      <c r="EJ279" s="46"/>
      <c r="EK279" s="46"/>
      <c r="EL279" s="46"/>
      <c r="EM279" s="46"/>
      <c r="EN279" s="46"/>
      <c r="EO279" s="46"/>
      <c r="EP279" s="46"/>
      <c r="EQ279" s="46"/>
      <c r="ER279" s="46"/>
      <c r="ES279" s="46"/>
      <c r="ET279" s="46"/>
      <c r="EU279" s="46"/>
      <c r="EV279" s="46"/>
      <c r="EW279" s="46"/>
      <c r="EX279" s="46"/>
      <c r="EY279" s="46"/>
      <c r="EZ279" s="46"/>
      <c r="FA279" s="46"/>
      <c r="FB279" s="46"/>
      <c r="FC279" s="46"/>
      <c r="FD279" s="46"/>
      <c r="FE279" s="46"/>
      <c r="FF279" s="46"/>
      <c r="FG279" s="46"/>
      <c r="FH279" s="46"/>
      <c r="FI279" s="46"/>
      <c r="FJ279" s="46"/>
      <c r="FK279" s="46"/>
      <c r="FL279" s="46"/>
      <c r="FM279" s="46"/>
      <c r="FN279" s="46"/>
      <c r="FO279" s="46"/>
      <c r="FP279" s="46"/>
      <c r="FQ279" s="46"/>
      <c r="FR279" s="46"/>
      <c r="FS279" s="46"/>
      <c r="FT279" s="46"/>
      <c r="FU279" s="46"/>
      <c r="FV279" s="46"/>
      <c r="FW279" s="46"/>
      <c r="FX279" s="46"/>
      <c r="FY279" s="46"/>
      <c r="FZ279" s="46"/>
      <c r="GA279" s="46"/>
      <c r="GB279" s="46"/>
      <c r="GC279" s="46"/>
      <c r="GD279" s="46"/>
      <c r="GE279" s="46"/>
      <c r="GF279" s="46"/>
      <c r="GG279" s="46"/>
      <c r="GH279" s="46"/>
      <c r="GI279" s="46"/>
      <c r="GJ279" s="46"/>
      <c r="GK279" s="46"/>
      <c r="GL279" s="46"/>
      <c r="GM279" s="46"/>
      <c r="GN279" s="46"/>
      <c r="GO279" s="46"/>
      <c r="GP279" s="46"/>
      <c r="GQ279" s="46"/>
      <c r="GR279" s="46"/>
      <c r="GS279" s="46"/>
      <c r="GT279" s="46"/>
      <c r="GU279" s="46"/>
      <c r="GV279" s="46"/>
      <c r="GW279" s="46"/>
      <c r="GX279" s="46"/>
      <c r="GY279" s="46"/>
      <c r="GZ279" s="46"/>
      <c r="HA279" s="46"/>
      <c r="HB279" s="46"/>
      <c r="HC279" s="46"/>
      <c r="HD279" s="46"/>
      <c r="HE279" s="46"/>
      <c r="HF279" s="46"/>
      <c r="HG279" s="46"/>
      <c r="HH279" s="46"/>
      <c r="HI279" s="46"/>
      <c r="HJ279" s="46"/>
      <c r="HK279" s="46"/>
      <c r="HL279" s="46"/>
      <c r="HM279" s="46"/>
      <c r="HN279" s="46"/>
      <c r="HO279" s="46"/>
      <c r="HP279" s="46"/>
      <c r="HQ279" s="46"/>
      <c r="HR279" s="46"/>
      <c r="HS279" s="46"/>
      <c r="HT279" s="46"/>
      <c r="HU279" s="46"/>
      <c r="HV279" s="46"/>
      <c r="HW279" s="46"/>
      <c r="HX279" s="46"/>
      <c r="HY279" s="46"/>
      <c r="HZ279" s="46"/>
      <c r="IA279" s="46"/>
      <c r="IB279" s="46"/>
      <c r="IC279" s="46"/>
      <c r="ID279" s="46"/>
      <c r="IE279" s="46"/>
      <c r="IF279" s="46"/>
      <c r="IG279" s="46"/>
      <c r="IH279" s="46"/>
      <c r="II279" s="46"/>
      <c r="IJ279" s="46"/>
      <c r="IK279" s="46"/>
      <c r="IL279" s="46"/>
      <c r="IM279" s="46"/>
      <c r="IN279" s="46"/>
      <c r="IO279" s="46"/>
      <c r="IP279" s="46"/>
      <c r="IQ279" s="46"/>
      <c r="IR279" s="46"/>
      <c r="IS279" s="46"/>
      <c r="IT279" s="46"/>
      <c r="IU279" s="46"/>
      <c r="IV279" s="46"/>
      <c r="IW279" s="46"/>
    </row>
    <row r="280" spans="1:257" s="1" customFormat="1" ht="9" customHeight="1">
      <c r="A280" s="43">
        <v>45197</v>
      </c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5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6"/>
      <c r="CD280" s="46"/>
      <c r="CE280" s="46"/>
      <c r="CF280" s="46"/>
      <c r="CG280" s="46"/>
      <c r="CH280" s="46"/>
      <c r="CI280" s="46"/>
      <c r="CJ280" s="46"/>
      <c r="CK280" s="46"/>
      <c r="CL280" s="46"/>
      <c r="CM280" s="46"/>
      <c r="CN280" s="46"/>
      <c r="CO280" s="46"/>
      <c r="CP280" s="46"/>
      <c r="CQ280" s="46"/>
      <c r="CR280" s="46"/>
      <c r="CS280" s="46"/>
      <c r="CT280" s="46"/>
      <c r="CU280" s="46"/>
      <c r="CV280" s="46"/>
      <c r="CW280" s="46"/>
      <c r="CX280" s="46"/>
      <c r="CY280" s="46"/>
      <c r="CZ280" s="46"/>
      <c r="DA280" s="46"/>
      <c r="DB280" s="46"/>
      <c r="DC280" s="46"/>
      <c r="DD280" s="46"/>
      <c r="DE280" s="46"/>
      <c r="DF280" s="46"/>
      <c r="DG280" s="46"/>
      <c r="DH280" s="46"/>
      <c r="DI280" s="46"/>
      <c r="DJ280" s="46"/>
      <c r="DK280" s="46"/>
      <c r="DL280" s="46"/>
      <c r="DM280" s="46"/>
      <c r="DN280" s="46"/>
      <c r="DO280" s="46"/>
      <c r="DP280" s="46"/>
      <c r="DQ280" s="46"/>
      <c r="DR280" s="46"/>
      <c r="DS280" s="46"/>
      <c r="DT280" s="46"/>
      <c r="DU280" s="46"/>
      <c r="DV280" s="46"/>
      <c r="DW280" s="46"/>
      <c r="DX280" s="46"/>
      <c r="DY280" s="46"/>
      <c r="DZ280" s="46"/>
      <c r="EA280" s="46"/>
      <c r="EB280" s="46"/>
      <c r="EC280" s="46"/>
      <c r="ED280" s="46"/>
      <c r="EE280" s="46"/>
      <c r="EF280" s="46"/>
      <c r="EG280" s="46"/>
      <c r="EH280" s="46"/>
      <c r="EI280" s="46"/>
      <c r="EJ280" s="46"/>
      <c r="EK280" s="46"/>
      <c r="EL280" s="46"/>
      <c r="EM280" s="46"/>
      <c r="EN280" s="46"/>
      <c r="EO280" s="46"/>
      <c r="EP280" s="46"/>
      <c r="EQ280" s="46"/>
      <c r="ER280" s="46"/>
      <c r="ES280" s="46"/>
      <c r="ET280" s="46"/>
      <c r="EU280" s="46"/>
      <c r="EV280" s="46"/>
      <c r="EW280" s="46"/>
      <c r="EX280" s="46"/>
      <c r="EY280" s="46"/>
      <c r="EZ280" s="46"/>
      <c r="FA280" s="46"/>
      <c r="FB280" s="46"/>
      <c r="FC280" s="46"/>
      <c r="FD280" s="46"/>
      <c r="FE280" s="46"/>
      <c r="FF280" s="46"/>
      <c r="FG280" s="46"/>
      <c r="FH280" s="46"/>
      <c r="FI280" s="46"/>
      <c r="FJ280" s="46"/>
      <c r="FK280" s="46"/>
      <c r="FL280" s="46"/>
      <c r="FM280" s="46"/>
      <c r="FN280" s="46"/>
      <c r="FO280" s="46"/>
      <c r="FP280" s="46"/>
      <c r="FQ280" s="46"/>
      <c r="FR280" s="46"/>
      <c r="FS280" s="46"/>
      <c r="FT280" s="46"/>
      <c r="FU280" s="46"/>
      <c r="FV280" s="46"/>
      <c r="FW280" s="46"/>
      <c r="FX280" s="46"/>
      <c r="FY280" s="46"/>
      <c r="FZ280" s="46"/>
      <c r="GA280" s="46"/>
      <c r="GB280" s="46"/>
      <c r="GC280" s="46"/>
      <c r="GD280" s="46"/>
      <c r="GE280" s="46"/>
      <c r="GF280" s="46"/>
      <c r="GG280" s="46"/>
      <c r="GH280" s="46"/>
      <c r="GI280" s="46"/>
      <c r="GJ280" s="46"/>
      <c r="GK280" s="46"/>
      <c r="GL280" s="46"/>
      <c r="GM280" s="46"/>
      <c r="GN280" s="46"/>
      <c r="GO280" s="46"/>
      <c r="GP280" s="46"/>
      <c r="GQ280" s="46"/>
      <c r="GR280" s="46"/>
      <c r="GS280" s="46"/>
      <c r="GT280" s="46"/>
      <c r="GU280" s="46"/>
      <c r="GV280" s="46"/>
      <c r="GW280" s="46"/>
      <c r="GX280" s="46"/>
      <c r="GY280" s="46"/>
      <c r="GZ280" s="46"/>
      <c r="HA280" s="46"/>
      <c r="HB280" s="46"/>
      <c r="HC280" s="46"/>
      <c r="HD280" s="46"/>
      <c r="HE280" s="46"/>
      <c r="HF280" s="46"/>
      <c r="HG280" s="46"/>
      <c r="HH280" s="46"/>
      <c r="HI280" s="46"/>
      <c r="HJ280" s="46"/>
      <c r="HK280" s="46"/>
      <c r="HL280" s="46"/>
      <c r="HM280" s="46"/>
      <c r="HN280" s="46"/>
      <c r="HO280" s="46"/>
      <c r="HP280" s="46"/>
      <c r="HQ280" s="46"/>
      <c r="HR280" s="46"/>
      <c r="HS280" s="46"/>
      <c r="HT280" s="46"/>
      <c r="HU280" s="46"/>
      <c r="HV280" s="46"/>
      <c r="HW280" s="46"/>
      <c r="HX280" s="46"/>
      <c r="HY280" s="46"/>
      <c r="HZ280" s="46"/>
      <c r="IA280" s="46"/>
      <c r="IB280" s="46"/>
      <c r="IC280" s="46"/>
      <c r="ID280" s="46"/>
      <c r="IE280" s="46"/>
      <c r="IF280" s="46"/>
      <c r="IG280" s="46"/>
      <c r="IH280" s="46"/>
      <c r="II280" s="46"/>
      <c r="IJ280" s="46"/>
      <c r="IK280" s="46"/>
      <c r="IL280" s="46"/>
      <c r="IM280" s="46"/>
      <c r="IN280" s="46"/>
      <c r="IO280" s="46"/>
      <c r="IP280" s="46"/>
      <c r="IQ280" s="46"/>
      <c r="IR280" s="46"/>
      <c r="IS280" s="46"/>
      <c r="IT280" s="46"/>
      <c r="IU280" s="46"/>
      <c r="IV280" s="46"/>
      <c r="IW280" s="46"/>
    </row>
    <row r="281" spans="1:257" s="1" customFormat="1" ht="9" customHeight="1">
      <c r="A281" s="43">
        <v>45198</v>
      </c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5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6"/>
      <c r="CD281" s="46"/>
      <c r="CE281" s="46"/>
      <c r="CF281" s="46"/>
      <c r="CG281" s="46"/>
      <c r="CH281" s="46"/>
      <c r="CI281" s="46"/>
      <c r="CJ281" s="46"/>
      <c r="CK281" s="46"/>
      <c r="CL281" s="46"/>
      <c r="CM281" s="46"/>
      <c r="CN281" s="46"/>
      <c r="CO281" s="46"/>
      <c r="CP281" s="46"/>
      <c r="CQ281" s="46"/>
      <c r="CR281" s="46"/>
      <c r="CS281" s="46"/>
      <c r="CT281" s="46"/>
      <c r="CU281" s="46"/>
      <c r="CV281" s="46"/>
      <c r="CW281" s="46"/>
      <c r="CX281" s="46"/>
      <c r="CY281" s="46"/>
      <c r="CZ281" s="46"/>
      <c r="DA281" s="46"/>
      <c r="DB281" s="46"/>
      <c r="DC281" s="46"/>
      <c r="DD281" s="46"/>
      <c r="DE281" s="46"/>
      <c r="DF281" s="46"/>
      <c r="DG281" s="46"/>
      <c r="DH281" s="46"/>
      <c r="DI281" s="46"/>
      <c r="DJ281" s="46"/>
      <c r="DK281" s="46"/>
      <c r="DL281" s="46"/>
      <c r="DM281" s="46"/>
      <c r="DN281" s="46"/>
      <c r="DO281" s="46"/>
      <c r="DP281" s="46"/>
      <c r="DQ281" s="46"/>
      <c r="DR281" s="46"/>
      <c r="DS281" s="46"/>
      <c r="DT281" s="46"/>
      <c r="DU281" s="46"/>
      <c r="DV281" s="46"/>
      <c r="DW281" s="46"/>
      <c r="DX281" s="46"/>
      <c r="DY281" s="46"/>
      <c r="DZ281" s="46"/>
      <c r="EA281" s="46"/>
      <c r="EB281" s="46"/>
      <c r="EC281" s="46"/>
      <c r="ED281" s="46"/>
      <c r="EE281" s="46"/>
      <c r="EF281" s="46"/>
      <c r="EG281" s="46"/>
      <c r="EH281" s="46"/>
      <c r="EI281" s="46"/>
      <c r="EJ281" s="46"/>
      <c r="EK281" s="46"/>
      <c r="EL281" s="46"/>
      <c r="EM281" s="46"/>
      <c r="EN281" s="46"/>
      <c r="EO281" s="46"/>
      <c r="EP281" s="46"/>
      <c r="EQ281" s="46"/>
      <c r="ER281" s="46"/>
      <c r="ES281" s="46"/>
      <c r="ET281" s="46"/>
      <c r="EU281" s="46"/>
      <c r="EV281" s="46"/>
      <c r="EW281" s="46"/>
      <c r="EX281" s="46"/>
      <c r="EY281" s="46"/>
      <c r="EZ281" s="46"/>
      <c r="FA281" s="46"/>
      <c r="FB281" s="46"/>
      <c r="FC281" s="46"/>
      <c r="FD281" s="46"/>
      <c r="FE281" s="46"/>
      <c r="FF281" s="46"/>
      <c r="FG281" s="46"/>
      <c r="FH281" s="46"/>
      <c r="FI281" s="46"/>
      <c r="FJ281" s="46"/>
      <c r="FK281" s="46"/>
      <c r="FL281" s="46"/>
      <c r="FM281" s="46"/>
      <c r="FN281" s="46"/>
      <c r="FO281" s="46"/>
      <c r="FP281" s="46"/>
      <c r="FQ281" s="46"/>
      <c r="FR281" s="46"/>
      <c r="FS281" s="46"/>
      <c r="FT281" s="46"/>
      <c r="FU281" s="46"/>
      <c r="FV281" s="46"/>
      <c r="FW281" s="46"/>
      <c r="FX281" s="46"/>
      <c r="FY281" s="46"/>
      <c r="FZ281" s="46"/>
      <c r="GA281" s="46"/>
      <c r="GB281" s="46"/>
      <c r="GC281" s="46"/>
      <c r="GD281" s="46"/>
      <c r="GE281" s="46"/>
      <c r="GF281" s="46"/>
      <c r="GG281" s="46"/>
      <c r="GH281" s="46"/>
      <c r="GI281" s="46"/>
      <c r="GJ281" s="46"/>
      <c r="GK281" s="46"/>
      <c r="GL281" s="46"/>
      <c r="GM281" s="46"/>
      <c r="GN281" s="46"/>
      <c r="GO281" s="46"/>
      <c r="GP281" s="46"/>
      <c r="GQ281" s="46"/>
      <c r="GR281" s="46"/>
      <c r="GS281" s="46"/>
      <c r="GT281" s="46"/>
      <c r="GU281" s="46"/>
      <c r="GV281" s="46"/>
      <c r="GW281" s="46"/>
      <c r="GX281" s="46"/>
      <c r="GY281" s="46"/>
      <c r="GZ281" s="46"/>
      <c r="HA281" s="46"/>
      <c r="HB281" s="46"/>
      <c r="HC281" s="46"/>
      <c r="HD281" s="46"/>
      <c r="HE281" s="46"/>
      <c r="HF281" s="46"/>
      <c r="HG281" s="46"/>
      <c r="HH281" s="46"/>
      <c r="HI281" s="46"/>
      <c r="HJ281" s="46"/>
      <c r="HK281" s="46"/>
      <c r="HL281" s="46"/>
      <c r="HM281" s="46"/>
      <c r="HN281" s="46"/>
      <c r="HO281" s="46"/>
      <c r="HP281" s="46"/>
      <c r="HQ281" s="46"/>
      <c r="HR281" s="46"/>
      <c r="HS281" s="46"/>
      <c r="HT281" s="46"/>
      <c r="HU281" s="46"/>
      <c r="HV281" s="46"/>
      <c r="HW281" s="46"/>
      <c r="HX281" s="46"/>
      <c r="HY281" s="46"/>
      <c r="HZ281" s="46"/>
      <c r="IA281" s="46"/>
      <c r="IB281" s="46"/>
      <c r="IC281" s="46"/>
      <c r="ID281" s="46"/>
      <c r="IE281" s="46"/>
      <c r="IF281" s="46"/>
      <c r="IG281" s="46"/>
      <c r="IH281" s="46"/>
      <c r="II281" s="46"/>
      <c r="IJ281" s="46"/>
      <c r="IK281" s="46"/>
      <c r="IL281" s="46"/>
      <c r="IM281" s="46"/>
      <c r="IN281" s="46"/>
      <c r="IO281" s="46"/>
      <c r="IP281" s="46"/>
      <c r="IQ281" s="46"/>
      <c r="IR281" s="46"/>
      <c r="IS281" s="46"/>
      <c r="IT281" s="46"/>
      <c r="IU281" s="46"/>
      <c r="IV281" s="46"/>
      <c r="IW281" s="46"/>
    </row>
    <row r="282" spans="1:257" s="1" customFormat="1" ht="9" customHeight="1">
      <c r="A282" s="43">
        <v>45199</v>
      </c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5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6"/>
      <c r="CD282" s="46"/>
      <c r="CE282" s="46"/>
      <c r="CF282" s="46"/>
      <c r="CG282" s="46"/>
      <c r="CH282" s="46"/>
      <c r="CI282" s="46"/>
      <c r="CJ282" s="46"/>
      <c r="CK282" s="46"/>
      <c r="CL282" s="46"/>
      <c r="CM282" s="46"/>
      <c r="CN282" s="46"/>
      <c r="CO282" s="46"/>
      <c r="CP282" s="46"/>
      <c r="CQ282" s="46"/>
      <c r="CR282" s="46"/>
      <c r="CS282" s="46"/>
      <c r="CT282" s="46"/>
      <c r="CU282" s="46"/>
      <c r="CV282" s="46"/>
      <c r="CW282" s="46"/>
      <c r="CX282" s="46"/>
      <c r="CY282" s="46"/>
      <c r="CZ282" s="46"/>
      <c r="DA282" s="46"/>
      <c r="DB282" s="46"/>
      <c r="DC282" s="46"/>
      <c r="DD282" s="46"/>
      <c r="DE282" s="46"/>
      <c r="DF282" s="46"/>
      <c r="DG282" s="46"/>
      <c r="DH282" s="46"/>
      <c r="DI282" s="46"/>
      <c r="DJ282" s="46"/>
      <c r="DK282" s="46"/>
      <c r="DL282" s="46"/>
      <c r="DM282" s="46"/>
      <c r="DN282" s="46"/>
      <c r="DO282" s="46"/>
      <c r="DP282" s="46"/>
      <c r="DQ282" s="46"/>
      <c r="DR282" s="46"/>
      <c r="DS282" s="46"/>
      <c r="DT282" s="46"/>
      <c r="DU282" s="46"/>
      <c r="DV282" s="46"/>
      <c r="DW282" s="46"/>
      <c r="DX282" s="46"/>
      <c r="DY282" s="46"/>
      <c r="DZ282" s="46"/>
      <c r="EA282" s="46"/>
      <c r="EB282" s="46"/>
      <c r="EC282" s="46"/>
      <c r="ED282" s="46"/>
      <c r="EE282" s="46"/>
      <c r="EF282" s="46"/>
      <c r="EG282" s="46"/>
      <c r="EH282" s="46"/>
      <c r="EI282" s="46"/>
      <c r="EJ282" s="46"/>
      <c r="EK282" s="46"/>
      <c r="EL282" s="46"/>
      <c r="EM282" s="46"/>
      <c r="EN282" s="46"/>
      <c r="EO282" s="46"/>
      <c r="EP282" s="46"/>
      <c r="EQ282" s="46"/>
      <c r="ER282" s="46"/>
      <c r="ES282" s="46"/>
      <c r="ET282" s="46"/>
      <c r="EU282" s="46"/>
      <c r="EV282" s="46"/>
      <c r="EW282" s="46"/>
      <c r="EX282" s="46"/>
      <c r="EY282" s="46"/>
      <c r="EZ282" s="46"/>
      <c r="FA282" s="46"/>
      <c r="FB282" s="46"/>
      <c r="FC282" s="46"/>
      <c r="FD282" s="46"/>
      <c r="FE282" s="46"/>
      <c r="FF282" s="46"/>
      <c r="FG282" s="46"/>
      <c r="FH282" s="46"/>
      <c r="FI282" s="46"/>
      <c r="FJ282" s="46"/>
      <c r="FK282" s="46"/>
      <c r="FL282" s="46"/>
      <c r="FM282" s="46"/>
      <c r="FN282" s="46"/>
      <c r="FO282" s="46"/>
      <c r="FP282" s="46"/>
      <c r="FQ282" s="46"/>
      <c r="FR282" s="46"/>
      <c r="FS282" s="46"/>
      <c r="FT282" s="46"/>
      <c r="FU282" s="46"/>
      <c r="FV282" s="46"/>
      <c r="FW282" s="46"/>
      <c r="FX282" s="46"/>
      <c r="FY282" s="46"/>
      <c r="FZ282" s="46"/>
      <c r="GA282" s="46"/>
      <c r="GB282" s="46"/>
      <c r="GC282" s="46"/>
      <c r="GD282" s="46"/>
      <c r="GE282" s="46"/>
      <c r="GF282" s="46"/>
      <c r="GG282" s="46"/>
      <c r="GH282" s="46"/>
      <c r="GI282" s="46"/>
      <c r="GJ282" s="46"/>
      <c r="GK282" s="46"/>
      <c r="GL282" s="46"/>
      <c r="GM282" s="46"/>
      <c r="GN282" s="46"/>
      <c r="GO282" s="46"/>
      <c r="GP282" s="46"/>
      <c r="GQ282" s="46"/>
      <c r="GR282" s="46"/>
      <c r="GS282" s="46"/>
      <c r="GT282" s="46"/>
      <c r="GU282" s="46"/>
      <c r="GV282" s="46"/>
      <c r="GW282" s="46"/>
      <c r="GX282" s="46"/>
      <c r="GY282" s="46"/>
      <c r="GZ282" s="46"/>
      <c r="HA282" s="46"/>
      <c r="HB282" s="46"/>
      <c r="HC282" s="46"/>
      <c r="HD282" s="46"/>
      <c r="HE282" s="46"/>
      <c r="HF282" s="46"/>
      <c r="HG282" s="46"/>
      <c r="HH282" s="46"/>
      <c r="HI282" s="46"/>
      <c r="HJ282" s="46"/>
      <c r="HK282" s="46"/>
      <c r="HL282" s="46"/>
      <c r="HM282" s="46"/>
      <c r="HN282" s="46"/>
      <c r="HO282" s="46"/>
      <c r="HP282" s="46"/>
      <c r="HQ282" s="46"/>
      <c r="HR282" s="46"/>
      <c r="HS282" s="46"/>
      <c r="HT282" s="46"/>
      <c r="HU282" s="46"/>
      <c r="HV282" s="46"/>
      <c r="HW282" s="46"/>
      <c r="HX282" s="46"/>
      <c r="HY282" s="46"/>
      <c r="HZ282" s="46"/>
      <c r="IA282" s="46"/>
      <c r="IB282" s="46"/>
      <c r="IC282" s="46"/>
      <c r="ID282" s="46"/>
      <c r="IE282" s="46"/>
      <c r="IF282" s="46"/>
      <c r="IG282" s="46"/>
      <c r="IH282" s="46"/>
      <c r="II282" s="46"/>
      <c r="IJ282" s="46"/>
      <c r="IK282" s="46"/>
      <c r="IL282" s="46"/>
      <c r="IM282" s="46"/>
      <c r="IN282" s="46"/>
      <c r="IO282" s="46"/>
      <c r="IP282" s="46"/>
      <c r="IQ282" s="46"/>
      <c r="IR282" s="46"/>
      <c r="IS282" s="46"/>
      <c r="IT282" s="46"/>
      <c r="IU282" s="46"/>
      <c r="IV282" s="46"/>
      <c r="IW282" s="46"/>
    </row>
    <row r="283" spans="1:257" s="1" customFormat="1" ht="9" customHeight="1">
      <c r="A283" s="43">
        <v>45200</v>
      </c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5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6"/>
      <c r="CD283" s="46"/>
      <c r="CE283" s="46"/>
      <c r="CF283" s="46"/>
      <c r="CG283" s="46"/>
      <c r="CH283" s="46"/>
      <c r="CI283" s="46"/>
      <c r="CJ283" s="46"/>
      <c r="CK283" s="46"/>
      <c r="CL283" s="46"/>
      <c r="CM283" s="46"/>
      <c r="CN283" s="46"/>
      <c r="CO283" s="46"/>
      <c r="CP283" s="46"/>
      <c r="CQ283" s="46"/>
      <c r="CR283" s="46"/>
      <c r="CS283" s="46"/>
      <c r="CT283" s="46"/>
      <c r="CU283" s="46"/>
      <c r="CV283" s="46"/>
      <c r="CW283" s="46"/>
      <c r="CX283" s="46"/>
      <c r="CY283" s="46"/>
      <c r="CZ283" s="46"/>
      <c r="DA283" s="46"/>
      <c r="DB283" s="46"/>
      <c r="DC283" s="46"/>
      <c r="DD283" s="46"/>
      <c r="DE283" s="46"/>
      <c r="DF283" s="46"/>
      <c r="DG283" s="46"/>
      <c r="DH283" s="46"/>
      <c r="DI283" s="46"/>
      <c r="DJ283" s="46"/>
      <c r="DK283" s="46"/>
      <c r="DL283" s="46"/>
      <c r="DM283" s="46"/>
      <c r="DN283" s="46"/>
      <c r="DO283" s="46"/>
      <c r="DP283" s="46"/>
      <c r="DQ283" s="46"/>
      <c r="DR283" s="46"/>
      <c r="DS283" s="46"/>
      <c r="DT283" s="46"/>
      <c r="DU283" s="46"/>
      <c r="DV283" s="46"/>
      <c r="DW283" s="46"/>
      <c r="DX283" s="46"/>
      <c r="DY283" s="46"/>
      <c r="DZ283" s="46"/>
      <c r="EA283" s="46"/>
      <c r="EB283" s="46"/>
      <c r="EC283" s="46"/>
      <c r="ED283" s="46"/>
      <c r="EE283" s="46"/>
      <c r="EF283" s="46"/>
      <c r="EG283" s="46"/>
      <c r="EH283" s="46"/>
      <c r="EI283" s="46"/>
      <c r="EJ283" s="46"/>
      <c r="EK283" s="46"/>
      <c r="EL283" s="46"/>
      <c r="EM283" s="46"/>
      <c r="EN283" s="46"/>
      <c r="EO283" s="46"/>
      <c r="EP283" s="46"/>
      <c r="EQ283" s="46"/>
      <c r="ER283" s="46"/>
      <c r="ES283" s="46"/>
      <c r="ET283" s="46"/>
      <c r="EU283" s="46"/>
      <c r="EV283" s="46"/>
      <c r="EW283" s="46"/>
      <c r="EX283" s="46"/>
      <c r="EY283" s="46"/>
      <c r="EZ283" s="46"/>
      <c r="FA283" s="46"/>
      <c r="FB283" s="46"/>
      <c r="FC283" s="46"/>
      <c r="FD283" s="46"/>
      <c r="FE283" s="46"/>
      <c r="FF283" s="46"/>
      <c r="FG283" s="46"/>
      <c r="FH283" s="46"/>
      <c r="FI283" s="46"/>
      <c r="FJ283" s="46"/>
      <c r="FK283" s="46"/>
      <c r="FL283" s="46"/>
      <c r="FM283" s="46"/>
      <c r="FN283" s="46"/>
      <c r="FO283" s="46"/>
      <c r="FP283" s="46"/>
      <c r="FQ283" s="46"/>
      <c r="FR283" s="46"/>
      <c r="FS283" s="46"/>
      <c r="FT283" s="46"/>
      <c r="FU283" s="46"/>
      <c r="FV283" s="46"/>
      <c r="FW283" s="46"/>
      <c r="FX283" s="46"/>
      <c r="FY283" s="46"/>
      <c r="FZ283" s="46"/>
      <c r="GA283" s="46"/>
      <c r="GB283" s="46"/>
      <c r="GC283" s="46"/>
      <c r="GD283" s="46"/>
      <c r="GE283" s="46"/>
      <c r="GF283" s="46"/>
      <c r="GG283" s="46"/>
      <c r="GH283" s="46"/>
      <c r="GI283" s="46"/>
      <c r="GJ283" s="46"/>
      <c r="GK283" s="46"/>
      <c r="GL283" s="46"/>
      <c r="GM283" s="46"/>
      <c r="GN283" s="46"/>
      <c r="GO283" s="46"/>
      <c r="GP283" s="46"/>
      <c r="GQ283" s="46"/>
      <c r="GR283" s="46"/>
      <c r="GS283" s="46"/>
      <c r="GT283" s="46"/>
      <c r="GU283" s="46"/>
      <c r="GV283" s="46"/>
      <c r="GW283" s="46"/>
      <c r="GX283" s="46"/>
      <c r="GY283" s="46"/>
      <c r="GZ283" s="46"/>
      <c r="HA283" s="46"/>
      <c r="HB283" s="46"/>
      <c r="HC283" s="46"/>
      <c r="HD283" s="46"/>
      <c r="HE283" s="46"/>
      <c r="HF283" s="46"/>
      <c r="HG283" s="46"/>
      <c r="HH283" s="46"/>
      <c r="HI283" s="46"/>
      <c r="HJ283" s="46"/>
      <c r="HK283" s="46"/>
      <c r="HL283" s="46"/>
      <c r="HM283" s="46"/>
      <c r="HN283" s="46"/>
      <c r="HO283" s="46"/>
      <c r="HP283" s="46"/>
      <c r="HQ283" s="46"/>
      <c r="HR283" s="46"/>
      <c r="HS283" s="46"/>
      <c r="HT283" s="46"/>
      <c r="HU283" s="46"/>
      <c r="HV283" s="46"/>
      <c r="HW283" s="46"/>
      <c r="HX283" s="46"/>
      <c r="HY283" s="46"/>
      <c r="HZ283" s="46"/>
      <c r="IA283" s="46"/>
      <c r="IB283" s="46"/>
      <c r="IC283" s="46"/>
      <c r="ID283" s="46"/>
      <c r="IE283" s="46"/>
      <c r="IF283" s="46"/>
      <c r="IG283" s="46"/>
      <c r="IH283" s="46"/>
      <c r="II283" s="46"/>
      <c r="IJ283" s="46"/>
      <c r="IK283" s="46"/>
      <c r="IL283" s="46"/>
      <c r="IM283" s="46"/>
      <c r="IN283" s="46"/>
      <c r="IO283" s="46"/>
      <c r="IP283" s="46"/>
      <c r="IQ283" s="46"/>
      <c r="IR283" s="46"/>
      <c r="IS283" s="46"/>
      <c r="IT283" s="46"/>
      <c r="IU283" s="46"/>
      <c r="IV283" s="46"/>
      <c r="IW283" s="46"/>
    </row>
    <row r="284" spans="1:257" s="1" customFormat="1" ht="9" customHeight="1">
      <c r="A284" s="43">
        <v>45201</v>
      </c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5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6"/>
      <c r="CD284" s="46"/>
      <c r="CE284" s="46"/>
      <c r="CF284" s="46"/>
      <c r="CG284" s="46"/>
      <c r="CH284" s="46"/>
      <c r="CI284" s="46"/>
      <c r="CJ284" s="46"/>
      <c r="CK284" s="46"/>
      <c r="CL284" s="46"/>
      <c r="CM284" s="46"/>
      <c r="CN284" s="46"/>
      <c r="CO284" s="46"/>
      <c r="CP284" s="46"/>
      <c r="CQ284" s="46"/>
      <c r="CR284" s="46"/>
      <c r="CS284" s="46"/>
      <c r="CT284" s="46"/>
      <c r="CU284" s="46"/>
      <c r="CV284" s="46"/>
      <c r="CW284" s="46"/>
      <c r="CX284" s="46"/>
      <c r="CY284" s="46"/>
      <c r="CZ284" s="46"/>
      <c r="DA284" s="46"/>
      <c r="DB284" s="46"/>
      <c r="DC284" s="46"/>
      <c r="DD284" s="46"/>
      <c r="DE284" s="46"/>
      <c r="DF284" s="46"/>
      <c r="DG284" s="46"/>
      <c r="DH284" s="46"/>
      <c r="DI284" s="46"/>
      <c r="DJ284" s="46"/>
      <c r="DK284" s="46"/>
      <c r="DL284" s="46"/>
      <c r="DM284" s="46"/>
      <c r="DN284" s="46"/>
      <c r="DO284" s="46"/>
      <c r="DP284" s="46"/>
      <c r="DQ284" s="46"/>
      <c r="DR284" s="46"/>
      <c r="DS284" s="46"/>
      <c r="DT284" s="46"/>
      <c r="DU284" s="46"/>
      <c r="DV284" s="46"/>
      <c r="DW284" s="46"/>
      <c r="DX284" s="46"/>
      <c r="DY284" s="46"/>
      <c r="DZ284" s="46"/>
      <c r="EA284" s="46"/>
      <c r="EB284" s="46"/>
      <c r="EC284" s="46"/>
      <c r="ED284" s="46"/>
      <c r="EE284" s="46"/>
      <c r="EF284" s="46"/>
      <c r="EG284" s="46"/>
      <c r="EH284" s="46"/>
      <c r="EI284" s="46"/>
      <c r="EJ284" s="46"/>
      <c r="EK284" s="46"/>
      <c r="EL284" s="46"/>
      <c r="EM284" s="46"/>
      <c r="EN284" s="46"/>
      <c r="EO284" s="46"/>
      <c r="EP284" s="46"/>
      <c r="EQ284" s="46"/>
      <c r="ER284" s="46"/>
      <c r="ES284" s="46"/>
      <c r="ET284" s="46"/>
      <c r="EU284" s="46"/>
      <c r="EV284" s="46"/>
      <c r="EW284" s="46"/>
      <c r="EX284" s="46"/>
      <c r="EY284" s="46"/>
      <c r="EZ284" s="46"/>
      <c r="FA284" s="46"/>
      <c r="FB284" s="46"/>
      <c r="FC284" s="46"/>
      <c r="FD284" s="46"/>
      <c r="FE284" s="46"/>
      <c r="FF284" s="46"/>
      <c r="FG284" s="46"/>
      <c r="FH284" s="46"/>
      <c r="FI284" s="46"/>
      <c r="FJ284" s="46"/>
      <c r="FK284" s="46"/>
      <c r="FL284" s="46"/>
      <c r="FM284" s="46"/>
      <c r="FN284" s="46"/>
      <c r="FO284" s="46"/>
      <c r="FP284" s="46"/>
      <c r="FQ284" s="46"/>
      <c r="FR284" s="46"/>
      <c r="FS284" s="46"/>
      <c r="FT284" s="46"/>
      <c r="FU284" s="46"/>
      <c r="FV284" s="46"/>
      <c r="FW284" s="46"/>
      <c r="FX284" s="46"/>
      <c r="FY284" s="46"/>
      <c r="FZ284" s="46"/>
      <c r="GA284" s="46"/>
      <c r="GB284" s="46"/>
      <c r="GC284" s="46"/>
      <c r="GD284" s="46"/>
      <c r="GE284" s="46"/>
      <c r="GF284" s="46"/>
      <c r="GG284" s="46"/>
      <c r="GH284" s="46"/>
      <c r="GI284" s="46"/>
      <c r="GJ284" s="46"/>
      <c r="GK284" s="46"/>
      <c r="GL284" s="46"/>
      <c r="GM284" s="46"/>
      <c r="GN284" s="46"/>
      <c r="GO284" s="46"/>
      <c r="GP284" s="46"/>
      <c r="GQ284" s="46"/>
      <c r="GR284" s="46"/>
      <c r="GS284" s="46"/>
      <c r="GT284" s="46"/>
      <c r="GU284" s="46"/>
      <c r="GV284" s="46"/>
      <c r="GW284" s="46"/>
      <c r="GX284" s="46"/>
      <c r="GY284" s="46"/>
      <c r="GZ284" s="46"/>
      <c r="HA284" s="46"/>
      <c r="HB284" s="46"/>
      <c r="HC284" s="46"/>
      <c r="HD284" s="46"/>
      <c r="HE284" s="46"/>
      <c r="HF284" s="46"/>
      <c r="HG284" s="46"/>
      <c r="HH284" s="46"/>
      <c r="HI284" s="46"/>
      <c r="HJ284" s="46"/>
      <c r="HK284" s="46"/>
      <c r="HL284" s="46"/>
      <c r="HM284" s="46"/>
      <c r="HN284" s="46"/>
      <c r="HO284" s="46"/>
      <c r="HP284" s="46"/>
      <c r="HQ284" s="46"/>
      <c r="HR284" s="46"/>
      <c r="HS284" s="46"/>
      <c r="HT284" s="46"/>
      <c r="HU284" s="46"/>
      <c r="HV284" s="46"/>
      <c r="HW284" s="46"/>
      <c r="HX284" s="46"/>
      <c r="HY284" s="46"/>
      <c r="HZ284" s="46"/>
      <c r="IA284" s="46"/>
      <c r="IB284" s="46"/>
      <c r="IC284" s="46"/>
      <c r="ID284" s="46"/>
      <c r="IE284" s="46"/>
      <c r="IF284" s="46"/>
      <c r="IG284" s="46"/>
      <c r="IH284" s="46"/>
      <c r="II284" s="46"/>
      <c r="IJ284" s="46"/>
      <c r="IK284" s="46"/>
      <c r="IL284" s="46"/>
      <c r="IM284" s="46"/>
      <c r="IN284" s="46"/>
      <c r="IO284" s="46"/>
      <c r="IP284" s="46"/>
      <c r="IQ284" s="46"/>
      <c r="IR284" s="46"/>
      <c r="IS284" s="46"/>
      <c r="IT284" s="46"/>
      <c r="IU284" s="46"/>
      <c r="IV284" s="46"/>
      <c r="IW284" s="46"/>
    </row>
    <row r="285" spans="1:257" s="1" customFormat="1" ht="9" customHeight="1">
      <c r="A285" s="43">
        <v>45202</v>
      </c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5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6"/>
      <c r="CD285" s="46"/>
      <c r="CE285" s="46"/>
      <c r="CF285" s="46"/>
      <c r="CG285" s="46"/>
      <c r="CH285" s="46"/>
      <c r="CI285" s="46"/>
      <c r="CJ285" s="46"/>
      <c r="CK285" s="46"/>
      <c r="CL285" s="46"/>
      <c r="CM285" s="46"/>
      <c r="CN285" s="46"/>
      <c r="CO285" s="46"/>
      <c r="CP285" s="46"/>
      <c r="CQ285" s="46"/>
      <c r="CR285" s="46"/>
      <c r="CS285" s="46"/>
      <c r="CT285" s="46"/>
      <c r="CU285" s="46"/>
      <c r="CV285" s="46"/>
      <c r="CW285" s="46"/>
      <c r="CX285" s="46"/>
      <c r="CY285" s="46"/>
      <c r="CZ285" s="46"/>
      <c r="DA285" s="46"/>
      <c r="DB285" s="46"/>
      <c r="DC285" s="46"/>
      <c r="DD285" s="46"/>
      <c r="DE285" s="46"/>
      <c r="DF285" s="46"/>
      <c r="DG285" s="46"/>
      <c r="DH285" s="46"/>
      <c r="DI285" s="46"/>
      <c r="DJ285" s="46"/>
      <c r="DK285" s="46"/>
      <c r="DL285" s="46"/>
      <c r="DM285" s="46"/>
      <c r="DN285" s="46"/>
      <c r="DO285" s="46"/>
      <c r="DP285" s="46"/>
      <c r="DQ285" s="46"/>
      <c r="DR285" s="46"/>
      <c r="DS285" s="46"/>
      <c r="DT285" s="46"/>
      <c r="DU285" s="46"/>
      <c r="DV285" s="46"/>
      <c r="DW285" s="46"/>
      <c r="DX285" s="46"/>
      <c r="DY285" s="46"/>
      <c r="DZ285" s="46"/>
      <c r="EA285" s="46"/>
      <c r="EB285" s="46"/>
      <c r="EC285" s="46"/>
      <c r="ED285" s="46"/>
      <c r="EE285" s="46"/>
      <c r="EF285" s="46"/>
      <c r="EG285" s="46"/>
      <c r="EH285" s="46"/>
      <c r="EI285" s="46"/>
      <c r="EJ285" s="46"/>
      <c r="EK285" s="46"/>
      <c r="EL285" s="46"/>
      <c r="EM285" s="46"/>
      <c r="EN285" s="46"/>
      <c r="EO285" s="46"/>
      <c r="EP285" s="46"/>
      <c r="EQ285" s="46"/>
      <c r="ER285" s="46"/>
      <c r="ES285" s="46"/>
      <c r="ET285" s="46"/>
      <c r="EU285" s="46"/>
      <c r="EV285" s="46"/>
      <c r="EW285" s="46"/>
      <c r="EX285" s="46"/>
      <c r="EY285" s="46"/>
      <c r="EZ285" s="46"/>
      <c r="FA285" s="46"/>
      <c r="FB285" s="46"/>
      <c r="FC285" s="46"/>
      <c r="FD285" s="46"/>
      <c r="FE285" s="46"/>
      <c r="FF285" s="46"/>
      <c r="FG285" s="46"/>
      <c r="FH285" s="46"/>
      <c r="FI285" s="46"/>
      <c r="FJ285" s="46"/>
      <c r="FK285" s="46"/>
      <c r="FL285" s="46"/>
      <c r="FM285" s="46"/>
      <c r="FN285" s="46"/>
      <c r="FO285" s="46"/>
      <c r="FP285" s="46"/>
      <c r="FQ285" s="46"/>
      <c r="FR285" s="46"/>
      <c r="FS285" s="46"/>
      <c r="FT285" s="46"/>
      <c r="FU285" s="46"/>
      <c r="FV285" s="46"/>
      <c r="FW285" s="46"/>
      <c r="FX285" s="46"/>
      <c r="FY285" s="46"/>
      <c r="FZ285" s="46"/>
      <c r="GA285" s="46"/>
      <c r="GB285" s="46"/>
      <c r="GC285" s="46"/>
      <c r="GD285" s="46"/>
      <c r="GE285" s="46"/>
      <c r="GF285" s="46"/>
      <c r="GG285" s="46"/>
      <c r="GH285" s="46"/>
      <c r="GI285" s="46"/>
      <c r="GJ285" s="46"/>
      <c r="GK285" s="46"/>
      <c r="GL285" s="46"/>
      <c r="GM285" s="46"/>
      <c r="GN285" s="46"/>
      <c r="GO285" s="46"/>
      <c r="GP285" s="46"/>
      <c r="GQ285" s="46"/>
      <c r="GR285" s="46"/>
      <c r="GS285" s="46"/>
      <c r="GT285" s="46"/>
      <c r="GU285" s="46"/>
      <c r="GV285" s="46"/>
      <c r="GW285" s="46"/>
      <c r="GX285" s="46"/>
      <c r="GY285" s="46"/>
      <c r="GZ285" s="46"/>
      <c r="HA285" s="46"/>
      <c r="HB285" s="46"/>
      <c r="HC285" s="46"/>
      <c r="HD285" s="46"/>
      <c r="HE285" s="46"/>
      <c r="HF285" s="46"/>
      <c r="HG285" s="46"/>
      <c r="HH285" s="46"/>
      <c r="HI285" s="46"/>
      <c r="HJ285" s="46"/>
      <c r="HK285" s="46"/>
      <c r="HL285" s="46"/>
      <c r="HM285" s="46"/>
      <c r="HN285" s="46"/>
      <c r="HO285" s="46"/>
      <c r="HP285" s="46"/>
      <c r="HQ285" s="46"/>
      <c r="HR285" s="46"/>
      <c r="HS285" s="46"/>
      <c r="HT285" s="46"/>
      <c r="HU285" s="46"/>
      <c r="HV285" s="46"/>
      <c r="HW285" s="46"/>
      <c r="HX285" s="46"/>
      <c r="HY285" s="46"/>
      <c r="HZ285" s="46"/>
      <c r="IA285" s="46"/>
      <c r="IB285" s="46"/>
      <c r="IC285" s="46"/>
      <c r="ID285" s="46"/>
      <c r="IE285" s="46"/>
      <c r="IF285" s="46"/>
      <c r="IG285" s="46"/>
      <c r="IH285" s="46"/>
      <c r="II285" s="46"/>
      <c r="IJ285" s="46"/>
      <c r="IK285" s="46"/>
      <c r="IL285" s="46"/>
      <c r="IM285" s="46"/>
      <c r="IN285" s="46"/>
      <c r="IO285" s="46"/>
      <c r="IP285" s="46"/>
      <c r="IQ285" s="46"/>
      <c r="IR285" s="46"/>
      <c r="IS285" s="46"/>
      <c r="IT285" s="46"/>
      <c r="IU285" s="46"/>
      <c r="IV285" s="46"/>
      <c r="IW285" s="46"/>
    </row>
    <row r="286" spans="1:257" s="1" customFormat="1" ht="9" customHeight="1">
      <c r="A286" s="43">
        <v>45203</v>
      </c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5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4"/>
      <c r="BT286" s="44"/>
      <c r="BU286" s="44"/>
      <c r="BV286" s="44"/>
      <c r="BW286" s="44"/>
      <c r="BX286" s="44"/>
      <c r="BY286" s="44"/>
      <c r="BZ286" s="44"/>
      <c r="CA286" s="44"/>
      <c r="CB286" s="44"/>
      <c r="CC286" s="46"/>
      <c r="CD286" s="46"/>
      <c r="CE286" s="46"/>
      <c r="CF286" s="46"/>
      <c r="CG286" s="46"/>
      <c r="CH286" s="46"/>
      <c r="CI286" s="46"/>
      <c r="CJ286" s="46"/>
      <c r="CK286" s="46"/>
      <c r="CL286" s="46"/>
      <c r="CM286" s="46"/>
      <c r="CN286" s="46"/>
      <c r="CO286" s="46"/>
      <c r="CP286" s="46"/>
      <c r="CQ286" s="46"/>
      <c r="CR286" s="46"/>
      <c r="CS286" s="46"/>
      <c r="CT286" s="46"/>
      <c r="CU286" s="46"/>
      <c r="CV286" s="46"/>
      <c r="CW286" s="46"/>
      <c r="CX286" s="46"/>
      <c r="CY286" s="46"/>
      <c r="CZ286" s="46"/>
      <c r="DA286" s="46"/>
      <c r="DB286" s="46"/>
      <c r="DC286" s="46"/>
      <c r="DD286" s="46"/>
      <c r="DE286" s="46"/>
      <c r="DF286" s="46"/>
      <c r="DG286" s="46"/>
      <c r="DH286" s="46"/>
      <c r="DI286" s="46"/>
      <c r="DJ286" s="46"/>
      <c r="DK286" s="46"/>
      <c r="DL286" s="46"/>
      <c r="DM286" s="46"/>
      <c r="DN286" s="46"/>
      <c r="DO286" s="46"/>
      <c r="DP286" s="46"/>
      <c r="DQ286" s="46"/>
      <c r="DR286" s="46"/>
      <c r="DS286" s="46"/>
      <c r="DT286" s="46"/>
      <c r="DU286" s="46"/>
      <c r="DV286" s="46"/>
      <c r="DW286" s="46"/>
      <c r="DX286" s="46"/>
      <c r="DY286" s="46"/>
      <c r="DZ286" s="46"/>
      <c r="EA286" s="46"/>
      <c r="EB286" s="46"/>
      <c r="EC286" s="46"/>
      <c r="ED286" s="46"/>
      <c r="EE286" s="46"/>
      <c r="EF286" s="46"/>
      <c r="EG286" s="46"/>
      <c r="EH286" s="46"/>
      <c r="EI286" s="46"/>
      <c r="EJ286" s="46"/>
      <c r="EK286" s="46"/>
      <c r="EL286" s="46"/>
      <c r="EM286" s="46"/>
      <c r="EN286" s="46"/>
      <c r="EO286" s="46"/>
      <c r="EP286" s="46"/>
      <c r="EQ286" s="46"/>
      <c r="ER286" s="46"/>
      <c r="ES286" s="46"/>
      <c r="ET286" s="46"/>
      <c r="EU286" s="46"/>
      <c r="EV286" s="46"/>
      <c r="EW286" s="46"/>
      <c r="EX286" s="46"/>
      <c r="EY286" s="46"/>
      <c r="EZ286" s="46"/>
      <c r="FA286" s="46"/>
      <c r="FB286" s="46"/>
      <c r="FC286" s="46"/>
      <c r="FD286" s="46"/>
      <c r="FE286" s="46"/>
      <c r="FF286" s="46"/>
      <c r="FG286" s="46"/>
      <c r="FH286" s="46"/>
      <c r="FI286" s="46"/>
      <c r="FJ286" s="46"/>
      <c r="FK286" s="46"/>
      <c r="FL286" s="46"/>
      <c r="FM286" s="46"/>
      <c r="FN286" s="46"/>
      <c r="FO286" s="46"/>
      <c r="FP286" s="46"/>
      <c r="FQ286" s="46"/>
      <c r="FR286" s="46"/>
      <c r="FS286" s="46"/>
      <c r="FT286" s="46"/>
      <c r="FU286" s="46"/>
      <c r="FV286" s="46"/>
      <c r="FW286" s="46"/>
      <c r="FX286" s="46"/>
      <c r="FY286" s="46"/>
      <c r="FZ286" s="46"/>
      <c r="GA286" s="46"/>
      <c r="GB286" s="46"/>
      <c r="GC286" s="46"/>
      <c r="GD286" s="46"/>
      <c r="GE286" s="46"/>
      <c r="GF286" s="46"/>
      <c r="GG286" s="46"/>
      <c r="GH286" s="46"/>
      <c r="GI286" s="46"/>
      <c r="GJ286" s="46"/>
      <c r="GK286" s="46"/>
      <c r="GL286" s="46"/>
      <c r="GM286" s="46"/>
      <c r="GN286" s="46"/>
      <c r="GO286" s="46"/>
      <c r="GP286" s="46"/>
      <c r="GQ286" s="46"/>
      <c r="GR286" s="46"/>
      <c r="GS286" s="46"/>
      <c r="GT286" s="46"/>
      <c r="GU286" s="46"/>
      <c r="GV286" s="46"/>
      <c r="GW286" s="46"/>
      <c r="GX286" s="46"/>
      <c r="GY286" s="46"/>
      <c r="GZ286" s="46"/>
      <c r="HA286" s="46"/>
      <c r="HB286" s="46"/>
      <c r="HC286" s="46"/>
      <c r="HD286" s="46"/>
      <c r="HE286" s="46"/>
      <c r="HF286" s="46"/>
      <c r="HG286" s="46"/>
      <c r="HH286" s="46"/>
      <c r="HI286" s="46"/>
      <c r="HJ286" s="46"/>
      <c r="HK286" s="46"/>
      <c r="HL286" s="46"/>
      <c r="HM286" s="46"/>
      <c r="HN286" s="46"/>
      <c r="HO286" s="46"/>
      <c r="HP286" s="46"/>
      <c r="HQ286" s="46"/>
      <c r="HR286" s="46"/>
      <c r="HS286" s="46"/>
      <c r="HT286" s="46"/>
      <c r="HU286" s="46"/>
      <c r="HV286" s="46"/>
      <c r="HW286" s="46"/>
      <c r="HX286" s="46"/>
      <c r="HY286" s="46"/>
      <c r="HZ286" s="46"/>
      <c r="IA286" s="46"/>
      <c r="IB286" s="46"/>
      <c r="IC286" s="46"/>
      <c r="ID286" s="46"/>
      <c r="IE286" s="46"/>
      <c r="IF286" s="46"/>
      <c r="IG286" s="46"/>
      <c r="IH286" s="46"/>
      <c r="II286" s="46"/>
      <c r="IJ286" s="46"/>
      <c r="IK286" s="46"/>
      <c r="IL286" s="46"/>
      <c r="IM286" s="46"/>
      <c r="IN286" s="46"/>
      <c r="IO286" s="46"/>
      <c r="IP286" s="46"/>
      <c r="IQ286" s="46"/>
      <c r="IR286" s="46"/>
      <c r="IS286" s="46"/>
      <c r="IT286" s="46"/>
      <c r="IU286" s="46"/>
      <c r="IV286" s="46"/>
      <c r="IW286" s="46"/>
    </row>
    <row r="287" spans="1:257" s="1" customFormat="1" ht="9" customHeight="1">
      <c r="A287" s="43">
        <v>45204</v>
      </c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5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6"/>
      <c r="CD287" s="46"/>
      <c r="CE287" s="46"/>
      <c r="CF287" s="46"/>
      <c r="CG287" s="46"/>
      <c r="CH287" s="46"/>
      <c r="CI287" s="46"/>
      <c r="CJ287" s="46"/>
      <c r="CK287" s="46"/>
      <c r="CL287" s="46"/>
      <c r="CM287" s="46"/>
      <c r="CN287" s="46"/>
      <c r="CO287" s="46"/>
      <c r="CP287" s="46"/>
      <c r="CQ287" s="46"/>
      <c r="CR287" s="46"/>
      <c r="CS287" s="46"/>
      <c r="CT287" s="46"/>
      <c r="CU287" s="46"/>
      <c r="CV287" s="46"/>
      <c r="CW287" s="46"/>
      <c r="CX287" s="46"/>
      <c r="CY287" s="46"/>
      <c r="CZ287" s="46"/>
      <c r="DA287" s="46"/>
      <c r="DB287" s="46"/>
      <c r="DC287" s="46"/>
      <c r="DD287" s="46"/>
      <c r="DE287" s="46"/>
      <c r="DF287" s="46"/>
      <c r="DG287" s="46"/>
      <c r="DH287" s="46"/>
      <c r="DI287" s="46"/>
      <c r="DJ287" s="46"/>
      <c r="DK287" s="46"/>
      <c r="DL287" s="46"/>
      <c r="DM287" s="46"/>
      <c r="DN287" s="46"/>
      <c r="DO287" s="46"/>
      <c r="DP287" s="46"/>
      <c r="DQ287" s="46"/>
      <c r="DR287" s="46"/>
      <c r="DS287" s="46"/>
      <c r="DT287" s="46"/>
      <c r="DU287" s="46"/>
      <c r="DV287" s="46"/>
      <c r="DW287" s="46"/>
      <c r="DX287" s="46"/>
      <c r="DY287" s="46"/>
      <c r="DZ287" s="46"/>
      <c r="EA287" s="46"/>
      <c r="EB287" s="46"/>
      <c r="EC287" s="46"/>
      <c r="ED287" s="46"/>
      <c r="EE287" s="46"/>
      <c r="EF287" s="46"/>
      <c r="EG287" s="46"/>
      <c r="EH287" s="46"/>
      <c r="EI287" s="46"/>
      <c r="EJ287" s="46"/>
      <c r="EK287" s="46"/>
      <c r="EL287" s="46"/>
      <c r="EM287" s="46"/>
      <c r="EN287" s="46"/>
      <c r="EO287" s="46"/>
      <c r="EP287" s="46"/>
      <c r="EQ287" s="46"/>
      <c r="ER287" s="46"/>
      <c r="ES287" s="46"/>
      <c r="ET287" s="46"/>
      <c r="EU287" s="46"/>
      <c r="EV287" s="46"/>
      <c r="EW287" s="46"/>
      <c r="EX287" s="46"/>
      <c r="EY287" s="46"/>
      <c r="EZ287" s="46"/>
      <c r="FA287" s="46"/>
      <c r="FB287" s="46"/>
      <c r="FC287" s="46"/>
      <c r="FD287" s="46"/>
      <c r="FE287" s="46"/>
      <c r="FF287" s="46"/>
      <c r="FG287" s="46"/>
      <c r="FH287" s="46"/>
      <c r="FI287" s="46"/>
      <c r="FJ287" s="46"/>
      <c r="FK287" s="46"/>
      <c r="FL287" s="46"/>
      <c r="FM287" s="46"/>
      <c r="FN287" s="46"/>
      <c r="FO287" s="46"/>
      <c r="FP287" s="46"/>
      <c r="FQ287" s="46"/>
      <c r="FR287" s="46"/>
      <c r="FS287" s="46"/>
      <c r="FT287" s="46"/>
      <c r="FU287" s="46"/>
      <c r="FV287" s="46"/>
      <c r="FW287" s="46"/>
      <c r="FX287" s="46"/>
      <c r="FY287" s="46"/>
      <c r="FZ287" s="46"/>
      <c r="GA287" s="46"/>
      <c r="GB287" s="46"/>
      <c r="GC287" s="46"/>
      <c r="GD287" s="46"/>
      <c r="GE287" s="46"/>
      <c r="GF287" s="46"/>
      <c r="GG287" s="46"/>
      <c r="GH287" s="46"/>
      <c r="GI287" s="46"/>
      <c r="GJ287" s="46"/>
      <c r="GK287" s="46"/>
      <c r="GL287" s="46"/>
      <c r="GM287" s="46"/>
      <c r="GN287" s="46"/>
      <c r="GO287" s="46"/>
      <c r="GP287" s="46"/>
      <c r="GQ287" s="46"/>
      <c r="GR287" s="46"/>
      <c r="GS287" s="46"/>
      <c r="GT287" s="46"/>
      <c r="GU287" s="46"/>
      <c r="GV287" s="46"/>
      <c r="GW287" s="46"/>
      <c r="GX287" s="46"/>
      <c r="GY287" s="46"/>
      <c r="GZ287" s="46"/>
      <c r="HA287" s="46"/>
      <c r="HB287" s="46"/>
      <c r="HC287" s="46"/>
      <c r="HD287" s="46"/>
      <c r="HE287" s="46"/>
      <c r="HF287" s="46"/>
      <c r="HG287" s="46"/>
      <c r="HH287" s="46"/>
      <c r="HI287" s="46"/>
      <c r="HJ287" s="46"/>
      <c r="HK287" s="46"/>
      <c r="HL287" s="46"/>
      <c r="HM287" s="46"/>
      <c r="HN287" s="46"/>
      <c r="HO287" s="46"/>
      <c r="HP287" s="46"/>
      <c r="HQ287" s="46"/>
      <c r="HR287" s="46"/>
      <c r="HS287" s="46"/>
      <c r="HT287" s="46"/>
      <c r="HU287" s="46"/>
      <c r="HV287" s="46"/>
      <c r="HW287" s="46"/>
      <c r="HX287" s="46"/>
      <c r="HY287" s="46"/>
      <c r="HZ287" s="46"/>
      <c r="IA287" s="46"/>
      <c r="IB287" s="46"/>
      <c r="IC287" s="46"/>
      <c r="ID287" s="46"/>
      <c r="IE287" s="46"/>
      <c r="IF287" s="46"/>
      <c r="IG287" s="46"/>
      <c r="IH287" s="46"/>
      <c r="II287" s="46"/>
      <c r="IJ287" s="46"/>
      <c r="IK287" s="46"/>
      <c r="IL287" s="46"/>
      <c r="IM287" s="46"/>
      <c r="IN287" s="46"/>
      <c r="IO287" s="46"/>
      <c r="IP287" s="46"/>
      <c r="IQ287" s="46"/>
      <c r="IR287" s="46"/>
      <c r="IS287" s="46"/>
      <c r="IT287" s="46"/>
      <c r="IU287" s="46"/>
      <c r="IV287" s="46"/>
      <c r="IW287" s="46"/>
    </row>
    <row r="288" spans="1:257" s="1" customFormat="1" ht="9" customHeight="1">
      <c r="A288" s="43">
        <v>45205</v>
      </c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5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6"/>
      <c r="CD288" s="46"/>
      <c r="CE288" s="46"/>
      <c r="CF288" s="46"/>
      <c r="CG288" s="46"/>
      <c r="CH288" s="46"/>
      <c r="CI288" s="46"/>
      <c r="CJ288" s="46"/>
      <c r="CK288" s="46"/>
      <c r="CL288" s="46"/>
      <c r="CM288" s="46"/>
      <c r="CN288" s="46"/>
      <c r="CO288" s="46"/>
      <c r="CP288" s="46"/>
      <c r="CQ288" s="46"/>
      <c r="CR288" s="46"/>
      <c r="CS288" s="46"/>
      <c r="CT288" s="46"/>
      <c r="CU288" s="46"/>
      <c r="CV288" s="46"/>
      <c r="CW288" s="46"/>
      <c r="CX288" s="46"/>
      <c r="CY288" s="46"/>
      <c r="CZ288" s="46"/>
      <c r="DA288" s="46"/>
      <c r="DB288" s="46"/>
      <c r="DC288" s="46"/>
      <c r="DD288" s="46"/>
      <c r="DE288" s="46"/>
      <c r="DF288" s="46"/>
      <c r="DG288" s="46"/>
      <c r="DH288" s="46"/>
      <c r="DI288" s="46"/>
      <c r="DJ288" s="46"/>
      <c r="DK288" s="46"/>
      <c r="DL288" s="46"/>
      <c r="DM288" s="46"/>
      <c r="DN288" s="46"/>
      <c r="DO288" s="46"/>
      <c r="DP288" s="46"/>
      <c r="DQ288" s="46"/>
      <c r="DR288" s="46"/>
      <c r="DS288" s="46"/>
      <c r="DT288" s="46"/>
      <c r="DU288" s="46"/>
      <c r="DV288" s="46"/>
      <c r="DW288" s="46"/>
      <c r="DX288" s="46"/>
      <c r="DY288" s="46"/>
      <c r="DZ288" s="46"/>
      <c r="EA288" s="46"/>
      <c r="EB288" s="46"/>
      <c r="EC288" s="46"/>
      <c r="ED288" s="46"/>
      <c r="EE288" s="46"/>
      <c r="EF288" s="46"/>
      <c r="EG288" s="46"/>
      <c r="EH288" s="46"/>
      <c r="EI288" s="46"/>
      <c r="EJ288" s="46"/>
      <c r="EK288" s="46"/>
      <c r="EL288" s="46"/>
      <c r="EM288" s="46"/>
      <c r="EN288" s="46"/>
      <c r="EO288" s="46"/>
      <c r="EP288" s="46"/>
      <c r="EQ288" s="46"/>
      <c r="ER288" s="46"/>
      <c r="ES288" s="46"/>
      <c r="ET288" s="46"/>
      <c r="EU288" s="46"/>
      <c r="EV288" s="46"/>
      <c r="EW288" s="46"/>
      <c r="EX288" s="46"/>
      <c r="EY288" s="46"/>
      <c r="EZ288" s="46"/>
      <c r="FA288" s="46"/>
      <c r="FB288" s="46"/>
      <c r="FC288" s="46"/>
      <c r="FD288" s="46"/>
      <c r="FE288" s="46"/>
      <c r="FF288" s="46"/>
      <c r="FG288" s="46"/>
      <c r="FH288" s="46"/>
      <c r="FI288" s="46"/>
      <c r="FJ288" s="46"/>
      <c r="FK288" s="46"/>
      <c r="FL288" s="46"/>
      <c r="FM288" s="46"/>
      <c r="FN288" s="46"/>
      <c r="FO288" s="46"/>
      <c r="FP288" s="46"/>
      <c r="FQ288" s="46"/>
      <c r="FR288" s="46"/>
      <c r="FS288" s="46"/>
      <c r="FT288" s="46"/>
      <c r="FU288" s="46"/>
      <c r="FV288" s="46"/>
      <c r="FW288" s="46"/>
      <c r="FX288" s="46"/>
      <c r="FY288" s="46"/>
      <c r="FZ288" s="46"/>
      <c r="GA288" s="46"/>
      <c r="GB288" s="46"/>
      <c r="GC288" s="46"/>
      <c r="GD288" s="46"/>
      <c r="GE288" s="46"/>
      <c r="GF288" s="46"/>
      <c r="GG288" s="46"/>
      <c r="GH288" s="46"/>
      <c r="GI288" s="46"/>
      <c r="GJ288" s="46"/>
      <c r="GK288" s="46"/>
      <c r="GL288" s="46"/>
      <c r="GM288" s="46"/>
      <c r="GN288" s="46"/>
      <c r="GO288" s="46"/>
      <c r="GP288" s="46"/>
      <c r="GQ288" s="46"/>
      <c r="GR288" s="46"/>
      <c r="GS288" s="46"/>
      <c r="GT288" s="46"/>
      <c r="GU288" s="46"/>
      <c r="GV288" s="46"/>
      <c r="GW288" s="46"/>
      <c r="GX288" s="46"/>
      <c r="GY288" s="46"/>
      <c r="GZ288" s="46"/>
      <c r="HA288" s="46"/>
      <c r="HB288" s="46"/>
      <c r="HC288" s="46"/>
      <c r="HD288" s="46"/>
      <c r="HE288" s="46"/>
      <c r="HF288" s="46"/>
      <c r="HG288" s="46"/>
      <c r="HH288" s="46"/>
      <c r="HI288" s="46"/>
      <c r="HJ288" s="46"/>
      <c r="HK288" s="46"/>
      <c r="HL288" s="46"/>
      <c r="HM288" s="46"/>
      <c r="HN288" s="46"/>
      <c r="HO288" s="46"/>
      <c r="HP288" s="46"/>
      <c r="HQ288" s="46"/>
      <c r="HR288" s="46"/>
      <c r="HS288" s="46"/>
      <c r="HT288" s="46"/>
      <c r="HU288" s="46"/>
      <c r="HV288" s="46"/>
      <c r="HW288" s="46"/>
      <c r="HX288" s="46"/>
      <c r="HY288" s="46"/>
      <c r="HZ288" s="46"/>
      <c r="IA288" s="46"/>
      <c r="IB288" s="46"/>
      <c r="IC288" s="46"/>
      <c r="ID288" s="46"/>
      <c r="IE288" s="46"/>
      <c r="IF288" s="46"/>
      <c r="IG288" s="46"/>
      <c r="IH288" s="46"/>
      <c r="II288" s="46"/>
      <c r="IJ288" s="46"/>
      <c r="IK288" s="46"/>
      <c r="IL288" s="46"/>
      <c r="IM288" s="46"/>
      <c r="IN288" s="46"/>
      <c r="IO288" s="46"/>
      <c r="IP288" s="46"/>
      <c r="IQ288" s="46"/>
      <c r="IR288" s="46"/>
      <c r="IS288" s="46"/>
      <c r="IT288" s="46"/>
      <c r="IU288" s="46"/>
      <c r="IV288" s="46"/>
      <c r="IW288" s="46"/>
    </row>
    <row r="289" spans="1:257" s="1" customFormat="1" ht="9" customHeight="1">
      <c r="A289" s="43">
        <v>45206</v>
      </c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5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6"/>
      <c r="CD289" s="46"/>
      <c r="CE289" s="46"/>
      <c r="CF289" s="46"/>
      <c r="CG289" s="46"/>
      <c r="CH289" s="46"/>
      <c r="CI289" s="46"/>
      <c r="CJ289" s="46"/>
      <c r="CK289" s="46"/>
      <c r="CL289" s="46"/>
      <c r="CM289" s="46"/>
      <c r="CN289" s="46"/>
      <c r="CO289" s="46"/>
      <c r="CP289" s="46"/>
      <c r="CQ289" s="46"/>
      <c r="CR289" s="46"/>
      <c r="CS289" s="46"/>
      <c r="CT289" s="46"/>
      <c r="CU289" s="46"/>
      <c r="CV289" s="46"/>
      <c r="CW289" s="46"/>
      <c r="CX289" s="46"/>
      <c r="CY289" s="46"/>
      <c r="CZ289" s="46"/>
      <c r="DA289" s="46"/>
      <c r="DB289" s="46"/>
      <c r="DC289" s="46"/>
      <c r="DD289" s="46"/>
      <c r="DE289" s="46"/>
      <c r="DF289" s="46"/>
      <c r="DG289" s="46"/>
      <c r="DH289" s="46"/>
      <c r="DI289" s="46"/>
      <c r="DJ289" s="46"/>
      <c r="DK289" s="46"/>
      <c r="DL289" s="46"/>
      <c r="DM289" s="46"/>
      <c r="DN289" s="46"/>
      <c r="DO289" s="46"/>
      <c r="DP289" s="46"/>
      <c r="DQ289" s="46"/>
      <c r="DR289" s="46"/>
      <c r="DS289" s="46"/>
      <c r="DT289" s="46"/>
      <c r="DU289" s="46"/>
      <c r="DV289" s="46"/>
      <c r="DW289" s="46"/>
      <c r="DX289" s="46"/>
      <c r="DY289" s="46"/>
      <c r="DZ289" s="46"/>
      <c r="EA289" s="46"/>
      <c r="EB289" s="46"/>
      <c r="EC289" s="46"/>
      <c r="ED289" s="46"/>
      <c r="EE289" s="46"/>
      <c r="EF289" s="46"/>
      <c r="EG289" s="46"/>
      <c r="EH289" s="46"/>
      <c r="EI289" s="46"/>
      <c r="EJ289" s="46"/>
      <c r="EK289" s="46"/>
      <c r="EL289" s="46"/>
      <c r="EM289" s="46"/>
      <c r="EN289" s="46"/>
      <c r="EO289" s="46"/>
      <c r="EP289" s="46"/>
      <c r="EQ289" s="46"/>
      <c r="ER289" s="46"/>
      <c r="ES289" s="46"/>
      <c r="ET289" s="46"/>
      <c r="EU289" s="46"/>
      <c r="EV289" s="46"/>
      <c r="EW289" s="46"/>
      <c r="EX289" s="46"/>
      <c r="EY289" s="46"/>
      <c r="EZ289" s="46"/>
      <c r="FA289" s="46"/>
      <c r="FB289" s="46"/>
      <c r="FC289" s="46"/>
      <c r="FD289" s="46"/>
      <c r="FE289" s="46"/>
      <c r="FF289" s="46"/>
      <c r="FG289" s="46"/>
      <c r="FH289" s="46"/>
      <c r="FI289" s="46"/>
      <c r="FJ289" s="46"/>
      <c r="FK289" s="46"/>
      <c r="FL289" s="46"/>
      <c r="FM289" s="46"/>
      <c r="FN289" s="46"/>
      <c r="FO289" s="46"/>
      <c r="FP289" s="46"/>
      <c r="FQ289" s="46"/>
      <c r="FR289" s="46"/>
      <c r="FS289" s="46"/>
      <c r="FT289" s="46"/>
      <c r="FU289" s="46"/>
      <c r="FV289" s="46"/>
      <c r="FW289" s="46"/>
      <c r="FX289" s="46"/>
      <c r="FY289" s="46"/>
      <c r="FZ289" s="46"/>
      <c r="GA289" s="46"/>
      <c r="GB289" s="46"/>
      <c r="GC289" s="46"/>
      <c r="GD289" s="46"/>
      <c r="GE289" s="46"/>
      <c r="GF289" s="46"/>
      <c r="GG289" s="46"/>
      <c r="GH289" s="46"/>
      <c r="GI289" s="46"/>
      <c r="GJ289" s="46"/>
      <c r="GK289" s="46"/>
      <c r="GL289" s="46"/>
      <c r="GM289" s="46"/>
      <c r="GN289" s="46"/>
      <c r="GO289" s="46"/>
      <c r="GP289" s="46"/>
      <c r="GQ289" s="46"/>
      <c r="GR289" s="46"/>
      <c r="GS289" s="46"/>
      <c r="GT289" s="46"/>
      <c r="GU289" s="46"/>
      <c r="GV289" s="46"/>
      <c r="GW289" s="46"/>
      <c r="GX289" s="46"/>
      <c r="GY289" s="46"/>
      <c r="GZ289" s="46"/>
      <c r="HA289" s="46"/>
      <c r="HB289" s="46"/>
      <c r="HC289" s="46"/>
      <c r="HD289" s="46"/>
      <c r="HE289" s="46"/>
      <c r="HF289" s="46"/>
      <c r="HG289" s="46"/>
      <c r="HH289" s="46"/>
      <c r="HI289" s="46"/>
      <c r="HJ289" s="46"/>
      <c r="HK289" s="46"/>
      <c r="HL289" s="46"/>
      <c r="HM289" s="46"/>
      <c r="HN289" s="46"/>
      <c r="HO289" s="46"/>
      <c r="HP289" s="46"/>
      <c r="HQ289" s="46"/>
      <c r="HR289" s="46"/>
      <c r="HS289" s="46"/>
      <c r="HT289" s="46"/>
      <c r="HU289" s="46"/>
      <c r="HV289" s="46"/>
      <c r="HW289" s="46"/>
      <c r="HX289" s="46"/>
      <c r="HY289" s="46"/>
      <c r="HZ289" s="46"/>
      <c r="IA289" s="46"/>
      <c r="IB289" s="46"/>
      <c r="IC289" s="46"/>
      <c r="ID289" s="46"/>
      <c r="IE289" s="46"/>
      <c r="IF289" s="46"/>
      <c r="IG289" s="46"/>
      <c r="IH289" s="46"/>
      <c r="II289" s="46"/>
      <c r="IJ289" s="46"/>
      <c r="IK289" s="46"/>
      <c r="IL289" s="46"/>
      <c r="IM289" s="46"/>
      <c r="IN289" s="46"/>
      <c r="IO289" s="46"/>
      <c r="IP289" s="46"/>
      <c r="IQ289" s="46"/>
      <c r="IR289" s="46"/>
      <c r="IS289" s="46"/>
      <c r="IT289" s="46"/>
      <c r="IU289" s="46"/>
      <c r="IV289" s="46"/>
      <c r="IW289" s="46"/>
    </row>
    <row r="290" spans="1:257" s="1" customFormat="1" ht="9" customHeight="1">
      <c r="A290" s="43">
        <v>45207</v>
      </c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5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6"/>
      <c r="CD290" s="46"/>
      <c r="CE290" s="46"/>
      <c r="CF290" s="46"/>
      <c r="CG290" s="46"/>
      <c r="CH290" s="46"/>
      <c r="CI290" s="46"/>
      <c r="CJ290" s="46"/>
      <c r="CK290" s="46"/>
      <c r="CL290" s="46"/>
      <c r="CM290" s="46"/>
      <c r="CN290" s="46"/>
      <c r="CO290" s="46"/>
      <c r="CP290" s="46"/>
      <c r="CQ290" s="46"/>
      <c r="CR290" s="46"/>
      <c r="CS290" s="46"/>
      <c r="CT290" s="46"/>
      <c r="CU290" s="46"/>
      <c r="CV290" s="46"/>
      <c r="CW290" s="46"/>
      <c r="CX290" s="46"/>
      <c r="CY290" s="46"/>
      <c r="CZ290" s="46"/>
      <c r="DA290" s="46"/>
      <c r="DB290" s="46"/>
      <c r="DC290" s="46"/>
      <c r="DD290" s="46"/>
      <c r="DE290" s="46"/>
      <c r="DF290" s="46"/>
      <c r="DG290" s="46"/>
      <c r="DH290" s="46"/>
      <c r="DI290" s="46"/>
      <c r="DJ290" s="46"/>
      <c r="DK290" s="46"/>
      <c r="DL290" s="46"/>
      <c r="DM290" s="46"/>
      <c r="DN290" s="46"/>
      <c r="DO290" s="46"/>
      <c r="DP290" s="46"/>
      <c r="DQ290" s="46"/>
      <c r="DR290" s="46"/>
      <c r="DS290" s="46"/>
      <c r="DT290" s="46"/>
      <c r="DU290" s="46"/>
      <c r="DV290" s="46"/>
      <c r="DW290" s="46"/>
      <c r="DX290" s="46"/>
      <c r="DY290" s="46"/>
      <c r="DZ290" s="46"/>
      <c r="EA290" s="46"/>
      <c r="EB290" s="46"/>
      <c r="EC290" s="46"/>
      <c r="ED290" s="46"/>
      <c r="EE290" s="46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6"/>
      <c r="ER290" s="46"/>
      <c r="ES290" s="46"/>
      <c r="ET290" s="46"/>
      <c r="EU290" s="46"/>
      <c r="EV290" s="46"/>
      <c r="EW290" s="46"/>
      <c r="EX290" s="46"/>
      <c r="EY290" s="46"/>
      <c r="EZ290" s="46"/>
      <c r="FA290" s="46"/>
      <c r="FB290" s="46"/>
      <c r="FC290" s="46"/>
      <c r="FD290" s="46"/>
      <c r="FE290" s="46"/>
      <c r="FF290" s="46"/>
      <c r="FG290" s="46"/>
      <c r="FH290" s="46"/>
      <c r="FI290" s="46"/>
      <c r="FJ290" s="46"/>
      <c r="FK290" s="46"/>
      <c r="FL290" s="46"/>
      <c r="FM290" s="46"/>
      <c r="FN290" s="46"/>
      <c r="FO290" s="46"/>
      <c r="FP290" s="46"/>
      <c r="FQ290" s="46"/>
      <c r="FR290" s="46"/>
      <c r="FS290" s="46"/>
      <c r="FT290" s="46"/>
      <c r="FU290" s="46"/>
      <c r="FV290" s="46"/>
      <c r="FW290" s="46"/>
      <c r="FX290" s="46"/>
      <c r="FY290" s="46"/>
      <c r="FZ290" s="46"/>
      <c r="GA290" s="46"/>
      <c r="GB290" s="46"/>
      <c r="GC290" s="46"/>
      <c r="GD290" s="46"/>
      <c r="GE290" s="46"/>
      <c r="GF290" s="46"/>
      <c r="GG290" s="46"/>
      <c r="GH290" s="46"/>
      <c r="GI290" s="46"/>
      <c r="GJ290" s="46"/>
      <c r="GK290" s="46"/>
      <c r="GL290" s="46"/>
      <c r="GM290" s="46"/>
      <c r="GN290" s="46"/>
      <c r="GO290" s="46"/>
      <c r="GP290" s="46"/>
      <c r="GQ290" s="46"/>
      <c r="GR290" s="46"/>
      <c r="GS290" s="46"/>
      <c r="GT290" s="46"/>
      <c r="GU290" s="46"/>
      <c r="GV290" s="46"/>
      <c r="GW290" s="46"/>
      <c r="GX290" s="46"/>
      <c r="GY290" s="46"/>
      <c r="GZ290" s="46"/>
      <c r="HA290" s="46"/>
      <c r="HB290" s="46"/>
      <c r="HC290" s="46"/>
      <c r="HD290" s="46"/>
      <c r="HE290" s="46"/>
      <c r="HF290" s="46"/>
      <c r="HG290" s="46"/>
      <c r="HH290" s="46"/>
      <c r="HI290" s="46"/>
      <c r="HJ290" s="46"/>
      <c r="HK290" s="46"/>
      <c r="HL290" s="46"/>
      <c r="HM290" s="46"/>
      <c r="HN290" s="46"/>
      <c r="HO290" s="46"/>
      <c r="HP290" s="46"/>
      <c r="HQ290" s="46"/>
      <c r="HR290" s="46"/>
      <c r="HS290" s="46"/>
      <c r="HT290" s="46"/>
      <c r="HU290" s="46"/>
      <c r="HV290" s="46"/>
      <c r="HW290" s="46"/>
      <c r="HX290" s="46"/>
      <c r="HY290" s="46"/>
      <c r="HZ290" s="46"/>
      <c r="IA290" s="46"/>
      <c r="IB290" s="46"/>
      <c r="IC290" s="46"/>
      <c r="ID290" s="46"/>
      <c r="IE290" s="46"/>
      <c r="IF290" s="46"/>
      <c r="IG290" s="46"/>
      <c r="IH290" s="46"/>
      <c r="II290" s="46"/>
      <c r="IJ290" s="46"/>
      <c r="IK290" s="46"/>
      <c r="IL290" s="46"/>
      <c r="IM290" s="46"/>
      <c r="IN290" s="46"/>
      <c r="IO290" s="46"/>
      <c r="IP290" s="46"/>
      <c r="IQ290" s="46"/>
      <c r="IR290" s="46"/>
      <c r="IS290" s="46"/>
      <c r="IT290" s="46"/>
      <c r="IU290" s="46"/>
      <c r="IV290" s="46"/>
      <c r="IW290" s="46"/>
    </row>
    <row r="291" spans="1:257" s="1" customFormat="1" ht="9" customHeight="1">
      <c r="A291" s="43">
        <v>45208</v>
      </c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5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6"/>
      <c r="CD291" s="46"/>
      <c r="CE291" s="46"/>
      <c r="CF291" s="46"/>
      <c r="CG291" s="46"/>
      <c r="CH291" s="46"/>
      <c r="CI291" s="46"/>
      <c r="CJ291" s="46"/>
      <c r="CK291" s="46"/>
      <c r="CL291" s="46"/>
      <c r="CM291" s="46"/>
      <c r="CN291" s="46"/>
      <c r="CO291" s="46"/>
      <c r="CP291" s="46"/>
      <c r="CQ291" s="46"/>
      <c r="CR291" s="46"/>
      <c r="CS291" s="46"/>
      <c r="CT291" s="46"/>
      <c r="CU291" s="46"/>
      <c r="CV291" s="46"/>
      <c r="CW291" s="46"/>
      <c r="CX291" s="46"/>
      <c r="CY291" s="46"/>
      <c r="CZ291" s="46"/>
      <c r="DA291" s="46"/>
      <c r="DB291" s="46"/>
      <c r="DC291" s="46"/>
      <c r="DD291" s="46"/>
      <c r="DE291" s="46"/>
      <c r="DF291" s="46"/>
      <c r="DG291" s="46"/>
      <c r="DH291" s="46"/>
      <c r="DI291" s="46"/>
      <c r="DJ291" s="46"/>
      <c r="DK291" s="46"/>
      <c r="DL291" s="46"/>
      <c r="DM291" s="46"/>
      <c r="DN291" s="46"/>
      <c r="DO291" s="46"/>
      <c r="DP291" s="46"/>
      <c r="DQ291" s="46"/>
      <c r="DR291" s="46"/>
      <c r="DS291" s="46"/>
      <c r="DT291" s="46"/>
      <c r="DU291" s="46"/>
      <c r="DV291" s="46"/>
      <c r="DW291" s="46"/>
      <c r="DX291" s="46"/>
      <c r="DY291" s="46"/>
      <c r="DZ291" s="46"/>
      <c r="EA291" s="46"/>
      <c r="EB291" s="46"/>
      <c r="EC291" s="46"/>
      <c r="ED291" s="46"/>
      <c r="EE291" s="46"/>
      <c r="EF291" s="46"/>
      <c r="EG291" s="46"/>
      <c r="EH291" s="46"/>
      <c r="EI291" s="46"/>
      <c r="EJ291" s="46"/>
      <c r="EK291" s="46"/>
      <c r="EL291" s="46"/>
      <c r="EM291" s="46"/>
      <c r="EN291" s="46"/>
      <c r="EO291" s="46"/>
      <c r="EP291" s="46"/>
      <c r="EQ291" s="46"/>
      <c r="ER291" s="46"/>
      <c r="ES291" s="46"/>
      <c r="ET291" s="46"/>
      <c r="EU291" s="46"/>
      <c r="EV291" s="46"/>
      <c r="EW291" s="46"/>
      <c r="EX291" s="46"/>
      <c r="EY291" s="46"/>
      <c r="EZ291" s="46"/>
      <c r="FA291" s="46"/>
      <c r="FB291" s="46"/>
      <c r="FC291" s="46"/>
      <c r="FD291" s="46"/>
      <c r="FE291" s="46"/>
      <c r="FF291" s="46"/>
      <c r="FG291" s="46"/>
      <c r="FH291" s="46"/>
      <c r="FI291" s="46"/>
      <c r="FJ291" s="46"/>
      <c r="FK291" s="46"/>
      <c r="FL291" s="46"/>
      <c r="FM291" s="46"/>
      <c r="FN291" s="46"/>
      <c r="FO291" s="46"/>
      <c r="FP291" s="46"/>
      <c r="FQ291" s="46"/>
      <c r="FR291" s="46"/>
      <c r="FS291" s="46"/>
      <c r="FT291" s="46"/>
      <c r="FU291" s="46"/>
      <c r="FV291" s="46"/>
      <c r="FW291" s="46"/>
      <c r="FX291" s="46"/>
      <c r="FY291" s="46"/>
      <c r="FZ291" s="46"/>
      <c r="GA291" s="46"/>
      <c r="GB291" s="46"/>
      <c r="GC291" s="46"/>
      <c r="GD291" s="46"/>
      <c r="GE291" s="46"/>
      <c r="GF291" s="46"/>
      <c r="GG291" s="46"/>
      <c r="GH291" s="46"/>
      <c r="GI291" s="46"/>
      <c r="GJ291" s="46"/>
      <c r="GK291" s="46"/>
      <c r="GL291" s="46"/>
      <c r="GM291" s="46"/>
      <c r="GN291" s="46"/>
      <c r="GO291" s="46"/>
      <c r="GP291" s="46"/>
      <c r="GQ291" s="46"/>
      <c r="GR291" s="46"/>
      <c r="GS291" s="46"/>
      <c r="GT291" s="46"/>
      <c r="GU291" s="46"/>
      <c r="GV291" s="46"/>
      <c r="GW291" s="46"/>
      <c r="GX291" s="46"/>
      <c r="GY291" s="46"/>
      <c r="GZ291" s="46"/>
      <c r="HA291" s="46"/>
      <c r="HB291" s="46"/>
      <c r="HC291" s="46"/>
      <c r="HD291" s="46"/>
      <c r="HE291" s="46"/>
      <c r="HF291" s="46"/>
      <c r="HG291" s="46"/>
      <c r="HH291" s="46"/>
      <c r="HI291" s="46"/>
      <c r="HJ291" s="46"/>
      <c r="HK291" s="46"/>
      <c r="HL291" s="46"/>
      <c r="HM291" s="46"/>
      <c r="HN291" s="46"/>
      <c r="HO291" s="46"/>
      <c r="HP291" s="46"/>
      <c r="HQ291" s="46"/>
      <c r="HR291" s="46"/>
      <c r="HS291" s="46"/>
      <c r="HT291" s="46"/>
      <c r="HU291" s="46"/>
      <c r="HV291" s="46"/>
      <c r="HW291" s="46"/>
      <c r="HX291" s="46"/>
      <c r="HY291" s="46"/>
      <c r="HZ291" s="46"/>
      <c r="IA291" s="46"/>
      <c r="IB291" s="46"/>
      <c r="IC291" s="46"/>
      <c r="ID291" s="46"/>
      <c r="IE291" s="46"/>
      <c r="IF291" s="46"/>
      <c r="IG291" s="46"/>
      <c r="IH291" s="46"/>
      <c r="II291" s="46"/>
      <c r="IJ291" s="46"/>
      <c r="IK291" s="46"/>
      <c r="IL291" s="46"/>
      <c r="IM291" s="46"/>
      <c r="IN291" s="46"/>
      <c r="IO291" s="46"/>
      <c r="IP291" s="46"/>
      <c r="IQ291" s="46"/>
      <c r="IR291" s="46"/>
      <c r="IS291" s="46"/>
      <c r="IT291" s="46"/>
      <c r="IU291" s="46"/>
      <c r="IV291" s="46"/>
      <c r="IW291" s="46"/>
    </row>
    <row r="292" spans="1:257" s="1" customFormat="1" ht="9" customHeight="1">
      <c r="A292" s="43">
        <v>45209</v>
      </c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5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6"/>
      <c r="CD292" s="46"/>
      <c r="CE292" s="46"/>
      <c r="CF292" s="46"/>
      <c r="CG292" s="46"/>
      <c r="CH292" s="46"/>
      <c r="CI292" s="46"/>
      <c r="CJ292" s="46"/>
      <c r="CK292" s="46"/>
      <c r="CL292" s="46"/>
      <c r="CM292" s="46"/>
      <c r="CN292" s="46"/>
      <c r="CO292" s="46"/>
      <c r="CP292" s="46"/>
      <c r="CQ292" s="46"/>
      <c r="CR292" s="46"/>
      <c r="CS292" s="46"/>
      <c r="CT292" s="46"/>
      <c r="CU292" s="46"/>
      <c r="CV292" s="46"/>
      <c r="CW292" s="46"/>
      <c r="CX292" s="46"/>
      <c r="CY292" s="46"/>
      <c r="CZ292" s="46"/>
      <c r="DA292" s="46"/>
      <c r="DB292" s="46"/>
      <c r="DC292" s="46"/>
      <c r="DD292" s="46"/>
      <c r="DE292" s="46"/>
      <c r="DF292" s="46"/>
      <c r="DG292" s="46"/>
      <c r="DH292" s="46"/>
      <c r="DI292" s="46"/>
      <c r="DJ292" s="46"/>
      <c r="DK292" s="46"/>
      <c r="DL292" s="46"/>
      <c r="DM292" s="46"/>
      <c r="DN292" s="46"/>
      <c r="DO292" s="46"/>
      <c r="DP292" s="46"/>
      <c r="DQ292" s="46"/>
      <c r="DR292" s="46"/>
      <c r="DS292" s="46"/>
      <c r="DT292" s="46"/>
      <c r="DU292" s="46"/>
      <c r="DV292" s="46"/>
      <c r="DW292" s="46"/>
      <c r="DX292" s="46"/>
      <c r="DY292" s="46"/>
      <c r="DZ292" s="46"/>
      <c r="EA292" s="46"/>
      <c r="EB292" s="46"/>
      <c r="EC292" s="46"/>
      <c r="ED292" s="46"/>
      <c r="EE292" s="46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6"/>
      <c r="ER292" s="46"/>
      <c r="ES292" s="46"/>
      <c r="ET292" s="46"/>
      <c r="EU292" s="46"/>
      <c r="EV292" s="46"/>
      <c r="EW292" s="46"/>
      <c r="EX292" s="46"/>
      <c r="EY292" s="46"/>
      <c r="EZ292" s="46"/>
      <c r="FA292" s="46"/>
      <c r="FB292" s="46"/>
      <c r="FC292" s="46"/>
      <c r="FD292" s="46"/>
      <c r="FE292" s="46"/>
      <c r="FF292" s="46"/>
      <c r="FG292" s="46"/>
      <c r="FH292" s="46"/>
      <c r="FI292" s="46"/>
      <c r="FJ292" s="46"/>
      <c r="FK292" s="46"/>
      <c r="FL292" s="46"/>
      <c r="FM292" s="46"/>
      <c r="FN292" s="46"/>
      <c r="FO292" s="46"/>
      <c r="FP292" s="46"/>
      <c r="FQ292" s="46"/>
      <c r="FR292" s="46"/>
      <c r="FS292" s="46"/>
      <c r="FT292" s="46"/>
      <c r="FU292" s="46"/>
      <c r="FV292" s="46"/>
      <c r="FW292" s="46"/>
      <c r="FX292" s="46"/>
      <c r="FY292" s="46"/>
      <c r="FZ292" s="46"/>
      <c r="GA292" s="46"/>
      <c r="GB292" s="46"/>
      <c r="GC292" s="46"/>
      <c r="GD292" s="46"/>
      <c r="GE292" s="46"/>
      <c r="GF292" s="46"/>
      <c r="GG292" s="46"/>
      <c r="GH292" s="46"/>
      <c r="GI292" s="46"/>
      <c r="GJ292" s="46"/>
      <c r="GK292" s="46"/>
      <c r="GL292" s="46"/>
      <c r="GM292" s="46"/>
      <c r="GN292" s="46"/>
      <c r="GO292" s="46"/>
      <c r="GP292" s="46"/>
      <c r="GQ292" s="46"/>
      <c r="GR292" s="46"/>
      <c r="GS292" s="46"/>
      <c r="GT292" s="46"/>
      <c r="GU292" s="46"/>
      <c r="GV292" s="46"/>
      <c r="GW292" s="46"/>
      <c r="GX292" s="46"/>
      <c r="GY292" s="46"/>
      <c r="GZ292" s="46"/>
      <c r="HA292" s="46"/>
      <c r="HB292" s="46"/>
      <c r="HC292" s="46"/>
      <c r="HD292" s="46"/>
      <c r="HE292" s="46"/>
      <c r="HF292" s="46"/>
      <c r="HG292" s="46"/>
      <c r="HH292" s="46"/>
      <c r="HI292" s="46"/>
      <c r="HJ292" s="46"/>
      <c r="HK292" s="46"/>
      <c r="HL292" s="46"/>
      <c r="HM292" s="46"/>
      <c r="HN292" s="46"/>
      <c r="HO292" s="46"/>
      <c r="HP292" s="46"/>
      <c r="HQ292" s="46"/>
      <c r="HR292" s="46"/>
      <c r="HS292" s="46"/>
      <c r="HT292" s="46"/>
      <c r="HU292" s="46"/>
      <c r="HV292" s="46"/>
      <c r="HW292" s="46"/>
      <c r="HX292" s="46"/>
      <c r="HY292" s="46"/>
      <c r="HZ292" s="46"/>
      <c r="IA292" s="46"/>
      <c r="IB292" s="46"/>
      <c r="IC292" s="46"/>
      <c r="ID292" s="46"/>
      <c r="IE292" s="46"/>
      <c r="IF292" s="46"/>
      <c r="IG292" s="46"/>
      <c r="IH292" s="46"/>
      <c r="II292" s="46"/>
      <c r="IJ292" s="46"/>
      <c r="IK292" s="46"/>
      <c r="IL292" s="46"/>
      <c r="IM292" s="46"/>
      <c r="IN292" s="46"/>
      <c r="IO292" s="46"/>
      <c r="IP292" s="46"/>
      <c r="IQ292" s="46"/>
      <c r="IR292" s="46"/>
      <c r="IS292" s="46"/>
      <c r="IT292" s="46"/>
      <c r="IU292" s="46"/>
      <c r="IV292" s="46"/>
      <c r="IW292" s="46"/>
    </row>
    <row r="293" spans="1:257" s="1" customFormat="1" ht="9" customHeight="1">
      <c r="A293" s="43">
        <v>45210</v>
      </c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5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6"/>
      <c r="CD293" s="46"/>
      <c r="CE293" s="46"/>
      <c r="CF293" s="46"/>
      <c r="CG293" s="46"/>
      <c r="CH293" s="46"/>
      <c r="CI293" s="46"/>
      <c r="CJ293" s="46"/>
      <c r="CK293" s="46"/>
      <c r="CL293" s="46"/>
      <c r="CM293" s="46"/>
      <c r="CN293" s="46"/>
      <c r="CO293" s="46"/>
      <c r="CP293" s="46"/>
      <c r="CQ293" s="46"/>
      <c r="CR293" s="46"/>
      <c r="CS293" s="46"/>
      <c r="CT293" s="46"/>
      <c r="CU293" s="46"/>
      <c r="CV293" s="46"/>
      <c r="CW293" s="46"/>
      <c r="CX293" s="46"/>
      <c r="CY293" s="46"/>
      <c r="CZ293" s="46"/>
      <c r="DA293" s="46"/>
      <c r="DB293" s="46"/>
      <c r="DC293" s="46"/>
      <c r="DD293" s="46"/>
      <c r="DE293" s="46"/>
      <c r="DF293" s="46"/>
      <c r="DG293" s="46"/>
      <c r="DH293" s="46"/>
      <c r="DI293" s="46"/>
      <c r="DJ293" s="46"/>
      <c r="DK293" s="46"/>
      <c r="DL293" s="46"/>
      <c r="DM293" s="46"/>
      <c r="DN293" s="46"/>
      <c r="DO293" s="46"/>
      <c r="DP293" s="46"/>
      <c r="DQ293" s="46"/>
      <c r="DR293" s="46"/>
      <c r="DS293" s="46"/>
      <c r="DT293" s="46"/>
      <c r="DU293" s="46"/>
      <c r="DV293" s="46"/>
      <c r="DW293" s="46"/>
      <c r="DX293" s="46"/>
      <c r="DY293" s="46"/>
      <c r="DZ293" s="46"/>
      <c r="EA293" s="46"/>
      <c r="EB293" s="46"/>
      <c r="EC293" s="46"/>
      <c r="ED293" s="46"/>
      <c r="EE293" s="46"/>
      <c r="EF293" s="46"/>
      <c r="EG293" s="46"/>
      <c r="EH293" s="46"/>
      <c r="EI293" s="46"/>
      <c r="EJ293" s="46"/>
      <c r="EK293" s="46"/>
      <c r="EL293" s="46"/>
      <c r="EM293" s="46"/>
      <c r="EN293" s="46"/>
      <c r="EO293" s="46"/>
      <c r="EP293" s="46"/>
      <c r="EQ293" s="46"/>
      <c r="ER293" s="46"/>
      <c r="ES293" s="46"/>
      <c r="ET293" s="46"/>
      <c r="EU293" s="46"/>
      <c r="EV293" s="46"/>
      <c r="EW293" s="46"/>
      <c r="EX293" s="46"/>
      <c r="EY293" s="46"/>
      <c r="EZ293" s="46"/>
      <c r="FA293" s="46"/>
      <c r="FB293" s="46"/>
      <c r="FC293" s="46"/>
      <c r="FD293" s="46"/>
      <c r="FE293" s="46"/>
      <c r="FF293" s="46"/>
      <c r="FG293" s="46"/>
      <c r="FH293" s="46"/>
      <c r="FI293" s="46"/>
      <c r="FJ293" s="46"/>
      <c r="FK293" s="46"/>
      <c r="FL293" s="46"/>
      <c r="FM293" s="46"/>
      <c r="FN293" s="46"/>
      <c r="FO293" s="46"/>
      <c r="FP293" s="46"/>
      <c r="FQ293" s="46"/>
      <c r="FR293" s="46"/>
      <c r="FS293" s="46"/>
      <c r="FT293" s="46"/>
      <c r="FU293" s="46"/>
      <c r="FV293" s="46"/>
      <c r="FW293" s="46"/>
      <c r="FX293" s="46"/>
      <c r="FY293" s="46"/>
      <c r="FZ293" s="46"/>
      <c r="GA293" s="46"/>
      <c r="GB293" s="46"/>
      <c r="GC293" s="46"/>
      <c r="GD293" s="46"/>
      <c r="GE293" s="46"/>
      <c r="GF293" s="46"/>
      <c r="GG293" s="46"/>
      <c r="GH293" s="46"/>
      <c r="GI293" s="46"/>
      <c r="GJ293" s="46"/>
      <c r="GK293" s="46"/>
      <c r="GL293" s="46"/>
      <c r="GM293" s="46"/>
      <c r="GN293" s="46"/>
      <c r="GO293" s="46"/>
      <c r="GP293" s="46"/>
      <c r="GQ293" s="46"/>
      <c r="GR293" s="46"/>
      <c r="GS293" s="46"/>
      <c r="GT293" s="46"/>
      <c r="GU293" s="46"/>
      <c r="GV293" s="46"/>
      <c r="GW293" s="46"/>
      <c r="GX293" s="46"/>
      <c r="GY293" s="46"/>
      <c r="GZ293" s="46"/>
      <c r="HA293" s="46"/>
      <c r="HB293" s="46"/>
      <c r="HC293" s="46"/>
      <c r="HD293" s="46"/>
      <c r="HE293" s="46"/>
      <c r="HF293" s="46"/>
      <c r="HG293" s="46"/>
      <c r="HH293" s="46"/>
      <c r="HI293" s="46"/>
      <c r="HJ293" s="46"/>
      <c r="HK293" s="46"/>
      <c r="HL293" s="46"/>
      <c r="HM293" s="46"/>
      <c r="HN293" s="46"/>
      <c r="HO293" s="46"/>
      <c r="HP293" s="46"/>
      <c r="HQ293" s="46"/>
      <c r="HR293" s="46"/>
      <c r="HS293" s="46"/>
      <c r="HT293" s="46"/>
      <c r="HU293" s="46"/>
      <c r="HV293" s="46"/>
      <c r="HW293" s="46"/>
      <c r="HX293" s="46"/>
      <c r="HY293" s="46"/>
      <c r="HZ293" s="46"/>
      <c r="IA293" s="46"/>
      <c r="IB293" s="46"/>
      <c r="IC293" s="46"/>
      <c r="ID293" s="46"/>
      <c r="IE293" s="46"/>
      <c r="IF293" s="46"/>
      <c r="IG293" s="46"/>
      <c r="IH293" s="46"/>
      <c r="II293" s="46"/>
      <c r="IJ293" s="46"/>
      <c r="IK293" s="46"/>
      <c r="IL293" s="46"/>
      <c r="IM293" s="46"/>
      <c r="IN293" s="46"/>
      <c r="IO293" s="46"/>
      <c r="IP293" s="46"/>
      <c r="IQ293" s="46"/>
      <c r="IR293" s="46"/>
      <c r="IS293" s="46"/>
      <c r="IT293" s="46"/>
      <c r="IU293" s="46"/>
      <c r="IV293" s="46"/>
      <c r="IW293" s="46"/>
    </row>
    <row r="294" spans="1:257" s="1" customFormat="1" ht="9" customHeight="1">
      <c r="A294" s="43">
        <v>45211</v>
      </c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5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6"/>
      <c r="CD294" s="46"/>
      <c r="CE294" s="46"/>
      <c r="CF294" s="46"/>
      <c r="CG294" s="46"/>
      <c r="CH294" s="46"/>
      <c r="CI294" s="46"/>
      <c r="CJ294" s="46"/>
      <c r="CK294" s="46"/>
      <c r="CL294" s="46"/>
      <c r="CM294" s="46"/>
      <c r="CN294" s="46"/>
      <c r="CO294" s="46"/>
      <c r="CP294" s="46"/>
      <c r="CQ294" s="46"/>
      <c r="CR294" s="46"/>
      <c r="CS294" s="46"/>
      <c r="CT294" s="46"/>
      <c r="CU294" s="46"/>
      <c r="CV294" s="46"/>
      <c r="CW294" s="46"/>
      <c r="CX294" s="46"/>
      <c r="CY294" s="46"/>
      <c r="CZ294" s="46"/>
      <c r="DA294" s="46"/>
      <c r="DB294" s="46"/>
      <c r="DC294" s="46"/>
      <c r="DD294" s="46"/>
      <c r="DE294" s="46"/>
      <c r="DF294" s="46"/>
      <c r="DG294" s="46"/>
      <c r="DH294" s="46"/>
      <c r="DI294" s="46"/>
      <c r="DJ294" s="46"/>
      <c r="DK294" s="46"/>
      <c r="DL294" s="46"/>
      <c r="DM294" s="46"/>
      <c r="DN294" s="46"/>
      <c r="DO294" s="46"/>
      <c r="DP294" s="46"/>
      <c r="DQ294" s="46"/>
      <c r="DR294" s="46"/>
      <c r="DS294" s="46"/>
      <c r="DT294" s="46"/>
      <c r="DU294" s="46"/>
      <c r="DV294" s="46"/>
      <c r="DW294" s="46"/>
      <c r="DX294" s="46"/>
      <c r="DY294" s="46"/>
      <c r="DZ294" s="46"/>
      <c r="EA294" s="46"/>
      <c r="EB294" s="46"/>
      <c r="EC294" s="46"/>
      <c r="ED294" s="46"/>
      <c r="EE294" s="46"/>
      <c r="EF294" s="46"/>
      <c r="EG294" s="46"/>
      <c r="EH294" s="46"/>
      <c r="EI294" s="46"/>
      <c r="EJ294" s="46"/>
      <c r="EK294" s="46"/>
      <c r="EL294" s="46"/>
      <c r="EM294" s="46"/>
      <c r="EN294" s="46"/>
      <c r="EO294" s="46"/>
      <c r="EP294" s="46"/>
      <c r="EQ294" s="46"/>
      <c r="ER294" s="46"/>
      <c r="ES294" s="46"/>
      <c r="ET294" s="46"/>
      <c r="EU294" s="46"/>
      <c r="EV294" s="46"/>
      <c r="EW294" s="46"/>
      <c r="EX294" s="46"/>
      <c r="EY294" s="46"/>
      <c r="EZ294" s="46"/>
      <c r="FA294" s="46"/>
      <c r="FB294" s="46"/>
      <c r="FC294" s="46"/>
      <c r="FD294" s="46"/>
      <c r="FE294" s="46"/>
      <c r="FF294" s="46"/>
      <c r="FG294" s="46"/>
      <c r="FH294" s="46"/>
      <c r="FI294" s="46"/>
      <c r="FJ294" s="46"/>
      <c r="FK294" s="46"/>
      <c r="FL294" s="46"/>
      <c r="FM294" s="46"/>
      <c r="FN294" s="46"/>
      <c r="FO294" s="46"/>
      <c r="FP294" s="46"/>
      <c r="FQ294" s="46"/>
      <c r="FR294" s="46"/>
      <c r="FS294" s="46"/>
      <c r="FT294" s="46"/>
      <c r="FU294" s="46"/>
      <c r="FV294" s="46"/>
      <c r="FW294" s="46"/>
      <c r="FX294" s="46"/>
      <c r="FY294" s="46"/>
      <c r="FZ294" s="46"/>
      <c r="GA294" s="46"/>
      <c r="GB294" s="46"/>
      <c r="GC294" s="46"/>
      <c r="GD294" s="46"/>
      <c r="GE294" s="46"/>
      <c r="GF294" s="46"/>
      <c r="GG294" s="46"/>
      <c r="GH294" s="46"/>
      <c r="GI294" s="46"/>
      <c r="GJ294" s="46"/>
      <c r="GK294" s="46"/>
      <c r="GL294" s="46"/>
      <c r="GM294" s="46"/>
      <c r="GN294" s="46"/>
      <c r="GO294" s="46"/>
      <c r="GP294" s="46"/>
      <c r="GQ294" s="46"/>
      <c r="GR294" s="46"/>
      <c r="GS294" s="46"/>
      <c r="GT294" s="46"/>
      <c r="GU294" s="46"/>
      <c r="GV294" s="46"/>
      <c r="GW294" s="46"/>
      <c r="GX294" s="46"/>
      <c r="GY294" s="46"/>
      <c r="GZ294" s="46"/>
      <c r="HA294" s="46"/>
      <c r="HB294" s="46"/>
      <c r="HC294" s="46"/>
      <c r="HD294" s="46"/>
      <c r="HE294" s="46"/>
      <c r="HF294" s="46"/>
      <c r="HG294" s="46"/>
      <c r="HH294" s="46"/>
      <c r="HI294" s="46"/>
      <c r="HJ294" s="46"/>
      <c r="HK294" s="46"/>
      <c r="HL294" s="46"/>
      <c r="HM294" s="46"/>
      <c r="HN294" s="46"/>
      <c r="HO294" s="46"/>
      <c r="HP294" s="46"/>
      <c r="HQ294" s="46"/>
      <c r="HR294" s="46"/>
      <c r="HS294" s="46"/>
      <c r="HT294" s="46"/>
      <c r="HU294" s="46"/>
      <c r="HV294" s="46"/>
      <c r="HW294" s="46"/>
      <c r="HX294" s="46"/>
      <c r="HY294" s="46"/>
      <c r="HZ294" s="46"/>
      <c r="IA294" s="46"/>
      <c r="IB294" s="46"/>
      <c r="IC294" s="46"/>
      <c r="ID294" s="46"/>
      <c r="IE294" s="46"/>
      <c r="IF294" s="46"/>
      <c r="IG294" s="46"/>
      <c r="IH294" s="46"/>
      <c r="II294" s="46"/>
      <c r="IJ294" s="46"/>
      <c r="IK294" s="46"/>
      <c r="IL294" s="46"/>
      <c r="IM294" s="46"/>
      <c r="IN294" s="46"/>
      <c r="IO294" s="46"/>
      <c r="IP294" s="46"/>
      <c r="IQ294" s="46"/>
      <c r="IR294" s="46"/>
      <c r="IS294" s="46"/>
      <c r="IT294" s="46"/>
      <c r="IU294" s="46"/>
      <c r="IV294" s="46"/>
      <c r="IW294" s="46"/>
    </row>
    <row r="295" spans="1:257" s="1" customFormat="1" ht="9" customHeight="1">
      <c r="A295" s="43">
        <v>45212</v>
      </c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5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6"/>
      <c r="CD295" s="46"/>
      <c r="CE295" s="46"/>
      <c r="CF295" s="46"/>
      <c r="CG295" s="46"/>
      <c r="CH295" s="46"/>
      <c r="CI295" s="46"/>
      <c r="CJ295" s="46"/>
      <c r="CK295" s="46"/>
      <c r="CL295" s="46"/>
      <c r="CM295" s="46"/>
      <c r="CN295" s="46"/>
      <c r="CO295" s="46"/>
      <c r="CP295" s="46"/>
      <c r="CQ295" s="46"/>
      <c r="CR295" s="46"/>
      <c r="CS295" s="46"/>
      <c r="CT295" s="46"/>
      <c r="CU295" s="46"/>
      <c r="CV295" s="46"/>
      <c r="CW295" s="46"/>
      <c r="CX295" s="46"/>
      <c r="CY295" s="46"/>
      <c r="CZ295" s="46"/>
      <c r="DA295" s="46"/>
      <c r="DB295" s="46"/>
      <c r="DC295" s="46"/>
      <c r="DD295" s="46"/>
      <c r="DE295" s="46"/>
      <c r="DF295" s="46"/>
      <c r="DG295" s="46"/>
      <c r="DH295" s="46"/>
      <c r="DI295" s="46"/>
      <c r="DJ295" s="46"/>
      <c r="DK295" s="46"/>
      <c r="DL295" s="46"/>
      <c r="DM295" s="46"/>
      <c r="DN295" s="46"/>
      <c r="DO295" s="46"/>
      <c r="DP295" s="46"/>
      <c r="DQ295" s="46"/>
      <c r="DR295" s="46"/>
      <c r="DS295" s="46"/>
      <c r="DT295" s="46"/>
      <c r="DU295" s="46"/>
      <c r="DV295" s="46"/>
      <c r="DW295" s="46"/>
      <c r="DX295" s="46"/>
      <c r="DY295" s="46"/>
      <c r="DZ295" s="46"/>
      <c r="EA295" s="46"/>
      <c r="EB295" s="46"/>
      <c r="EC295" s="46"/>
      <c r="ED295" s="46"/>
      <c r="EE295" s="46"/>
      <c r="EF295" s="46"/>
      <c r="EG295" s="46"/>
      <c r="EH295" s="46"/>
      <c r="EI295" s="46"/>
      <c r="EJ295" s="46"/>
      <c r="EK295" s="46"/>
      <c r="EL295" s="46"/>
      <c r="EM295" s="46"/>
      <c r="EN295" s="46"/>
      <c r="EO295" s="46"/>
      <c r="EP295" s="46"/>
      <c r="EQ295" s="46"/>
      <c r="ER295" s="46"/>
      <c r="ES295" s="46"/>
      <c r="ET295" s="46"/>
      <c r="EU295" s="46"/>
      <c r="EV295" s="46"/>
      <c r="EW295" s="46"/>
      <c r="EX295" s="46"/>
      <c r="EY295" s="46"/>
      <c r="EZ295" s="46"/>
      <c r="FA295" s="46"/>
      <c r="FB295" s="46"/>
      <c r="FC295" s="46"/>
      <c r="FD295" s="46"/>
      <c r="FE295" s="46"/>
      <c r="FF295" s="46"/>
      <c r="FG295" s="46"/>
      <c r="FH295" s="46"/>
      <c r="FI295" s="46"/>
      <c r="FJ295" s="46"/>
      <c r="FK295" s="46"/>
      <c r="FL295" s="46"/>
      <c r="FM295" s="46"/>
      <c r="FN295" s="46"/>
      <c r="FO295" s="46"/>
      <c r="FP295" s="46"/>
      <c r="FQ295" s="46"/>
      <c r="FR295" s="46"/>
      <c r="FS295" s="46"/>
      <c r="FT295" s="46"/>
      <c r="FU295" s="46"/>
      <c r="FV295" s="46"/>
      <c r="FW295" s="46"/>
      <c r="FX295" s="46"/>
      <c r="FY295" s="46"/>
      <c r="FZ295" s="46"/>
      <c r="GA295" s="46"/>
      <c r="GB295" s="46"/>
      <c r="GC295" s="46"/>
      <c r="GD295" s="46"/>
      <c r="GE295" s="46"/>
      <c r="GF295" s="46"/>
      <c r="GG295" s="46"/>
      <c r="GH295" s="46"/>
      <c r="GI295" s="46"/>
      <c r="GJ295" s="46"/>
      <c r="GK295" s="46"/>
      <c r="GL295" s="46"/>
      <c r="GM295" s="46"/>
      <c r="GN295" s="46"/>
      <c r="GO295" s="46"/>
      <c r="GP295" s="46"/>
      <c r="GQ295" s="46"/>
      <c r="GR295" s="46"/>
      <c r="GS295" s="46"/>
      <c r="GT295" s="46"/>
      <c r="GU295" s="46"/>
      <c r="GV295" s="46"/>
      <c r="GW295" s="46"/>
      <c r="GX295" s="46"/>
      <c r="GY295" s="46"/>
      <c r="GZ295" s="46"/>
      <c r="HA295" s="46"/>
      <c r="HB295" s="46"/>
      <c r="HC295" s="46"/>
      <c r="HD295" s="46"/>
      <c r="HE295" s="46"/>
      <c r="HF295" s="46"/>
      <c r="HG295" s="46"/>
      <c r="HH295" s="46"/>
      <c r="HI295" s="46"/>
      <c r="HJ295" s="46"/>
      <c r="HK295" s="46"/>
      <c r="HL295" s="46"/>
      <c r="HM295" s="46"/>
      <c r="HN295" s="46"/>
      <c r="HO295" s="46"/>
      <c r="HP295" s="46"/>
      <c r="HQ295" s="46"/>
      <c r="HR295" s="46"/>
      <c r="HS295" s="46"/>
      <c r="HT295" s="46"/>
      <c r="HU295" s="46"/>
      <c r="HV295" s="46"/>
      <c r="HW295" s="46"/>
      <c r="HX295" s="46"/>
      <c r="HY295" s="46"/>
      <c r="HZ295" s="46"/>
      <c r="IA295" s="46"/>
      <c r="IB295" s="46"/>
      <c r="IC295" s="46"/>
      <c r="ID295" s="46"/>
      <c r="IE295" s="46"/>
      <c r="IF295" s="46"/>
      <c r="IG295" s="46"/>
      <c r="IH295" s="46"/>
      <c r="II295" s="46"/>
      <c r="IJ295" s="46"/>
      <c r="IK295" s="46"/>
      <c r="IL295" s="46"/>
      <c r="IM295" s="46"/>
      <c r="IN295" s="46"/>
      <c r="IO295" s="46"/>
      <c r="IP295" s="46"/>
      <c r="IQ295" s="46"/>
      <c r="IR295" s="46"/>
      <c r="IS295" s="46"/>
      <c r="IT295" s="46"/>
      <c r="IU295" s="46"/>
      <c r="IV295" s="46"/>
      <c r="IW295" s="46"/>
    </row>
    <row r="296" spans="1:257" s="1" customFormat="1" ht="9" customHeight="1">
      <c r="A296" s="43">
        <v>45213</v>
      </c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5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6"/>
      <c r="CD296" s="46"/>
      <c r="CE296" s="46"/>
      <c r="CF296" s="46"/>
      <c r="CG296" s="46"/>
      <c r="CH296" s="46"/>
      <c r="CI296" s="46"/>
      <c r="CJ296" s="46"/>
      <c r="CK296" s="46"/>
      <c r="CL296" s="46"/>
      <c r="CM296" s="46"/>
      <c r="CN296" s="46"/>
      <c r="CO296" s="46"/>
      <c r="CP296" s="46"/>
      <c r="CQ296" s="46"/>
      <c r="CR296" s="46"/>
      <c r="CS296" s="46"/>
      <c r="CT296" s="46"/>
      <c r="CU296" s="46"/>
      <c r="CV296" s="46"/>
      <c r="CW296" s="46"/>
      <c r="CX296" s="46"/>
      <c r="CY296" s="46"/>
      <c r="CZ296" s="46"/>
      <c r="DA296" s="46"/>
      <c r="DB296" s="46"/>
      <c r="DC296" s="46"/>
      <c r="DD296" s="46"/>
      <c r="DE296" s="46"/>
      <c r="DF296" s="46"/>
      <c r="DG296" s="46"/>
      <c r="DH296" s="46"/>
      <c r="DI296" s="46"/>
      <c r="DJ296" s="46"/>
      <c r="DK296" s="46"/>
      <c r="DL296" s="46"/>
      <c r="DM296" s="46"/>
      <c r="DN296" s="46"/>
      <c r="DO296" s="46"/>
      <c r="DP296" s="46"/>
      <c r="DQ296" s="46"/>
      <c r="DR296" s="46"/>
      <c r="DS296" s="46"/>
      <c r="DT296" s="46"/>
      <c r="DU296" s="46"/>
      <c r="DV296" s="46"/>
      <c r="DW296" s="46"/>
      <c r="DX296" s="46"/>
      <c r="DY296" s="46"/>
      <c r="DZ296" s="46"/>
      <c r="EA296" s="46"/>
      <c r="EB296" s="46"/>
      <c r="EC296" s="46"/>
      <c r="ED296" s="46"/>
      <c r="EE296" s="46"/>
      <c r="EF296" s="46"/>
      <c r="EG296" s="46"/>
      <c r="EH296" s="46"/>
      <c r="EI296" s="46"/>
      <c r="EJ296" s="46"/>
      <c r="EK296" s="46"/>
      <c r="EL296" s="46"/>
      <c r="EM296" s="46"/>
      <c r="EN296" s="46"/>
      <c r="EO296" s="46"/>
      <c r="EP296" s="46"/>
      <c r="EQ296" s="46"/>
      <c r="ER296" s="46"/>
      <c r="ES296" s="46"/>
      <c r="ET296" s="46"/>
      <c r="EU296" s="46"/>
      <c r="EV296" s="46"/>
      <c r="EW296" s="46"/>
      <c r="EX296" s="46"/>
      <c r="EY296" s="46"/>
      <c r="EZ296" s="46"/>
      <c r="FA296" s="46"/>
      <c r="FB296" s="46"/>
      <c r="FC296" s="46"/>
      <c r="FD296" s="46"/>
      <c r="FE296" s="46"/>
      <c r="FF296" s="46"/>
      <c r="FG296" s="46"/>
      <c r="FH296" s="46"/>
      <c r="FI296" s="46"/>
      <c r="FJ296" s="46"/>
      <c r="FK296" s="46"/>
      <c r="FL296" s="46"/>
      <c r="FM296" s="46"/>
      <c r="FN296" s="46"/>
      <c r="FO296" s="46"/>
      <c r="FP296" s="46"/>
      <c r="FQ296" s="46"/>
      <c r="FR296" s="46"/>
      <c r="FS296" s="46"/>
      <c r="FT296" s="46"/>
      <c r="FU296" s="46"/>
      <c r="FV296" s="46"/>
      <c r="FW296" s="46"/>
      <c r="FX296" s="46"/>
      <c r="FY296" s="46"/>
      <c r="FZ296" s="46"/>
      <c r="GA296" s="46"/>
      <c r="GB296" s="46"/>
      <c r="GC296" s="46"/>
      <c r="GD296" s="46"/>
      <c r="GE296" s="46"/>
      <c r="GF296" s="46"/>
      <c r="GG296" s="46"/>
      <c r="GH296" s="46"/>
      <c r="GI296" s="46"/>
      <c r="GJ296" s="46"/>
      <c r="GK296" s="46"/>
      <c r="GL296" s="46"/>
      <c r="GM296" s="46"/>
      <c r="GN296" s="46"/>
      <c r="GO296" s="46"/>
      <c r="GP296" s="46"/>
      <c r="GQ296" s="46"/>
      <c r="GR296" s="46"/>
      <c r="GS296" s="46"/>
      <c r="GT296" s="46"/>
      <c r="GU296" s="46"/>
      <c r="GV296" s="46"/>
      <c r="GW296" s="46"/>
      <c r="GX296" s="46"/>
      <c r="GY296" s="46"/>
      <c r="GZ296" s="46"/>
      <c r="HA296" s="46"/>
      <c r="HB296" s="46"/>
      <c r="HC296" s="46"/>
      <c r="HD296" s="46"/>
      <c r="HE296" s="46"/>
      <c r="HF296" s="46"/>
      <c r="HG296" s="46"/>
      <c r="HH296" s="46"/>
      <c r="HI296" s="46"/>
      <c r="HJ296" s="46"/>
      <c r="HK296" s="46"/>
      <c r="HL296" s="46"/>
      <c r="HM296" s="46"/>
      <c r="HN296" s="46"/>
      <c r="HO296" s="46"/>
      <c r="HP296" s="46"/>
      <c r="HQ296" s="46"/>
      <c r="HR296" s="46"/>
      <c r="HS296" s="46"/>
      <c r="HT296" s="46"/>
      <c r="HU296" s="46"/>
      <c r="HV296" s="46"/>
      <c r="HW296" s="46"/>
      <c r="HX296" s="46"/>
      <c r="HY296" s="46"/>
      <c r="HZ296" s="46"/>
      <c r="IA296" s="46"/>
      <c r="IB296" s="46"/>
      <c r="IC296" s="46"/>
      <c r="ID296" s="46"/>
      <c r="IE296" s="46"/>
      <c r="IF296" s="46"/>
      <c r="IG296" s="46"/>
      <c r="IH296" s="46"/>
      <c r="II296" s="46"/>
      <c r="IJ296" s="46"/>
      <c r="IK296" s="46"/>
      <c r="IL296" s="46"/>
      <c r="IM296" s="46"/>
      <c r="IN296" s="46"/>
      <c r="IO296" s="46"/>
      <c r="IP296" s="46"/>
      <c r="IQ296" s="46"/>
      <c r="IR296" s="46"/>
      <c r="IS296" s="46"/>
      <c r="IT296" s="46"/>
      <c r="IU296" s="46"/>
      <c r="IV296" s="46"/>
      <c r="IW296" s="46"/>
    </row>
    <row r="297" spans="1:257" s="1" customFormat="1" ht="9" customHeight="1">
      <c r="A297" s="43">
        <v>45214</v>
      </c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5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6"/>
      <c r="CD297" s="46"/>
      <c r="CE297" s="46"/>
      <c r="CF297" s="46"/>
      <c r="CG297" s="46"/>
      <c r="CH297" s="46"/>
      <c r="CI297" s="46"/>
      <c r="CJ297" s="46"/>
      <c r="CK297" s="46"/>
      <c r="CL297" s="46"/>
      <c r="CM297" s="46"/>
      <c r="CN297" s="46"/>
      <c r="CO297" s="46"/>
      <c r="CP297" s="46"/>
      <c r="CQ297" s="46"/>
      <c r="CR297" s="46"/>
      <c r="CS297" s="46"/>
      <c r="CT297" s="46"/>
      <c r="CU297" s="46"/>
      <c r="CV297" s="46"/>
      <c r="CW297" s="46"/>
      <c r="CX297" s="46"/>
      <c r="CY297" s="46"/>
      <c r="CZ297" s="46"/>
      <c r="DA297" s="46"/>
      <c r="DB297" s="46"/>
      <c r="DC297" s="46"/>
      <c r="DD297" s="46"/>
      <c r="DE297" s="46"/>
      <c r="DF297" s="46"/>
      <c r="DG297" s="46"/>
      <c r="DH297" s="46"/>
      <c r="DI297" s="46"/>
      <c r="DJ297" s="46"/>
      <c r="DK297" s="46"/>
      <c r="DL297" s="46"/>
      <c r="DM297" s="46"/>
      <c r="DN297" s="46"/>
      <c r="DO297" s="46"/>
      <c r="DP297" s="46"/>
      <c r="DQ297" s="46"/>
      <c r="DR297" s="46"/>
      <c r="DS297" s="46"/>
      <c r="DT297" s="46"/>
      <c r="DU297" s="46"/>
      <c r="DV297" s="46"/>
      <c r="DW297" s="46"/>
      <c r="DX297" s="46"/>
      <c r="DY297" s="46"/>
      <c r="DZ297" s="46"/>
      <c r="EA297" s="46"/>
      <c r="EB297" s="46"/>
      <c r="EC297" s="46"/>
      <c r="ED297" s="46"/>
      <c r="EE297" s="46"/>
      <c r="EF297" s="46"/>
      <c r="EG297" s="46"/>
      <c r="EH297" s="46"/>
      <c r="EI297" s="46"/>
      <c r="EJ297" s="46"/>
      <c r="EK297" s="46"/>
      <c r="EL297" s="46"/>
      <c r="EM297" s="46"/>
      <c r="EN297" s="46"/>
      <c r="EO297" s="46"/>
      <c r="EP297" s="46"/>
      <c r="EQ297" s="46"/>
      <c r="ER297" s="46"/>
      <c r="ES297" s="46"/>
      <c r="ET297" s="46"/>
      <c r="EU297" s="46"/>
      <c r="EV297" s="46"/>
      <c r="EW297" s="46"/>
      <c r="EX297" s="46"/>
      <c r="EY297" s="46"/>
      <c r="EZ297" s="46"/>
      <c r="FA297" s="46"/>
      <c r="FB297" s="46"/>
      <c r="FC297" s="46"/>
      <c r="FD297" s="46"/>
      <c r="FE297" s="46"/>
      <c r="FF297" s="46"/>
      <c r="FG297" s="46"/>
      <c r="FH297" s="46"/>
      <c r="FI297" s="46"/>
      <c r="FJ297" s="46"/>
      <c r="FK297" s="46"/>
      <c r="FL297" s="46"/>
      <c r="FM297" s="46"/>
      <c r="FN297" s="46"/>
      <c r="FO297" s="46"/>
      <c r="FP297" s="46"/>
      <c r="FQ297" s="46"/>
      <c r="FR297" s="46"/>
      <c r="FS297" s="46"/>
      <c r="FT297" s="46"/>
      <c r="FU297" s="46"/>
      <c r="FV297" s="46"/>
      <c r="FW297" s="46"/>
      <c r="FX297" s="46"/>
      <c r="FY297" s="46"/>
      <c r="FZ297" s="46"/>
      <c r="GA297" s="46"/>
      <c r="GB297" s="46"/>
      <c r="GC297" s="46"/>
      <c r="GD297" s="46"/>
      <c r="GE297" s="46"/>
      <c r="GF297" s="46"/>
      <c r="GG297" s="46"/>
      <c r="GH297" s="46"/>
      <c r="GI297" s="46"/>
      <c r="GJ297" s="46"/>
      <c r="GK297" s="46"/>
      <c r="GL297" s="46"/>
      <c r="GM297" s="46"/>
      <c r="GN297" s="46"/>
      <c r="GO297" s="46"/>
      <c r="GP297" s="46"/>
      <c r="GQ297" s="46"/>
      <c r="GR297" s="46"/>
      <c r="GS297" s="46"/>
      <c r="GT297" s="46"/>
      <c r="GU297" s="46"/>
      <c r="GV297" s="46"/>
      <c r="GW297" s="46"/>
      <c r="GX297" s="46"/>
      <c r="GY297" s="46"/>
      <c r="GZ297" s="46"/>
      <c r="HA297" s="46"/>
      <c r="HB297" s="46"/>
      <c r="HC297" s="46"/>
      <c r="HD297" s="46"/>
      <c r="HE297" s="46"/>
      <c r="HF297" s="46"/>
      <c r="HG297" s="46"/>
      <c r="HH297" s="46"/>
      <c r="HI297" s="46"/>
      <c r="HJ297" s="46"/>
      <c r="HK297" s="46"/>
      <c r="HL297" s="46"/>
      <c r="HM297" s="46"/>
      <c r="HN297" s="46"/>
      <c r="HO297" s="46"/>
      <c r="HP297" s="46"/>
      <c r="HQ297" s="46"/>
      <c r="HR297" s="46"/>
      <c r="HS297" s="46"/>
      <c r="HT297" s="46"/>
      <c r="HU297" s="46"/>
      <c r="HV297" s="46"/>
      <c r="HW297" s="46"/>
      <c r="HX297" s="46"/>
      <c r="HY297" s="46"/>
      <c r="HZ297" s="46"/>
      <c r="IA297" s="46"/>
      <c r="IB297" s="46"/>
      <c r="IC297" s="46"/>
      <c r="ID297" s="46"/>
      <c r="IE297" s="46"/>
      <c r="IF297" s="46"/>
      <c r="IG297" s="46"/>
      <c r="IH297" s="46"/>
      <c r="II297" s="46"/>
      <c r="IJ297" s="46"/>
      <c r="IK297" s="46"/>
      <c r="IL297" s="46"/>
      <c r="IM297" s="46"/>
      <c r="IN297" s="46"/>
      <c r="IO297" s="46"/>
      <c r="IP297" s="46"/>
      <c r="IQ297" s="46"/>
      <c r="IR297" s="46"/>
      <c r="IS297" s="46"/>
      <c r="IT297" s="46"/>
      <c r="IU297" s="46"/>
      <c r="IV297" s="46"/>
      <c r="IW297" s="46"/>
    </row>
    <row r="298" spans="1:257" s="1" customFormat="1" ht="9" customHeight="1">
      <c r="A298" s="43">
        <v>45215</v>
      </c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5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6"/>
      <c r="CD298" s="46"/>
      <c r="CE298" s="46"/>
      <c r="CF298" s="46"/>
      <c r="CG298" s="46"/>
      <c r="CH298" s="46"/>
      <c r="CI298" s="46"/>
      <c r="CJ298" s="46"/>
      <c r="CK298" s="46"/>
      <c r="CL298" s="46"/>
      <c r="CM298" s="46"/>
      <c r="CN298" s="46"/>
      <c r="CO298" s="46"/>
      <c r="CP298" s="46"/>
      <c r="CQ298" s="46"/>
      <c r="CR298" s="46"/>
      <c r="CS298" s="46"/>
      <c r="CT298" s="46"/>
      <c r="CU298" s="46"/>
      <c r="CV298" s="46"/>
      <c r="CW298" s="46"/>
      <c r="CX298" s="46"/>
      <c r="CY298" s="46"/>
      <c r="CZ298" s="46"/>
      <c r="DA298" s="46"/>
      <c r="DB298" s="46"/>
      <c r="DC298" s="46"/>
      <c r="DD298" s="46"/>
      <c r="DE298" s="46"/>
      <c r="DF298" s="46"/>
      <c r="DG298" s="46"/>
      <c r="DH298" s="46"/>
      <c r="DI298" s="46"/>
      <c r="DJ298" s="46"/>
      <c r="DK298" s="46"/>
      <c r="DL298" s="46"/>
      <c r="DM298" s="46"/>
      <c r="DN298" s="46"/>
      <c r="DO298" s="46"/>
      <c r="DP298" s="46"/>
      <c r="DQ298" s="46"/>
      <c r="DR298" s="46"/>
      <c r="DS298" s="46"/>
      <c r="DT298" s="46"/>
      <c r="DU298" s="46"/>
      <c r="DV298" s="46"/>
      <c r="DW298" s="46"/>
      <c r="DX298" s="46"/>
      <c r="DY298" s="46"/>
      <c r="DZ298" s="46"/>
      <c r="EA298" s="46"/>
      <c r="EB298" s="46"/>
      <c r="EC298" s="46"/>
      <c r="ED298" s="46"/>
      <c r="EE298" s="46"/>
      <c r="EF298" s="46"/>
      <c r="EG298" s="46"/>
      <c r="EH298" s="46"/>
      <c r="EI298" s="46"/>
      <c r="EJ298" s="46"/>
      <c r="EK298" s="46"/>
      <c r="EL298" s="46"/>
      <c r="EM298" s="46"/>
      <c r="EN298" s="46"/>
      <c r="EO298" s="46"/>
      <c r="EP298" s="46"/>
      <c r="EQ298" s="46"/>
      <c r="ER298" s="46"/>
      <c r="ES298" s="46"/>
      <c r="ET298" s="46"/>
      <c r="EU298" s="46"/>
      <c r="EV298" s="46"/>
      <c r="EW298" s="46"/>
      <c r="EX298" s="46"/>
      <c r="EY298" s="46"/>
      <c r="EZ298" s="46"/>
      <c r="FA298" s="46"/>
      <c r="FB298" s="46"/>
      <c r="FC298" s="46"/>
      <c r="FD298" s="46"/>
      <c r="FE298" s="46"/>
      <c r="FF298" s="46"/>
      <c r="FG298" s="46"/>
      <c r="FH298" s="46"/>
      <c r="FI298" s="46"/>
      <c r="FJ298" s="46"/>
      <c r="FK298" s="46"/>
      <c r="FL298" s="46"/>
      <c r="FM298" s="46"/>
      <c r="FN298" s="46"/>
      <c r="FO298" s="46"/>
      <c r="FP298" s="46"/>
      <c r="FQ298" s="46"/>
      <c r="FR298" s="46"/>
      <c r="FS298" s="46"/>
      <c r="FT298" s="46"/>
      <c r="FU298" s="46"/>
      <c r="FV298" s="46"/>
      <c r="FW298" s="46"/>
      <c r="FX298" s="46"/>
      <c r="FY298" s="46"/>
      <c r="FZ298" s="46"/>
      <c r="GA298" s="46"/>
      <c r="GB298" s="46"/>
      <c r="GC298" s="46"/>
      <c r="GD298" s="46"/>
      <c r="GE298" s="46"/>
      <c r="GF298" s="46"/>
      <c r="GG298" s="46"/>
      <c r="GH298" s="46"/>
      <c r="GI298" s="46"/>
      <c r="GJ298" s="46"/>
      <c r="GK298" s="46"/>
      <c r="GL298" s="46"/>
      <c r="GM298" s="46"/>
      <c r="GN298" s="46"/>
      <c r="GO298" s="46"/>
      <c r="GP298" s="46"/>
      <c r="GQ298" s="46"/>
      <c r="GR298" s="46"/>
      <c r="GS298" s="46"/>
      <c r="GT298" s="46"/>
      <c r="GU298" s="46"/>
      <c r="GV298" s="46"/>
      <c r="GW298" s="46"/>
      <c r="GX298" s="46"/>
      <c r="GY298" s="46"/>
      <c r="GZ298" s="46"/>
      <c r="HA298" s="46"/>
      <c r="HB298" s="46"/>
      <c r="HC298" s="46"/>
      <c r="HD298" s="46"/>
      <c r="HE298" s="46"/>
      <c r="HF298" s="46"/>
      <c r="HG298" s="46"/>
      <c r="HH298" s="46"/>
      <c r="HI298" s="46"/>
      <c r="HJ298" s="46"/>
      <c r="HK298" s="46"/>
      <c r="HL298" s="46"/>
      <c r="HM298" s="46"/>
      <c r="HN298" s="46"/>
      <c r="HO298" s="46"/>
      <c r="HP298" s="46"/>
      <c r="HQ298" s="46"/>
      <c r="HR298" s="46"/>
      <c r="HS298" s="46"/>
      <c r="HT298" s="46"/>
      <c r="HU298" s="46"/>
      <c r="HV298" s="46"/>
      <c r="HW298" s="46"/>
      <c r="HX298" s="46"/>
      <c r="HY298" s="46"/>
      <c r="HZ298" s="46"/>
      <c r="IA298" s="46"/>
      <c r="IB298" s="46"/>
      <c r="IC298" s="46"/>
      <c r="ID298" s="46"/>
      <c r="IE298" s="46"/>
      <c r="IF298" s="46"/>
      <c r="IG298" s="46"/>
      <c r="IH298" s="46"/>
      <c r="II298" s="46"/>
      <c r="IJ298" s="46"/>
      <c r="IK298" s="46"/>
      <c r="IL298" s="46"/>
      <c r="IM298" s="46"/>
      <c r="IN298" s="46"/>
      <c r="IO298" s="46"/>
      <c r="IP298" s="46"/>
      <c r="IQ298" s="46"/>
      <c r="IR298" s="46"/>
      <c r="IS298" s="46"/>
      <c r="IT298" s="46"/>
      <c r="IU298" s="46"/>
      <c r="IV298" s="46"/>
      <c r="IW298" s="46"/>
    </row>
    <row r="299" spans="1:257" s="1" customFormat="1" ht="9" customHeight="1">
      <c r="A299" s="43">
        <v>45216</v>
      </c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5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6"/>
      <c r="CD299" s="46"/>
      <c r="CE299" s="46"/>
      <c r="CF299" s="46"/>
      <c r="CG299" s="46"/>
      <c r="CH299" s="46"/>
      <c r="CI299" s="46"/>
      <c r="CJ299" s="46"/>
      <c r="CK299" s="46"/>
      <c r="CL299" s="46"/>
      <c r="CM299" s="46"/>
      <c r="CN299" s="46"/>
      <c r="CO299" s="46"/>
      <c r="CP299" s="46"/>
      <c r="CQ299" s="46"/>
      <c r="CR299" s="46"/>
      <c r="CS299" s="46"/>
      <c r="CT299" s="46"/>
      <c r="CU299" s="46"/>
      <c r="CV299" s="46"/>
      <c r="CW299" s="46"/>
      <c r="CX299" s="46"/>
      <c r="CY299" s="46"/>
      <c r="CZ299" s="46"/>
      <c r="DA299" s="46"/>
      <c r="DB299" s="46"/>
      <c r="DC299" s="46"/>
      <c r="DD299" s="46"/>
      <c r="DE299" s="46"/>
      <c r="DF299" s="46"/>
      <c r="DG299" s="46"/>
      <c r="DH299" s="46"/>
      <c r="DI299" s="46"/>
      <c r="DJ299" s="46"/>
      <c r="DK299" s="46"/>
      <c r="DL299" s="46"/>
      <c r="DM299" s="46"/>
      <c r="DN299" s="46"/>
      <c r="DO299" s="46"/>
      <c r="DP299" s="46"/>
      <c r="DQ299" s="46"/>
      <c r="DR299" s="46"/>
      <c r="DS299" s="46"/>
      <c r="DT299" s="46"/>
      <c r="DU299" s="46"/>
      <c r="DV299" s="46"/>
      <c r="DW299" s="46"/>
      <c r="DX299" s="46"/>
      <c r="DY299" s="46"/>
      <c r="DZ299" s="46"/>
      <c r="EA299" s="46"/>
      <c r="EB299" s="46"/>
      <c r="EC299" s="46"/>
      <c r="ED299" s="46"/>
      <c r="EE299" s="46"/>
      <c r="EF299" s="46"/>
      <c r="EG299" s="46"/>
      <c r="EH299" s="46"/>
      <c r="EI299" s="46"/>
      <c r="EJ299" s="46"/>
      <c r="EK299" s="46"/>
      <c r="EL299" s="46"/>
      <c r="EM299" s="46"/>
      <c r="EN299" s="46"/>
      <c r="EO299" s="46"/>
      <c r="EP299" s="46"/>
      <c r="EQ299" s="46"/>
      <c r="ER299" s="46"/>
      <c r="ES299" s="46"/>
      <c r="ET299" s="46"/>
      <c r="EU299" s="46"/>
      <c r="EV299" s="46"/>
      <c r="EW299" s="46"/>
      <c r="EX299" s="46"/>
      <c r="EY299" s="46"/>
      <c r="EZ299" s="46"/>
      <c r="FA299" s="46"/>
      <c r="FB299" s="46"/>
      <c r="FC299" s="46"/>
      <c r="FD299" s="46"/>
      <c r="FE299" s="46"/>
      <c r="FF299" s="46"/>
      <c r="FG299" s="46"/>
      <c r="FH299" s="46"/>
      <c r="FI299" s="46"/>
      <c r="FJ299" s="46"/>
      <c r="FK299" s="46"/>
      <c r="FL299" s="46"/>
      <c r="FM299" s="46"/>
      <c r="FN299" s="46"/>
      <c r="FO299" s="46"/>
      <c r="FP299" s="46"/>
      <c r="FQ299" s="46"/>
      <c r="FR299" s="46"/>
      <c r="FS299" s="46"/>
      <c r="FT299" s="46"/>
      <c r="FU299" s="46"/>
      <c r="FV299" s="46"/>
      <c r="FW299" s="46"/>
      <c r="FX299" s="46"/>
      <c r="FY299" s="46"/>
      <c r="FZ299" s="46"/>
      <c r="GA299" s="46"/>
      <c r="GB299" s="46"/>
      <c r="GC299" s="46"/>
      <c r="GD299" s="46"/>
      <c r="GE299" s="46"/>
      <c r="GF299" s="46"/>
      <c r="GG299" s="46"/>
      <c r="GH299" s="46"/>
      <c r="GI299" s="46"/>
      <c r="GJ299" s="46"/>
      <c r="GK299" s="46"/>
      <c r="GL299" s="46"/>
      <c r="GM299" s="46"/>
      <c r="GN299" s="46"/>
      <c r="GO299" s="46"/>
      <c r="GP299" s="46"/>
      <c r="GQ299" s="46"/>
      <c r="GR299" s="46"/>
      <c r="GS299" s="46"/>
      <c r="GT299" s="46"/>
      <c r="GU299" s="46"/>
      <c r="GV299" s="46"/>
      <c r="GW299" s="46"/>
      <c r="GX299" s="46"/>
      <c r="GY299" s="46"/>
      <c r="GZ299" s="46"/>
      <c r="HA299" s="46"/>
      <c r="HB299" s="46"/>
      <c r="HC299" s="46"/>
      <c r="HD299" s="46"/>
      <c r="HE299" s="46"/>
      <c r="HF299" s="46"/>
      <c r="HG299" s="46"/>
      <c r="HH299" s="46"/>
      <c r="HI299" s="46"/>
      <c r="HJ299" s="46"/>
      <c r="HK299" s="46"/>
      <c r="HL299" s="46"/>
      <c r="HM299" s="46"/>
      <c r="HN299" s="46"/>
      <c r="HO299" s="46"/>
      <c r="HP299" s="46"/>
      <c r="HQ299" s="46"/>
      <c r="HR299" s="46"/>
      <c r="HS299" s="46"/>
      <c r="HT299" s="46"/>
      <c r="HU299" s="46"/>
      <c r="HV299" s="46"/>
      <c r="HW299" s="46"/>
      <c r="HX299" s="46"/>
      <c r="HY299" s="46"/>
      <c r="HZ299" s="46"/>
      <c r="IA299" s="46"/>
      <c r="IB299" s="46"/>
      <c r="IC299" s="46"/>
      <c r="ID299" s="46"/>
      <c r="IE299" s="46"/>
      <c r="IF299" s="46"/>
      <c r="IG299" s="46"/>
      <c r="IH299" s="46"/>
      <c r="II299" s="46"/>
      <c r="IJ299" s="46"/>
      <c r="IK299" s="46"/>
      <c r="IL299" s="46"/>
      <c r="IM299" s="46"/>
      <c r="IN299" s="46"/>
      <c r="IO299" s="46"/>
      <c r="IP299" s="46"/>
      <c r="IQ299" s="46"/>
      <c r="IR299" s="46"/>
      <c r="IS299" s="46"/>
      <c r="IT299" s="46"/>
      <c r="IU299" s="46"/>
      <c r="IV299" s="46"/>
      <c r="IW299" s="46"/>
    </row>
    <row r="300" spans="1:257" s="1" customFormat="1" ht="9" customHeight="1">
      <c r="A300" s="43">
        <v>45217</v>
      </c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5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6"/>
      <c r="CD300" s="46"/>
      <c r="CE300" s="46"/>
      <c r="CF300" s="46"/>
      <c r="CG300" s="46"/>
      <c r="CH300" s="46"/>
      <c r="CI300" s="46"/>
      <c r="CJ300" s="46"/>
      <c r="CK300" s="46"/>
      <c r="CL300" s="46"/>
      <c r="CM300" s="46"/>
      <c r="CN300" s="46"/>
      <c r="CO300" s="46"/>
      <c r="CP300" s="46"/>
      <c r="CQ300" s="46"/>
      <c r="CR300" s="46"/>
      <c r="CS300" s="46"/>
      <c r="CT300" s="46"/>
      <c r="CU300" s="46"/>
      <c r="CV300" s="46"/>
      <c r="CW300" s="46"/>
      <c r="CX300" s="46"/>
      <c r="CY300" s="46"/>
      <c r="CZ300" s="46"/>
      <c r="DA300" s="46"/>
      <c r="DB300" s="46"/>
      <c r="DC300" s="46"/>
      <c r="DD300" s="46"/>
      <c r="DE300" s="46"/>
      <c r="DF300" s="46"/>
      <c r="DG300" s="46"/>
      <c r="DH300" s="46"/>
      <c r="DI300" s="46"/>
      <c r="DJ300" s="46"/>
      <c r="DK300" s="46"/>
      <c r="DL300" s="46"/>
      <c r="DM300" s="46"/>
      <c r="DN300" s="46"/>
      <c r="DO300" s="46"/>
      <c r="DP300" s="46"/>
      <c r="DQ300" s="46"/>
      <c r="DR300" s="46"/>
      <c r="DS300" s="46"/>
      <c r="DT300" s="46"/>
      <c r="DU300" s="46"/>
      <c r="DV300" s="46"/>
      <c r="DW300" s="46"/>
      <c r="DX300" s="46"/>
      <c r="DY300" s="46"/>
      <c r="DZ300" s="46"/>
      <c r="EA300" s="46"/>
      <c r="EB300" s="46"/>
      <c r="EC300" s="46"/>
      <c r="ED300" s="46"/>
      <c r="EE300" s="46"/>
      <c r="EF300" s="46"/>
      <c r="EG300" s="46"/>
      <c r="EH300" s="46"/>
      <c r="EI300" s="46"/>
      <c r="EJ300" s="46"/>
      <c r="EK300" s="46"/>
      <c r="EL300" s="46"/>
      <c r="EM300" s="46"/>
      <c r="EN300" s="46"/>
      <c r="EO300" s="46"/>
      <c r="EP300" s="46"/>
      <c r="EQ300" s="46"/>
      <c r="ER300" s="46"/>
      <c r="ES300" s="46"/>
      <c r="ET300" s="46"/>
      <c r="EU300" s="46"/>
      <c r="EV300" s="46"/>
      <c r="EW300" s="46"/>
      <c r="EX300" s="46"/>
      <c r="EY300" s="46"/>
      <c r="EZ300" s="46"/>
      <c r="FA300" s="46"/>
      <c r="FB300" s="46"/>
      <c r="FC300" s="46"/>
      <c r="FD300" s="46"/>
      <c r="FE300" s="46"/>
      <c r="FF300" s="46"/>
      <c r="FG300" s="46"/>
      <c r="FH300" s="46"/>
      <c r="FI300" s="46"/>
      <c r="FJ300" s="46"/>
      <c r="FK300" s="46"/>
      <c r="FL300" s="46"/>
      <c r="FM300" s="46"/>
      <c r="FN300" s="46"/>
      <c r="FO300" s="46"/>
      <c r="FP300" s="46"/>
      <c r="FQ300" s="46"/>
      <c r="FR300" s="46"/>
      <c r="FS300" s="46"/>
      <c r="FT300" s="46"/>
      <c r="FU300" s="46"/>
      <c r="FV300" s="46"/>
      <c r="FW300" s="46"/>
      <c r="FX300" s="46"/>
      <c r="FY300" s="46"/>
      <c r="FZ300" s="46"/>
      <c r="GA300" s="46"/>
      <c r="GB300" s="46"/>
      <c r="GC300" s="46"/>
      <c r="GD300" s="46"/>
      <c r="GE300" s="46"/>
      <c r="GF300" s="46"/>
      <c r="GG300" s="46"/>
      <c r="GH300" s="46"/>
      <c r="GI300" s="46"/>
      <c r="GJ300" s="46"/>
      <c r="GK300" s="46"/>
      <c r="GL300" s="46"/>
      <c r="GM300" s="46"/>
      <c r="GN300" s="46"/>
      <c r="GO300" s="46"/>
      <c r="GP300" s="46"/>
      <c r="GQ300" s="46"/>
      <c r="GR300" s="46"/>
      <c r="GS300" s="46"/>
      <c r="GT300" s="46"/>
      <c r="GU300" s="46"/>
      <c r="GV300" s="46"/>
      <c r="GW300" s="46"/>
      <c r="GX300" s="46"/>
      <c r="GY300" s="46"/>
      <c r="GZ300" s="46"/>
      <c r="HA300" s="46"/>
      <c r="HB300" s="46"/>
      <c r="HC300" s="46"/>
      <c r="HD300" s="46"/>
      <c r="HE300" s="46"/>
      <c r="HF300" s="46"/>
      <c r="HG300" s="46"/>
      <c r="HH300" s="46"/>
      <c r="HI300" s="46"/>
      <c r="HJ300" s="46"/>
      <c r="HK300" s="46"/>
      <c r="HL300" s="46"/>
      <c r="HM300" s="46"/>
      <c r="HN300" s="46"/>
      <c r="HO300" s="46"/>
      <c r="HP300" s="46"/>
      <c r="HQ300" s="46"/>
      <c r="HR300" s="46"/>
      <c r="HS300" s="46"/>
      <c r="HT300" s="46"/>
      <c r="HU300" s="46"/>
      <c r="HV300" s="46"/>
      <c r="HW300" s="46"/>
      <c r="HX300" s="46"/>
      <c r="HY300" s="46"/>
      <c r="HZ300" s="46"/>
      <c r="IA300" s="46"/>
      <c r="IB300" s="46"/>
      <c r="IC300" s="46"/>
      <c r="ID300" s="46"/>
      <c r="IE300" s="46"/>
      <c r="IF300" s="46"/>
      <c r="IG300" s="46"/>
      <c r="IH300" s="46"/>
      <c r="II300" s="46"/>
      <c r="IJ300" s="46"/>
      <c r="IK300" s="46"/>
      <c r="IL300" s="46"/>
      <c r="IM300" s="46"/>
      <c r="IN300" s="46"/>
      <c r="IO300" s="46"/>
      <c r="IP300" s="46"/>
      <c r="IQ300" s="46"/>
      <c r="IR300" s="46"/>
      <c r="IS300" s="46"/>
      <c r="IT300" s="46"/>
      <c r="IU300" s="46"/>
      <c r="IV300" s="46"/>
      <c r="IW300" s="46"/>
    </row>
    <row r="301" spans="1:257" s="1" customFormat="1" ht="9" customHeight="1">
      <c r="A301" s="43">
        <v>45218</v>
      </c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5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6"/>
      <c r="CD301" s="46"/>
      <c r="CE301" s="46"/>
      <c r="CF301" s="46"/>
      <c r="CG301" s="46"/>
      <c r="CH301" s="46"/>
      <c r="CI301" s="46"/>
      <c r="CJ301" s="46"/>
      <c r="CK301" s="46"/>
      <c r="CL301" s="46"/>
      <c r="CM301" s="46"/>
      <c r="CN301" s="46"/>
      <c r="CO301" s="46"/>
      <c r="CP301" s="46"/>
      <c r="CQ301" s="46"/>
      <c r="CR301" s="46"/>
      <c r="CS301" s="46"/>
      <c r="CT301" s="46"/>
      <c r="CU301" s="46"/>
      <c r="CV301" s="46"/>
      <c r="CW301" s="46"/>
      <c r="CX301" s="46"/>
      <c r="CY301" s="46"/>
      <c r="CZ301" s="46"/>
      <c r="DA301" s="46"/>
      <c r="DB301" s="46"/>
      <c r="DC301" s="46"/>
      <c r="DD301" s="46"/>
      <c r="DE301" s="46"/>
      <c r="DF301" s="46"/>
      <c r="DG301" s="46"/>
      <c r="DH301" s="46"/>
      <c r="DI301" s="46"/>
      <c r="DJ301" s="46"/>
      <c r="DK301" s="46"/>
      <c r="DL301" s="46"/>
      <c r="DM301" s="46"/>
      <c r="DN301" s="46"/>
      <c r="DO301" s="46"/>
      <c r="DP301" s="46"/>
      <c r="DQ301" s="46"/>
      <c r="DR301" s="46"/>
      <c r="DS301" s="46"/>
      <c r="DT301" s="46"/>
      <c r="DU301" s="46"/>
      <c r="DV301" s="46"/>
      <c r="DW301" s="46"/>
      <c r="DX301" s="46"/>
      <c r="DY301" s="46"/>
      <c r="DZ301" s="46"/>
      <c r="EA301" s="46"/>
      <c r="EB301" s="46"/>
      <c r="EC301" s="46"/>
      <c r="ED301" s="46"/>
      <c r="EE301" s="46"/>
      <c r="EF301" s="46"/>
      <c r="EG301" s="46"/>
      <c r="EH301" s="46"/>
      <c r="EI301" s="46"/>
      <c r="EJ301" s="46"/>
      <c r="EK301" s="46"/>
      <c r="EL301" s="46"/>
      <c r="EM301" s="46"/>
      <c r="EN301" s="46"/>
      <c r="EO301" s="46"/>
      <c r="EP301" s="46"/>
      <c r="EQ301" s="46"/>
      <c r="ER301" s="46"/>
      <c r="ES301" s="46"/>
      <c r="ET301" s="46"/>
      <c r="EU301" s="46"/>
      <c r="EV301" s="46"/>
      <c r="EW301" s="46"/>
      <c r="EX301" s="46"/>
      <c r="EY301" s="46"/>
      <c r="EZ301" s="46"/>
      <c r="FA301" s="46"/>
      <c r="FB301" s="46"/>
      <c r="FC301" s="46"/>
      <c r="FD301" s="46"/>
      <c r="FE301" s="46"/>
      <c r="FF301" s="46"/>
      <c r="FG301" s="46"/>
      <c r="FH301" s="46"/>
      <c r="FI301" s="46"/>
      <c r="FJ301" s="46"/>
      <c r="FK301" s="46"/>
      <c r="FL301" s="46"/>
      <c r="FM301" s="46"/>
      <c r="FN301" s="46"/>
      <c r="FO301" s="46"/>
      <c r="FP301" s="46"/>
      <c r="FQ301" s="46"/>
      <c r="FR301" s="46"/>
      <c r="FS301" s="46"/>
      <c r="FT301" s="46"/>
      <c r="FU301" s="46"/>
      <c r="FV301" s="46"/>
      <c r="FW301" s="46"/>
      <c r="FX301" s="46"/>
      <c r="FY301" s="46"/>
      <c r="FZ301" s="46"/>
      <c r="GA301" s="46"/>
      <c r="GB301" s="46"/>
      <c r="GC301" s="46"/>
      <c r="GD301" s="46"/>
      <c r="GE301" s="46"/>
      <c r="GF301" s="46"/>
      <c r="GG301" s="46"/>
      <c r="GH301" s="46"/>
      <c r="GI301" s="46"/>
      <c r="GJ301" s="46"/>
      <c r="GK301" s="46"/>
      <c r="GL301" s="46"/>
      <c r="GM301" s="46"/>
      <c r="GN301" s="46"/>
      <c r="GO301" s="46"/>
      <c r="GP301" s="46"/>
      <c r="GQ301" s="46"/>
      <c r="GR301" s="46"/>
      <c r="GS301" s="46"/>
      <c r="GT301" s="46"/>
      <c r="GU301" s="46"/>
      <c r="GV301" s="46"/>
      <c r="GW301" s="46"/>
      <c r="GX301" s="46"/>
      <c r="GY301" s="46"/>
      <c r="GZ301" s="46"/>
      <c r="HA301" s="46"/>
      <c r="HB301" s="46"/>
      <c r="HC301" s="46"/>
      <c r="HD301" s="46"/>
      <c r="HE301" s="46"/>
      <c r="HF301" s="46"/>
      <c r="HG301" s="46"/>
      <c r="HH301" s="46"/>
      <c r="HI301" s="46"/>
      <c r="HJ301" s="46"/>
      <c r="HK301" s="46"/>
      <c r="HL301" s="46"/>
      <c r="HM301" s="46"/>
      <c r="HN301" s="46"/>
      <c r="HO301" s="46"/>
      <c r="HP301" s="46"/>
      <c r="HQ301" s="46"/>
      <c r="HR301" s="46"/>
      <c r="HS301" s="46"/>
      <c r="HT301" s="46"/>
      <c r="HU301" s="46"/>
      <c r="HV301" s="46"/>
      <c r="HW301" s="46"/>
      <c r="HX301" s="46"/>
      <c r="HY301" s="46"/>
      <c r="HZ301" s="46"/>
      <c r="IA301" s="46"/>
      <c r="IB301" s="46"/>
      <c r="IC301" s="46"/>
      <c r="ID301" s="46"/>
      <c r="IE301" s="46"/>
      <c r="IF301" s="46"/>
      <c r="IG301" s="46"/>
      <c r="IH301" s="46"/>
      <c r="II301" s="46"/>
      <c r="IJ301" s="46"/>
      <c r="IK301" s="46"/>
      <c r="IL301" s="46"/>
      <c r="IM301" s="46"/>
      <c r="IN301" s="46"/>
      <c r="IO301" s="46"/>
      <c r="IP301" s="46"/>
      <c r="IQ301" s="46"/>
      <c r="IR301" s="46"/>
      <c r="IS301" s="46"/>
      <c r="IT301" s="46"/>
      <c r="IU301" s="46"/>
      <c r="IV301" s="46"/>
      <c r="IW301" s="46"/>
    </row>
    <row r="302" spans="1:257" s="1" customFormat="1" ht="9" customHeight="1">
      <c r="A302" s="43">
        <v>45219</v>
      </c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5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6"/>
      <c r="CD302" s="46"/>
      <c r="CE302" s="46"/>
      <c r="CF302" s="46"/>
      <c r="CG302" s="46"/>
      <c r="CH302" s="46"/>
      <c r="CI302" s="46"/>
      <c r="CJ302" s="46"/>
      <c r="CK302" s="46"/>
      <c r="CL302" s="46"/>
      <c r="CM302" s="46"/>
      <c r="CN302" s="46"/>
      <c r="CO302" s="46"/>
      <c r="CP302" s="46"/>
      <c r="CQ302" s="46"/>
      <c r="CR302" s="46"/>
      <c r="CS302" s="46"/>
      <c r="CT302" s="46"/>
      <c r="CU302" s="46"/>
      <c r="CV302" s="46"/>
      <c r="CW302" s="46"/>
      <c r="CX302" s="46"/>
      <c r="CY302" s="46"/>
      <c r="CZ302" s="46"/>
      <c r="DA302" s="46"/>
      <c r="DB302" s="46"/>
      <c r="DC302" s="46"/>
      <c r="DD302" s="46"/>
      <c r="DE302" s="46"/>
      <c r="DF302" s="46"/>
      <c r="DG302" s="46"/>
      <c r="DH302" s="46"/>
      <c r="DI302" s="46"/>
      <c r="DJ302" s="46"/>
      <c r="DK302" s="46"/>
      <c r="DL302" s="46"/>
      <c r="DM302" s="46"/>
      <c r="DN302" s="46"/>
      <c r="DO302" s="46"/>
      <c r="DP302" s="46"/>
      <c r="DQ302" s="46"/>
      <c r="DR302" s="46"/>
      <c r="DS302" s="46"/>
      <c r="DT302" s="46"/>
      <c r="DU302" s="46"/>
      <c r="DV302" s="46"/>
      <c r="DW302" s="46"/>
      <c r="DX302" s="46"/>
      <c r="DY302" s="46"/>
      <c r="DZ302" s="46"/>
      <c r="EA302" s="46"/>
      <c r="EB302" s="46"/>
      <c r="EC302" s="46"/>
      <c r="ED302" s="46"/>
      <c r="EE302" s="46"/>
      <c r="EF302" s="46"/>
      <c r="EG302" s="46"/>
      <c r="EH302" s="46"/>
      <c r="EI302" s="46"/>
      <c r="EJ302" s="46"/>
      <c r="EK302" s="46"/>
      <c r="EL302" s="46"/>
      <c r="EM302" s="46"/>
      <c r="EN302" s="46"/>
      <c r="EO302" s="46"/>
      <c r="EP302" s="46"/>
      <c r="EQ302" s="46"/>
      <c r="ER302" s="46"/>
      <c r="ES302" s="46"/>
      <c r="ET302" s="46"/>
      <c r="EU302" s="46"/>
      <c r="EV302" s="46"/>
      <c r="EW302" s="46"/>
      <c r="EX302" s="46"/>
      <c r="EY302" s="46"/>
      <c r="EZ302" s="46"/>
      <c r="FA302" s="46"/>
      <c r="FB302" s="46"/>
      <c r="FC302" s="46"/>
      <c r="FD302" s="46"/>
      <c r="FE302" s="46"/>
      <c r="FF302" s="46"/>
      <c r="FG302" s="46"/>
      <c r="FH302" s="46"/>
      <c r="FI302" s="46"/>
      <c r="FJ302" s="46"/>
      <c r="FK302" s="46"/>
      <c r="FL302" s="46"/>
      <c r="FM302" s="46"/>
      <c r="FN302" s="46"/>
      <c r="FO302" s="46"/>
      <c r="FP302" s="46"/>
      <c r="FQ302" s="46"/>
      <c r="FR302" s="46"/>
      <c r="FS302" s="46"/>
      <c r="FT302" s="46"/>
      <c r="FU302" s="46"/>
      <c r="FV302" s="46"/>
      <c r="FW302" s="46"/>
      <c r="FX302" s="46"/>
      <c r="FY302" s="46"/>
      <c r="FZ302" s="46"/>
      <c r="GA302" s="46"/>
      <c r="GB302" s="46"/>
      <c r="GC302" s="46"/>
      <c r="GD302" s="46"/>
      <c r="GE302" s="46"/>
      <c r="GF302" s="46"/>
      <c r="GG302" s="46"/>
      <c r="GH302" s="46"/>
      <c r="GI302" s="46"/>
      <c r="GJ302" s="46"/>
      <c r="GK302" s="46"/>
      <c r="GL302" s="46"/>
      <c r="GM302" s="46"/>
      <c r="GN302" s="46"/>
      <c r="GO302" s="46"/>
      <c r="GP302" s="46"/>
      <c r="GQ302" s="46"/>
      <c r="GR302" s="46"/>
      <c r="GS302" s="46"/>
      <c r="GT302" s="46"/>
      <c r="GU302" s="46"/>
      <c r="GV302" s="46"/>
      <c r="GW302" s="46"/>
      <c r="GX302" s="46"/>
      <c r="GY302" s="46"/>
      <c r="GZ302" s="46"/>
      <c r="HA302" s="46"/>
      <c r="HB302" s="46"/>
      <c r="HC302" s="46"/>
      <c r="HD302" s="46"/>
      <c r="HE302" s="46"/>
      <c r="HF302" s="46"/>
      <c r="HG302" s="46"/>
      <c r="HH302" s="46"/>
      <c r="HI302" s="46"/>
      <c r="HJ302" s="46"/>
      <c r="HK302" s="46"/>
      <c r="HL302" s="46"/>
      <c r="HM302" s="46"/>
      <c r="HN302" s="46"/>
      <c r="HO302" s="46"/>
      <c r="HP302" s="46"/>
      <c r="HQ302" s="46"/>
      <c r="HR302" s="46"/>
      <c r="HS302" s="46"/>
      <c r="HT302" s="46"/>
      <c r="HU302" s="46"/>
      <c r="HV302" s="46"/>
      <c r="HW302" s="46"/>
      <c r="HX302" s="46"/>
      <c r="HY302" s="46"/>
      <c r="HZ302" s="46"/>
      <c r="IA302" s="46"/>
      <c r="IB302" s="46"/>
      <c r="IC302" s="46"/>
      <c r="ID302" s="46"/>
      <c r="IE302" s="46"/>
      <c r="IF302" s="46"/>
      <c r="IG302" s="46"/>
      <c r="IH302" s="46"/>
      <c r="II302" s="46"/>
      <c r="IJ302" s="46"/>
      <c r="IK302" s="46"/>
      <c r="IL302" s="46"/>
      <c r="IM302" s="46"/>
      <c r="IN302" s="46"/>
      <c r="IO302" s="46"/>
      <c r="IP302" s="46"/>
      <c r="IQ302" s="46"/>
      <c r="IR302" s="46"/>
      <c r="IS302" s="46"/>
      <c r="IT302" s="46"/>
      <c r="IU302" s="46"/>
      <c r="IV302" s="46"/>
      <c r="IW302" s="46"/>
    </row>
    <row r="303" spans="1:257" s="1" customFormat="1" ht="9" customHeight="1">
      <c r="A303" s="43">
        <v>45220</v>
      </c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5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6"/>
      <c r="CD303" s="46"/>
      <c r="CE303" s="46"/>
      <c r="CF303" s="46"/>
      <c r="CG303" s="46"/>
      <c r="CH303" s="46"/>
      <c r="CI303" s="46"/>
      <c r="CJ303" s="46"/>
      <c r="CK303" s="46"/>
      <c r="CL303" s="46"/>
      <c r="CM303" s="46"/>
      <c r="CN303" s="46"/>
      <c r="CO303" s="46"/>
      <c r="CP303" s="46"/>
      <c r="CQ303" s="46"/>
      <c r="CR303" s="46"/>
      <c r="CS303" s="46"/>
      <c r="CT303" s="46"/>
      <c r="CU303" s="46"/>
      <c r="CV303" s="46"/>
      <c r="CW303" s="46"/>
      <c r="CX303" s="46"/>
      <c r="CY303" s="46"/>
      <c r="CZ303" s="46"/>
      <c r="DA303" s="46"/>
      <c r="DB303" s="46"/>
      <c r="DC303" s="46"/>
      <c r="DD303" s="46"/>
      <c r="DE303" s="46"/>
      <c r="DF303" s="46"/>
      <c r="DG303" s="46"/>
      <c r="DH303" s="46"/>
      <c r="DI303" s="46"/>
      <c r="DJ303" s="46"/>
      <c r="DK303" s="46"/>
      <c r="DL303" s="46"/>
      <c r="DM303" s="46"/>
      <c r="DN303" s="46"/>
      <c r="DO303" s="46"/>
      <c r="DP303" s="46"/>
      <c r="DQ303" s="46"/>
      <c r="DR303" s="46"/>
      <c r="DS303" s="46"/>
      <c r="DT303" s="46"/>
      <c r="DU303" s="46"/>
      <c r="DV303" s="46"/>
      <c r="DW303" s="46"/>
      <c r="DX303" s="46"/>
      <c r="DY303" s="46"/>
      <c r="DZ303" s="46"/>
      <c r="EA303" s="46"/>
      <c r="EB303" s="46"/>
      <c r="EC303" s="46"/>
      <c r="ED303" s="46"/>
      <c r="EE303" s="46"/>
      <c r="EF303" s="46"/>
      <c r="EG303" s="46"/>
      <c r="EH303" s="46"/>
      <c r="EI303" s="46"/>
      <c r="EJ303" s="46"/>
      <c r="EK303" s="46"/>
      <c r="EL303" s="46"/>
      <c r="EM303" s="46"/>
      <c r="EN303" s="46"/>
      <c r="EO303" s="46"/>
      <c r="EP303" s="46"/>
      <c r="EQ303" s="46"/>
      <c r="ER303" s="46"/>
      <c r="ES303" s="46"/>
      <c r="ET303" s="46"/>
      <c r="EU303" s="46"/>
      <c r="EV303" s="46"/>
      <c r="EW303" s="46"/>
      <c r="EX303" s="46"/>
      <c r="EY303" s="46"/>
      <c r="EZ303" s="46"/>
      <c r="FA303" s="46"/>
      <c r="FB303" s="46"/>
      <c r="FC303" s="46"/>
      <c r="FD303" s="46"/>
      <c r="FE303" s="46"/>
      <c r="FF303" s="46"/>
      <c r="FG303" s="46"/>
      <c r="FH303" s="46"/>
      <c r="FI303" s="46"/>
      <c r="FJ303" s="46"/>
      <c r="FK303" s="46"/>
      <c r="FL303" s="46"/>
      <c r="FM303" s="46"/>
      <c r="FN303" s="46"/>
      <c r="FO303" s="46"/>
      <c r="FP303" s="46"/>
      <c r="FQ303" s="46"/>
      <c r="FR303" s="46"/>
      <c r="FS303" s="46"/>
      <c r="FT303" s="46"/>
      <c r="FU303" s="46"/>
      <c r="FV303" s="46"/>
      <c r="FW303" s="46"/>
      <c r="FX303" s="46"/>
      <c r="FY303" s="46"/>
      <c r="FZ303" s="46"/>
      <c r="GA303" s="46"/>
      <c r="GB303" s="46"/>
      <c r="GC303" s="46"/>
      <c r="GD303" s="46"/>
      <c r="GE303" s="46"/>
      <c r="GF303" s="46"/>
      <c r="GG303" s="46"/>
      <c r="GH303" s="46"/>
      <c r="GI303" s="46"/>
      <c r="GJ303" s="46"/>
      <c r="GK303" s="46"/>
      <c r="GL303" s="46"/>
      <c r="GM303" s="46"/>
      <c r="GN303" s="46"/>
      <c r="GO303" s="46"/>
      <c r="GP303" s="46"/>
      <c r="GQ303" s="46"/>
      <c r="GR303" s="46"/>
      <c r="GS303" s="46"/>
      <c r="GT303" s="46"/>
      <c r="GU303" s="46"/>
      <c r="GV303" s="46"/>
      <c r="GW303" s="46"/>
      <c r="GX303" s="46"/>
      <c r="GY303" s="46"/>
      <c r="GZ303" s="46"/>
      <c r="HA303" s="46"/>
      <c r="HB303" s="46"/>
      <c r="HC303" s="46"/>
      <c r="HD303" s="46"/>
      <c r="HE303" s="46"/>
      <c r="HF303" s="46"/>
      <c r="HG303" s="46"/>
      <c r="HH303" s="46"/>
      <c r="HI303" s="46"/>
      <c r="HJ303" s="46"/>
      <c r="HK303" s="46"/>
      <c r="HL303" s="46"/>
      <c r="HM303" s="46"/>
      <c r="HN303" s="46"/>
      <c r="HO303" s="46"/>
      <c r="HP303" s="46"/>
      <c r="HQ303" s="46"/>
      <c r="HR303" s="46"/>
      <c r="HS303" s="46"/>
      <c r="HT303" s="46"/>
      <c r="HU303" s="46"/>
      <c r="HV303" s="46"/>
      <c r="HW303" s="46"/>
      <c r="HX303" s="46"/>
      <c r="HY303" s="46"/>
      <c r="HZ303" s="46"/>
      <c r="IA303" s="46"/>
      <c r="IB303" s="46"/>
      <c r="IC303" s="46"/>
      <c r="ID303" s="46"/>
      <c r="IE303" s="46"/>
      <c r="IF303" s="46"/>
      <c r="IG303" s="46"/>
      <c r="IH303" s="46"/>
      <c r="II303" s="46"/>
      <c r="IJ303" s="46"/>
      <c r="IK303" s="46"/>
      <c r="IL303" s="46"/>
      <c r="IM303" s="46"/>
      <c r="IN303" s="46"/>
      <c r="IO303" s="46"/>
      <c r="IP303" s="46"/>
      <c r="IQ303" s="46"/>
      <c r="IR303" s="46"/>
      <c r="IS303" s="46"/>
      <c r="IT303" s="46"/>
      <c r="IU303" s="46"/>
      <c r="IV303" s="46"/>
      <c r="IW303" s="46"/>
    </row>
    <row r="304" spans="1:257" s="1" customFormat="1" ht="9" customHeight="1">
      <c r="A304" s="43">
        <v>45221</v>
      </c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5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6"/>
      <c r="CD304" s="46"/>
      <c r="CE304" s="46"/>
      <c r="CF304" s="46"/>
      <c r="CG304" s="46"/>
      <c r="CH304" s="46"/>
      <c r="CI304" s="46"/>
      <c r="CJ304" s="46"/>
      <c r="CK304" s="46"/>
      <c r="CL304" s="46"/>
      <c r="CM304" s="46"/>
      <c r="CN304" s="46"/>
      <c r="CO304" s="46"/>
      <c r="CP304" s="46"/>
      <c r="CQ304" s="46"/>
      <c r="CR304" s="46"/>
      <c r="CS304" s="46"/>
      <c r="CT304" s="46"/>
      <c r="CU304" s="46"/>
      <c r="CV304" s="46"/>
      <c r="CW304" s="46"/>
      <c r="CX304" s="46"/>
      <c r="CY304" s="46"/>
      <c r="CZ304" s="46"/>
      <c r="DA304" s="46"/>
      <c r="DB304" s="46"/>
      <c r="DC304" s="46"/>
      <c r="DD304" s="46"/>
      <c r="DE304" s="46"/>
      <c r="DF304" s="46"/>
      <c r="DG304" s="46"/>
      <c r="DH304" s="46"/>
      <c r="DI304" s="46"/>
      <c r="DJ304" s="46"/>
      <c r="DK304" s="46"/>
      <c r="DL304" s="46"/>
      <c r="DM304" s="46"/>
      <c r="DN304" s="46"/>
      <c r="DO304" s="46"/>
      <c r="DP304" s="46"/>
      <c r="DQ304" s="46"/>
      <c r="DR304" s="46"/>
      <c r="DS304" s="46"/>
      <c r="DT304" s="46"/>
      <c r="DU304" s="46"/>
      <c r="DV304" s="46"/>
      <c r="DW304" s="46"/>
      <c r="DX304" s="46"/>
      <c r="DY304" s="46"/>
      <c r="DZ304" s="46"/>
      <c r="EA304" s="46"/>
      <c r="EB304" s="46"/>
      <c r="EC304" s="46"/>
      <c r="ED304" s="46"/>
      <c r="EE304" s="46"/>
      <c r="EF304" s="46"/>
      <c r="EG304" s="46"/>
      <c r="EH304" s="46"/>
      <c r="EI304" s="46"/>
      <c r="EJ304" s="46"/>
      <c r="EK304" s="46"/>
      <c r="EL304" s="46"/>
      <c r="EM304" s="46"/>
      <c r="EN304" s="46"/>
      <c r="EO304" s="46"/>
      <c r="EP304" s="46"/>
      <c r="EQ304" s="46"/>
      <c r="ER304" s="46"/>
      <c r="ES304" s="46"/>
      <c r="ET304" s="46"/>
      <c r="EU304" s="46"/>
      <c r="EV304" s="46"/>
      <c r="EW304" s="46"/>
      <c r="EX304" s="46"/>
      <c r="EY304" s="46"/>
      <c r="EZ304" s="46"/>
      <c r="FA304" s="46"/>
      <c r="FB304" s="46"/>
      <c r="FC304" s="46"/>
      <c r="FD304" s="46"/>
      <c r="FE304" s="46"/>
      <c r="FF304" s="46"/>
      <c r="FG304" s="46"/>
      <c r="FH304" s="46"/>
      <c r="FI304" s="46"/>
      <c r="FJ304" s="46"/>
      <c r="FK304" s="46"/>
      <c r="FL304" s="46"/>
      <c r="FM304" s="46"/>
      <c r="FN304" s="46"/>
      <c r="FO304" s="46"/>
      <c r="FP304" s="46"/>
      <c r="FQ304" s="46"/>
      <c r="FR304" s="46"/>
      <c r="FS304" s="46"/>
      <c r="FT304" s="46"/>
      <c r="FU304" s="46"/>
      <c r="FV304" s="46"/>
      <c r="FW304" s="46"/>
      <c r="FX304" s="46"/>
      <c r="FY304" s="46"/>
      <c r="FZ304" s="46"/>
      <c r="GA304" s="46"/>
      <c r="GB304" s="46"/>
      <c r="GC304" s="46"/>
      <c r="GD304" s="46"/>
      <c r="GE304" s="46"/>
      <c r="GF304" s="46"/>
      <c r="GG304" s="46"/>
      <c r="GH304" s="46"/>
      <c r="GI304" s="46"/>
      <c r="GJ304" s="46"/>
      <c r="GK304" s="46"/>
      <c r="GL304" s="46"/>
      <c r="GM304" s="46"/>
      <c r="GN304" s="46"/>
      <c r="GO304" s="46"/>
      <c r="GP304" s="46"/>
      <c r="GQ304" s="46"/>
      <c r="GR304" s="46"/>
      <c r="GS304" s="46"/>
      <c r="GT304" s="46"/>
      <c r="GU304" s="46"/>
      <c r="GV304" s="46"/>
      <c r="GW304" s="46"/>
      <c r="GX304" s="46"/>
      <c r="GY304" s="46"/>
      <c r="GZ304" s="46"/>
      <c r="HA304" s="46"/>
      <c r="HB304" s="46"/>
      <c r="HC304" s="46"/>
      <c r="HD304" s="46"/>
      <c r="HE304" s="46"/>
      <c r="HF304" s="46"/>
      <c r="HG304" s="46"/>
      <c r="HH304" s="46"/>
      <c r="HI304" s="46"/>
      <c r="HJ304" s="46"/>
      <c r="HK304" s="46"/>
      <c r="HL304" s="46"/>
      <c r="HM304" s="46"/>
      <c r="HN304" s="46"/>
      <c r="HO304" s="46"/>
      <c r="HP304" s="46"/>
      <c r="HQ304" s="46"/>
      <c r="HR304" s="46"/>
      <c r="HS304" s="46"/>
      <c r="HT304" s="46"/>
      <c r="HU304" s="46"/>
      <c r="HV304" s="46"/>
      <c r="HW304" s="46"/>
      <c r="HX304" s="46"/>
      <c r="HY304" s="46"/>
      <c r="HZ304" s="46"/>
      <c r="IA304" s="46"/>
      <c r="IB304" s="46"/>
      <c r="IC304" s="46"/>
      <c r="ID304" s="46"/>
      <c r="IE304" s="46"/>
      <c r="IF304" s="46"/>
      <c r="IG304" s="46"/>
      <c r="IH304" s="46"/>
      <c r="II304" s="46"/>
      <c r="IJ304" s="46"/>
      <c r="IK304" s="46"/>
      <c r="IL304" s="46"/>
      <c r="IM304" s="46"/>
      <c r="IN304" s="46"/>
      <c r="IO304" s="46"/>
      <c r="IP304" s="46"/>
      <c r="IQ304" s="46"/>
      <c r="IR304" s="46"/>
      <c r="IS304" s="46"/>
      <c r="IT304" s="46"/>
      <c r="IU304" s="46"/>
      <c r="IV304" s="46"/>
      <c r="IW304" s="46"/>
    </row>
    <row r="305" spans="1:257" s="1" customFormat="1" ht="9" customHeight="1">
      <c r="A305" s="43">
        <v>45222</v>
      </c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5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6"/>
      <c r="CD305" s="46"/>
      <c r="CE305" s="46"/>
      <c r="CF305" s="46"/>
      <c r="CG305" s="46"/>
      <c r="CH305" s="46"/>
      <c r="CI305" s="46"/>
      <c r="CJ305" s="46"/>
      <c r="CK305" s="46"/>
      <c r="CL305" s="46"/>
      <c r="CM305" s="46"/>
      <c r="CN305" s="46"/>
      <c r="CO305" s="46"/>
      <c r="CP305" s="46"/>
      <c r="CQ305" s="46"/>
      <c r="CR305" s="46"/>
      <c r="CS305" s="46"/>
      <c r="CT305" s="46"/>
      <c r="CU305" s="46"/>
      <c r="CV305" s="46"/>
      <c r="CW305" s="46"/>
      <c r="CX305" s="46"/>
      <c r="CY305" s="46"/>
      <c r="CZ305" s="46"/>
      <c r="DA305" s="46"/>
      <c r="DB305" s="46"/>
      <c r="DC305" s="46"/>
      <c r="DD305" s="46"/>
      <c r="DE305" s="46"/>
      <c r="DF305" s="46"/>
      <c r="DG305" s="46"/>
      <c r="DH305" s="46"/>
      <c r="DI305" s="46"/>
      <c r="DJ305" s="46"/>
      <c r="DK305" s="46"/>
      <c r="DL305" s="46"/>
      <c r="DM305" s="46"/>
      <c r="DN305" s="46"/>
      <c r="DO305" s="46"/>
      <c r="DP305" s="46"/>
      <c r="DQ305" s="46"/>
      <c r="DR305" s="46"/>
      <c r="DS305" s="46"/>
      <c r="DT305" s="46"/>
      <c r="DU305" s="46"/>
      <c r="DV305" s="46"/>
      <c r="DW305" s="46"/>
      <c r="DX305" s="46"/>
      <c r="DY305" s="46"/>
      <c r="DZ305" s="46"/>
      <c r="EA305" s="46"/>
      <c r="EB305" s="46"/>
      <c r="EC305" s="46"/>
      <c r="ED305" s="46"/>
      <c r="EE305" s="46"/>
      <c r="EF305" s="46"/>
      <c r="EG305" s="46"/>
      <c r="EH305" s="46"/>
      <c r="EI305" s="46"/>
      <c r="EJ305" s="46"/>
      <c r="EK305" s="46"/>
      <c r="EL305" s="46"/>
      <c r="EM305" s="46"/>
      <c r="EN305" s="46"/>
      <c r="EO305" s="46"/>
      <c r="EP305" s="46"/>
      <c r="EQ305" s="46"/>
      <c r="ER305" s="46"/>
      <c r="ES305" s="46"/>
      <c r="ET305" s="46"/>
      <c r="EU305" s="46"/>
      <c r="EV305" s="46"/>
      <c r="EW305" s="46"/>
      <c r="EX305" s="46"/>
      <c r="EY305" s="46"/>
      <c r="EZ305" s="46"/>
      <c r="FA305" s="46"/>
      <c r="FB305" s="46"/>
      <c r="FC305" s="46"/>
      <c r="FD305" s="46"/>
      <c r="FE305" s="46"/>
      <c r="FF305" s="46"/>
      <c r="FG305" s="46"/>
      <c r="FH305" s="46"/>
      <c r="FI305" s="46"/>
      <c r="FJ305" s="46"/>
      <c r="FK305" s="46"/>
      <c r="FL305" s="46"/>
      <c r="FM305" s="46"/>
      <c r="FN305" s="46"/>
      <c r="FO305" s="46"/>
      <c r="FP305" s="46"/>
      <c r="FQ305" s="46"/>
      <c r="FR305" s="46"/>
      <c r="FS305" s="46"/>
      <c r="FT305" s="46"/>
      <c r="FU305" s="46"/>
      <c r="FV305" s="46"/>
      <c r="FW305" s="46"/>
      <c r="FX305" s="46"/>
      <c r="FY305" s="46"/>
      <c r="FZ305" s="46"/>
      <c r="GA305" s="46"/>
      <c r="GB305" s="46"/>
      <c r="GC305" s="46"/>
      <c r="GD305" s="46"/>
      <c r="GE305" s="46"/>
      <c r="GF305" s="46"/>
      <c r="GG305" s="46"/>
      <c r="GH305" s="46"/>
      <c r="GI305" s="46"/>
      <c r="GJ305" s="46"/>
      <c r="GK305" s="46"/>
      <c r="GL305" s="46"/>
      <c r="GM305" s="46"/>
      <c r="GN305" s="46"/>
      <c r="GO305" s="46"/>
      <c r="GP305" s="46"/>
      <c r="GQ305" s="46"/>
      <c r="GR305" s="46"/>
      <c r="GS305" s="46"/>
      <c r="GT305" s="46"/>
      <c r="GU305" s="46"/>
      <c r="GV305" s="46"/>
      <c r="GW305" s="46"/>
      <c r="GX305" s="46"/>
      <c r="GY305" s="46"/>
      <c r="GZ305" s="46"/>
      <c r="HA305" s="46"/>
      <c r="HB305" s="46"/>
      <c r="HC305" s="46"/>
      <c r="HD305" s="46"/>
      <c r="HE305" s="46"/>
      <c r="HF305" s="46"/>
      <c r="HG305" s="46"/>
      <c r="HH305" s="46"/>
      <c r="HI305" s="46"/>
      <c r="HJ305" s="46"/>
      <c r="HK305" s="46"/>
      <c r="HL305" s="46"/>
      <c r="HM305" s="46"/>
      <c r="HN305" s="46"/>
      <c r="HO305" s="46"/>
      <c r="HP305" s="46"/>
      <c r="HQ305" s="46"/>
      <c r="HR305" s="46"/>
      <c r="HS305" s="46"/>
      <c r="HT305" s="46"/>
      <c r="HU305" s="46"/>
      <c r="HV305" s="46"/>
      <c r="HW305" s="46"/>
      <c r="HX305" s="46"/>
      <c r="HY305" s="46"/>
      <c r="HZ305" s="46"/>
      <c r="IA305" s="46"/>
      <c r="IB305" s="46"/>
      <c r="IC305" s="46"/>
      <c r="ID305" s="46"/>
      <c r="IE305" s="46"/>
      <c r="IF305" s="46"/>
      <c r="IG305" s="46"/>
      <c r="IH305" s="46"/>
      <c r="II305" s="46"/>
      <c r="IJ305" s="46"/>
      <c r="IK305" s="46"/>
      <c r="IL305" s="46"/>
      <c r="IM305" s="46"/>
      <c r="IN305" s="46"/>
      <c r="IO305" s="46"/>
      <c r="IP305" s="46"/>
      <c r="IQ305" s="46"/>
      <c r="IR305" s="46"/>
      <c r="IS305" s="46"/>
      <c r="IT305" s="46"/>
      <c r="IU305" s="46"/>
      <c r="IV305" s="46"/>
      <c r="IW305" s="46"/>
    </row>
    <row r="306" spans="1:257" s="1" customFormat="1" ht="9" customHeight="1">
      <c r="A306" s="43">
        <v>45223</v>
      </c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5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6"/>
      <c r="CD306" s="46"/>
      <c r="CE306" s="46"/>
      <c r="CF306" s="46"/>
      <c r="CG306" s="46"/>
      <c r="CH306" s="46"/>
      <c r="CI306" s="46"/>
      <c r="CJ306" s="46"/>
      <c r="CK306" s="46"/>
      <c r="CL306" s="46"/>
      <c r="CM306" s="46"/>
      <c r="CN306" s="46"/>
      <c r="CO306" s="46"/>
      <c r="CP306" s="46"/>
      <c r="CQ306" s="46"/>
      <c r="CR306" s="46"/>
      <c r="CS306" s="46"/>
      <c r="CT306" s="46"/>
      <c r="CU306" s="46"/>
      <c r="CV306" s="46"/>
      <c r="CW306" s="46"/>
      <c r="CX306" s="46"/>
      <c r="CY306" s="46"/>
      <c r="CZ306" s="46"/>
      <c r="DA306" s="46"/>
      <c r="DB306" s="46"/>
      <c r="DC306" s="46"/>
      <c r="DD306" s="46"/>
      <c r="DE306" s="46"/>
      <c r="DF306" s="46"/>
      <c r="DG306" s="46"/>
      <c r="DH306" s="46"/>
      <c r="DI306" s="46"/>
      <c r="DJ306" s="46"/>
      <c r="DK306" s="46"/>
      <c r="DL306" s="46"/>
      <c r="DM306" s="46"/>
      <c r="DN306" s="46"/>
      <c r="DO306" s="46"/>
      <c r="DP306" s="46"/>
      <c r="DQ306" s="46"/>
      <c r="DR306" s="46"/>
      <c r="DS306" s="46"/>
      <c r="DT306" s="46"/>
      <c r="DU306" s="46"/>
      <c r="DV306" s="46"/>
      <c r="DW306" s="46"/>
      <c r="DX306" s="46"/>
      <c r="DY306" s="46"/>
      <c r="DZ306" s="46"/>
      <c r="EA306" s="46"/>
      <c r="EB306" s="46"/>
      <c r="EC306" s="46"/>
      <c r="ED306" s="46"/>
      <c r="EE306" s="46"/>
      <c r="EF306" s="46"/>
      <c r="EG306" s="46"/>
      <c r="EH306" s="46"/>
      <c r="EI306" s="46"/>
      <c r="EJ306" s="46"/>
      <c r="EK306" s="46"/>
      <c r="EL306" s="46"/>
      <c r="EM306" s="46"/>
      <c r="EN306" s="46"/>
      <c r="EO306" s="46"/>
      <c r="EP306" s="46"/>
      <c r="EQ306" s="46"/>
      <c r="ER306" s="46"/>
      <c r="ES306" s="46"/>
      <c r="ET306" s="46"/>
      <c r="EU306" s="46"/>
      <c r="EV306" s="46"/>
      <c r="EW306" s="46"/>
      <c r="EX306" s="46"/>
      <c r="EY306" s="46"/>
      <c r="EZ306" s="46"/>
      <c r="FA306" s="46"/>
      <c r="FB306" s="46"/>
      <c r="FC306" s="46"/>
      <c r="FD306" s="46"/>
      <c r="FE306" s="46"/>
      <c r="FF306" s="46"/>
      <c r="FG306" s="46"/>
      <c r="FH306" s="46"/>
      <c r="FI306" s="46"/>
      <c r="FJ306" s="46"/>
      <c r="FK306" s="46"/>
      <c r="FL306" s="46"/>
      <c r="FM306" s="46"/>
      <c r="FN306" s="46"/>
      <c r="FO306" s="46"/>
      <c r="FP306" s="46"/>
      <c r="FQ306" s="46"/>
      <c r="FR306" s="46"/>
      <c r="FS306" s="46"/>
      <c r="FT306" s="46"/>
      <c r="FU306" s="46"/>
      <c r="FV306" s="46"/>
      <c r="FW306" s="46"/>
      <c r="FX306" s="46"/>
      <c r="FY306" s="46"/>
      <c r="FZ306" s="46"/>
      <c r="GA306" s="46"/>
      <c r="GB306" s="46"/>
      <c r="GC306" s="46"/>
      <c r="GD306" s="46"/>
      <c r="GE306" s="46"/>
      <c r="GF306" s="46"/>
      <c r="GG306" s="46"/>
      <c r="GH306" s="46"/>
      <c r="GI306" s="46"/>
      <c r="GJ306" s="46"/>
      <c r="GK306" s="46"/>
      <c r="GL306" s="46"/>
      <c r="GM306" s="46"/>
      <c r="GN306" s="46"/>
      <c r="GO306" s="46"/>
      <c r="GP306" s="46"/>
      <c r="GQ306" s="46"/>
      <c r="GR306" s="46"/>
      <c r="GS306" s="46"/>
      <c r="GT306" s="46"/>
      <c r="GU306" s="46"/>
      <c r="GV306" s="46"/>
      <c r="GW306" s="46"/>
      <c r="GX306" s="46"/>
      <c r="GY306" s="46"/>
      <c r="GZ306" s="46"/>
      <c r="HA306" s="46"/>
      <c r="HB306" s="46"/>
      <c r="HC306" s="46"/>
      <c r="HD306" s="46"/>
      <c r="HE306" s="46"/>
      <c r="HF306" s="46"/>
      <c r="HG306" s="46"/>
      <c r="HH306" s="46"/>
      <c r="HI306" s="46"/>
      <c r="HJ306" s="46"/>
      <c r="HK306" s="46"/>
      <c r="HL306" s="46"/>
      <c r="HM306" s="46"/>
      <c r="HN306" s="46"/>
      <c r="HO306" s="46"/>
      <c r="HP306" s="46"/>
      <c r="HQ306" s="46"/>
      <c r="HR306" s="46"/>
      <c r="HS306" s="46"/>
      <c r="HT306" s="46"/>
      <c r="HU306" s="46"/>
      <c r="HV306" s="46"/>
      <c r="HW306" s="46"/>
      <c r="HX306" s="46"/>
      <c r="HY306" s="46"/>
      <c r="HZ306" s="46"/>
      <c r="IA306" s="46"/>
      <c r="IB306" s="46"/>
      <c r="IC306" s="46"/>
      <c r="ID306" s="46"/>
      <c r="IE306" s="46"/>
      <c r="IF306" s="46"/>
      <c r="IG306" s="46"/>
      <c r="IH306" s="46"/>
      <c r="II306" s="46"/>
      <c r="IJ306" s="46"/>
      <c r="IK306" s="46"/>
      <c r="IL306" s="46"/>
      <c r="IM306" s="46"/>
      <c r="IN306" s="46"/>
      <c r="IO306" s="46"/>
      <c r="IP306" s="46"/>
      <c r="IQ306" s="46"/>
      <c r="IR306" s="46"/>
      <c r="IS306" s="46"/>
      <c r="IT306" s="46"/>
      <c r="IU306" s="46"/>
      <c r="IV306" s="46"/>
      <c r="IW306" s="46"/>
    </row>
    <row r="307" spans="1:257" s="1" customFormat="1" ht="9" customHeight="1">
      <c r="A307" s="43">
        <v>45224</v>
      </c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5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6"/>
      <c r="CD307" s="46"/>
      <c r="CE307" s="46"/>
      <c r="CF307" s="46"/>
      <c r="CG307" s="46"/>
      <c r="CH307" s="46"/>
      <c r="CI307" s="46"/>
      <c r="CJ307" s="46"/>
      <c r="CK307" s="46"/>
      <c r="CL307" s="46"/>
      <c r="CM307" s="46"/>
      <c r="CN307" s="46"/>
      <c r="CO307" s="46"/>
      <c r="CP307" s="46"/>
      <c r="CQ307" s="46"/>
      <c r="CR307" s="46"/>
      <c r="CS307" s="46"/>
      <c r="CT307" s="46"/>
      <c r="CU307" s="46"/>
      <c r="CV307" s="46"/>
      <c r="CW307" s="46"/>
      <c r="CX307" s="46"/>
      <c r="CY307" s="46"/>
      <c r="CZ307" s="46"/>
      <c r="DA307" s="46"/>
      <c r="DB307" s="46"/>
      <c r="DC307" s="46"/>
      <c r="DD307" s="46"/>
      <c r="DE307" s="46"/>
      <c r="DF307" s="46"/>
      <c r="DG307" s="46"/>
      <c r="DH307" s="46"/>
      <c r="DI307" s="46"/>
      <c r="DJ307" s="46"/>
      <c r="DK307" s="46"/>
      <c r="DL307" s="46"/>
      <c r="DM307" s="46"/>
      <c r="DN307" s="46"/>
      <c r="DO307" s="46"/>
      <c r="DP307" s="46"/>
      <c r="DQ307" s="46"/>
      <c r="DR307" s="46"/>
      <c r="DS307" s="46"/>
      <c r="DT307" s="46"/>
      <c r="DU307" s="46"/>
      <c r="DV307" s="46"/>
      <c r="DW307" s="46"/>
      <c r="DX307" s="46"/>
      <c r="DY307" s="46"/>
      <c r="DZ307" s="46"/>
      <c r="EA307" s="46"/>
      <c r="EB307" s="46"/>
      <c r="EC307" s="46"/>
      <c r="ED307" s="46"/>
      <c r="EE307" s="46"/>
      <c r="EF307" s="46"/>
      <c r="EG307" s="46"/>
      <c r="EH307" s="46"/>
      <c r="EI307" s="46"/>
      <c r="EJ307" s="46"/>
      <c r="EK307" s="46"/>
      <c r="EL307" s="46"/>
      <c r="EM307" s="46"/>
      <c r="EN307" s="46"/>
      <c r="EO307" s="46"/>
      <c r="EP307" s="46"/>
      <c r="EQ307" s="46"/>
      <c r="ER307" s="46"/>
      <c r="ES307" s="46"/>
      <c r="ET307" s="46"/>
      <c r="EU307" s="46"/>
      <c r="EV307" s="46"/>
      <c r="EW307" s="46"/>
      <c r="EX307" s="46"/>
      <c r="EY307" s="46"/>
      <c r="EZ307" s="46"/>
      <c r="FA307" s="46"/>
      <c r="FB307" s="46"/>
      <c r="FC307" s="46"/>
      <c r="FD307" s="46"/>
      <c r="FE307" s="46"/>
      <c r="FF307" s="46"/>
      <c r="FG307" s="46"/>
      <c r="FH307" s="46"/>
      <c r="FI307" s="46"/>
      <c r="FJ307" s="46"/>
      <c r="FK307" s="46"/>
      <c r="FL307" s="46"/>
      <c r="FM307" s="46"/>
      <c r="FN307" s="46"/>
      <c r="FO307" s="46"/>
      <c r="FP307" s="46"/>
      <c r="FQ307" s="46"/>
      <c r="FR307" s="46"/>
      <c r="FS307" s="46"/>
      <c r="FT307" s="46"/>
      <c r="FU307" s="46"/>
      <c r="FV307" s="46"/>
      <c r="FW307" s="46"/>
      <c r="FX307" s="46"/>
      <c r="FY307" s="46"/>
      <c r="FZ307" s="46"/>
      <c r="GA307" s="46"/>
      <c r="GB307" s="46"/>
      <c r="GC307" s="46"/>
      <c r="GD307" s="46"/>
      <c r="GE307" s="46"/>
      <c r="GF307" s="46"/>
      <c r="GG307" s="46"/>
      <c r="GH307" s="46"/>
      <c r="GI307" s="46"/>
      <c r="GJ307" s="46"/>
      <c r="GK307" s="46"/>
      <c r="GL307" s="46"/>
      <c r="GM307" s="46"/>
      <c r="GN307" s="46"/>
      <c r="GO307" s="46"/>
      <c r="GP307" s="46"/>
      <c r="GQ307" s="46"/>
      <c r="GR307" s="46"/>
      <c r="GS307" s="46"/>
      <c r="GT307" s="46"/>
      <c r="GU307" s="46"/>
      <c r="GV307" s="46"/>
      <c r="GW307" s="46"/>
      <c r="GX307" s="46"/>
      <c r="GY307" s="46"/>
      <c r="GZ307" s="46"/>
      <c r="HA307" s="46"/>
      <c r="HB307" s="46"/>
      <c r="HC307" s="46"/>
      <c r="HD307" s="46"/>
      <c r="HE307" s="46"/>
      <c r="HF307" s="46"/>
      <c r="HG307" s="46"/>
      <c r="HH307" s="46"/>
      <c r="HI307" s="46"/>
      <c r="HJ307" s="46"/>
      <c r="HK307" s="46"/>
      <c r="HL307" s="46"/>
      <c r="HM307" s="46"/>
      <c r="HN307" s="46"/>
      <c r="HO307" s="46"/>
      <c r="HP307" s="46"/>
      <c r="HQ307" s="46"/>
      <c r="HR307" s="46"/>
      <c r="HS307" s="46"/>
      <c r="HT307" s="46"/>
      <c r="HU307" s="46"/>
      <c r="HV307" s="46"/>
      <c r="HW307" s="46"/>
      <c r="HX307" s="46"/>
      <c r="HY307" s="46"/>
      <c r="HZ307" s="46"/>
      <c r="IA307" s="46"/>
      <c r="IB307" s="46"/>
      <c r="IC307" s="46"/>
      <c r="ID307" s="46"/>
      <c r="IE307" s="46"/>
      <c r="IF307" s="46"/>
      <c r="IG307" s="46"/>
      <c r="IH307" s="46"/>
      <c r="II307" s="46"/>
      <c r="IJ307" s="46"/>
      <c r="IK307" s="46"/>
      <c r="IL307" s="46"/>
      <c r="IM307" s="46"/>
      <c r="IN307" s="46"/>
      <c r="IO307" s="46"/>
      <c r="IP307" s="46"/>
      <c r="IQ307" s="46"/>
      <c r="IR307" s="46"/>
      <c r="IS307" s="46"/>
      <c r="IT307" s="46"/>
      <c r="IU307" s="46"/>
      <c r="IV307" s="46"/>
      <c r="IW307" s="46"/>
    </row>
    <row r="308" spans="1:257" s="1" customFormat="1" ht="9" customHeight="1">
      <c r="A308" s="43">
        <v>45225</v>
      </c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5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6"/>
      <c r="CD308" s="46"/>
      <c r="CE308" s="46"/>
      <c r="CF308" s="46"/>
      <c r="CG308" s="46"/>
      <c r="CH308" s="46"/>
      <c r="CI308" s="46"/>
      <c r="CJ308" s="46"/>
      <c r="CK308" s="46"/>
      <c r="CL308" s="46"/>
      <c r="CM308" s="46"/>
      <c r="CN308" s="46"/>
      <c r="CO308" s="46"/>
      <c r="CP308" s="46"/>
      <c r="CQ308" s="46"/>
      <c r="CR308" s="46"/>
      <c r="CS308" s="46"/>
      <c r="CT308" s="46"/>
      <c r="CU308" s="46"/>
      <c r="CV308" s="46"/>
      <c r="CW308" s="46"/>
      <c r="CX308" s="46"/>
      <c r="CY308" s="46"/>
      <c r="CZ308" s="46"/>
      <c r="DA308" s="46"/>
      <c r="DB308" s="46"/>
      <c r="DC308" s="46"/>
      <c r="DD308" s="46"/>
      <c r="DE308" s="46"/>
      <c r="DF308" s="46"/>
      <c r="DG308" s="46"/>
      <c r="DH308" s="46"/>
      <c r="DI308" s="46"/>
      <c r="DJ308" s="46"/>
      <c r="DK308" s="46"/>
      <c r="DL308" s="46"/>
      <c r="DM308" s="46"/>
      <c r="DN308" s="46"/>
      <c r="DO308" s="46"/>
      <c r="DP308" s="46"/>
      <c r="DQ308" s="46"/>
      <c r="DR308" s="46"/>
      <c r="DS308" s="46"/>
      <c r="DT308" s="46"/>
      <c r="DU308" s="46"/>
      <c r="DV308" s="46"/>
      <c r="DW308" s="46"/>
      <c r="DX308" s="46"/>
      <c r="DY308" s="46"/>
      <c r="DZ308" s="46"/>
      <c r="EA308" s="46"/>
      <c r="EB308" s="46"/>
      <c r="EC308" s="46"/>
      <c r="ED308" s="46"/>
      <c r="EE308" s="46"/>
      <c r="EF308" s="46"/>
      <c r="EG308" s="46"/>
      <c r="EH308" s="46"/>
      <c r="EI308" s="46"/>
      <c r="EJ308" s="46"/>
      <c r="EK308" s="46"/>
      <c r="EL308" s="46"/>
      <c r="EM308" s="46"/>
      <c r="EN308" s="46"/>
      <c r="EO308" s="46"/>
      <c r="EP308" s="46"/>
      <c r="EQ308" s="46"/>
      <c r="ER308" s="46"/>
      <c r="ES308" s="46"/>
      <c r="ET308" s="46"/>
      <c r="EU308" s="46"/>
      <c r="EV308" s="46"/>
      <c r="EW308" s="46"/>
      <c r="EX308" s="46"/>
      <c r="EY308" s="46"/>
      <c r="EZ308" s="46"/>
      <c r="FA308" s="46"/>
      <c r="FB308" s="46"/>
      <c r="FC308" s="46"/>
      <c r="FD308" s="46"/>
      <c r="FE308" s="46"/>
      <c r="FF308" s="46"/>
      <c r="FG308" s="46"/>
      <c r="FH308" s="46"/>
      <c r="FI308" s="46"/>
      <c r="FJ308" s="46"/>
      <c r="FK308" s="46"/>
      <c r="FL308" s="46"/>
      <c r="FM308" s="46"/>
      <c r="FN308" s="46"/>
      <c r="FO308" s="46"/>
      <c r="FP308" s="46"/>
      <c r="FQ308" s="46"/>
      <c r="FR308" s="46"/>
      <c r="FS308" s="46"/>
      <c r="FT308" s="46"/>
      <c r="FU308" s="46"/>
      <c r="FV308" s="46"/>
      <c r="FW308" s="46"/>
      <c r="FX308" s="46"/>
      <c r="FY308" s="46"/>
      <c r="FZ308" s="46"/>
      <c r="GA308" s="46"/>
      <c r="GB308" s="46"/>
      <c r="GC308" s="46"/>
      <c r="GD308" s="46"/>
      <c r="GE308" s="46"/>
      <c r="GF308" s="46"/>
      <c r="GG308" s="46"/>
      <c r="GH308" s="46"/>
      <c r="GI308" s="46"/>
      <c r="GJ308" s="46"/>
      <c r="GK308" s="46"/>
      <c r="GL308" s="46"/>
      <c r="GM308" s="46"/>
      <c r="GN308" s="46"/>
      <c r="GO308" s="46"/>
      <c r="GP308" s="46"/>
      <c r="GQ308" s="46"/>
      <c r="GR308" s="46"/>
      <c r="GS308" s="46"/>
      <c r="GT308" s="46"/>
      <c r="GU308" s="46"/>
      <c r="GV308" s="46"/>
      <c r="GW308" s="46"/>
      <c r="GX308" s="46"/>
      <c r="GY308" s="46"/>
      <c r="GZ308" s="46"/>
      <c r="HA308" s="46"/>
      <c r="HB308" s="46"/>
      <c r="HC308" s="46"/>
      <c r="HD308" s="46"/>
      <c r="HE308" s="46"/>
      <c r="HF308" s="46"/>
      <c r="HG308" s="46"/>
      <c r="HH308" s="46"/>
      <c r="HI308" s="46"/>
      <c r="HJ308" s="46"/>
      <c r="HK308" s="46"/>
      <c r="HL308" s="46"/>
      <c r="HM308" s="46"/>
      <c r="HN308" s="46"/>
      <c r="HO308" s="46"/>
      <c r="HP308" s="46"/>
      <c r="HQ308" s="46"/>
      <c r="HR308" s="46"/>
      <c r="HS308" s="46"/>
      <c r="HT308" s="46"/>
      <c r="HU308" s="46"/>
      <c r="HV308" s="46"/>
      <c r="HW308" s="46"/>
      <c r="HX308" s="46"/>
      <c r="HY308" s="46"/>
      <c r="HZ308" s="46"/>
      <c r="IA308" s="46"/>
      <c r="IB308" s="46"/>
      <c r="IC308" s="46"/>
      <c r="ID308" s="46"/>
      <c r="IE308" s="46"/>
      <c r="IF308" s="46"/>
      <c r="IG308" s="46"/>
      <c r="IH308" s="46"/>
      <c r="II308" s="46"/>
      <c r="IJ308" s="46"/>
      <c r="IK308" s="46"/>
      <c r="IL308" s="46"/>
      <c r="IM308" s="46"/>
      <c r="IN308" s="46"/>
      <c r="IO308" s="46"/>
      <c r="IP308" s="46"/>
      <c r="IQ308" s="46"/>
      <c r="IR308" s="46"/>
      <c r="IS308" s="46"/>
      <c r="IT308" s="46"/>
      <c r="IU308" s="46"/>
      <c r="IV308" s="46"/>
      <c r="IW308" s="46"/>
    </row>
    <row r="309" spans="1:257" s="1" customFormat="1" ht="9" customHeight="1">
      <c r="A309" s="43">
        <v>45226</v>
      </c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5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6"/>
      <c r="CD309" s="46"/>
      <c r="CE309" s="46"/>
      <c r="CF309" s="46"/>
      <c r="CG309" s="46"/>
      <c r="CH309" s="46"/>
      <c r="CI309" s="46"/>
      <c r="CJ309" s="46"/>
      <c r="CK309" s="46"/>
      <c r="CL309" s="46"/>
      <c r="CM309" s="46"/>
      <c r="CN309" s="46"/>
      <c r="CO309" s="46"/>
      <c r="CP309" s="46"/>
      <c r="CQ309" s="46"/>
      <c r="CR309" s="46"/>
      <c r="CS309" s="46"/>
      <c r="CT309" s="46"/>
      <c r="CU309" s="46"/>
      <c r="CV309" s="46"/>
      <c r="CW309" s="46"/>
      <c r="CX309" s="46"/>
      <c r="CY309" s="46"/>
      <c r="CZ309" s="46"/>
      <c r="DA309" s="46"/>
      <c r="DB309" s="46"/>
      <c r="DC309" s="46"/>
      <c r="DD309" s="46"/>
      <c r="DE309" s="46"/>
      <c r="DF309" s="46"/>
      <c r="DG309" s="46"/>
      <c r="DH309" s="46"/>
      <c r="DI309" s="46"/>
      <c r="DJ309" s="46"/>
      <c r="DK309" s="46"/>
      <c r="DL309" s="46"/>
      <c r="DM309" s="46"/>
      <c r="DN309" s="46"/>
      <c r="DO309" s="46"/>
      <c r="DP309" s="46"/>
      <c r="DQ309" s="46"/>
      <c r="DR309" s="46"/>
      <c r="DS309" s="46"/>
      <c r="DT309" s="46"/>
      <c r="DU309" s="46"/>
      <c r="DV309" s="46"/>
      <c r="DW309" s="46"/>
      <c r="DX309" s="46"/>
      <c r="DY309" s="46"/>
      <c r="DZ309" s="46"/>
      <c r="EA309" s="46"/>
      <c r="EB309" s="46"/>
      <c r="EC309" s="46"/>
      <c r="ED309" s="46"/>
      <c r="EE309" s="46"/>
      <c r="EF309" s="46"/>
      <c r="EG309" s="46"/>
      <c r="EH309" s="46"/>
      <c r="EI309" s="46"/>
      <c r="EJ309" s="46"/>
      <c r="EK309" s="46"/>
      <c r="EL309" s="46"/>
      <c r="EM309" s="46"/>
      <c r="EN309" s="46"/>
      <c r="EO309" s="46"/>
      <c r="EP309" s="46"/>
      <c r="EQ309" s="46"/>
      <c r="ER309" s="46"/>
      <c r="ES309" s="46"/>
      <c r="ET309" s="46"/>
      <c r="EU309" s="46"/>
      <c r="EV309" s="46"/>
      <c r="EW309" s="46"/>
      <c r="EX309" s="46"/>
      <c r="EY309" s="46"/>
      <c r="EZ309" s="46"/>
      <c r="FA309" s="46"/>
      <c r="FB309" s="46"/>
      <c r="FC309" s="46"/>
      <c r="FD309" s="46"/>
      <c r="FE309" s="46"/>
      <c r="FF309" s="46"/>
      <c r="FG309" s="46"/>
      <c r="FH309" s="46"/>
      <c r="FI309" s="46"/>
      <c r="FJ309" s="46"/>
      <c r="FK309" s="46"/>
      <c r="FL309" s="46"/>
      <c r="FM309" s="46"/>
      <c r="FN309" s="46"/>
      <c r="FO309" s="46"/>
      <c r="FP309" s="46"/>
      <c r="FQ309" s="46"/>
      <c r="FR309" s="46"/>
      <c r="FS309" s="46"/>
      <c r="FT309" s="46"/>
      <c r="FU309" s="46"/>
      <c r="FV309" s="46"/>
      <c r="FW309" s="46"/>
      <c r="FX309" s="46"/>
      <c r="FY309" s="46"/>
      <c r="FZ309" s="46"/>
      <c r="GA309" s="46"/>
      <c r="GB309" s="46"/>
      <c r="GC309" s="46"/>
      <c r="GD309" s="46"/>
      <c r="GE309" s="46"/>
      <c r="GF309" s="46"/>
      <c r="GG309" s="46"/>
      <c r="GH309" s="46"/>
      <c r="GI309" s="46"/>
      <c r="GJ309" s="46"/>
      <c r="GK309" s="46"/>
      <c r="GL309" s="46"/>
      <c r="GM309" s="46"/>
      <c r="GN309" s="46"/>
      <c r="GO309" s="46"/>
      <c r="GP309" s="46"/>
      <c r="GQ309" s="46"/>
      <c r="GR309" s="46"/>
      <c r="GS309" s="46"/>
      <c r="GT309" s="46"/>
      <c r="GU309" s="46"/>
      <c r="GV309" s="46"/>
      <c r="GW309" s="46"/>
      <c r="GX309" s="46"/>
      <c r="GY309" s="46"/>
      <c r="GZ309" s="46"/>
      <c r="HA309" s="46"/>
      <c r="HB309" s="46"/>
      <c r="HC309" s="46"/>
      <c r="HD309" s="46"/>
      <c r="HE309" s="46"/>
      <c r="HF309" s="46"/>
      <c r="HG309" s="46"/>
      <c r="HH309" s="46"/>
      <c r="HI309" s="46"/>
      <c r="HJ309" s="46"/>
      <c r="HK309" s="46"/>
      <c r="HL309" s="46"/>
      <c r="HM309" s="46"/>
      <c r="HN309" s="46"/>
      <c r="HO309" s="46"/>
      <c r="HP309" s="46"/>
      <c r="HQ309" s="46"/>
      <c r="HR309" s="46"/>
      <c r="HS309" s="46"/>
      <c r="HT309" s="46"/>
      <c r="HU309" s="46"/>
      <c r="HV309" s="46"/>
      <c r="HW309" s="46"/>
      <c r="HX309" s="46"/>
      <c r="HY309" s="46"/>
      <c r="HZ309" s="46"/>
      <c r="IA309" s="46"/>
      <c r="IB309" s="46"/>
      <c r="IC309" s="46"/>
      <c r="ID309" s="46"/>
      <c r="IE309" s="46"/>
      <c r="IF309" s="46"/>
      <c r="IG309" s="46"/>
      <c r="IH309" s="46"/>
      <c r="II309" s="46"/>
      <c r="IJ309" s="46"/>
      <c r="IK309" s="46"/>
      <c r="IL309" s="46"/>
      <c r="IM309" s="46"/>
      <c r="IN309" s="46"/>
      <c r="IO309" s="46"/>
      <c r="IP309" s="46"/>
      <c r="IQ309" s="46"/>
      <c r="IR309" s="46"/>
      <c r="IS309" s="46"/>
      <c r="IT309" s="46"/>
      <c r="IU309" s="46"/>
      <c r="IV309" s="46"/>
      <c r="IW309" s="46"/>
    </row>
    <row r="310" spans="1:257" s="1" customFormat="1" ht="9" customHeight="1">
      <c r="A310" s="43">
        <v>45227</v>
      </c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5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6"/>
      <c r="CD310" s="46"/>
      <c r="CE310" s="46"/>
      <c r="CF310" s="46"/>
      <c r="CG310" s="46"/>
      <c r="CH310" s="46"/>
      <c r="CI310" s="46"/>
      <c r="CJ310" s="46"/>
      <c r="CK310" s="46"/>
      <c r="CL310" s="46"/>
      <c r="CM310" s="46"/>
      <c r="CN310" s="46"/>
      <c r="CO310" s="46"/>
      <c r="CP310" s="46"/>
      <c r="CQ310" s="46"/>
      <c r="CR310" s="46"/>
      <c r="CS310" s="46"/>
      <c r="CT310" s="46"/>
      <c r="CU310" s="46"/>
      <c r="CV310" s="46"/>
      <c r="CW310" s="46"/>
      <c r="CX310" s="46"/>
      <c r="CY310" s="46"/>
      <c r="CZ310" s="46"/>
      <c r="DA310" s="46"/>
      <c r="DB310" s="46"/>
      <c r="DC310" s="46"/>
      <c r="DD310" s="46"/>
      <c r="DE310" s="46"/>
      <c r="DF310" s="46"/>
      <c r="DG310" s="46"/>
      <c r="DH310" s="46"/>
      <c r="DI310" s="46"/>
      <c r="DJ310" s="46"/>
      <c r="DK310" s="46"/>
      <c r="DL310" s="46"/>
      <c r="DM310" s="46"/>
      <c r="DN310" s="46"/>
      <c r="DO310" s="46"/>
      <c r="DP310" s="46"/>
      <c r="DQ310" s="46"/>
      <c r="DR310" s="46"/>
      <c r="DS310" s="46"/>
      <c r="DT310" s="46"/>
      <c r="DU310" s="46"/>
      <c r="DV310" s="46"/>
      <c r="DW310" s="46"/>
      <c r="DX310" s="46"/>
      <c r="DY310" s="46"/>
      <c r="DZ310" s="46"/>
      <c r="EA310" s="46"/>
      <c r="EB310" s="46"/>
      <c r="EC310" s="46"/>
      <c r="ED310" s="46"/>
      <c r="EE310" s="46"/>
      <c r="EF310" s="46"/>
      <c r="EG310" s="46"/>
      <c r="EH310" s="46"/>
      <c r="EI310" s="46"/>
      <c r="EJ310" s="46"/>
      <c r="EK310" s="46"/>
      <c r="EL310" s="46"/>
      <c r="EM310" s="46"/>
      <c r="EN310" s="46"/>
      <c r="EO310" s="46"/>
      <c r="EP310" s="46"/>
      <c r="EQ310" s="46"/>
      <c r="ER310" s="46"/>
      <c r="ES310" s="46"/>
      <c r="ET310" s="46"/>
      <c r="EU310" s="46"/>
      <c r="EV310" s="46"/>
      <c r="EW310" s="46"/>
      <c r="EX310" s="46"/>
      <c r="EY310" s="46"/>
      <c r="EZ310" s="46"/>
      <c r="FA310" s="46"/>
      <c r="FB310" s="46"/>
      <c r="FC310" s="46"/>
      <c r="FD310" s="46"/>
      <c r="FE310" s="46"/>
      <c r="FF310" s="46"/>
      <c r="FG310" s="46"/>
      <c r="FH310" s="46"/>
      <c r="FI310" s="46"/>
      <c r="FJ310" s="46"/>
      <c r="FK310" s="46"/>
      <c r="FL310" s="46"/>
      <c r="FM310" s="46"/>
      <c r="FN310" s="46"/>
      <c r="FO310" s="46"/>
      <c r="FP310" s="46"/>
      <c r="FQ310" s="46"/>
      <c r="FR310" s="46"/>
      <c r="FS310" s="46"/>
      <c r="FT310" s="46"/>
      <c r="FU310" s="46"/>
      <c r="FV310" s="46"/>
      <c r="FW310" s="46"/>
      <c r="FX310" s="46"/>
      <c r="FY310" s="46"/>
      <c r="FZ310" s="46"/>
      <c r="GA310" s="46"/>
      <c r="GB310" s="46"/>
      <c r="GC310" s="46"/>
      <c r="GD310" s="46"/>
      <c r="GE310" s="46"/>
      <c r="GF310" s="46"/>
      <c r="GG310" s="46"/>
      <c r="GH310" s="46"/>
      <c r="GI310" s="46"/>
      <c r="GJ310" s="46"/>
      <c r="GK310" s="46"/>
      <c r="GL310" s="46"/>
      <c r="GM310" s="46"/>
      <c r="GN310" s="46"/>
      <c r="GO310" s="46"/>
      <c r="GP310" s="46"/>
      <c r="GQ310" s="46"/>
      <c r="GR310" s="46"/>
      <c r="GS310" s="46"/>
      <c r="GT310" s="46"/>
      <c r="GU310" s="46"/>
      <c r="GV310" s="46"/>
      <c r="GW310" s="46"/>
      <c r="GX310" s="46"/>
      <c r="GY310" s="46"/>
      <c r="GZ310" s="46"/>
      <c r="HA310" s="46"/>
      <c r="HB310" s="46"/>
      <c r="HC310" s="46"/>
      <c r="HD310" s="46"/>
      <c r="HE310" s="46"/>
      <c r="HF310" s="46"/>
      <c r="HG310" s="46"/>
      <c r="HH310" s="46"/>
      <c r="HI310" s="46"/>
      <c r="HJ310" s="46"/>
      <c r="HK310" s="46"/>
      <c r="HL310" s="46"/>
      <c r="HM310" s="46"/>
      <c r="HN310" s="46"/>
      <c r="HO310" s="46"/>
      <c r="HP310" s="46"/>
      <c r="HQ310" s="46"/>
      <c r="HR310" s="46"/>
      <c r="HS310" s="46"/>
      <c r="HT310" s="46"/>
      <c r="HU310" s="46"/>
      <c r="HV310" s="46"/>
      <c r="HW310" s="46"/>
      <c r="HX310" s="46"/>
      <c r="HY310" s="46"/>
      <c r="HZ310" s="46"/>
      <c r="IA310" s="46"/>
      <c r="IB310" s="46"/>
      <c r="IC310" s="46"/>
      <c r="ID310" s="46"/>
      <c r="IE310" s="46"/>
      <c r="IF310" s="46"/>
      <c r="IG310" s="46"/>
      <c r="IH310" s="46"/>
      <c r="II310" s="46"/>
      <c r="IJ310" s="46"/>
      <c r="IK310" s="46"/>
      <c r="IL310" s="46"/>
      <c r="IM310" s="46"/>
      <c r="IN310" s="46"/>
      <c r="IO310" s="46"/>
      <c r="IP310" s="46"/>
      <c r="IQ310" s="46"/>
      <c r="IR310" s="46"/>
      <c r="IS310" s="46"/>
      <c r="IT310" s="46"/>
      <c r="IU310" s="46"/>
      <c r="IV310" s="46"/>
      <c r="IW310" s="46"/>
    </row>
    <row r="311" spans="1:257" s="1" customFormat="1" ht="9" customHeight="1">
      <c r="A311" s="43">
        <v>45228</v>
      </c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5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6"/>
      <c r="CD311" s="46"/>
      <c r="CE311" s="46"/>
      <c r="CF311" s="46"/>
      <c r="CG311" s="46"/>
      <c r="CH311" s="46"/>
      <c r="CI311" s="46"/>
      <c r="CJ311" s="46"/>
      <c r="CK311" s="46"/>
      <c r="CL311" s="46"/>
      <c r="CM311" s="46"/>
      <c r="CN311" s="46"/>
      <c r="CO311" s="46"/>
      <c r="CP311" s="46"/>
      <c r="CQ311" s="46"/>
      <c r="CR311" s="46"/>
      <c r="CS311" s="46"/>
      <c r="CT311" s="46"/>
      <c r="CU311" s="46"/>
      <c r="CV311" s="46"/>
      <c r="CW311" s="46"/>
      <c r="CX311" s="46"/>
      <c r="CY311" s="46"/>
      <c r="CZ311" s="46"/>
      <c r="DA311" s="46"/>
      <c r="DB311" s="46"/>
      <c r="DC311" s="46"/>
      <c r="DD311" s="46"/>
      <c r="DE311" s="46"/>
      <c r="DF311" s="46"/>
      <c r="DG311" s="46"/>
      <c r="DH311" s="46"/>
      <c r="DI311" s="46"/>
      <c r="DJ311" s="46"/>
      <c r="DK311" s="46"/>
      <c r="DL311" s="46"/>
      <c r="DM311" s="46"/>
      <c r="DN311" s="46"/>
      <c r="DO311" s="46"/>
      <c r="DP311" s="46"/>
      <c r="DQ311" s="46"/>
      <c r="DR311" s="46"/>
      <c r="DS311" s="46"/>
      <c r="DT311" s="46"/>
      <c r="DU311" s="46"/>
      <c r="DV311" s="46"/>
      <c r="DW311" s="46"/>
      <c r="DX311" s="46"/>
      <c r="DY311" s="46"/>
      <c r="DZ311" s="46"/>
      <c r="EA311" s="46"/>
      <c r="EB311" s="46"/>
      <c r="EC311" s="46"/>
      <c r="ED311" s="46"/>
      <c r="EE311" s="46"/>
      <c r="EF311" s="46"/>
      <c r="EG311" s="46"/>
      <c r="EH311" s="46"/>
      <c r="EI311" s="46"/>
      <c r="EJ311" s="46"/>
      <c r="EK311" s="46"/>
      <c r="EL311" s="46"/>
      <c r="EM311" s="46"/>
      <c r="EN311" s="46"/>
      <c r="EO311" s="46"/>
      <c r="EP311" s="46"/>
      <c r="EQ311" s="46"/>
      <c r="ER311" s="46"/>
      <c r="ES311" s="46"/>
      <c r="ET311" s="46"/>
      <c r="EU311" s="46"/>
      <c r="EV311" s="46"/>
      <c r="EW311" s="46"/>
      <c r="EX311" s="46"/>
      <c r="EY311" s="46"/>
      <c r="EZ311" s="46"/>
      <c r="FA311" s="46"/>
      <c r="FB311" s="46"/>
      <c r="FC311" s="46"/>
      <c r="FD311" s="46"/>
      <c r="FE311" s="46"/>
      <c r="FF311" s="46"/>
      <c r="FG311" s="46"/>
      <c r="FH311" s="46"/>
      <c r="FI311" s="46"/>
      <c r="FJ311" s="46"/>
      <c r="FK311" s="46"/>
      <c r="FL311" s="46"/>
      <c r="FM311" s="46"/>
      <c r="FN311" s="46"/>
      <c r="FO311" s="46"/>
      <c r="FP311" s="46"/>
      <c r="FQ311" s="46"/>
      <c r="FR311" s="46"/>
      <c r="FS311" s="46"/>
      <c r="FT311" s="46"/>
      <c r="FU311" s="46"/>
      <c r="FV311" s="46"/>
      <c r="FW311" s="46"/>
      <c r="FX311" s="46"/>
      <c r="FY311" s="46"/>
      <c r="FZ311" s="46"/>
      <c r="GA311" s="46"/>
      <c r="GB311" s="46"/>
      <c r="GC311" s="46"/>
      <c r="GD311" s="46"/>
      <c r="GE311" s="46"/>
      <c r="GF311" s="46"/>
      <c r="GG311" s="46"/>
      <c r="GH311" s="46"/>
      <c r="GI311" s="46"/>
      <c r="GJ311" s="46"/>
      <c r="GK311" s="46"/>
      <c r="GL311" s="46"/>
      <c r="GM311" s="46"/>
      <c r="GN311" s="46"/>
      <c r="GO311" s="46"/>
      <c r="GP311" s="46"/>
      <c r="GQ311" s="46"/>
      <c r="GR311" s="46"/>
      <c r="GS311" s="46"/>
      <c r="GT311" s="46"/>
      <c r="GU311" s="46"/>
      <c r="GV311" s="46"/>
      <c r="GW311" s="46"/>
      <c r="GX311" s="46"/>
      <c r="GY311" s="46"/>
      <c r="GZ311" s="46"/>
      <c r="HA311" s="46"/>
      <c r="HB311" s="46"/>
      <c r="HC311" s="46"/>
      <c r="HD311" s="46"/>
      <c r="HE311" s="46"/>
      <c r="HF311" s="46"/>
      <c r="HG311" s="46"/>
      <c r="HH311" s="46"/>
      <c r="HI311" s="46"/>
      <c r="HJ311" s="46"/>
      <c r="HK311" s="46"/>
      <c r="HL311" s="46"/>
      <c r="HM311" s="46"/>
      <c r="HN311" s="46"/>
      <c r="HO311" s="46"/>
      <c r="HP311" s="46"/>
      <c r="HQ311" s="46"/>
      <c r="HR311" s="46"/>
      <c r="HS311" s="46"/>
      <c r="HT311" s="46"/>
      <c r="HU311" s="46"/>
      <c r="HV311" s="46"/>
      <c r="HW311" s="46"/>
      <c r="HX311" s="46"/>
      <c r="HY311" s="46"/>
      <c r="HZ311" s="46"/>
      <c r="IA311" s="46"/>
      <c r="IB311" s="46"/>
      <c r="IC311" s="46"/>
      <c r="ID311" s="46"/>
      <c r="IE311" s="46"/>
      <c r="IF311" s="46"/>
      <c r="IG311" s="46"/>
      <c r="IH311" s="46"/>
      <c r="II311" s="46"/>
      <c r="IJ311" s="46"/>
      <c r="IK311" s="46"/>
      <c r="IL311" s="46"/>
      <c r="IM311" s="46"/>
      <c r="IN311" s="46"/>
      <c r="IO311" s="46"/>
      <c r="IP311" s="46"/>
      <c r="IQ311" s="46"/>
      <c r="IR311" s="46"/>
      <c r="IS311" s="46"/>
      <c r="IT311" s="46"/>
      <c r="IU311" s="46"/>
      <c r="IV311" s="46"/>
      <c r="IW311" s="46"/>
    </row>
    <row r="312" spans="1:257" s="1" customFormat="1" ht="9" customHeight="1">
      <c r="A312" s="43">
        <v>45229</v>
      </c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5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6"/>
      <c r="CD312" s="46"/>
      <c r="CE312" s="46"/>
      <c r="CF312" s="46"/>
      <c r="CG312" s="46"/>
      <c r="CH312" s="46"/>
      <c r="CI312" s="46"/>
      <c r="CJ312" s="46"/>
      <c r="CK312" s="46"/>
      <c r="CL312" s="46"/>
      <c r="CM312" s="46"/>
      <c r="CN312" s="46"/>
      <c r="CO312" s="46"/>
      <c r="CP312" s="46"/>
      <c r="CQ312" s="46"/>
      <c r="CR312" s="46"/>
      <c r="CS312" s="46"/>
      <c r="CT312" s="46"/>
      <c r="CU312" s="46"/>
      <c r="CV312" s="46"/>
      <c r="CW312" s="46"/>
      <c r="CX312" s="46"/>
      <c r="CY312" s="46"/>
      <c r="CZ312" s="46"/>
      <c r="DA312" s="46"/>
      <c r="DB312" s="46"/>
      <c r="DC312" s="46"/>
      <c r="DD312" s="46"/>
      <c r="DE312" s="46"/>
      <c r="DF312" s="46"/>
      <c r="DG312" s="46"/>
      <c r="DH312" s="46"/>
      <c r="DI312" s="46"/>
      <c r="DJ312" s="46"/>
      <c r="DK312" s="46"/>
      <c r="DL312" s="46"/>
      <c r="DM312" s="46"/>
      <c r="DN312" s="46"/>
      <c r="DO312" s="46"/>
      <c r="DP312" s="46"/>
      <c r="DQ312" s="46"/>
      <c r="DR312" s="46"/>
      <c r="DS312" s="46"/>
      <c r="DT312" s="46"/>
      <c r="DU312" s="46"/>
      <c r="DV312" s="46"/>
      <c r="DW312" s="46"/>
      <c r="DX312" s="46"/>
      <c r="DY312" s="46"/>
      <c r="DZ312" s="46"/>
      <c r="EA312" s="46"/>
      <c r="EB312" s="46"/>
      <c r="EC312" s="46"/>
      <c r="ED312" s="46"/>
      <c r="EE312" s="46"/>
      <c r="EF312" s="46"/>
      <c r="EG312" s="46"/>
      <c r="EH312" s="46"/>
      <c r="EI312" s="46"/>
      <c r="EJ312" s="46"/>
      <c r="EK312" s="46"/>
      <c r="EL312" s="46"/>
      <c r="EM312" s="46"/>
      <c r="EN312" s="46"/>
      <c r="EO312" s="46"/>
      <c r="EP312" s="46"/>
      <c r="EQ312" s="46"/>
      <c r="ER312" s="46"/>
      <c r="ES312" s="46"/>
      <c r="ET312" s="46"/>
      <c r="EU312" s="46"/>
      <c r="EV312" s="46"/>
      <c r="EW312" s="46"/>
      <c r="EX312" s="46"/>
      <c r="EY312" s="46"/>
      <c r="EZ312" s="46"/>
      <c r="FA312" s="46"/>
      <c r="FB312" s="46"/>
      <c r="FC312" s="46"/>
      <c r="FD312" s="46"/>
      <c r="FE312" s="46"/>
      <c r="FF312" s="46"/>
      <c r="FG312" s="46"/>
      <c r="FH312" s="46"/>
      <c r="FI312" s="46"/>
      <c r="FJ312" s="46"/>
      <c r="FK312" s="46"/>
      <c r="FL312" s="46"/>
      <c r="FM312" s="46"/>
      <c r="FN312" s="46"/>
      <c r="FO312" s="46"/>
      <c r="FP312" s="46"/>
      <c r="FQ312" s="46"/>
      <c r="FR312" s="46"/>
      <c r="FS312" s="46"/>
      <c r="FT312" s="46"/>
      <c r="FU312" s="46"/>
      <c r="FV312" s="46"/>
      <c r="FW312" s="46"/>
      <c r="FX312" s="46"/>
      <c r="FY312" s="46"/>
      <c r="FZ312" s="46"/>
      <c r="GA312" s="46"/>
      <c r="GB312" s="46"/>
      <c r="GC312" s="46"/>
      <c r="GD312" s="46"/>
      <c r="GE312" s="46"/>
      <c r="GF312" s="46"/>
      <c r="GG312" s="46"/>
      <c r="GH312" s="46"/>
      <c r="GI312" s="46"/>
      <c r="GJ312" s="46"/>
      <c r="GK312" s="46"/>
      <c r="GL312" s="46"/>
      <c r="GM312" s="46"/>
      <c r="GN312" s="46"/>
      <c r="GO312" s="46"/>
      <c r="GP312" s="46"/>
      <c r="GQ312" s="46"/>
      <c r="GR312" s="46"/>
      <c r="GS312" s="46"/>
      <c r="GT312" s="46"/>
      <c r="GU312" s="46"/>
      <c r="GV312" s="46"/>
      <c r="GW312" s="46"/>
      <c r="GX312" s="46"/>
      <c r="GY312" s="46"/>
      <c r="GZ312" s="46"/>
      <c r="HA312" s="46"/>
      <c r="HB312" s="46"/>
      <c r="HC312" s="46"/>
      <c r="HD312" s="46"/>
      <c r="HE312" s="46"/>
      <c r="HF312" s="46"/>
      <c r="HG312" s="46"/>
      <c r="HH312" s="46"/>
      <c r="HI312" s="46"/>
      <c r="HJ312" s="46"/>
      <c r="HK312" s="46"/>
      <c r="HL312" s="46"/>
      <c r="HM312" s="46"/>
      <c r="HN312" s="46"/>
      <c r="HO312" s="46"/>
      <c r="HP312" s="46"/>
      <c r="HQ312" s="46"/>
      <c r="HR312" s="46"/>
      <c r="HS312" s="46"/>
      <c r="HT312" s="46"/>
      <c r="HU312" s="46"/>
      <c r="HV312" s="46"/>
      <c r="HW312" s="46"/>
      <c r="HX312" s="46"/>
      <c r="HY312" s="46"/>
      <c r="HZ312" s="46"/>
      <c r="IA312" s="46"/>
      <c r="IB312" s="46"/>
      <c r="IC312" s="46"/>
      <c r="ID312" s="46"/>
      <c r="IE312" s="46"/>
      <c r="IF312" s="46"/>
      <c r="IG312" s="46"/>
      <c r="IH312" s="46"/>
      <c r="II312" s="46"/>
      <c r="IJ312" s="46"/>
      <c r="IK312" s="46"/>
      <c r="IL312" s="46"/>
      <c r="IM312" s="46"/>
      <c r="IN312" s="46"/>
      <c r="IO312" s="46"/>
      <c r="IP312" s="46"/>
      <c r="IQ312" s="46"/>
      <c r="IR312" s="46"/>
      <c r="IS312" s="46"/>
      <c r="IT312" s="46"/>
      <c r="IU312" s="46"/>
      <c r="IV312" s="46"/>
      <c r="IW312" s="46"/>
    </row>
    <row r="313" spans="1:257" s="1" customFormat="1" ht="9" customHeight="1">
      <c r="A313" s="43">
        <v>45230</v>
      </c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5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6"/>
      <c r="CD313" s="46"/>
      <c r="CE313" s="46"/>
      <c r="CF313" s="46"/>
      <c r="CG313" s="46"/>
      <c r="CH313" s="46"/>
      <c r="CI313" s="46"/>
      <c r="CJ313" s="46"/>
      <c r="CK313" s="46"/>
      <c r="CL313" s="46"/>
      <c r="CM313" s="46"/>
      <c r="CN313" s="46"/>
      <c r="CO313" s="46"/>
      <c r="CP313" s="46"/>
      <c r="CQ313" s="46"/>
      <c r="CR313" s="46"/>
      <c r="CS313" s="46"/>
      <c r="CT313" s="46"/>
      <c r="CU313" s="46"/>
      <c r="CV313" s="46"/>
      <c r="CW313" s="46"/>
      <c r="CX313" s="46"/>
      <c r="CY313" s="46"/>
      <c r="CZ313" s="46"/>
      <c r="DA313" s="46"/>
      <c r="DB313" s="46"/>
      <c r="DC313" s="46"/>
      <c r="DD313" s="46"/>
      <c r="DE313" s="46"/>
      <c r="DF313" s="46"/>
      <c r="DG313" s="46"/>
      <c r="DH313" s="46"/>
      <c r="DI313" s="46"/>
      <c r="DJ313" s="46"/>
      <c r="DK313" s="46"/>
      <c r="DL313" s="46"/>
      <c r="DM313" s="46"/>
      <c r="DN313" s="46"/>
      <c r="DO313" s="46"/>
      <c r="DP313" s="46"/>
      <c r="DQ313" s="46"/>
      <c r="DR313" s="46"/>
      <c r="DS313" s="46"/>
      <c r="DT313" s="46"/>
      <c r="DU313" s="46"/>
      <c r="DV313" s="46"/>
      <c r="DW313" s="46"/>
      <c r="DX313" s="46"/>
      <c r="DY313" s="46"/>
      <c r="DZ313" s="46"/>
      <c r="EA313" s="46"/>
      <c r="EB313" s="46"/>
      <c r="EC313" s="46"/>
      <c r="ED313" s="46"/>
      <c r="EE313" s="46"/>
      <c r="EF313" s="46"/>
      <c r="EG313" s="46"/>
      <c r="EH313" s="46"/>
      <c r="EI313" s="46"/>
      <c r="EJ313" s="46"/>
      <c r="EK313" s="46"/>
      <c r="EL313" s="46"/>
      <c r="EM313" s="46"/>
      <c r="EN313" s="46"/>
      <c r="EO313" s="46"/>
      <c r="EP313" s="46"/>
      <c r="EQ313" s="46"/>
      <c r="ER313" s="46"/>
      <c r="ES313" s="46"/>
      <c r="ET313" s="46"/>
      <c r="EU313" s="46"/>
      <c r="EV313" s="46"/>
      <c r="EW313" s="46"/>
      <c r="EX313" s="46"/>
      <c r="EY313" s="46"/>
      <c r="EZ313" s="46"/>
      <c r="FA313" s="46"/>
      <c r="FB313" s="46"/>
      <c r="FC313" s="46"/>
      <c r="FD313" s="46"/>
      <c r="FE313" s="46"/>
      <c r="FF313" s="46"/>
      <c r="FG313" s="46"/>
      <c r="FH313" s="46"/>
      <c r="FI313" s="46"/>
      <c r="FJ313" s="46"/>
      <c r="FK313" s="46"/>
      <c r="FL313" s="46"/>
      <c r="FM313" s="46"/>
      <c r="FN313" s="46"/>
      <c r="FO313" s="46"/>
      <c r="FP313" s="46"/>
      <c r="FQ313" s="46"/>
      <c r="FR313" s="46"/>
      <c r="FS313" s="46"/>
      <c r="FT313" s="46"/>
      <c r="FU313" s="46"/>
      <c r="FV313" s="46"/>
      <c r="FW313" s="46"/>
      <c r="FX313" s="46"/>
      <c r="FY313" s="46"/>
      <c r="FZ313" s="46"/>
      <c r="GA313" s="46"/>
      <c r="GB313" s="46"/>
      <c r="GC313" s="46"/>
      <c r="GD313" s="46"/>
      <c r="GE313" s="46"/>
      <c r="GF313" s="46"/>
      <c r="GG313" s="46"/>
      <c r="GH313" s="46"/>
      <c r="GI313" s="46"/>
      <c r="GJ313" s="46"/>
      <c r="GK313" s="46"/>
      <c r="GL313" s="46"/>
      <c r="GM313" s="46"/>
      <c r="GN313" s="46"/>
      <c r="GO313" s="46"/>
      <c r="GP313" s="46"/>
      <c r="GQ313" s="46"/>
      <c r="GR313" s="46"/>
      <c r="GS313" s="46"/>
      <c r="GT313" s="46"/>
      <c r="GU313" s="46"/>
      <c r="GV313" s="46"/>
      <c r="GW313" s="46"/>
      <c r="GX313" s="46"/>
      <c r="GY313" s="46"/>
      <c r="GZ313" s="46"/>
      <c r="HA313" s="46"/>
      <c r="HB313" s="46"/>
      <c r="HC313" s="46"/>
      <c r="HD313" s="46"/>
      <c r="HE313" s="46"/>
      <c r="HF313" s="46"/>
      <c r="HG313" s="46"/>
      <c r="HH313" s="46"/>
      <c r="HI313" s="46"/>
      <c r="HJ313" s="46"/>
      <c r="HK313" s="46"/>
      <c r="HL313" s="46"/>
      <c r="HM313" s="46"/>
      <c r="HN313" s="46"/>
      <c r="HO313" s="46"/>
      <c r="HP313" s="46"/>
      <c r="HQ313" s="46"/>
      <c r="HR313" s="46"/>
      <c r="HS313" s="46"/>
      <c r="HT313" s="46"/>
      <c r="HU313" s="46"/>
      <c r="HV313" s="46"/>
      <c r="HW313" s="46"/>
      <c r="HX313" s="46"/>
      <c r="HY313" s="46"/>
      <c r="HZ313" s="46"/>
      <c r="IA313" s="46"/>
      <c r="IB313" s="46"/>
      <c r="IC313" s="46"/>
      <c r="ID313" s="46"/>
      <c r="IE313" s="46"/>
      <c r="IF313" s="46"/>
      <c r="IG313" s="46"/>
      <c r="IH313" s="46"/>
      <c r="II313" s="46"/>
      <c r="IJ313" s="46"/>
      <c r="IK313" s="46"/>
      <c r="IL313" s="46"/>
      <c r="IM313" s="46"/>
      <c r="IN313" s="46"/>
      <c r="IO313" s="46"/>
      <c r="IP313" s="46"/>
      <c r="IQ313" s="46"/>
      <c r="IR313" s="46"/>
      <c r="IS313" s="46"/>
      <c r="IT313" s="46"/>
      <c r="IU313" s="46"/>
      <c r="IV313" s="46"/>
      <c r="IW313" s="46"/>
    </row>
    <row r="314" spans="1:257" s="1" customFormat="1" ht="9" customHeight="1">
      <c r="A314" s="43">
        <v>45231</v>
      </c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5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6"/>
      <c r="CD314" s="46"/>
      <c r="CE314" s="46"/>
      <c r="CF314" s="46"/>
      <c r="CG314" s="46"/>
      <c r="CH314" s="46"/>
      <c r="CI314" s="46"/>
      <c r="CJ314" s="46"/>
      <c r="CK314" s="46"/>
      <c r="CL314" s="46"/>
      <c r="CM314" s="46"/>
      <c r="CN314" s="46"/>
      <c r="CO314" s="46"/>
      <c r="CP314" s="46"/>
      <c r="CQ314" s="46"/>
      <c r="CR314" s="46"/>
      <c r="CS314" s="46"/>
      <c r="CT314" s="46"/>
      <c r="CU314" s="46"/>
      <c r="CV314" s="46"/>
      <c r="CW314" s="46"/>
      <c r="CX314" s="46"/>
      <c r="CY314" s="46"/>
      <c r="CZ314" s="46"/>
      <c r="DA314" s="46"/>
      <c r="DB314" s="46"/>
      <c r="DC314" s="46"/>
      <c r="DD314" s="46"/>
      <c r="DE314" s="46"/>
      <c r="DF314" s="46"/>
      <c r="DG314" s="46"/>
      <c r="DH314" s="46"/>
      <c r="DI314" s="46"/>
      <c r="DJ314" s="46"/>
      <c r="DK314" s="46"/>
      <c r="DL314" s="46"/>
      <c r="DM314" s="46"/>
      <c r="DN314" s="46"/>
      <c r="DO314" s="46"/>
      <c r="DP314" s="46"/>
      <c r="DQ314" s="46"/>
      <c r="DR314" s="46"/>
      <c r="DS314" s="46"/>
      <c r="DT314" s="46"/>
      <c r="DU314" s="46"/>
      <c r="DV314" s="46"/>
      <c r="DW314" s="46"/>
      <c r="DX314" s="46"/>
      <c r="DY314" s="46"/>
      <c r="DZ314" s="46"/>
      <c r="EA314" s="46"/>
      <c r="EB314" s="46"/>
      <c r="EC314" s="46"/>
      <c r="ED314" s="46"/>
      <c r="EE314" s="46"/>
      <c r="EF314" s="46"/>
      <c r="EG314" s="46"/>
      <c r="EH314" s="46"/>
      <c r="EI314" s="46"/>
      <c r="EJ314" s="46"/>
      <c r="EK314" s="46"/>
      <c r="EL314" s="46"/>
      <c r="EM314" s="46"/>
      <c r="EN314" s="46"/>
      <c r="EO314" s="46"/>
      <c r="EP314" s="46"/>
      <c r="EQ314" s="46"/>
      <c r="ER314" s="46"/>
      <c r="ES314" s="46"/>
      <c r="ET314" s="46"/>
      <c r="EU314" s="46"/>
      <c r="EV314" s="46"/>
      <c r="EW314" s="46"/>
      <c r="EX314" s="46"/>
      <c r="EY314" s="46"/>
      <c r="EZ314" s="46"/>
      <c r="FA314" s="46"/>
      <c r="FB314" s="46"/>
      <c r="FC314" s="46"/>
      <c r="FD314" s="46"/>
      <c r="FE314" s="46"/>
      <c r="FF314" s="46"/>
      <c r="FG314" s="46"/>
      <c r="FH314" s="46"/>
      <c r="FI314" s="46"/>
      <c r="FJ314" s="46"/>
      <c r="FK314" s="46"/>
      <c r="FL314" s="46"/>
      <c r="FM314" s="46"/>
      <c r="FN314" s="46"/>
      <c r="FO314" s="46"/>
      <c r="FP314" s="46"/>
      <c r="FQ314" s="46"/>
      <c r="FR314" s="46"/>
      <c r="FS314" s="46"/>
      <c r="FT314" s="46"/>
      <c r="FU314" s="46"/>
      <c r="FV314" s="46"/>
      <c r="FW314" s="46"/>
      <c r="FX314" s="46"/>
      <c r="FY314" s="46"/>
      <c r="FZ314" s="46"/>
      <c r="GA314" s="46"/>
      <c r="GB314" s="46"/>
      <c r="GC314" s="46"/>
      <c r="GD314" s="46"/>
      <c r="GE314" s="46"/>
      <c r="GF314" s="46"/>
      <c r="GG314" s="46"/>
      <c r="GH314" s="46"/>
      <c r="GI314" s="46"/>
      <c r="GJ314" s="46"/>
      <c r="GK314" s="46"/>
      <c r="GL314" s="46"/>
      <c r="GM314" s="46"/>
      <c r="GN314" s="46"/>
      <c r="GO314" s="46"/>
      <c r="GP314" s="46"/>
      <c r="GQ314" s="46"/>
      <c r="GR314" s="46"/>
      <c r="GS314" s="46"/>
      <c r="GT314" s="46"/>
      <c r="GU314" s="46"/>
      <c r="GV314" s="46"/>
      <c r="GW314" s="46"/>
      <c r="GX314" s="46"/>
      <c r="GY314" s="46"/>
      <c r="GZ314" s="46"/>
      <c r="HA314" s="46"/>
      <c r="HB314" s="46"/>
      <c r="HC314" s="46"/>
      <c r="HD314" s="46"/>
      <c r="HE314" s="46"/>
      <c r="HF314" s="46"/>
      <c r="HG314" s="46"/>
      <c r="HH314" s="46"/>
      <c r="HI314" s="46"/>
      <c r="HJ314" s="46"/>
      <c r="HK314" s="46"/>
      <c r="HL314" s="46"/>
      <c r="HM314" s="46"/>
      <c r="HN314" s="46"/>
      <c r="HO314" s="46"/>
      <c r="HP314" s="46"/>
      <c r="HQ314" s="46"/>
      <c r="HR314" s="46"/>
      <c r="HS314" s="46"/>
      <c r="HT314" s="46"/>
      <c r="HU314" s="46"/>
      <c r="HV314" s="46"/>
      <c r="HW314" s="46"/>
      <c r="HX314" s="46"/>
      <c r="HY314" s="46"/>
      <c r="HZ314" s="46"/>
      <c r="IA314" s="46"/>
      <c r="IB314" s="46"/>
      <c r="IC314" s="46"/>
      <c r="ID314" s="46"/>
      <c r="IE314" s="46"/>
      <c r="IF314" s="46"/>
      <c r="IG314" s="46"/>
      <c r="IH314" s="46"/>
      <c r="II314" s="46"/>
      <c r="IJ314" s="46"/>
      <c r="IK314" s="46"/>
      <c r="IL314" s="46"/>
      <c r="IM314" s="46"/>
      <c r="IN314" s="46"/>
      <c r="IO314" s="46"/>
      <c r="IP314" s="46"/>
      <c r="IQ314" s="46"/>
      <c r="IR314" s="46"/>
      <c r="IS314" s="46"/>
      <c r="IT314" s="46"/>
      <c r="IU314" s="46"/>
      <c r="IV314" s="46"/>
      <c r="IW314" s="46"/>
    </row>
    <row r="315" spans="1:257" s="1" customFormat="1" ht="9" customHeight="1">
      <c r="A315" s="43">
        <v>45232</v>
      </c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5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6"/>
      <c r="CD315" s="46"/>
      <c r="CE315" s="46"/>
      <c r="CF315" s="46"/>
      <c r="CG315" s="46"/>
      <c r="CH315" s="46"/>
      <c r="CI315" s="46"/>
      <c r="CJ315" s="46"/>
      <c r="CK315" s="46"/>
      <c r="CL315" s="46"/>
      <c r="CM315" s="46"/>
      <c r="CN315" s="46"/>
      <c r="CO315" s="46"/>
      <c r="CP315" s="46"/>
      <c r="CQ315" s="46"/>
      <c r="CR315" s="46"/>
      <c r="CS315" s="46"/>
      <c r="CT315" s="46"/>
      <c r="CU315" s="46"/>
      <c r="CV315" s="46"/>
      <c r="CW315" s="46"/>
      <c r="CX315" s="46"/>
      <c r="CY315" s="46"/>
      <c r="CZ315" s="46"/>
      <c r="DA315" s="46"/>
      <c r="DB315" s="46"/>
      <c r="DC315" s="46"/>
      <c r="DD315" s="46"/>
      <c r="DE315" s="46"/>
      <c r="DF315" s="46"/>
      <c r="DG315" s="46"/>
      <c r="DH315" s="46"/>
      <c r="DI315" s="46"/>
      <c r="DJ315" s="46"/>
      <c r="DK315" s="46"/>
      <c r="DL315" s="46"/>
      <c r="DM315" s="46"/>
      <c r="DN315" s="46"/>
      <c r="DO315" s="46"/>
      <c r="DP315" s="46"/>
      <c r="DQ315" s="46"/>
      <c r="DR315" s="46"/>
      <c r="DS315" s="46"/>
      <c r="DT315" s="46"/>
      <c r="DU315" s="46"/>
      <c r="DV315" s="46"/>
      <c r="DW315" s="46"/>
      <c r="DX315" s="46"/>
      <c r="DY315" s="46"/>
      <c r="DZ315" s="46"/>
      <c r="EA315" s="46"/>
      <c r="EB315" s="46"/>
      <c r="EC315" s="46"/>
      <c r="ED315" s="46"/>
      <c r="EE315" s="46"/>
      <c r="EF315" s="46"/>
      <c r="EG315" s="46"/>
      <c r="EH315" s="46"/>
      <c r="EI315" s="46"/>
      <c r="EJ315" s="46"/>
      <c r="EK315" s="46"/>
      <c r="EL315" s="46"/>
      <c r="EM315" s="46"/>
      <c r="EN315" s="46"/>
      <c r="EO315" s="46"/>
      <c r="EP315" s="46"/>
      <c r="EQ315" s="46"/>
      <c r="ER315" s="46"/>
      <c r="ES315" s="46"/>
      <c r="ET315" s="46"/>
      <c r="EU315" s="46"/>
      <c r="EV315" s="46"/>
      <c r="EW315" s="46"/>
      <c r="EX315" s="46"/>
      <c r="EY315" s="46"/>
      <c r="EZ315" s="46"/>
      <c r="FA315" s="46"/>
      <c r="FB315" s="46"/>
      <c r="FC315" s="46"/>
      <c r="FD315" s="46"/>
      <c r="FE315" s="46"/>
      <c r="FF315" s="46"/>
      <c r="FG315" s="46"/>
      <c r="FH315" s="46"/>
      <c r="FI315" s="46"/>
      <c r="FJ315" s="46"/>
      <c r="FK315" s="46"/>
      <c r="FL315" s="46"/>
      <c r="FM315" s="46"/>
      <c r="FN315" s="46"/>
      <c r="FO315" s="46"/>
      <c r="FP315" s="46"/>
      <c r="FQ315" s="46"/>
      <c r="FR315" s="46"/>
      <c r="FS315" s="46"/>
      <c r="FT315" s="46"/>
      <c r="FU315" s="46"/>
      <c r="FV315" s="46"/>
      <c r="FW315" s="46"/>
      <c r="FX315" s="46"/>
      <c r="FY315" s="46"/>
      <c r="FZ315" s="46"/>
      <c r="GA315" s="46"/>
      <c r="GB315" s="46"/>
      <c r="GC315" s="46"/>
      <c r="GD315" s="46"/>
      <c r="GE315" s="46"/>
      <c r="GF315" s="46"/>
      <c r="GG315" s="46"/>
      <c r="GH315" s="46"/>
      <c r="GI315" s="46"/>
      <c r="GJ315" s="46"/>
      <c r="GK315" s="46"/>
      <c r="GL315" s="46"/>
      <c r="GM315" s="46"/>
      <c r="GN315" s="46"/>
      <c r="GO315" s="46"/>
      <c r="GP315" s="46"/>
      <c r="GQ315" s="46"/>
      <c r="GR315" s="46"/>
      <c r="GS315" s="46"/>
      <c r="GT315" s="46"/>
      <c r="GU315" s="46"/>
      <c r="GV315" s="46"/>
      <c r="GW315" s="46"/>
      <c r="GX315" s="46"/>
      <c r="GY315" s="46"/>
      <c r="GZ315" s="46"/>
      <c r="HA315" s="46"/>
      <c r="HB315" s="46"/>
      <c r="HC315" s="46"/>
      <c r="HD315" s="46"/>
      <c r="HE315" s="46"/>
      <c r="HF315" s="46"/>
      <c r="HG315" s="46"/>
      <c r="HH315" s="46"/>
      <c r="HI315" s="46"/>
      <c r="HJ315" s="46"/>
      <c r="HK315" s="46"/>
      <c r="HL315" s="46"/>
      <c r="HM315" s="46"/>
      <c r="HN315" s="46"/>
      <c r="HO315" s="46"/>
      <c r="HP315" s="46"/>
      <c r="HQ315" s="46"/>
      <c r="HR315" s="46"/>
      <c r="HS315" s="46"/>
      <c r="HT315" s="46"/>
      <c r="HU315" s="46"/>
      <c r="HV315" s="46"/>
      <c r="HW315" s="46"/>
      <c r="HX315" s="46"/>
      <c r="HY315" s="46"/>
      <c r="HZ315" s="46"/>
      <c r="IA315" s="46"/>
      <c r="IB315" s="46"/>
      <c r="IC315" s="46"/>
      <c r="ID315" s="46"/>
      <c r="IE315" s="46"/>
      <c r="IF315" s="46"/>
      <c r="IG315" s="46"/>
      <c r="IH315" s="46"/>
      <c r="II315" s="46"/>
      <c r="IJ315" s="46"/>
      <c r="IK315" s="46"/>
      <c r="IL315" s="46"/>
      <c r="IM315" s="46"/>
      <c r="IN315" s="46"/>
      <c r="IO315" s="46"/>
      <c r="IP315" s="46"/>
      <c r="IQ315" s="46"/>
      <c r="IR315" s="46"/>
      <c r="IS315" s="46"/>
      <c r="IT315" s="46"/>
      <c r="IU315" s="46"/>
      <c r="IV315" s="46"/>
      <c r="IW315" s="46"/>
    </row>
    <row r="316" spans="1:257" s="1" customFormat="1" ht="9" customHeight="1">
      <c r="A316" s="43">
        <v>45233</v>
      </c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5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6"/>
      <c r="CD316" s="46"/>
      <c r="CE316" s="46"/>
      <c r="CF316" s="46"/>
      <c r="CG316" s="46"/>
      <c r="CH316" s="46"/>
      <c r="CI316" s="46"/>
      <c r="CJ316" s="46"/>
      <c r="CK316" s="46"/>
      <c r="CL316" s="46"/>
      <c r="CM316" s="46"/>
      <c r="CN316" s="46"/>
      <c r="CO316" s="46"/>
      <c r="CP316" s="46"/>
      <c r="CQ316" s="46"/>
      <c r="CR316" s="46"/>
      <c r="CS316" s="46"/>
      <c r="CT316" s="46"/>
      <c r="CU316" s="46"/>
      <c r="CV316" s="46"/>
      <c r="CW316" s="46"/>
      <c r="CX316" s="46"/>
      <c r="CY316" s="46"/>
      <c r="CZ316" s="46"/>
      <c r="DA316" s="46"/>
      <c r="DB316" s="46"/>
      <c r="DC316" s="46"/>
      <c r="DD316" s="46"/>
      <c r="DE316" s="46"/>
      <c r="DF316" s="46"/>
      <c r="DG316" s="46"/>
      <c r="DH316" s="46"/>
      <c r="DI316" s="46"/>
      <c r="DJ316" s="46"/>
      <c r="DK316" s="46"/>
      <c r="DL316" s="46"/>
      <c r="DM316" s="46"/>
      <c r="DN316" s="46"/>
      <c r="DO316" s="46"/>
      <c r="DP316" s="46"/>
      <c r="DQ316" s="46"/>
      <c r="DR316" s="46"/>
      <c r="DS316" s="46"/>
      <c r="DT316" s="46"/>
      <c r="DU316" s="46"/>
      <c r="DV316" s="46"/>
      <c r="DW316" s="46"/>
      <c r="DX316" s="46"/>
      <c r="DY316" s="46"/>
      <c r="DZ316" s="46"/>
      <c r="EA316" s="46"/>
      <c r="EB316" s="46"/>
      <c r="EC316" s="46"/>
      <c r="ED316" s="46"/>
      <c r="EE316" s="46"/>
      <c r="EF316" s="46"/>
      <c r="EG316" s="46"/>
      <c r="EH316" s="46"/>
      <c r="EI316" s="46"/>
      <c r="EJ316" s="46"/>
      <c r="EK316" s="46"/>
      <c r="EL316" s="46"/>
      <c r="EM316" s="46"/>
      <c r="EN316" s="46"/>
      <c r="EO316" s="46"/>
      <c r="EP316" s="46"/>
      <c r="EQ316" s="46"/>
      <c r="ER316" s="46"/>
      <c r="ES316" s="46"/>
      <c r="ET316" s="46"/>
      <c r="EU316" s="46"/>
      <c r="EV316" s="46"/>
      <c r="EW316" s="46"/>
      <c r="EX316" s="46"/>
      <c r="EY316" s="46"/>
      <c r="EZ316" s="46"/>
      <c r="FA316" s="46"/>
      <c r="FB316" s="46"/>
      <c r="FC316" s="46"/>
      <c r="FD316" s="46"/>
      <c r="FE316" s="46"/>
      <c r="FF316" s="46"/>
      <c r="FG316" s="46"/>
      <c r="FH316" s="46"/>
      <c r="FI316" s="46"/>
      <c r="FJ316" s="46"/>
      <c r="FK316" s="46"/>
      <c r="FL316" s="46"/>
      <c r="FM316" s="46"/>
      <c r="FN316" s="46"/>
      <c r="FO316" s="46"/>
      <c r="FP316" s="46"/>
      <c r="FQ316" s="46"/>
      <c r="FR316" s="46"/>
      <c r="FS316" s="46"/>
      <c r="FT316" s="46"/>
      <c r="FU316" s="46"/>
      <c r="FV316" s="46"/>
      <c r="FW316" s="46"/>
      <c r="FX316" s="46"/>
      <c r="FY316" s="46"/>
      <c r="FZ316" s="46"/>
      <c r="GA316" s="46"/>
      <c r="GB316" s="46"/>
      <c r="GC316" s="46"/>
      <c r="GD316" s="46"/>
      <c r="GE316" s="46"/>
      <c r="GF316" s="46"/>
      <c r="GG316" s="46"/>
      <c r="GH316" s="46"/>
      <c r="GI316" s="46"/>
      <c r="GJ316" s="46"/>
      <c r="GK316" s="46"/>
      <c r="GL316" s="46"/>
      <c r="GM316" s="46"/>
      <c r="GN316" s="46"/>
      <c r="GO316" s="46"/>
      <c r="GP316" s="46"/>
      <c r="GQ316" s="46"/>
      <c r="GR316" s="46"/>
      <c r="GS316" s="46"/>
      <c r="GT316" s="46"/>
      <c r="GU316" s="46"/>
      <c r="GV316" s="46"/>
      <c r="GW316" s="46"/>
      <c r="GX316" s="46"/>
      <c r="GY316" s="46"/>
      <c r="GZ316" s="46"/>
      <c r="HA316" s="46"/>
      <c r="HB316" s="46"/>
      <c r="HC316" s="46"/>
      <c r="HD316" s="46"/>
      <c r="HE316" s="46"/>
      <c r="HF316" s="46"/>
      <c r="HG316" s="46"/>
      <c r="HH316" s="46"/>
      <c r="HI316" s="46"/>
      <c r="HJ316" s="46"/>
      <c r="HK316" s="46"/>
      <c r="HL316" s="46"/>
      <c r="HM316" s="46"/>
      <c r="HN316" s="46"/>
      <c r="HO316" s="46"/>
      <c r="HP316" s="46"/>
      <c r="HQ316" s="46"/>
      <c r="HR316" s="46"/>
      <c r="HS316" s="46"/>
      <c r="HT316" s="46"/>
      <c r="HU316" s="46"/>
      <c r="HV316" s="46"/>
      <c r="HW316" s="46"/>
      <c r="HX316" s="46"/>
      <c r="HY316" s="46"/>
      <c r="HZ316" s="46"/>
      <c r="IA316" s="46"/>
      <c r="IB316" s="46"/>
      <c r="IC316" s="46"/>
      <c r="ID316" s="46"/>
      <c r="IE316" s="46"/>
      <c r="IF316" s="46"/>
      <c r="IG316" s="46"/>
      <c r="IH316" s="46"/>
      <c r="II316" s="46"/>
      <c r="IJ316" s="46"/>
      <c r="IK316" s="46"/>
      <c r="IL316" s="46"/>
      <c r="IM316" s="46"/>
      <c r="IN316" s="46"/>
      <c r="IO316" s="46"/>
      <c r="IP316" s="46"/>
      <c r="IQ316" s="46"/>
      <c r="IR316" s="46"/>
      <c r="IS316" s="46"/>
      <c r="IT316" s="46"/>
      <c r="IU316" s="46"/>
      <c r="IV316" s="46"/>
      <c r="IW316" s="46"/>
    </row>
    <row r="317" spans="1:257" s="1" customFormat="1" ht="9" customHeight="1">
      <c r="A317" s="43">
        <v>45234</v>
      </c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5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6"/>
      <c r="CD317" s="46"/>
      <c r="CE317" s="46"/>
      <c r="CF317" s="46"/>
      <c r="CG317" s="46"/>
      <c r="CH317" s="46"/>
      <c r="CI317" s="46"/>
      <c r="CJ317" s="46"/>
      <c r="CK317" s="46"/>
      <c r="CL317" s="46"/>
      <c r="CM317" s="46"/>
      <c r="CN317" s="46"/>
      <c r="CO317" s="46"/>
      <c r="CP317" s="46"/>
      <c r="CQ317" s="46"/>
      <c r="CR317" s="46"/>
      <c r="CS317" s="46"/>
      <c r="CT317" s="46"/>
      <c r="CU317" s="46"/>
      <c r="CV317" s="46"/>
      <c r="CW317" s="46"/>
      <c r="CX317" s="46"/>
      <c r="CY317" s="46"/>
      <c r="CZ317" s="46"/>
      <c r="DA317" s="46"/>
      <c r="DB317" s="46"/>
      <c r="DC317" s="46"/>
      <c r="DD317" s="46"/>
      <c r="DE317" s="46"/>
      <c r="DF317" s="46"/>
      <c r="DG317" s="46"/>
      <c r="DH317" s="46"/>
      <c r="DI317" s="46"/>
      <c r="DJ317" s="46"/>
      <c r="DK317" s="46"/>
      <c r="DL317" s="46"/>
      <c r="DM317" s="46"/>
      <c r="DN317" s="46"/>
      <c r="DO317" s="46"/>
      <c r="DP317" s="46"/>
      <c r="DQ317" s="46"/>
      <c r="DR317" s="46"/>
      <c r="DS317" s="46"/>
      <c r="DT317" s="46"/>
      <c r="DU317" s="46"/>
      <c r="DV317" s="46"/>
      <c r="DW317" s="46"/>
      <c r="DX317" s="46"/>
      <c r="DY317" s="46"/>
      <c r="DZ317" s="46"/>
      <c r="EA317" s="46"/>
      <c r="EB317" s="46"/>
      <c r="EC317" s="46"/>
      <c r="ED317" s="46"/>
      <c r="EE317" s="46"/>
      <c r="EF317" s="46"/>
      <c r="EG317" s="46"/>
      <c r="EH317" s="46"/>
      <c r="EI317" s="46"/>
      <c r="EJ317" s="46"/>
      <c r="EK317" s="46"/>
      <c r="EL317" s="46"/>
      <c r="EM317" s="46"/>
      <c r="EN317" s="46"/>
      <c r="EO317" s="46"/>
      <c r="EP317" s="46"/>
      <c r="EQ317" s="46"/>
      <c r="ER317" s="46"/>
      <c r="ES317" s="46"/>
      <c r="ET317" s="46"/>
      <c r="EU317" s="46"/>
      <c r="EV317" s="46"/>
      <c r="EW317" s="46"/>
      <c r="EX317" s="46"/>
      <c r="EY317" s="46"/>
      <c r="EZ317" s="46"/>
      <c r="FA317" s="46"/>
      <c r="FB317" s="46"/>
      <c r="FC317" s="46"/>
      <c r="FD317" s="46"/>
      <c r="FE317" s="46"/>
      <c r="FF317" s="46"/>
      <c r="FG317" s="46"/>
      <c r="FH317" s="46"/>
      <c r="FI317" s="46"/>
      <c r="FJ317" s="46"/>
      <c r="FK317" s="46"/>
      <c r="FL317" s="46"/>
      <c r="FM317" s="46"/>
      <c r="FN317" s="46"/>
      <c r="FO317" s="46"/>
      <c r="FP317" s="46"/>
      <c r="FQ317" s="46"/>
      <c r="FR317" s="46"/>
      <c r="FS317" s="46"/>
      <c r="FT317" s="46"/>
      <c r="FU317" s="46"/>
      <c r="FV317" s="46"/>
      <c r="FW317" s="46"/>
      <c r="FX317" s="46"/>
      <c r="FY317" s="46"/>
      <c r="FZ317" s="46"/>
      <c r="GA317" s="46"/>
      <c r="GB317" s="46"/>
      <c r="GC317" s="46"/>
      <c r="GD317" s="46"/>
      <c r="GE317" s="46"/>
      <c r="GF317" s="46"/>
      <c r="GG317" s="46"/>
      <c r="GH317" s="46"/>
      <c r="GI317" s="46"/>
      <c r="GJ317" s="46"/>
      <c r="GK317" s="46"/>
      <c r="GL317" s="46"/>
      <c r="GM317" s="46"/>
      <c r="GN317" s="46"/>
      <c r="GO317" s="46"/>
      <c r="GP317" s="46"/>
      <c r="GQ317" s="46"/>
      <c r="GR317" s="46"/>
      <c r="GS317" s="46"/>
      <c r="GT317" s="46"/>
      <c r="GU317" s="46"/>
      <c r="GV317" s="46"/>
      <c r="GW317" s="46"/>
      <c r="GX317" s="46"/>
      <c r="GY317" s="46"/>
      <c r="GZ317" s="46"/>
      <c r="HA317" s="46"/>
      <c r="HB317" s="46"/>
      <c r="HC317" s="46"/>
      <c r="HD317" s="46"/>
      <c r="HE317" s="46"/>
      <c r="HF317" s="46"/>
      <c r="HG317" s="46"/>
      <c r="HH317" s="46"/>
      <c r="HI317" s="46"/>
      <c r="HJ317" s="46"/>
      <c r="HK317" s="46"/>
      <c r="HL317" s="46"/>
      <c r="HM317" s="46"/>
      <c r="HN317" s="46"/>
      <c r="HO317" s="46"/>
      <c r="HP317" s="46"/>
      <c r="HQ317" s="46"/>
      <c r="HR317" s="46"/>
      <c r="HS317" s="46"/>
      <c r="HT317" s="46"/>
      <c r="HU317" s="46"/>
      <c r="HV317" s="46"/>
      <c r="HW317" s="46"/>
      <c r="HX317" s="46"/>
      <c r="HY317" s="46"/>
      <c r="HZ317" s="46"/>
      <c r="IA317" s="46"/>
      <c r="IB317" s="46"/>
      <c r="IC317" s="46"/>
      <c r="ID317" s="46"/>
      <c r="IE317" s="46"/>
      <c r="IF317" s="46"/>
      <c r="IG317" s="46"/>
      <c r="IH317" s="46"/>
      <c r="II317" s="46"/>
      <c r="IJ317" s="46"/>
      <c r="IK317" s="46"/>
      <c r="IL317" s="46"/>
      <c r="IM317" s="46"/>
      <c r="IN317" s="46"/>
      <c r="IO317" s="46"/>
      <c r="IP317" s="46"/>
      <c r="IQ317" s="46"/>
      <c r="IR317" s="46"/>
      <c r="IS317" s="46"/>
      <c r="IT317" s="46"/>
      <c r="IU317" s="46"/>
      <c r="IV317" s="46"/>
      <c r="IW317" s="46"/>
    </row>
    <row r="318" spans="1:257" s="1" customFormat="1" ht="9" customHeight="1">
      <c r="A318" s="43">
        <v>45235</v>
      </c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5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6"/>
      <c r="CD318" s="46"/>
      <c r="CE318" s="46"/>
      <c r="CF318" s="46"/>
      <c r="CG318" s="46"/>
      <c r="CH318" s="46"/>
      <c r="CI318" s="46"/>
      <c r="CJ318" s="46"/>
      <c r="CK318" s="46"/>
      <c r="CL318" s="46"/>
      <c r="CM318" s="46"/>
      <c r="CN318" s="46"/>
      <c r="CO318" s="46"/>
      <c r="CP318" s="46"/>
      <c r="CQ318" s="46"/>
      <c r="CR318" s="46"/>
      <c r="CS318" s="46"/>
      <c r="CT318" s="46"/>
      <c r="CU318" s="46"/>
      <c r="CV318" s="46"/>
      <c r="CW318" s="46"/>
      <c r="CX318" s="46"/>
      <c r="CY318" s="46"/>
      <c r="CZ318" s="46"/>
      <c r="DA318" s="46"/>
      <c r="DB318" s="46"/>
      <c r="DC318" s="46"/>
      <c r="DD318" s="46"/>
      <c r="DE318" s="46"/>
      <c r="DF318" s="46"/>
      <c r="DG318" s="46"/>
      <c r="DH318" s="46"/>
      <c r="DI318" s="46"/>
      <c r="DJ318" s="46"/>
      <c r="DK318" s="46"/>
      <c r="DL318" s="46"/>
      <c r="DM318" s="46"/>
      <c r="DN318" s="46"/>
      <c r="DO318" s="46"/>
      <c r="DP318" s="46"/>
      <c r="DQ318" s="46"/>
      <c r="DR318" s="46"/>
      <c r="DS318" s="46"/>
      <c r="DT318" s="46"/>
      <c r="DU318" s="46"/>
      <c r="DV318" s="46"/>
      <c r="DW318" s="46"/>
      <c r="DX318" s="46"/>
      <c r="DY318" s="46"/>
      <c r="DZ318" s="46"/>
      <c r="EA318" s="46"/>
      <c r="EB318" s="46"/>
      <c r="EC318" s="46"/>
      <c r="ED318" s="46"/>
      <c r="EE318" s="46"/>
      <c r="EF318" s="46"/>
      <c r="EG318" s="46"/>
      <c r="EH318" s="46"/>
      <c r="EI318" s="46"/>
      <c r="EJ318" s="46"/>
      <c r="EK318" s="46"/>
      <c r="EL318" s="46"/>
      <c r="EM318" s="46"/>
      <c r="EN318" s="46"/>
      <c r="EO318" s="46"/>
      <c r="EP318" s="46"/>
      <c r="EQ318" s="46"/>
      <c r="ER318" s="46"/>
      <c r="ES318" s="46"/>
      <c r="ET318" s="46"/>
      <c r="EU318" s="46"/>
      <c r="EV318" s="46"/>
      <c r="EW318" s="46"/>
      <c r="EX318" s="46"/>
      <c r="EY318" s="46"/>
      <c r="EZ318" s="46"/>
      <c r="FA318" s="46"/>
      <c r="FB318" s="46"/>
      <c r="FC318" s="46"/>
      <c r="FD318" s="46"/>
      <c r="FE318" s="46"/>
      <c r="FF318" s="46"/>
      <c r="FG318" s="46"/>
      <c r="FH318" s="46"/>
      <c r="FI318" s="46"/>
      <c r="FJ318" s="46"/>
      <c r="FK318" s="46"/>
      <c r="FL318" s="46"/>
      <c r="FM318" s="46"/>
      <c r="FN318" s="46"/>
      <c r="FO318" s="46"/>
      <c r="FP318" s="46"/>
      <c r="FQ318" s="46"/>
      <c r="FR318" s="46"/>
      <c r="FS318" s="46"/>
      <c r="FT318" s="46"/>
      <c r="FU318" s="46"/>
      <c r="FV318" s="46"/>
      <c r="FW318" s="46"/>
      <c r="FX318" s="46"/>
      <c r="FY318" s="46"/>
      <c r="FZ318" s="46"/>
      <c r="GA318" s="46"/>
      <c r="GB318" s="46"/>
      <c r="GC318" s="46"/>
      <c r="GD318" s="46"/>
      <c r="GE318" s="46"/>
      <c r="GF318" s="46"/>
      <c r="GG318" s="46"/>
      <c r="GH318" s="46"/>
      <c r="GI318" s="46"/>
      <c r="GJ318" s="46"/>
      <c r="GK318" s="46"/>
      <c r="GL318" s="46"/>
      <c r="GM318" s="46"/>
      <c r="GN318" s="46"/>
      <c r="GO318" s="46"/>
      <c r="GP318" s="46"/>
      <c r="GQ318" s="46"/>
      <c r="GR318" s="46"/>
      <c r="GS318" s="46"/>
      <c r="GT318" s="46"/>
      <c r="GU318" s="46"/>
      <c r="GV318" s="46"/>
      <c r="GW318" s="46"/>
      <c r="GX318" s="46"/>
      <c r="GY318" s="46"/>
      <c r="GZ318" s="46"/>
      <c r="HA318" s="46"/>
      <c r="HB318" s="46"/>
      <c r="HC318" s="46"/>
      <c r="HD318" s="46"/>
      <c r="HE318" s="46"/>
      <c r="HF318" s="46"/>
      <c r="HG318" s="46"/>
      <c r="HH318" s="46"/>
      <c r="HI318" s="46"/>
      <c r="HJ318" s="46"/>
      <c r="HK318" s="46"/>
      <c r="HL318" s="46"/>
      <c r="HM318" s="46"/>
      <c r="HN318" s="46"/>
      <c r="HO318" s="46"/>
      <c r="HP318" s="46"/>
      <c r="HQ318" s="46"/>
      <c r="HR318" s="46"/>
      <c r="HS318" s="46"/>
      <c r="HT318" s="46"/>
      <c r="HU318" s="46"/>
      <c r="HV318" s="46"/>
      <c r="HW318" s="46"/>
      <c r="HX318" s="46"/>
      <c r="HY318" s="46"/>
      <c r="HZ318" s="46"/>
      <c r="IA318" s="46"/>
      <c r="IB318" s="46"/>
      <c r="IC318" s="46"/>
      <c r="ID318" s="46"/>
      <c r="IE318" s="46"/>
      <c r="IF318" s="46"/>
      <c r="IG318" s="46"/>
      <c r="IH318" s="46"/>
      <c r="II318" s="46"/>
      <c r="IJ318" s="46"/>
      <c r="IK318" s="46"/>
      <c r="IL318" s="46"/>
      <c r="IM318" s="46"/>
      <c r="IN318" s="46"/>
      <c r="IO318" s="46"/>
      <c r="IP318" s="46"/>
      <c r="IQ318" s="46"/>
      <c r="IR318" s="46"/>
      <c r="IS318" s="46"/>
      <c r="IT318" s="46"/>
      <c r="IU318" s="46"/>
      <c r="IV318" s="46"/>
      <c r="IW318" s="46"/>
    </row>
    <row r="319" spans="1:257" s="1" customFormat="1" ht="9" customHeight="1">
      <c r="A319" s="43">
        <v>45236</v>
      </c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5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6"/>
      <c r="CD319" s="46"/>
      <c r="CE319" s="46"/>
      <c r="CF319" s="46"/>
      <c r="CG319" s="46"/>
      <c r="CH319" s="46"/>
      <c r="CI319" s="46"/>
      <c r="CJ319" s="46"/>
      <c r="CK319" s="46"/>
      <c r="CL319" s="46"/>
      <c r="CM319" s="46"/>
      <c r="CN319" s="46"/>
      <c r="CO319" s="46"/>
      <c r="CP319" s="46"/>
      <c r="CQ319" s="46"/>
      <c r="CR319" s="46"/>
      <c r="CS319" s="46"/>
      <c r="CT319" s="46"/>
      <c r="CU319" s="46"/>
      <c r="CV319" s="46"/>
      <c r="CW319" s="46"/>
      <c r="CX319" s="46"/>
      <c r="CY319" s="46"/>
      <c r="CZ319" s="46"/>
      <c r="DA319" s="46"/>
      <c r="DB319" s="46"/>
      <c r="DC319" s="46"/>
      <c r="DD319" s="46"/>
      <c r="DE319" s="46"/>
      <c r="DF319" s="46"/>
      <c r="DG319" s="46"/>
      <c r="DH319" s="46"/>
      <c r="DI319" s="46"/>
      <c r="DJ319" s="46"/>
      <c r="DK319" s="46"/>
      <c r="DL319" s="46"/>
      <c r="DM319" s="46"/>
      <c r="DN319" s="46"/>
      <c r="DO319" s="46"/>
      <c r="DP319" s="46"/>
      <c r="DQ319" s="46"/>
      <c r="DR319" s="46"/>
      <c r="DS319" s="46"/>
      <c r="DT319" s="46"/>
      <c r="DU319" s="46"/>
      <c r="DV319" s="46"/>
      <c r="DW319" s="46"/>
      <c r="DX319" s="46"/>
      <c r="DY319" s="46"/>
      <c r="DZ319" s="46"/>
      <c r="EA319" s="46"/>
      <c r="EB319" s="46"/>
      <c r="EC319" s="46"/>
      <c r="ED319" s="46"/>
      <c r="EE319" s="46"/>
      <c r="EF319" s="46"/>
      <c r="EG319" s="46"/>
      <c r="EH319" s="46"/>
      <c r="EI319" s="46"/>
      <c r="EJ319" s="46"/>
      <c r="EK319" s="46"/>
      <c r="EL319" s="46"/>
      <c r="EM319" s="46"/>
      <c r="EN319" s="46"/>
      <c r="EO319" s="46"/>
      <c r="EP319" s="46"/>
      <c r="EQ319" s="46"/>
      <c r="ER319" s="46"/>
      <c r="ES319" s="46"/>
      <c r="ET319" s="46"/>
      <c r="EU319" s="46"/>
      <c r="EV319" s="46"/>
      <c r="EW319" s="46"/>
      <c r="EX319" s="46"/>
      <c r="EY319" s="46"/>
      <c r="EZ319" s="46"/>
      <c r="FA319" s="46"/>
      <c r="FB319" s="46"/>
      <c r="FC319" s="46"/>
      <c r="FD319" s="46"/>
      <c r="FE319" s="46"/>
      <c r="FF319" s="46"/>
      <c r="FG319" s="46"/>
      <c r="FH319" s="46"/>
      <c r="FI319" s="46"/>
      <c r="FJ319" s="46"/>
      <c r="FK319" s="46"/>
      <c r="FL319" s="46"/>
      <c r="FM319" s="46"/>
      <c r="FN319" s="46"/>
      <c r="FO319" s="46"/>
      <c r="FP319" s="46"/>
      <c r="FQ319" s="46"/>
      <c r="FR319" s="46"/>
      <c r="FS319" s="46"/>
      <c r="FT319" s="46"/>
      <c r="FU319" s="46"/>
      <c r="FV319" s="46"/>
      <c r="FW319" s="46"/>
      <c r="FX319" s="46"/>
      <c r="FY319" s="46"/>
      <c r="FZ319" s="46"/>
      <c r="GA319" s="46"/>
      <c r="GB319" s="46"/>
      <c r="GC319" s="46"/>
      <c r="GD319" s="46"/>
      <c r="GE319" s="46"/>
      <c r="GF319" s="46"/>
      <c r="GG319" s="46"/>
      <c r="GH319" s="46"/>
      <c r="GI319" s="46"/>
      <c r="GJ319" s="46"/>
      <c r="GK319" s="46"/>
      <c r="GL319" s="46"/>
      <c r="GM319" s="46"/>
      <c r="GN319" s="46"/>
      <c r="GO319" s="46"/>
      <c r="GP319" s="46"/>
      <c r="GQ319" s="46"/>
      <c r="GR319" s="46"/>
      <c r="GS319" s="46"/>
      <c r="GT319" s="46"/>
      <c r="GU319" s="46"/>
      <c r="GV319" s="46"/>
      <c r="GW319" s="46"/>
      <c r="GX319" s="46"/>
      <c r="GY319" s="46"/>
      <c r="GZ319" s="46"/>
      <c r="HA319" s="46"/>
      <c r="HB319" s="46"/>
      <c r="HC319" s="46"/>
      <c r="HD319" s="46"/>
      <c r="HE319" s="46"/>
      <c r="HF319" s="46"/>
      <c r="HG319" s="46"/>
      <c r="HH319" s="46"/>
      <c r="HI319" s="46"/>
      <c r="HJ319" s="46"/>
      <c r="HK319" s="46"/>
      <c r="HL319" s="46"/>
      <c r="HM319" s="46"/>
      <c r="HN319" s="46"/>
      <c r="HO319" s="46"/>
      <c r="HP319" s="46"/>
      <c r="HQ319" s="46"/>
      <c r="HR319" s="46"/>
      <c r="HS319" s="46"/>
      <c r="HT319" s="46"/>
      <c r="HU319" s="46"/>
      <c r="HV319" s="46"/>
      <c r="HW319" s="46"/>
      <c r="HX319" s="46"/>
      <c r="HY319" s="46"/>
      <c r="HZ319" s="46"/>
      <c r="IA319" s="46"/>
      <c r="IB319" s="46"/>
      <c r="IC319" s="46"/>
      <c r="ID319" s="46"/>
      <c r="IE319" s="46"/>
      <c r="IF319" s="46"/>
      <c r="IG319" s="46"/>
      <c r="IH319" s="46"/>
      <c r="II319" s="46"/>
      <c r="IJ319" s="46"/>
      <c r="IK319" s="46"/>
      <c r="IL319" s="46"/>
      <c r="IM319" s="46"/>
      <c r="IN319" s="46"/>
      <c r="IO319" s="46"/>
      <c r="IP319" s="46"/>
      <c r="IQ319" s="46"/>
      <c r="IR319" s="46"/>
      <c r="IS319" s="46"/>
      <c r="IT319" s="46"/>
      <c r="IU319" s="46"/>
      <c r="IV319" s="46"/>
      <c r="IW319" s="46"/>
    </row>
    <row r="320" spans="1:257" s="1" customFormat="1" ht="9" customHeight="1">
      <c r="A320" s="43">
        <v>45237</v>
      </c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5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6"/>
      <c r="CD320" s="46"/>
      <c r="CE320" s="46"/>
      <c r="CF320" s="46"/>
      <c r="CG320" s="46"/>
      <c r="CH320" s="46"/>
      <c r="CI320" s="46"/>
      <c r="CJ320" s="46"/>
      <c r="CK320" s="46"/>
      <c r="CL320" s="46"/>
      <c r="CM320" s="46"/>
      <c r="CN320" s="46"/>
      <c r="CO320" s="46"/>
      <c r="CP320" s="46"/>
      <c r="CQ320" s="46"/>
      <c r="CR320" s="46"/>
      <c r="CS320" s="46"/>
      <c r="CT320" s="46"/>
      <c r="CU320" s="46"/>
      <c r="CV320" s="46"/>
      <c r="CW320" s="46"/>
      <c r="CX320" s="46"/>
      <c r="CY320" s="46"/>
      <c r="CZ320" s="46"/>
      <c r="DA320" s="46"/>
      <c r="DB320" s="46"/>
      <c r="DC320" s="46"/>
      <c r="DD320" s="46"/>
      <c r="DE320" s="46"/>
      <c r="DF320" s="46"/>
      <c r="DG320" s="46"/>
      <c r="DH320" s="46"/>
      <c r="DI320" s="46"/>
      <c r="DJ320" s="46"/>
      <c r="DK320" s="46"/>
      <c r="DL320" s="46"/>
      <c r="DM320" s="46"/>
      <c r="DN320" s="46"/>
      <c r="DO320" s="46"/>
      <c r="DP320" s="46"/>
      <c r="DQ320" s="46"/>
      <c r="DR320" s="46"/>
      <c r="DS320" s="46"/>
      <c r="DT320" s="46"/>
      <c r="DU320" s="46"/>
      <c r="DV320" s="46"/>
      <c r="DW320" s="46"/>
      <c r="DX320" s="46"/>
      <c r="DY320" s="46"/>
      <c r="DZ320" s="46"/>
      <c r="EA320" s="46"/>
      <c r="EB320" s="46"/>
      <c r="EC320" s="46"/>
      <c r="ED320" s="46"/>
      <c r="EE320" s="46"/>
      <c r="EF320" s="46"/>
      <c r="EG320" s="46"/>
      <c r="EH320" s="46"/>
      <c r="EI320" s="46"/>
      <c r="EJ320" s="46"/>
      <c r="EK320" s="46"/>
      <c r="EL320" s="46"/>
      <c r="EM320" s="46"/>
      <c r="EN320" s="46"/>
      <c r="EO320" s="46"/>
      <c r="EP320" s="46"/>
      <c r="EQ320" s="46"/>
      <c r="ER320" s="46"/>
      <c r="ES320" s="46"/>
      <c r="ET320" s="46"/>
      <c r="EU320" s="46"/>
      <c r="EV320" s="46"/>
      <c r="EW320" s="46"/>
      <c r="EX320" s="46"/>
      <c r="EY320" s="46"/>
      <c r="EZ320" s="46"/>
      <c r="FA320" s="46"/>
      <c r="FB320" s="46"/>
      <c r="FC320" s="46"/>
      <c r="FD320" s="46"/>
      <c r="FE320" s="46"/>
      <c r="FF320" s="46"/>
      <c r="FG320" s="46"/>
      <c r="FH320" s="46"/>
      <c r="FI320" s="46"/>
      <c r="FJ320" s="46"/>
      <c r="FK320" s="46"/>
      <c r="FL320" s="46"/>
      <c r="FM320" s="46"/>
      <c r="FN320" s="46"/>
      <c r="FO320" s="46"/>
      <c r="FP320" s="46"/>
      <c r="FQ320" s="46"/>
      <c r="FR320" s="46"/>
      <c r="FS320" s="46"/>
      <c r="FT320" s="46"/>
      <c r="FU320" s="46"/>
      <c r="FV320" s="46"/>
      <c r="FW320" s="46"/>
      <c r="FX320" s="46"/>
      <c r="FY320" s="46"/>
      <c r="FZ320" s="46"/>
      <c r="GA320" s="46"/>
      <c r="GB320" s="46"/>
      <c r="GC320" s="46"/>
      <c r="GD320" s="46"/>
      <c r="GE320" s="46"/>
      <c r="GF320" s="46"/>
      <c r="GG320" s="46"/>
      <c r="GH320" s="46"/>
      <c r="GI320" s="46"/>
      <c r="GJ320" s="46"/>
      <c r="GK320" s="46"/>
      <c r="GL320" s="46"/>
      <c r="GM320" s="46"/>
      <c r="GN320" s="46"/>
      <c r="GO320" s="46"/>
      <c r="GP320" s="46"/>
      <c r="GQ320" s="46"/>
      <c r="GR320" s="46"/>
      <c r="GS320" s="46"/>
      <c r="GT320" s="46"/>
      <c r="GU320" s="46"/>
      <c r="GV320" s="46"/>
      <c r="GW320" s="46"/>
      <c r="GX320" s="46"/>
      <c r="GY320" s="46"/>
      <c r="GZ320" s="46"/>
      <c r="HA320" s="46"/>
      <c r="HB320" s="46"/>
      <c r="HC320" s="46"/>
      <c r="HD320" s="46"/>
      <c r="HE320" s="46"/>
      <c r="HF320" s="46"/>
      <c r="HG320" s="46"/>
      <c r="HH320" s="46"/>
      <c r="HI320" s="46"/>
      <c r="HJ320" s="46"/>
      <c r="HK320" s="46"/>
      <c r="HL320" s="46"/>
      <c r="HM320" s="46"/>
      <c r="HN320" s="46"/>
      <c r="HO320" s="46"/>
      <c r="HP320" s="46"/>
      <c r="HQ320" s="46"/>
      <c r="HR320" s="46"/>
      <c r="HS320" s="46"/>
      <c r="HT320" s="46"/>
      <c r="HU320" s="46"/>
      <c r="HV320" s="46"/>
      <c r="HW320" s="46"/>
      <c r="HX320" s="46"/>
      <c r="HY320" s="46"/>
      <c r="HZ320" s="46"/>
      <c r="IA320" s="46"/>
      <c r="IB320" s="46"/>
      <c r="IC320" s="46"/>
      <c r="ID320" s="46"/>
      <c r="IE320" s="46"/>
      <c r="IF320" s="46"/>
      <c r="IG320" s="46"/>
      <c r="IH320" s="46"/>
      <c r="II320" s="46"/>
      <c r="IJ320" s="46"/>
      <c r="IK320" s="46"/>
      <c r="IL320" s="46"/>
      <c r="IM320" s="46"/>
      <c r="IN320" s="46"/>
      <c r="IO320" s="46"/>
      <c r="IP320" s="46"/>
      <c r="IQ320" s="46"/>
      <c r="IR320" s="46"/>
      <c r="IS320" s="46"/>
      <c r="IT320" s="46"/>
      <c r="IU320" s="46"/>
      <c r="IV320" s="46"/>
      <c r="IW320" s="46"/>
    </row>
    <row r="321" spans="1:257" s="1" customFormat="1" ht="9" customHeight="1">
      <c r="A321" s="43">
        <v>45238</v>
      </c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5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6"/>
      <c r="CD321" s="46"/>
      <c r="CE321" s="46"/>
      <c r="CF321" s="46"/>
      <c r="CG321" s="46"/>
      <c r="CH321" s="46"/>
      <c r="CI321" s="46"/>
      <c r="CJ321" s="46"/>
      <c r="CK321" s="46"/>
      <c r="CL321" s="46"/>
      <c r="CM321" s="46"/>
      <c r="CN321" s="46"/>
      <c r="CO321" s="46"/>
      <c r="CP321" s="46"/>
      <c r="CQ321" s="46"/>
      <c r="CR321" s="46"/>
      <c r="CS321" s="46"/>
      <c r="CT321" s="46"/>
      <c r="CU321" s="46"/>
      <c r="CV321" s="46"/>
      <c r="CW321" s="46"/>
      <c r="CX321" s="46"/>
      <c r="CY321" s="46"/>
      <c r="CZ321" s="46"/>
      <c r="DA321" s="46"/>
      <c r="DB321" s="46"/>
      <c r="DC321" s="46"/>
      <c r="DD321" s="46"/>
      <c r="DE321" s="46"/>
      <c r="DF321" s="46"/>
      <c r="DG321" s="46"/>
      <c r="DH321" s="46"/>
      <c r="DI321" s="46"/>
      <c r="DJ321" s="46"/>
      <c r="DK321" s="46"/>
      <c r="DL321" s="46"/>
      <c r="DM321" s="46"/>
      <c r="DN321" s="46"/>
      <c r="DO321" s="46"/>
      <c r="DP321" s="46"/>
      <c r="DQ321" s="46"/>
      <c r="DR321" s="46"/>
      <c r="DS321" s="46"/>
      <c r="DT321" s="46"/>
      <c r="DU321" s="46"/>
      <c r="DV321" s="46"/>
      <c r="DW321" s="46"/>
      <c r="DX321" s="46"/>
      <c r="DY321" s="46"/>
      <c r="DZ321" s="46"/>
      <c r="EA321" s="46"/>
      <c r="EB321" s="46"/>
      <c r="EC321" s="46"/>
      <c r="ED321" s="46"/>
      <c r="EE321" s="46"/>
      <c r="EF321" s="46"/>
      <c r="EG321" s="46"/>
      <c r="EH321" s="46"/>
      <c r="EI321" s="46"/>
      <c r="EJ321" s="46"/>
      <c r="EK321" s="46"/>
      <c r="EL321" s="46"/>
      <c r="EM321" s="46"/>
      <c r="EN321" s="46"/>
      <c r="EO321" s="46"/>
      <c r="EP321" s="46"/>
      <c r="EQ321" s="46"/>
      <c r="ER321" s="46"/>
      <c r="ES321" s="46"/>
      <c r="ET321" s="46"/>
      <c r="EU321" s="46"/>
      <c r="EV321" s="46"/>
      <c r="EW321" s="46"/>
      <c r="EX321" s="46"/>
      <c r="EY321" s="46"/>
      <c r="EZ321" s="46"/>
      <c r="FA321" s="46"/>
      <c r="FB321" s="46"/>
      <c r="FC321" s="46"/>
      <c r="FD321" s="46"/>
      <c r="FE321" s="46"/>
      <c r="FF321" s="46"/>
      <c r="FG321" s="46"/>
      <c r="FH321" s="46"/>
      <c r="FI321" s="46"/>
      <c r="FJ321" s="46"/>
      <c r="FK321" s="46"/>
      <c r="FL321" s="46"/>
      <c r="FM321" s="46"/>
      <c r="FN321" s="46"/>
      <c r="FO321" s="46"/>
      <c r="FP321" s="46"/>
      <c r="FQ321" s="46"/>
      <c r="FR321" s="46"/>
      <c r="FS321" s="46"/>
      <c r="FT321" s="46"/>
      <c r="FU321" s="46"/>
      <c r="FV321" s="46"/>
      <c r="FW321" s="46"/>
      <c r="FX321" s="46"/>
      <c r="FY321" s="46"/>
      <c r="FZ321" s="46"/>
      <c r="GA321" s="46"/>
      <c r="GB321" s="46"/>
      <c r="GC321" s="46"/>
      <c r="GD321" s="46"/>
      <c r="GE321" s="46"/>
      <c r="GF321" s="46"/>
      <c r="GG321" s="46"/>
      <c r="GH321" s="46"/>
      <c r="GI321" s="46"/>
      <c r="GJ321" s="46"/>
      <c r="GK321" s="46"/>
      <c r="GL321" s="46"/>
      <c r="GM321" s="46"/>
      <c r="GN321" s="46"/>
      <c r="GO321" s="46"/>
      <c r="GP321" s="46"/>
      <c r="GQ321" s="46"/>
      <c r="GR321" s="46"/>
      <c r="GS321" s="46"/>
      <c r="GT321" s="46"/>
      <c r="GU321" s="46"/>
      <c r="GV321" s="46"/>
      <c r="GW321" s="46"/>
      <c r="GX321" s="46"/>
      <c r="GY321" s="46"/>
      <c r="GZ321" s="46"/>
      <c r="HA321" s="46"/>
      <c r="HB321" s="46"/>
      <c r="HC321" s="46"/>
      <c r="HD321" s="46"/>
      <c r="HE321" s="46"/>
      <c r="HF321" s="46"/>
      <c r="HG321" s="46"/>
      <c r="HH321" s="46"/>
      <c r="HI321" s="46"/>
      <c r="HJ321" s="46"/>
      <c r="HK321" s="46"/>
      <c r="HL321" s="46"/>
      <c r="HM321" s="46"/>
      <c r="HN321" s="46"/>
      <c r="HO321" s="46"/>
      <c r="HP321" s="46"/>
      <c r="HQ321" s="46"/>
      <c r="HR321" s="46"/>
      <c r="HS321" s="46"/>
      <c r="HT321" s="46"/>
      <c r="HU321" s="46"/>
      <c r="HV321" s="46"/>
      <c r="HW321" s="46"/>
      <c r="HX321" s="46"/>
      <c r="HY321" s="46"/>
      <c r="HZ321" s="46"/>
      <c r="IA321" s="46"/>
      <c r="IB321" s="46"/>
      <c r="IC321" s="46"/>
      <c r="ID321" s="46"/>
      <c r="IE321" s="46"/>
      <c r="IF321" s="46"/>
      <c r="IG321" s="46"/>
      <c r="IH321" s="46"/>
      <c r="II321" s="46"/>
      <c r="IJ321" s="46"/>
      <c r="IK321" s="46"/>
      <c r="IL321" s="46"/>
      <c r="IM321" s="46"/>
      <c r="IN321" s="46"/>
      <c r="IO321" s="46"/>
      <c r="IP321" s="46"/>
      <c r="IQ321" s="46"/>
      <c r="IR321" s="46"/>
      <c r="IS321" s="46"/>
      <c r="IT321" s="46"/>
      <c r="IU321" s="46"/>
      <c r="IV321" s="46"/>
      <c r="IW321" s="46"/>
    </row>
    <row r="322" spans="1:257" s="1" customFormat="1" ht="9" customHeight="1">
      <c r="A322" s="43">
        <v>45239</v>
      </c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5"/>
      <c r="BC322" s="44"/>
      <c r="BD322" s="44"/>
      <c r="BE322" s="44"/>
      <c r="BF322" s="44"/>
      <c r="BG322" s="44"/>
      <c r="BH322" s="44"/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4"/>
      <c r="BT322" s="44"/>
      <c r="BU322" s="44"/>
      <c r="BV322" s="44"/>
      <c r="BW322" s="44"/>
      <c r="BX322" s="44"/>
      <c r="BY322" s="44"/>
      <c r="BZ322" s="44"/>
      <c r="CA322" s="44"/>
      <c r="CB322" s="44"/>
      <c r="CC322" s="46"/>
      <c r="CD322" s="46"/>
      <c r="CE322" s="46"/>
      <c r="CF322" s="46"/>
      <c r="CG322" s="46"/>
      <c r="CH322" s="46"/>
      <c r="CI322" s="46"/>
      <c r="CJ322" s="46"/>
      <c r="CK322" s="46"/>
      <c r="CL322" s="46"/>
      <c r="CM322" s="46"/>
      <c r="CN322" s="46"/>
      <c r="CO322" s="46"/>
      <c r="CP322" s="46"/>
      <c r="CQ322" s="46"/>
      <c r="CR322" s="46"/>
      <c r="CS322" s="46"/>
      <c r="CT322" s="46"/>
      <c r="CU322" s="46"/>
      <c r="CV322" s="46"/>
      <c r="CW322" s="46"/>
      <c r="CX322" s="46"/>
      <c r="CY322" s="46"/>
      <c r="CZ322" s="46"/>
      <c r="DA322" s="46"/>
      <c r="DB322" s="46"/>
      <c r="DC322" s="46"/>
      <c r="DD322" s="46"/>
      <c r="DE322" s="46"/>
      <c r="DF322" s="46"/>
      <c r="DG322" s="46"/>
      <c r="DH322" s="46"/>
      <c r="DI322" s="46"/>
      <c r="DJ322" s="46"/>
      <c r="DK322" s="46"/>
      <c r="DL322" s="46"/>
      <c r="DM322" s="46"/>
      <c r="DN322" s="46"/>
      <c r="DO322" s="46"/>
      <c r="DP322" s="46"/>
      <c r="DQ322" s="46"/>
      <c r="DR322" s="46"/>
      <c r="DS322" s="46"/>
      <c r="DT322" s="46"/>
      <c r="DU322" s="46"/>
      <c r="DV322" s="46"/>
      <c r="DW322" s="46"/>
      <c r="DX322" s="46"/>
      <c r="DY322" s="46"/>
      <c r="DZ322" s="46"/>
      <c r="EA322" s="46"/>
      <c r="EB322" s="46"/>
      <c r="EC322" s="46"/>
      <c r="ED322" s="46"/>
      <c r="EE322" s="46"/>
      <c r="EF322" s="46"/>
      <c r="EG322" s="46"/>
      <c r="EH322" s="46"/>
      <c r="EI322" s="46"/>
      <c r="EJ322" s="46"/>
      <c r="EK322" s="46"/>
      <c r="EL322" s="46"/>
      <c r="EM322" s="46"/>
      <c r="EN322" s="46"/>
      <c r="EO322" s="46"/>
      <c r="EP322" s="46"/>
      <c r="EQ322" s="46"/>
      <c r="ER322" s="46"/>
      <c r="ES322" s="46"/>
      <c r="ET322" s="46"/>
      <c r="EU322" s="46"/>
      <c r="EV322" s="46"/>
      <c r="EW322" s="46"/>
      <c r="EX322" s="46"/>
      <c r="EY322" s="46"/>
      <c r="EZ322" s="46"/>
      <c r="FA322" s="46"/>
      <c r="FB322" s="46"/>
      <c r="FC322" s="46"/>
      <c r="FD322" s="46"/>
      <c r="FE322" s="46"/>
      <c r="FF322" s="46"/>
      <c r="FG322" s="46"/>
      <c r="FH322" s="46"/>
      <c r="FI322" s="46"/>
      <c r="FJ322" s="46"/>
      <c r="FK322" s="46"/>
      <c r="FL322" s="46"/>
      <c r="FM322" s="46"/>
      <c r="FN322" s="46"/>
      <c r="FO322" s="46"/>
      <c r="FP322" s="46"/>
      <c r="FQ322" s="46"/>
      <c r="FR322" s="46"/>
      <c r="FS322" s="46"/>
      <c r="FT322" s="46"/>
      <c r="FU322" s="46"/>
      <c r="FV322" s="46"/>
      <c r="FW322" s="46"/>
      <c r="FX322" s="46"/>
      <c r="FY322" s="46"/>
      <c r="FZ322" s="46"/>
      <c r="GA322" s="46"/>
      <c r="GB322" s="46"/>
      <c r="GC322" s="46"/>
      <c r="GD322" s="46"/>
      <c r="GE322" s="46"/>
      <c r="GF322" s="46"/>
      <c r="GG322" s="46"/>
      <c r="GH322" s="46"/>
      <c r="GI322" s="46"/>
      <c r="GJ322" s="46"/>
      <c r="GK322" s="46"/>
      <c r="GL322" s="46"/>
      <c r="GM322" s="46"/>
      <c r="GN322" s="46"/>
      <c r="GO322" s="46"/>
      <c r="GP322" s="46"/>
      <c r="GQ322" s="46"/>
      <c r="GR322" s="46"/>
      <c r="GS322" s="46"/>
      <c r="GT322" s="46"/>
      <c r="GU322" s="46"/>
      <c r="GV322" s="46"/>
      <c r="GW322" s="46"/>
      <c r="GX322" s="46"/>
      <c r="GY322" s="46"/>
      <c r="GZ322" s="46"/>
      <c r="HA322" s="46"/>
      <c r="HB322" s="46"/>
      <c r="HC322" s="46"/>
      <c r="HD322" s="46"/>
      <c r="HE322" s="46"/>
      <c r="HF322" s="46"/>
      <c r="HG322" s="46"/>
      <c r="HH322" s="46"/>
      <c r="HI322" s="46"/>
      <c r="HJ322" s="46"/>
      <c r="HK322" s="46"/>
      <c r="HL322" s="46"/>
      <c r="HM322" s="46"/>
      <c r="HN322" s="46"/>
      <c r="HO322" s="46"/>
      <c r="HP322" s="46"/>
      <c r="HQ322" s="46"/>
      <c r="HR322" s="46"/>
      <c r="HS322" s="46"/>
      <c r="HT322" s="46"/>
      <c r="HU322" s="46"/>
      <c r="HV322" s="46"/>
      <c r="HW322" s="46"/>
      <c r="HX322" s="46"/>
      <c r="HY322" s="46"/>
      <c r="HZ322" s="46"/>
      <c r="IA322" s="46"/>
      <c r="IB322" s="46"/>
      <c r="IC322" s="46"/>
      <c r="ID322" s="46"/>
      <c r="IE322" s="46"/>
      <c r="IF322" s="46"/>
      <c r="IG322" s="46"/>
      <c r="IH322" s="46"/>
      <c r="II322" s="46"/>
      <c r="IJ322" s="46"/>
      <c r="IK322" s="46"/>
      <c r="IL322" s="46"/>
      <c r="IM322" s="46"/>
      <c r="IN322" s="46"/>
      <c r="IO322" s="46"/>
      <c r="IP322" s="46"/>
      <c r="IQ322" s="46"/>
      <c r="IR322" s="46"/>
      <c r="IS322" s="46"/>
      <c r="IT322" s="46"/>
      <c r="IU322" s="46"/>
      <c r="IV322" s="46"/>
      <c r="IW322" s="46"/>
    </row>
    <row r="323" spans="1:257" s="1" customFormat="1" ht="9" customHeight="1">
      <c r="A323" s="43">
        <v>45240</v>
      </c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5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6"/>
      <c r="CD323" s="46"/>
      <c r="CE323" s="46"/>
      <c r="CF323" s="46"/>
      <c r="CG323" s="46"/>
      <c r="CH323" s="46"/>
      <c r="CI323" s="46"/>
      <c r="CJ323" s="46"/>
      <c r="CK323" s="46"/>
      <c r="CL323" s="46"/>
      <c r="CM323" s="46"/>
      <c r="CN323" s="46"/>
      <c r="CO323" s="46"/>
      <c r="CP323" s="46"/>
      <c r="CQ323" s="46"/>
      <c r="CR323" s="46"/>
      <c r="CS323" s="46"/>
      <c r="CT323" s="46"/>
      <c r="CU323" s="46"/>
      <c r="CV323" s="46"/>
      <c r="CW323" s="46"/>
      <c r="CX323" s="46"/>
      <c r="CY323" s="46"/>
      <c r="CZ323" s="46"/>
      <c r="DA323" s="46"/>
      <c r="DB323" s="46"/>
      <c r="DC323" s="46"/>
      <c r="DD323" s="46"/>
      <c r="DE323" s="46"/>
      <c r="DF323" s="46"/>
      <c r="DG323" s="46"/>
      <c r="DH323" s="46"/>
      <c r="DI323" s="46"/>
      <c r="DJ323" s="46"/>
      <c r="DK323" s="46"/>
      <c r="DL323" s="46"/>
      <c r="DM323" s="46"/>
      <c r="DN323" s="46"/>
      <c r="DO323" s="46"/>
      <c r="DP323" s="46"/>
      <c r="DQ323" s="46"/>
      <c r="DR323" s="46"/>
      <c r="DS323" s="46"/>
      <c r="DT323" s="46"/>
      <c r="DU323" s="46"/>
      <c r="DV323" s="46"/>
      <c r="DW323" s="46"/>
      <c r="DX323" s="46"/>
      <c r="DY323" s="46"/>
      <c r="DZ323" s="46"/>
      <c r="EA323" s="46"/>
      <c r="EB323" s="46"/>
      <c r="EC323" s="46"/>
      <c r="ED323" s="46"/>
      <c r="EE323" s="46"/>
      <c r="EF323" s="46"/>
      <c r="EG323" s="46"/>
      <c r="EH323" s="46"/>
      <c r="EI323" s="46"/>
      <c r="EJ323" s="46"/>
      <c r="EK323" s="46"/>
      <c r="EL323" s="46"/>
      <c r="EM323" s="46"/>
      <c r="EN323" s="46"/>
      <c r="EO323" s="46"/>
      <c r="EP323" s="46"/>
      <c r="EQ323" s="46"/>
      <c r="ER323" s="46"/>
      <c r="ES323" s="46"/>
      <c r="ET323" s="46"/>
      <c r="EU323" s="46"/>
      <c r="EV323" s="46"/>
      <c r="EW323" s="46"/>
      <c r="EX323" s="46"/>
      <c r="EY323" s="46"/>
      <c r="EZ323" s="46"/>
      <c r="FA323" s="46"/>
      <c r="FB323" s="46"/>
      <c r="FC323" s="46"/>
      <c r="FD323" s="46"/>
      <c r="FE323" s="46"/>
      <c r="FF323" s="46"/>
      <c r="FG323" s="46"/>
      <c r="FH323" s="46"/>
      <c r="FI323" s="46"/>
      <c r="FJ323" s="46"/>
      <c r="FK323" s="46"/>
      <c r="FL323" s="46"/>
      <c r="FM323" s="46"/>
      <c r="FN323" s="46"/>
      <c r="FO323" s="46"/>
      <c r="FP323" s="46"/>
      <c r="FQ323" s="46"/>
      <c r="FR323" s="46"/>
      <c r="FS323" s="46"/>
      <c r="FT323" s="46"/>
      <c r="FU323" s="46"/>
      <c r="FV323" s="46"/>
      <c r="FW323" s="46"/>
      <c r="FX323" s="46"/>
      <c r="FY323" s="46"/>
      <c r="FZ323" s="46"/>
      <c r="GA323" s="46"/>
      <c r="GB323" s="46"/>
      <c r="GC323" s="46"/>
      <c r="GD323" s="46"/>
      <c r="GE323" s="46"/>
      <c r="GF323" s="46"/>
      <c r="GG323" s="46"/>
      <c r="GH323" s="46"/>
      <c r="GI323" s="46"/>
      <c r="GJ323" s="46"/>
      <c r="GK323" s="46"/>
      <c r="GL323" s="46"/>
      <c r="GM323" s="46"/>
      <c r="GN323" s="46"/>
      <c r="GO323" s="46"/>
      <c r="GP323" s="46"/>
      <c r="GQ323" s="46"/>
      <c r="GR323" s="46"/>
      <c r="GS323" s="46"/>
      <c r="GT323" s="46"/>
      <c r="GU323" s="46"/>
      <c r="GV323" s="46"/>
      <c r="GW323" s="46"/>
      <c r="GX323" s="46"/>
      <c r="GY323" s="46"/>
      <c r="GZ323" s="46"/>
      <c r="HA323" s="46"/>
      <c r="HB323" s="46"/>
      <c r="HC323" s="46"/>
      <c r="HD323" s="46"/>
      <c r="HE323" s="46"/>
      <c r="HF323" s="46"/>
      <c r="HG323" s="46"/>
      <c r="HH323" s="46"/>
      <c r="HI323" s="46"/>
      <c r="HJ323" s="46"/>
      <c r="HK323" s="46"/>
      <c r="HL323" s="46"/>
      <c r="HM323" s="46"/>
      <c r="HN323" s="46"/>
      <c r="HO323" s="46"/>
      <c r="HP323" s="46"/>
      <c r="HQ323" s="46"/>
      <c r="HR323" s="46"/>
      <c r="HS323" s="46"/>
      <c r="HT323" s="46"/>
      <c r="HU323" s="46"/>
      <c r="HV323" s="46"/>
      <c r="HW323" s="46"/>
      <c r="HX323" s="46"/>
      <c r="HY323" s="46"/>
      <c r="HZ323" s="46"/>
      <c r="IA323" s="46"/>
      <c r="IB323" s="46"/>
      <c r="IC323" s="46"/>
      <c r="ID323" s="46"/>
      <c r="IE323" s="46"/>
      <c r="IF323" s="46"/>
      <c r="IG323" s="46"/>
      <c r="IH323" s="46"/>
      <c r="II323" s="46"/>
      <c r="IJ323" s="46"/>
      <c r="IK323" s="46"/>
      <c r="IL323" s="46"/>
      <c r="IM323" s="46"/>
      <c r="IN323" s="46"/>
      <c r="IO323" s="46"/>
      <c r="IP323" s="46"/>
      <c r="IQ323" s="46"/>
      <c r="IR323" s="46"/>
      <c r="IS323" s="46"/>
      <c r="IT323" s="46"/>
      <c r="IU323" s="46"/>
      <c r="IV323" s="46"/>
      <c r="IW323" s="46"/>
    </row>
    <row r="324" spans="1:257" s="1" customFormat="1" ht="9" customHeight="1">
      <c r="A324" s="43">
        <v>45241</v>
      </c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5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6"/>
      <c r="CD324" s="46"/>
      <c r="CE324" s="46"/>
      <c r="CF324" s="46"/>
      <c r="CG324" s="46"/>
      <c r="CH324" s="46"/>
      <c r="CI324" s="46"/>
      <c r="CJ324" s="46"/>
      <c r="CK324" s="46"/>
      <c r="CL324" s="46"/>
      <c r="CM324" s="46"/>
      <c r="CN324" s="46"/>
      <c r="CO324" s="46"/>
      <c r="CP324" s="46"/>
      <c r="CQ324" s="46"/>
      <c r="CR324" s="46"/>
      <c r="CS324" s="46"/>
      <c r="CT324" s="46"/>
      <c r="CU324" s="46"/>
      <c r="CV324" s="46"/>
      <c r="CW324" s="46"/>
      <c r="CX324" s="46"/>
      <c r="CY324" s="46"/>
      <c r="CZ324" s="46"/>
      <c r="DA324" s="46"/>
      <c r="DB324" s="46"/>
      <c r="DC324" s="46"/>
      <c r="DD324" s="46"/>
      <c r="DE324" s="46"/>
      <c r="DF324" s="46"/>
      <c r="DG324" s="46"/>
      <c r="DH324" s="46"/>
      <c r="DI324" s="46"/>
      <c r="DJ324" s="46"/>
      <c r="DK324" s="46"/>
      <c r="DL324" s="46"/>
      <c r="DM324" s="46"/>
      <c r="DN324" s="46"/>
      <c r="DO324" s="46"/>
      <c r="DP324" s="46"/>
      <c r="DQ324" s="46"/>
      <c r="DR324" s="46"/>
      <c r="DS324" s="46"/>
      <c r="DT324" s="46"/>
      <c r="DU324" s="46"/>
      <c r="DV324" s="46"/>
      <c r="DW324" s="46"/>
      <c r="DX324" s="46"/>
      <c r="DY324" s="46"/>
      <c r="DZ324" s="46"/>
      <c r="EA324" s="46"/>
      <c r="EB324" s="46"/>
      <c r="EC324" s="46"/>
      <c r="ED324" s="46"/>
      <c r="EE324" s="46"/>
      <c r="EF324" s="46"/>
      <c r="EG324" s="46"/>
      <c r="EH324" s="46"/>
      <c r="EI324" s="46"/>
      <c r="EJ324" s="46"/>
      <c r="EK324" s="46"/>
      <c r="EL324" s="46"/>
      <c r="EM324" s="46"/>
      <c r="EN324" s="46"/>
      <c r="EO324" s="46"/>
      <c r="EP324" s="46"/>
      <c r="EQ324" s="46"/>
      <c r="ER324" s="46"/>
      <c r="ES324" s="46"/>
      <c r="ET324" s="46"/>
      <c r="EU324" s="46"/>
      <c r="EV324" s="46"/>
      <c r="EW324" s="46"/>
      <c r="EX324" s="46"/>
      <c r="EY324" s="46"/>
      <c r="EZ324" s="46"/>
      <c r="FA324" s="46"/>
      <c r="FB324" s="46"/>
      <c r="FC324" s="46"/>
      <c r="FD324" s="46"/>
      <c r="FE324" s="46"/>
      <c r="FF324" s="46"/>
      <c r="FG324" s="46"/>
      <c r="FH324" s="46"/>
      <c r="FI324" s="46"/>
      <c r="FJ324" s="46"/>
      <c r="FK324" s="46"/>
      <c r="FL324" s="46"/>
      <c r="FM324" s="46"/>
      <c r="FN324" s="46"/>
      <c r="FO324" s="46"/>
      <c r="FP324" s="46"/>
      <c r="FQ324" s="46"/>
      <c r="FR324" s="46"/>
      <c r="FS324" s="46"/>
      <c r="FT324" s="46"/>
      <c r="FU324" s="46"/>
      <c r="FV324" s="46"/>
      <c r="FW324" s="46"/>
      <c r="FX324" s="46"/>
      <c r="FY324" s="46"/>
      <c r="FZ324" s="46"/>
      <c r="GA324" s="46"/>
      <c r="GB324" s="46"/>
      <c r="GC324" s="46"/>
      <c r="GD324" s="46"/>
      <c r="GE324" s="46"/>
      <c r="GF324" s="46"/>
      <c r="GG324" s="46"/>
      <c r="GH324" s="46"/>
      <c r="GI324" s="46"/>
      <c r="GJ324" s="46"/>
      <c r="GK324" s="46"/>
      <c r="GL324" s="46"/>
      <c r="GM324" s="46"/>
      <c r="GN324" s="46"/>
      <c r="GO324" s="46"/>
      <c r="GP324" s="46"/>
      <c r="GQ324" s="46"/>
      <c r="GR324" s="46"/>
      <c r="GS324" s="46"/>
      <c r="GT324" s="46"/>
      <c r="GU324" s="46"/>
      <c r="GV324" s="46"/>
      <c r="GW324" s="46"/>
      <c r="GX324" s="46"/>
      <c r="GY324" s="46"/>
      <c r="GZ324" s="46"/>
      <c r="HA324" s="46"/>
      <c r="HB324" s="46"/>
      <c r="HC324" s="46"/>
      <c r="HD324" s="46"/>
      <c r="HE324" s="46"/>
      <c r="HF324" s="46"/>
      <c r="HG324" s="46"/>
      <c r="HH324" s="46"/>
      <c r="HI324" s="46"/>
      <c r="HJ324" s="46"/>
      <c r="HK324" s="46"/>
      <c r="HL324" s="46"/>
      <c r="HM324" s="46"/>
      <c r="HN324" s="46"/>
      <c r="HO324" s="46"/>
      <c r="HP324" s="46"/>
      <c r="HQ324" s="46"/>
      <c r="HR324" s="46"/>
      <c r="HS324" s="46"/>
      <c r="HT324" s="46"/>
      <c r="HU324" s="46"/>
      <c r="HV324" s="46"/>
      <c r="HW324" s="46"/>
      <c r="HX324" s="46"/>
      <c r="HY324" s="46"/>
      <c r="HZ324" s="46"/>
      <c r="IA324" s="46"/>
      <c r="IB324" s="46"/>
      <c r="IC324" s="46"/>
      <c r="ID324" s="46"/>
      <c r="IE324" s="46"/>
      <c r="IF324" s="46"/>
      <c r="IG324" s="46"/>
      <c r="IH324" s="46"/>
      <c r="II324" s="46"/>
      <c r="IJ324" s="46"/>
      <c r="IK324" s="46"/>
      <c r="IL324" s="46"/>
      <c r="IM324" s="46"/>
      <c r="IN324" s="46"/>
      <c r="IO324" s="46"/>
      <c r="IP324" s="46"/>
      <c r="IQ324" s="46"/>
      <c r="IR324" s="46"/>
      <c r="IS324" s="46"/>
      <c r="IT324" s="46"/>
      <c r="IU324" s="46"/>
      <c r="IV324" s="46"/>
      <c r="IW324" s="46"/>
    </row>
    <row r="325" spans="1:257" s="1" customFormat="1" ht="9" customHeight="1">
      <c r="A325" s="43">
        <v>45242</v>
      </c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5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6"/>
      <c r="CD325" s="46"/>
      <c r="CE325" s="46"/>
      <c r="CF325" s="46"/>
      <c r="CG325" s="46"/>
      <c r="CH325" s="46"/>
      <c r="CI325" s="46"/>
      <c r="CJ325" s="46"/>
      <c r="CK325" s="46"/>
      <c r="CL325" s="46"/>
      <c r="CM325" s="46"/>
      <c r="CN325" s="46"/>
      <c r="CO325" s="46"/>
      <c r="CP325" s="46"/>
      <c r="CQ325" s="46"/>
      <c r="CR325" s="46"/>
      <c r="CS325" s="46"/>
      <c r="CT325" s="46"/>
      <c r="CU325" s="46"/>
      <c r="CV325" s="46"/>
      <c r="CW325" s="46"/>
      <c r="CX325" s="46"/>
      <c r="CY325" s="46"/>
      <c r="CZ325" s="46"/>
      <c r="DA325" s="46"/>
      <c r="DB325" s="46"/>
      <c r="DC325" s="46"/>
      <c r="DD325" s="46"/>
      <c r="DE325" s="46"/>
      <c r="DF325" s="46"/>
      <c r="DG325" s="46"/>
      <c r="DH325" s="46"/>
      <c r="DI325" s="46"/>
      <c r="DJ325" s="46"/>
      <c r="DK325" s="46"/>
      <c r="DL325" s="46"/>
      <c r="DM325" s="46"/>
      <c r="DN325" s="46"/>
      <c r="DO325" s="46"/>
      <c r="DP325" s="46"/>
      <c r="DQ325" s="46"/>
      <c r="DR325" s="46"/>
      <c r="DS325" s="46"/>
      <c r="DT325" s="46"/>
      <c r="DU325" s="46"/>
      <c r="DV325" s="46"/>
      <c r="DW325" s="46"/>
      <c r="DX325" s="46"/>
      <c r="DY325" s="46"/>
      <c r="DZ325" s="46"/>
      <c r="EA325" s="46"/>
      <c r="EB325" s="46"/>
      <c r="EC325" s="46"/>
      <c r="ED325" s="46"/>
      <c r="EE325" s="46"/>
      <c r="EF325" s="46"/>
      <c r="EG325" s="46"/>
      <c r="EH325" s="46"/>
      <c r="EI325" s="46"/>
      <c r="EJ325" s="46"/>
      <c r="EK325" s="46"/>
      <c r="EL325" s="46"/>
      <c r="EM325" s="46"/>
      <c r="EN325" s="46"/>
      <c r="EO325" s="46"/>
      <c r="EP325" s="46"/>
      <c r="EQ325" s="46"/>
      <c r="ER325" s="46"/>
      <c r="ES325" s="46"/>
      <c r="ET325" s="46"/>
      <c r="EU325" s="46"/>
      <c r="EV325" s="46"/>
      <c r="EW325" s="46"/>
      <c r="EX325" s="46"/>
      <c r="EY325" s="46"/>
      <c r="EZ325" s="46"/>
      <c r="FA325" s="46"/>
      <c r="FB325" s="46"/>
      <c r="FC325" s="46"/>
      <c r="FD325" s="46"/>
      <c r="FE325" s="46"/>
      <c r="FF325" s="46"/>
      <c r="FG325" s="46"/>
      <c r="FH325" s="46"/>
      <c r="FI325" s="46"/>
      <c r="FJ325" s="46"/>
      <c r="FK325" s="46"/>
      <c r="FL325" s="46"/>
      <c r="FM325" s="46"/>
      <c r="FN325" s="46"/>
      <c r="FO325" s="46"/>
      <c r="FP325" s="46"/>
      <c r="FQ325" s="46"/>
      <c r="FR325" s="46"/>
      <c r="FS325" s="46"/>
      <c r="FT325" s="46"/>
      <c r="FU325" s="46"/>
      <c r="FV325" s="46"/>
      <c r="FW325" s="46"/>
      <c r="FX325" s="46"/>
      <c r="FY325" s="46"/>
      <c r="FZ325" s="46"/>
      <c r="GA325" s="46"/>
      <c r="GB325" s="46"/>
      <c r="GC325" s="46"/>
      <c r="GD325" s="46"/>
      <c r="GE325" s="46"/>
      <c r="GF325" s="46"/>
      <c r="GG325" s="46"/>
      <c r="GH325" s="46"/>
      <c r="GI325" s="46"/>
      <c r="GJ325" s="46"/>
      <c r="GK325" s="46"/>
      <c r="GL325" s="46"/>
      <c r="GM325" s="46"/>
      <c r="GN325" s="46"/>
      <c r="GO325" s="46"/>
      <c r="GP325" s="46"/>
      <c r="GQ325" s="46"/>
      <c r="GR325" s="46"/>
      <c r="GS325" s="46"/>
      <c r="GT325" s="46"/>
      <c r="GU325" s="46"/>
      <c r="GV325" s="46"/>
      <c r="GW325" s="46"/>
      <c r="GX325" s="46"/>
      <c r="GY325" s="46"/>
      <c r="GZ325" s="46"/>
      <c r="HA325" s="46"/>
      <c r="HB325" s="46"/>
      <c r="HC325" s="46"/>
      <c r="HD325" s="46"/>
      <c r="HE325" s="46"/>
      <c r="HF325" s="46"/>
      <c r="HG325" s="46"/>
      <c r="HH325" s="46"/>
      <c r="HI325" s="46"/>
      <c r="HJ325" s="46"/>
      <c r="HK325" s="46"/>
      <c r="HL325" s="46"/>
      <c r="HM325" s="46"/>
      <c r="HN325" s="46"/>
      <c r="HO325" s="46"/>
      <c r="HP325" s="46"/>
      <c r="HQ325" s="46"/>
      <c r="HR325" s="46"/>
      <c r="HS325" s="46"/>
      <c r="HT325" s="46"/>
      <c r="HU325" s="46"/>
      <c r="HV325" s="46"/>
      <c r="HW325" s="46"/>
      <c r="HX325" s="46"/>
      <c r="HY325" s="46"/>
      <c r="HZ325" s="46"/>
      <c r="IA325" s="46"/>
      <c r="IB325" s="46"/>
      <c r="IC325" s="46"/>
      <c r="ID325" s="46"/>
      <c r="IE325" s="46"/>
      <c r="IF325" s="46"/>
      <c r="IG325" s="46"/>
      <c r="IH325" s="46"/>
      <c r="II325" s="46"/>
      <c r="IJ325" s="46"/>
      <c r="IK325" s="46"/>
      <c r="IL325" s="46"/>
      <c r="IM325" s="46"/>
      <c r="IN325" s="46"/>
      <c r="IO325" s="46"/>
      <c r="IP325" s="46"/>
      <c r="IQ325" s="46"/>
      <c r="IR325" s="46"/>
      <c r="IS325" s="46"/>
      <c r="IT325" s="46"/>
      <c r="IU325" s="46"/>
      <c r="IV325" s="46"/>
      <c r="IW325" s="46"/>
    </row>
    <row r="326" spans="1:257" s="1" customFormat="1" ht="9" customHeight="1">
      <c r="A326" s="43">
        <v>45243</v>
      </c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5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6"/>
      <c r="CD326" s="46"/>
      <c r="CE326" s="46"/>
      <c r="CF326" s="46"/>
      <c r="CG326" s="46"/>
      <c r="CH326" s="46"/>
      <c r="CI326" s="46"/>
      <c r="CJ326" s="46"/>
      <c r="CK326" s="46"/>
      <c r="CL326" s="46"/>
      <c r="CM326" s="46"/>
      <c r="CN326" s="46"/>
      <c r="CO326" s="46"/>
      <c r="CP326" s="46"/>
      <c r="CQ326" s="46"/>
      <c r="CR326" s="46"/>
      <c r="CS326" s="46"/>
      <c r="CT326" s="46"/>
      <c r="CU326" s="46"/>
      <c r="CV326" s="46"/>
      <c r="CW326" s="46"/>
      <c r="CX326" s="46"/>
      <c r="CY326" s="46"/>
      <c r="CZ326" s="46"/>
      <c r="DA326" s="46"/>
      <c r="DB326" s="46"/>
      <c r="DC326" s="46"/>
      <c r="DD326" s="46"/>
      <c r="DE326" s="46"/>
      <c r="DF326" s="46"/>
      <c r="DG326" s="46"/>
      <c r="DH326" s="46"/>
      <c r="DI326" s="46"/>
      <c r="DJ326" s="46"/>
      <c r="DK326" s="46"/>
      <c r="DL326" s="46"/>
      <c r="DM326" s="46"/>
      <c r="DN326" s="46"/>
      <c r="DO326" s="46"/>
      <c r="DP326" s="46"/>
      <c r="DQ326" s="46"/>
      <c r="DR326" s="46"/>
      <c r="DS326" s="46"/>
      <c r="DT326" s="46"/>
      <c r="DU326" s="46"/>
      <c r="DV326" s="46"/>
      <c r="DW326" s="46"/>
      <c r="DX326" s="46"/>
      <c r="DY326" s="46"/>
      <c r="DZ326" s="46"/>
      <c r="EA326" s="46"/>
      <c r="EB326" s="46"/>
      <c r="EC326" s="46"/>
      <c r="ED326" s="46"/>
      <c r="EE326" s="46"/>
      <c r="EF326" s="46"/>
      <c r="EG326" s="46"/>
      <c r="EH326" s="46"/>
      <c r="EI326" s="46"/>
      <c r="EJ326" s="46"/>
      <c r="EK326" s="46"/>
      <c r="EL326" s="46"/>
      <c r="EM326" s="46"/>
      <c r="EN326" s="46"/>
      <c r="EO326" s="46"/>
      <c r="EP326" s="46"/>
      <c r="EQ326" s="46"/>
      <c r="ER326" s="46"/>
      <c r="ES326" s="46"/>
      <c r="ET326" s="46"/>
      <c r="EU326" s="46"/>
      <c r="EV326" s="46"/>
      <c r="EW326" s="46"/>
      <c r="EX326" s="46"/>
      <c r="EY326" s="46"/>
      <c r="EZ326" s="46"/>
      <c r="FA326" s="46"/>
      <c r="FB326" s="46"/>
      <c r="FC326" s="46"/>
      <c r="FD326" s="46"/>
      <c r="FE326" s="46"/>
      <c r="FF326" s="46"/>
      <c r="FG326" s="46"/>
      <c r="FH326" s="46"/>
      <c r="FI326" s="46"/>
      <c r="FJ326" s="46"/>
      <c r="FK326" s="46"/>
      <c r="FL326" s="46"/>
      <c r="FM326" s="46"/>
      <c r="FN326" s="46"/>
      <c r="FO326" s="46"/>
      <c r="FP326" s="46"/>
      <c r="FQ326" s="46"/>
      <c r="FR326" s="46"/>
      <c r="FS326" s="46"/>
      <c r="FT326" s="46"/>
      <c r="FU326" s="46"/>
      <c r="FV326" s="46"/>
      <c r="FW326" s="46"/>
      <c r="FX326" s="46"/>
      <c r="FY326" s="46"/>
      <c r="FZ326" s="46"/>
      <c r="GA326" s="46"/>
      <c r="GB326" s="46"/>
      <c r="GC326" s="46"/>
      <c r="GD326" s="46"/>
      <c r="GE326" s="46"/>
      <c r="GF326" s="46"/>
      <c r="GG326" s="46"/>
      <c r="GH326" s="46"/>
      <c r="GI326" s="46"/>
      <c r="GJ326" s="46"/>
      <c r="GK326" s="46"/>
      <c r="GL326" s="46"/>
      <c r="GM326" s="46"/>
      <c r="GN326" s="46"/>
      <c r="GO326" s="46"/>
      <c r="GP326" s="46"/>
      <c r="GQ326" s="46"/>
      <c r="GR326" s="46"/>
      <c r="GS326" s="46"/>
      <c r="GT326" s="46"/>
      <c r="GU326" s="46"/>
      <c r="GV326" s="46"/>
      <c r="GW326" s="46"/>
      <c r="GX326" s="46"/>
      <c r="GY326" s="46"/>
      <c r="GZ326" s="46"/>
      <c r="HA326" s="46"/>
      <c r="HB326" s="46"/>
      <c r="HC326" s="46"/>
      <c r="HD326" s="46"/>
      <c r="HE326" s="46"/>
      <c r="HF326" s="46"/>
      <c r="HG326" s="46"/>
      <c r="HH326" s="46"/>
      <c r="HI326" s="46"/>
      <c r="HJ326" s="46"/>
      <c r="HK326" s="46"/>
      <c r="HL326" s="46"/>
      <c r="HM326" s="46"/>
      <c r="HN326" s="46"/>
      <c r="HO326" s="46"/>
      <c r="HP326" s="46"/>
      <c r="HQ326" s="46"/>
      <c r="HR326" s="46"/>
      <c r="HS326" s="46"/>
      <c r="HT326" s="46"/>
      <c r="HU326" s="46"/>
      <c r="HV326" s="46"/>
      <c r="HW326" s="46"/>
      <c r="HX326" s="46"/>
      <c r="HY326" s="46"/>
      <c r="HZ326" s="46"/>
      <c r="IA326" s="46"/>
      <c r="IB326" s="46"/>
      <c r="IC326" s="46"/>
      <c r="ID326" s="46"/>
      <c r="IE326" s="46"/>
      <c r="IF326" s="46"/>
      <c r="IG326" s="46"/>
      <c r="IH326" s="46"/>
      <c r="II326" s="46"/>
      <c r="IJ326" s="46"/>
      <c r="IK326" s="46"/>
      <c r="IL326" s="46"/>
      <c r="IM326" s="46"/>
      <c r="IN326" s="46"/>
      <c r="IO326" s="46"/>
      <c r="IP326" s="46"/>
      <c r="IQ326" s="46"/>
      <c r="IR326" s="46"/>
      <c r="IS326" s="46"/>
      <c r="IT326" s="46"/>
      <c r="IU326" s="46"/>
      <c r="IV326" s="46"/>
      <c r="IW326" s="46"/>
    </row>
    <row r="327" spans="1:257" s="1" customFormat="1" ht="9" customHeight="1">
      <c r="A327" s="43">
        <v>45244</v>
      </c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5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6"/>
      <c r="CD327" s="46"/>
      <c r="CE327" s="46"/>
      <c r="CF327" s="46"/>
      <c r="CG327" s="46"/>
      <c r="CH327" s="46"/>
      <c r="CI327" s="46"/>
      <c r="CJ327" s="46"/>
      <c r="CK327" s="46"/>
      <c r="CL327" s="46"/>
      <c r="CM327" s="46"/>
      <c r="CN327" s="46"/>
      <c r="CO327" s="46"/>
      <c r="CP327" s="46"/>
      <c r="CQ327" s="46"/>
      <c r="CR327" s="46"/>
      <c r="CS327" s="46"/>
      <c r="CT327" s="46"/>
      <c r="CU327" s="46"/>
      <c r="CV327" s="46"/>
      <c r="CW327" s="46"/>
      <c r="CX327" s="46"/>
      <c r="CY327" s="46"/>
      <c r="CZ327" s="46"/>
      <c r="DA327" s="46"/>
      <c r="DB327" s="46"/>
      <c r="DC327" s="46"/>
      <c r="DD327" s="46"/>
      <c r="DE327" s="46"/>
      <c r="DF327" s="46"/>
      <c r="DG327" s="46"/>
      <c r="DH327" s="46"/>
      <c r="DI327" s="46"/>
      <c r="DJ327" s="46"/>
      <c r="DK327" s="46"/>
      <c r="DL327" s="46"/>
      <c r="DM327" s="46"/>
      <c r="DN327" s="46"/>
      <c r="DO327" s="46"/>
      <c r="DP327" s="46"/>
      <c r="DQ327" s="46"/>
      <c r="DR327" s="46"/>
      <c r="DS327" s="46"/>
      <c r="DT327" s="46"/>
      <c r="DU327" s="46"/>
      <c r="DV327" s="46"/>
      <c r="DW327" s="46"/>
      <c r="DX327" s="46"/>
      <c r="DY327" s="46"/>
      <c r="DZ327" s="46"/>
      <c r="EA327" s="46"/>
      <c r="EB327" s="46"/>
      <c r="EC327" s="46"/>
      <c r="ED327" s="46"/>
      <c r="EE327" s="46"/>
      <c r="EF327" s="46"/>
      <c r="EG327" s="46"/>
      <c r="EH327" s="46"/>
      <c r="EI327" s="46"/>
      <c r="EJ327" s="46"/>
      <c r="EK327" s="46"/>
      <c r="EL327" s="46"/>
      <c r="EM327" s="46"/>
      <c r="EN327" s="46"/>
      <c r="EO327" s="46"/>
      <c r="EP327" s="46"/>
      <c r="EQ327" s="46"/>
      <c r="ER327" s="46"/>
      <c r="ES327" s="46"/>
      <c r="ET327" s="46"/>
      <c r="EU327" s="46"/>
      <c r="EV327" s="46"/>
      <c r="EW327" s="46"/>
      <c r="EX327" s="46"/>
      <c r="EY327" s="46"/>
      <c r="EZ327" s="46"/>
      <c r="FA327" s="46"/>
      <c r="FB327" s="46"/>
      <c r="FC327" s="46"/>
      <c r="FD327" s="46"/>
      <c r="FE327" s="46"/>
      <c r="FF327" s="46"/>
      <c r="FG327" s="46"/>
      <c r="FH327" s="46"/>
      <c r="FI327" s="46"/>
      <c r="FJ327" s="46"/>
      <c r="FK327" s="46"/>
      <c r="FL327" s="46"/>
      <c r="FM327" s="46"/>
      <c r="FN327" s="46"/>
      <c r="FO327" s="46"/>
      <c r="FP327" s="46"/>
      <c r="FQ327" s="46"/>
      <c r="FR327" s="46"/>
      <c r="FS327" s="46"/>
      <c r="FT327" s="46"/>
      <c r="FU327" s="46"/>
      <c r="FV327" s="46"/>
      <c r="FW327" s="46"/>
      <c r="FX327" s="46"/>
      <c r="FY327" s="46"/>
      <c r="FZ327" s="46"/>
      <c r="GA327" s="46"/>
      <c r="GB327" s="46"/>
      <c r="GC327" s="46"/>
      <c r="GD327" s="46"/>
      <c r="GE327" s="46"/>
      <c r="GF327" s="46"/>
      <c r="GG327" s="46"/>
      <c r="GH327" s="46"/>
      <c r="GI327" s="46"/>
      <c r="GJ327" s="46"/>
      <c r="GK327" s="46"/>
      <c r="GL327" s="46"/>
      <c r="GM327" s="46"/>
      <c r="GN327" s="46"/>
      <c r="GO327" s="46"/>
      <c r="GP327" s="46"/>
      <c r="GQ327" s="46"/>
      <c r="GR327" s="46"/>
      <c r="GS327" s="46"/>
      <c r="GT327" s="46"/>
      <c r="GU327" s="46"/>
      <c r="GV327" s="46"/>
      <c r="GW327" s="46"/>
      <c r="GX327" s="46"/>
      <c r="GY327" s="46"/>
      <c r="GZ327" s="46"/>
      <c r="HA327" s="46"/>
      <c r="HB327" s="46"/>
      <c r="HC327" s="46"/>
      <c r="HD327" s="46"/>
      <c r="HE327" s="46"/>
      <c r="HF327" s="46"/>
      <c r="HG327" s="46"/>
      <c r="HH327" s="46"/>
      <c r="HI327" s="46"/>
      <c r="HJ327" s="46"/>
      <c r="HK327" s="46"/>
      <c r="HL327" s="46"/>
      <c r="HM327" s="46"/>
      <c r="HN327" s="46"/>
      <c r="HO327" s="46"/>
      <c r="HP327" s="46"/>
      <c r="HQ327" s="46"/>
      <c r="HR327" s="46"/>
      <c r="HS327" s="46"/>
      <c r="HT327" s="46"/>
      <c r="HU327" s="46"/>
      <c r="HV327" s="46"/>
      <c r="HW327" s="46"/>
      <c r="HX327" s="46"/>
      <c r="HY327" s="46"/>
      <c r="HZ327" s="46"/>
      <c r="IA327" s="46"/>
      <c r="IB327" s="46"/>
      <c r="IC327" s="46"/>
      <c r="ID327" s="46"/>
      <c r="IE327" s="46"/>
      <c r="IF327" s="46"/>
      <c r="IG327" s="46"/>
      <c r="IH327" s="46"/>
      <c r="II327" s="46"/>
      <c r="IJ327" s="46"/>
      <c r="IK327" s="46"/>
      <c r="IL327" s="46"/>
      <c r="IM327" s="46"/>
      <c r="IN327" s="46"/>
      <c r="IO327" s="46"/>
      <c r="IP327" s="46"/>
      <c r="IQ327" s="46"/>
      <c r="IR327" s="46"/>
      <c r="IS327" s="46"/>
      <c r="IT327" s="46"/>
      <c r="IU327" s="46"/>
      <c r="IV327" s="46"/>
      <c r="IW327" s="46"/>
    </row>
    <row r="328" spans="1:257" s="1" customFormat="1" ht="9" customHeight="1">
      <c r="A328" s="43">
        <v>45245</v>
      </c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5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6"/>
      <c r="CD328" s="46"/>
      <c r="CE328" s="46"/>
      <c r="CF328" s="46"/>
      <c r="CG328" s="46"/>
      <c r="CH328" s="46"/>
      <c r="CI328" s="46"/>
      <c r="CJ328" s="46"/>
      <c r="CK328" s="46"/>
      <c r="CL328" s="46"/>
      <c r="CM328" s="46"/>
      <c r="CN328" s="46"/>
      <c r="CO328" s="46"/>
      <c r="CP328" s="46"/>
      <c r="CQ328" s="46"/>
      <c r="CR328" s="46"/>
      <c r="CS328" s="46"/>
      <c r="CT328" s="46"/>
      <c r="CU328" s="46"/>
      <c r="CV328" s="46"/>
      <c r="CW328" s="46"/>
      <c r="CX328" s="46"/>
      <c r="CY328" s="46"/>
      <c r="CZ328" s="46"/>
      <c r="DA328" s="46"/>
      <c r="DB328" s="46"/>
      <c r="DC328" s="46"/>
      <c r="DD328" s="46"/>
      <c r="DE328" s="46"/>
      <c r="DF328" s="46"/>
      <c r="DG328" s="46"/>
      <c r="DH328" s="46"/>
      <c r="DI328" s="46"/>
      <c r="DJ328" s="46"/>
      <c r="DK328" s="46"/>
      <c r="DL328" s="46"/>
      <c r="DM328" s="46"/>
      <c r="DN328" s="46"/>
      <c r="DO328" s="46"/>
      <c r="DP328" s="46"/>
      <c r="DQ328" s="46"/>
      <c r="DR328" s="46"/>
      <c r="DS328" s="46"/>
      <c r="DT328" s="46"/>
      <c r="DU328" s="46"/>
      <c r="DV328" s="46"/>
      <c r="DW328" s="46"/>
      <c r="DX328" s="46"/>
      <c r="DY328" s="46"/>
      <c r="DZ328" s="46"/>
      <c r="EA328" s="46"/>
      <c r="EB328" s="46"/>
      <c r="EC328" s="46"/>
      <c r="ED328" s="46"/>
      <c r="EE328" s="46"/>
      <c r="EF328" s="46"/>
      <c r="EG328" s="46"/>
      <c r="EH328" s="46"/>
      <c r="EI328" s="46"/>
      <c r="EJ328" s="46"/>
      <c r="EK328" s="46"/>
      <c r="EL328" s="46"/>
      <c r="EM328" s="46"/>
      <c r="EN328" s="46"/>
      <c r="EO328" s="46"/>
      <c r="EP328" s="46"/>
      <c r="EQ328" s="46"/>
      <c r="ER328" s="46"/>
      <c r="ES328" s="46"/>
      <c r="ET328" s="46"/>
      <c r="EU328" s="46"/>
      <c r="EV328" s="46"/>
      <c r="EW328" s="46"/>
      <c r="EX328" s="46"/>
      <c r="EY328" s="46"/>
      <c r="EZ328" s="46"/>
      <c r="FA328" s="46"/>
      <c r="FB328" s="46"/>
      <c r="FC328" s="46"/>
      <c r="FD328" s="46"/>
      <c r="FE328" s="46"/>
      <c r="FF328" s="46"/>
      <c r="FG328" s="46"/>
      <c r="FH328" s="46"/>
      <c r="FI328" s="46"/>
      <c r="FJ328" s="46"/>
      <c r="FK328" s="46"/>
      <c r="FL328" s="46"/>
      <c r="FM328" s="46"/>
      <c r="FN328" s="46"/>
      <c r="FO328" s="46"/>
      <c r="FP328" s="46"/>
      <c r="FQ328" s="46"/>
      <c r="FR328" s="46"/>
      <c r="FS328" s="46"/>
      <c r="FT328" s="46"/>
      <c r="FU328" s="46"/>
      <c r="FV328" s="46"/>
      <c r="FW328" s="46"/>
      <c r="FX328" s="46"/>
      <c r="FY328" s="46"/>
      <c r="FZ328" s="46"/>
      <c r="GA328" s="46"/>
      <c r="GB328" s="46"/>
      <c r="GC328" s="46"/>
      <c r="GD328" s="46"/>
      <c r="GE328" s="46"/>
      <c r="GF328" s="46"/>
      <c r="GG328" s="46"/>
      <c r="GH328" s="46"/>
      <c r="GI328" s="46"/>
      <c r="GJ328" s="46"/>
      <c r="GK328" s="46"/>
      <c r="GL328" s="46"/>
      <c r="GM328" s="46"/>
      <c r="GN328" s="46"/>
      <c r="GO328" s="46"/>
      <c r="GP328" s="46"/>
      <c r="GQ328" s="46"/>
      <c r="GR328" s="46"/>
      <c r="GS328" s="46"/>
      <c r="GT328" s="46"/>
      <c r="GU328" s="46"/>
      <c r="GV328" s="46"/>
      <c r="GW328" s="46"/>
      <c r="GX328" s="46"/>
      <c r="GY328" s="46"/>
      <c r="GZ328" s="46"/>
      <c r="HA328" s="46"/>
      <c r="HB328" s="46"/>
      <c r="HC328" s="46"/>
      <c r="HD328" s="46"/>
      <c r="HE328" s="46"/>
      <c r="HF328" s="46"/>
      <c r="HG328" s="46"/>
      <c r="HH328" s="46"/>
      <c r="HI328" s="46"/>
      <c r="HJ328" s="46"/>
      <c r="HK328" s="46"/>
      <c r="HL328" s="46"/>
      <c r="HM328" s="46"/>
      <c r="HN328" s="46"/>
      <c r="HO328" s="46"/>
      <c r="HP328" s="46"/>
      <c r="HQ328" s="46"/>
      <c r="HR328" s="46"/>
      <c r="HS328" s="46"/>
      <c r="HT328" s="46"/>
      <c r="HU328" s="46"/>
      <c r="HV328" s="46"/>
      <c r="HW328" s="46"/>
      <c r="HX328" s="46"/>
      <c r="HY328" s="46"/>
      <c r="HZ328" s="46"/>
      <c r="IA328" s="46"/>
      <c r="IB328" s="46"/>
      <c r="IC328" s="46"/>
      <c r="ID328" s="46"/>
      <c r="IE328" s="46"/>
      <c r="IF328" s="46"/>
      <c r="IG328" s="46"/>
      <c r="IH328" s="46"/>
      <c r="II328" s="46"/>
      <c r="IJ328" s="46"/>
      <c r="IK328" s="46"/>
      <c r="IL328" s="46"/>
      <c r="IM328" s="46"/>
      <c r="IN328" s="46"/>
      <c r="IO328" s="46"/>
      <c r="IP328" s="46"/>
      <c r="IQ328" s="46"/>
      <c r="IR328" s="46"/>
      <c r="IS328" s="46"/>
      <c r="IT328" s="46"/>
      <c r="IU328" s="46"/>
      <c r="IV328" s="46"/>
      <c r="IW328" s="46"/>
    </row>
    <row r="329" spans="1:257" s="1" customFormat="1" ht="9" customHeight="1">
      <c r="A329" s="43">
        <v>45246</v>
      </c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5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6"/>
      <c r="CD329" s="46"/>
      <c r="CE329" s="46"/>
      <c r="CF329" s="46"/>
      <c r="CG329" s="46"/>
      <c r="CH329" s="46"/>
      <c r="CI329" s="46"/>
      <c r="CJ329" s="46"/>
      <c r="CK329" s="46"/>
      <c r="CL329" s="46"/>
      <c r="CM329" s="46"/>
      <c r="CN329" s="46"/>
      <c r="CO329" s="46"/>
      <c r="CP329" s="46"/>
      <c r="CQ329" s="46"/>
      <c r="CR329" s="46"/>
      <c r="CS329" s="46"/>
      <c r="CT329" s="46"/>
      <c r="CU329" s="46"/>
      <c r="CV329" s="46"/>
      <c r="CW329" s="46"/>
      <c r="CX329" s="46"/>
      <c r="CY329" s="46"/>
      <c r="CZ329" s="46"/>
      <c r="DA329" s="46"/>
      <c r="DB329" s="46"/>
      <c r="DC329" s="46"/>
      <c r="DD329" s="46"/>
      <c r="DE329" s="46"/>
      <c r="DF329" s="46"/>
      <c r="DG329" s="46"/>
      <c r="DH329" s="46"/>
      <c r="DI329" s="46"/>
      <c r="DJ329" s="46"/>
      <c r="DK329" s="46"/>
      <c r="DL329" s="46"/>
      <c r="DM329" s="46"/>
      <c r="DN329" s="46"/>
      <c r="DO329" s="46"/>
      <c r="DP329" s="46"/>
      <c r="DQ329" s="46"/>
      <c r="DR329" s="46"/>
      <c r="DS329" s="46"/>
      <c r="DT329" s="46"/>
      <c r="DU329" s="46"/>
      <c r="DV329" s="46"/>
      <c r="DW329" s="46"/>
      <c r="DX329" s="46"/>
      <c r="DY329" s="46"/>
      <c r="DZ329" s="46"/>
      <c r="EA329" s="46"/>
      <c r="EB329" s="46"/>
      <c r="EC329" s="46"/>
      <c r="ED329" s="46"/>
      <c r="EE329" s="46"/>
      <c r="EF329" s="46"/>
      <c r="EG329" s="46"/>
      <c r="EH329" s="46"/>
      <c r="EI329" s="46"/>
      <c r="EJ329" s="46"/>
      <c r="EK329" s="46"/>
      <c r="EL329" s="46"/>
      <c r="EM329" s="46"/>
      <c r="EN329" s="46"/>
      <c r="EO329" s="46"/>
      <c r="EP329" s="46"/>
      <c r="EQ329" s="46"/>
      <c r="ER329" s="46"/>
      <c r="ES329" s="46"/>
      <c r="ET329" s="46"/>
      <c r="EU329" s="46"/>
      <c r="EV329" s="46"/>
      <c r="EW329" s="46"/>
      <c r="EX329" s="46"/>
      <c r="EY329" s="46"/>
      <c r="EZ329" s="46"/>
      <c r="FA329" s="46"/>
      <c r="FB329" s="46"/>
      <c r="FC329" s="46"/>
      <c r="FD329" s="46"/>
      <c r="FE329" s="46"/>
      <c r="FF329" s="46"/>
      <c r="FG329" s="46"/>
      <c r="FH329" s="46"/>
      <c r="FI329" s="46"/>
      <c r="FJ329" s="46"/>
      <c r="FK329" s="46"/>
      <c r="FL329" s="46"/>
      <c r="FM329" s="46"/>
      <c r="FN329" s="46"/>
      <c r="FO329" s="46"/>
      <c r="FP329" s="46"/>
      <c r="FQ329" s="46"/>
      <c r="FR329" s="46"/>
      <c r="FS329" s="46"/>
      <c r="FT329" s="46"/>
      <c r="FU329" s="46"/>
      <c r="FV329" s="46"/>
      <c r="FW329" s="46"/>
      <c r="FX329" s="46"/>
      <c r="FY329" s="46"/>
      <c r="FZ329" s="46"/>
      <c r="GA329" s="46"/>
      <c r="GB329" s="46"/>
      <c r="GC329" s="46"/>
      <c r="GD329" s="46"/>
      <c r="GE329" s="46"/>
      <c r="GF329" s="46"/>
      <c r="GG329" s="46"/>
      <c r="GH329" s="46"/>
      <c r="GI329" s="46"/>
      <c r="GJ329" s="46"/>
      <c r="GK329" s="46"/>
      <c r="GL329" s="46"/>
      <c r="GM329" s="46"/>
      <c r="GN329" s="46"/>
      <c r="GO329" s="46"/>
      <c r="GP329" s="46"/>
      <c r="GQ329" s="46"/>
      <c r="GR329" s="46"/>
      <c r="GS329" s="46"/>
      <c r="GT329" s="46"/>
      <c r="GU329" s="46"/>
      <c r="GV329" s="46"/>
      <c r="GW329" s="46"/>
      <c r="GX329" s="46"/>
      <c r="GY329" s="46"/>
      <c r="GZ329" s="46"/>
      <c r="HA329" s="46"/>
      <c r="HB329" s="46"/>
      <c r="HC329" s="46"/>
      <c r="HD329" s="46"/>
      <c r="HE329" s="46"/>
      <c r="HF329" s="46"/>
      <c r="HG329" s="46"/>
      <c r="HH329" s="46"/>
      <c r="HI329" s="46"/>
      <c r="HJ329" s="46"/>
      <c r="HK329" s="46"/>
      <c r="HL329" s="46"/>
      <c r="HM329" s="46"/>
      <c r="HN329" s="46"/>
      <c r="HO329" s="46"/>
      <c r="HP329" s="46"/>
      <c r="HQ329" s="46"/>
      <c r="HR329" s="46"/>
      <c r="HS329" s="46"/>
      <c r="HT329" s="46"/>
      <c r="HU329" s="46"/>
      <c r="HV329" s="46"/>
      <c r="HW329" s="46"/>
      <c r="HX329" s="46"/>
      <c r="HY329" s="46"/>
      <c r="HZ329" s="46"/>
      <c r="IA329" s="46"/>
      <c r="IB329" s="46"/>
      <c r="IC329" s="46"/>
      <c r="ID329" s="46"/>
      <c r="IE329" s="46"/>
      <c r="IF329" s="46"/>
      <c r="IG329" s="46"/>
      <c r="IH329" s="46"/>
      <c r="II329" s="46"/>
      <c r="IJ329" s="46"/>
      <c r="IK329" s="46"/>
      <c r="IL329" s="46"/>
      <c r="IM329" s="46"/>
      <c r="IN329" s="46"/>
      <c r="IO329" s="46"/>
      <c r="IP329" s="46"/>
      <c r="IQ329" s="46"/>
      <c r="IR329" s="46"/>
      <c r="IS329" s="46"/>
      <c r="IT329" s="46"/>
      <c r="IU329" s="46"/>
      <c r="IV329" s="46"/>
      <c r="IW329" s="46"/>
    </row>
    <row r="330" spans="1:257" s="1" customFormat="1" ht="9" customHeight="1">
      <c r="A330" s="43">
        <v>45247</v>
      </c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5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6"/>
      <c r="CD330" s="46"/>
      <c r="CE330" s="46"/>
      <c r="CF330" s="46"/>
      <c r="CG330" s="46"/>
      <c r="CH330" s="46"/>
      <c r="CI330" s="46"/>
      <c r="CJ330" s="46"/>
      <c r="CK330" s="46"/>
      <c r="CL330" s="46"/>
      <c r="CM330" s="46"/>
      <c r="CN330" s="46"/>
      <c r="CO330" s="46"/>
      <c r="CP330" s="46"/>
      <c r="CQ330" s="46"/>
      <c r="CR330" s="46"/>
      <c r="CS330" s="46"/>
      <c r="CT330" s="46"/>
      <c r="CU330" s="46"/>
      <c r="CV330" s="46"/>
      <c r="CW330" s="46"/>
      <c r="CX330" s="46"/>
      <c r="CY330" s="46"/>
      <c r="CZ330" s="46"/>
      <c r="DA330" s="46"/>
      <c r="DB330" s="46"/>
      <c r="DC330" s="46"/>
      <c r="DD330" s="46"/>
      <c r="DE330" s="46"/>
      <c r="DF330" s="46"/>
      <c r="DG330" s="46"/>
      <c r="DH330" s="46"/>
      <c r="DI330" s="46"/>
      <c r="DJ330" s="46"/>
      <c r="DK330" s="46"/>
      <c r="DL330" s="46"/>
      <c r="DM330" s="46"/>
      <c r="DN330" s="46"/>
      <c r="DO330" s="46"/>
      <c r="DP330" s="46"/>
      <c r="DQ330" s="46"/>
      <c r="DR330" s="46"/>
      <c r="DS330" s="46"/>
      <c r="DT330" s="46"/>
      <c r="DU330" s="46"/>
      <c r="DV330" s="46"/>
      <c r="DW330" s="46"/>
      <c r="DX330" s="46"/>
      <c r="DY330" s="46"/>
      <c r="DZ330" s="46"/>
      <c r="EA330" s="46"/>
      <c r="EB330" s="46"/>
      <c r="EC330" s="46"/>
      <c r="ED330" s="46"/>
      <c r="EE330" s="46"/>
      <c r="EF330" s="46"/>
      <c r="EG330" s="46"/>
      <c r="EH330" s="46"/>
      <c r="EI330" s="46"/>
      <c r="EJ330" s="46"/>
      <c r="EK330" s="46"/>
      <c r="EL330" s="46"/>
      <c r="EM330" s="46"/>
      <c r="EN330" s="46"/>
      <c r="EO330" s="46"/>
      <c r="EP330" s="46"/>
      <c r="EQ330" s="46"/>
      <c r="ER330" s="46"/>
      <c r="ES330" s="46"/>
      <c r="ET330" s="46"/>
      <c r="EU330" s="46"/>
      <c r="EV330" s="46"/>
      <c r="EW330" s="46"/>
      <c r="EX330" s="46"/>
      <c r="EY330" s="46"/>
      <c r="EZ330" s="46"/>
      <c r="FA330" s="46"/>
      <c r="FB330" s="46"/>
      <c r="FC330" s="46"/>
      <c r="FD330" s="46"/>
      <c r="FE330" s="46"/>
      <c r="FF330" s="46"/>
      <c r="FG330" s="46"/>
      <c r="FH330" s="46"/>
      <c r="FI330" s="46"/>
      <c r="FJ330" s="46"/>
      <c r="FK330" s="46"/>
      <c r="FL330" s="46"/>
      <c r="FM330" s="46"/>
      <c r="FN330" s="46"/>
      <c r="FO330" s="46"/>
      <c r="FP330" s="46"/>
      <c r="FQ330" s="46"/>
      <c r="FR330" s="46"/>
      <c r="FS330" s="46"/>
      <c r="FT330" s="46"/>
      <c r="FU330" s="46"/>
      <c r="FV330" s="46"/>
      <c r="FW330" s="46"/>
      <c r="FX330" s="46"/>
      <c r="FY330" s="46"/>
      <c r="FZ330" s="46"/>
      <c r="GA330" s="46"/>
      <c r="GB330" s="46"/>
      <c r="GC330" s="46"/>
      <c r="GD330" s="46"/>
      <c r="GE330" s="46"/>
      <c r="GF330" s="46"/>
      <c r="GG330" s="46"/>
      <c r="GH330" s="46"/>
      <c r="GI330" s="46"/>
      <c r="GJ330" s="46"/>
      <c r="GK330" s="46"/>
      <c r="GL330" s="46"/>
      <c r="GM330" s="46"/>
      <c r="GN330" s="46"/>
      <c r="GO330" s="46"/>
      <c r="GP330" s="46"/>
      <c r="GQ330" s="46"/>
      <c r="GR330" s="46"/>
      <c r="GS330" s="46"/>
      <c r="GT330" s="46"/>
      <c r="GU330" s="46"/>
      <c r="GV330" s="46"/>
      <c r="GW330" s="46"/>
      <c r="GX330" s="46"/>
      <c r="GY330" s="46"/>
      <c r="GZ330" s="46"/>
      <c r="HA330" s="46"/>
      <c r="HB330" s="46"/>
      <c r="HC330" s="46"/>
      <c r="HD330" s="46"/>
      <c r="HE330" s="46"/>
      <c r="HF330" s="46"/>
      <c r="HG330" s="46"/>
      <c r="HH330" s="46"/>
      <c r="HI330" s="46"/>
      <c r="HJ330" s="46"/>
      <c r="HK330" s="46"/>
      <c r="HL330" s="46"/>
      <c r="HM330" s="46"/>
      <c r="HN330" s="46"/>
      <c r="HO330" s="46"/>
      <c r="HP330" s="46"/>
      <c r="HQ330" s="46"/>
      <c r="HR330" s="46"/>
      <c r="HS330" s="46"/>
      <c r="HT330" s="46"/>
      <c r="HU330" s="46"/>
      <c r="HV330" s="46"/>
      <c r="HW330" s="46"/>
      <c r="HX330" s="46"/>
      <c r="HY330" s="46"/>
      <c r="HZ330" s="46"/>
      <c r="IA330" s="46"/>
      <c r="IB330" s="46"/>
      <c r="IC330" s="46"/>
      <c r="ID330" s="46"/>
      <c r="IE330" s="46"/>
      <c r="IF330" s="46"/>
      <c r="IG330" s="46"/>
      <c r="IH330" s="46"/>
      <c r="II330" s="46"/>
      <c r="IJ330" s="46"/>
      <c r="IK330" s="46"/>
      <c r="IL330" s="46"/>
      <c r="IM330" s="46"/>
      <c r="IN330" s="46"/>
      <c r="IO330" s="46"/>
      <c r="IP330" s="46"/>
      <c r="IQ330" s="46"/>
      <c r="IR330" s="46"/>
      <c r="IS330" s="46"/>
      <c r="IT330" s="46"/>
      <c r="IU330" s="46"/>
      <c r="IV330" s="46"/>
      <c r="IW330" s="46"/>
    </row>
    <row r="331" spans="1:257" s="1" customFormat="1" ht="9" customHeight="1">
      <c r="A331" s="43">
        <v>45248</v>
      </c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5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6"/>
      <c r="CD331" s="46"/>
      <c r="CE331" s="46"/>
      <c r="CF331" s="46"/>
      <c r="CG331" s="46"/>
      <c r="CH331" s="46"/>
      <c r="CI331" s="46"/>
      <c r="CJ331" s="46"/>
      <c r="CK331" s="46"/>
      <c r="CL331" s="46"/>
      <c r="CM331" s="46"/>
      <c r="CN331" s="46"/>
      <c r="CO331" s="46"/>
      <c r="CP331" s="46"/>
      <c r="CQ331" s="46"/>
      <c r="CR331" s="46"/>
      <c r="CS331" s="46"/>
      <c r="CT331" s="46"/>
      <c r="CU331" s="46"/>
      <c r="CV331" s="46"/>
      <c r="CW331" s="46"/>
      <c r="CX331" s="46"/>
      <c r="CY331" s="46"/>
      <c r="CZ331" s="46"/>
      <c r="DA331" s="46"/>
      <c r="DB331" s="46"/>
      <c r="DC331" s="46"/>
      <c r="DD331" s="46"/>
      <c r="DE331" s="46"/>
      <c r="DF331" s="46"/>
      <c r="DG331" s="46"/>
      <c r="DH331" s="46"/>
      <c r="DI331" s="46"/>
      <c r="DJ331" s="46"/>
      <c r="DK331" s="46"/>
      <c r="DL331" s="46"/>
      <c r="DM331" s="46"/>
      <c r="DN331" s="46"/>
      <c r="DO331" s="46"/>
      <c r="DP331" s="46"/>
      <c r="DQ331" s="46"/>
      <c r="DR331" s="46"/>
      <c r="DS331" s="46"/>
      <c r="DT331" s="46"/>
      <c r="DU331" s="46"/>
      <c r="DV331" s="46"/>
      <c r="DW331" s="46"/>
      <c r="DX331" s="46"/>
      <c r="DY331" s="46"/>
      <c r="DZ331" s="46"/>
      <c r="EA331" s="46"/>
      <c r="EB331" s="46"/>
      <c r="EC331" s="46"/>
      <c r="ED331" s="46"/>
      <c r="EE331" s="46"/>
      <c r="EF331" s="46"/>
      <c r="EG331" s="46"/>
      <c r="EH331" s="46"/>
      <c r="EI331" s="46"/>
      <c r="EJ331" s="46"/>
      <c r="EK331" s="46"/>
      <c r="EL331" s="46"/>
      <c r="EM331" s="46"/>
      <c r="EN331" s="46"/>
      <c r="EO331" s="46"/>
      <c r="EP331" s="46"/>
      <c r="EQ331" s="46"/>
      <c r="ER331" s="46"/>
      <c r="ES331" s="46"/>
      <c r="ET331" s="46"/>
      <c r="EU331" s="46"/>
      <c r="EV331" s="46"/>
      <c r="EW331" s="46"/>
      <c r="EX331" s="46"/>
      <c r="EY331" s="46"/>
      <c r="EZ331" s="46"/>
      <c r="FA331" s="46"/>
      <c r="FB331" s="46"/>
      <c r="FC331" s="46"/>
      <c r="FD331" s="46"/>
      <c r="FE331" s="46"/>
      <c r="FF331" s="46"/>
      <c r="FG331" s="46"/>
      <c r="FH331" s="46"/>
      <c r="FI331" s="46"/>
      <c r="FJ331" s="46"/>
      <c r="FK331" s="46"/>
      <c r="FL331" s="46"/>
      <c r="FM331" s="46"/>
      <c r="FN331" s="46"/>
      <c r="FO331" s="46"/>
      <c r="FP331" s="46"/>
      <c r="FQ331" s="46"/>
      <c r="FR331" s="46"/>
      <c r="FS331" s="46"/>
      <c r="FT331" s="46"/>
      <c r="FU331" s="46"/>
      <c r="FV331" s="46"/>
      <c r="FW331" s="46"/>
      <c r="FX331" s="46"/>
      <c r="FY331" s="46"/>
      <c r="FZ331" s="46"/>
      <c r="GA331" s="46"/>
      <c r="GB331" s="46"/>
      <c r="GC331" s="46"/>
      <c r="GD331" s="46"/>
      <c r="GE331" s="46"/>
      <c r="GF331" s="46"/>
      <c r="GG331" s="46"/>
      <c r="GH331" s="46"/>
      <c r="GI331" s="46"/>
      <c r="GJ331" s="46"/>
      <c r="GK331" s="46"/>
      <c r="GL331" s="46"/>
      <c r="GM331" s="46"/>
      <c r="GN331" s="46"/>
      <c r="GO331" s="46"/>
      <c r="GP331" s="46"/>
      <c r="GQ331" s="46"/>
      <c r="GR331" s="46"/>
      <c r="GS331" s="46"/>
      <c r="GT331" s="46"/>
      <c r="GU331" s="46"/>
      <c r="GV331" s="46"/>
      <c r="GW331" s="46"/>
      <c r="GX331" s="46"/>
      <c r="GY331" s="46"/>
      <c r="GZ331" s="46"/>
      <c r="HA331" s="46"/>
      <c r="HB331" s="46"/>
      <c r="HC331" s="46"/>
      <c r="HD331" s="46"/>
      <c r="HE331" s="46"/>
      <c r="HF331" s="46"/>
      <c r="HG331" s="46"/>
      <c r="HH331" s="46"/>
      <c r="HI331" s="46"/>
      <c r="HJ331" s="46"/>
      <c r="HK331" s="46"/>
      <c r="HL331" s="46"/>
      <c r="HM331" s="46"/>
      <c r="HN331" s="46"/>
      <c r="HO331" s="46"/>
      <c r="HP331" s="46"/>
      <c r="HQ331" s="46"/>
      <c r="HR331" s="46"/>
      <c r="HS331" s="46"/>
      <c r="HT331" s="46"/>
      <c r="HU331" s="46"/>
      <c r="HV331" s="46"/>
      <c r="HW331" s="46"/>
      <c r="HX331" s="46"/>
      <c r="HY331" s="46"/>
      <c r="HZ331" s="46"/>
      <c r="IA331" s="46"/>
      <c r="IB331" s="46"/>
      <c r="IC331" s="46"/>
      <c r="ID331" s="46"/>
      <c r="IE331" s="46"/>
      <c r="IF331" s="46"/>
      <c r="IG331" s="46"/>
      <c r="IH331" s="46"/>
      <c r="II331" s="46"/>
      <c r="IJ331" s="46"/>
      <c r="IK331" s="46"/>
      <c r="IL331" s="46"/>
      <c r="IM331" s="46"/>
      <c r="IN331" s="46"/>
      <c r="IO331" s="46"/>
      <c r="IP331" s="46"/>
      <c r="IQ331" s="46"/>
      <c r="IR331" s="46"/>
      <c r="IS331" s="46"/>
      <c r="IT331" s="46"/>
      <c r="IU331" s="46"/>
      <c r="IV331" s="46"/>
      <c r="IW331" s="46"/>
    </row>
    <row r="332" spans="1:257" s="1" customFormat="1" ht="9" customHeight="1">
      <c r="A332" s="43">
        <v>45249</v>
      </c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5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6"/>
      <c r="CD332" s="46"/>
      <c r="CE332" s="46"/>
      <c r="CF332" s="46"/>
      <c r="CG332" s="46"/>
      <c r="CH332" s="46"/>
      <c r="CI332" s="46"/>
      <c r="CJ332" s="46"/>
      <c r="CK332" s="46"/>
      <c r="CL332" s="46"/>
      <c r="CM332" s="46"/>
      <c r="CN332" s="46"/>
      <c r="CO332" s="46"/>
      <c r="CP332" s="46"/>
      <c r="CQ332" s="46"/>
      <c r="CR332" s="46"/>
      <c r="CS332" s="46"/>
      <c r="CT332" s="46"/>
      <c r="CU332" s="46"/>
      <c r="CV332" s="46"/>
      <c r="CW332" s="46"/>
      <c r="CX332" s="46"/>
      <c r="CY332" s="46"/>
      <c r="CZ332" s="46"/>
      <c r="DA332" s="46"/>
      <c r="DB332" s="46"/>
      <c r="DC332" s="46"/>
      <c r="DD332" s="46"/>
      <c r="DE332" s="46"/>
      <c r="DF332" s="46"/>
      <c r="DG332" s="46"/>
      <c r="DH332" s="46"/>
      <c r="DI332" s="46"/>
      <c r="DJ332" s="46"/>
      <c r="DK332" s="46"/>
      <c r="DL332" s="46"/>
      <c r="DM332" s="46"/>
      <c r="DN332" s="46"/>
      <c r="DO332" s="46"/>
      <c r="DP332" s="46"/>
      <c r="DQ332" s="46"/>
      <c r="DR332" s="46"/>
      <c r="DS332" s="46"/>
      <c r="DT332" s="46"/>
      <c r="DU332" s="46"/>
      <c r="DV332" s="46"/>
      <c r="DW332" s="46"/>
      <c r="DX332" s="46"/>
      <c r="DY332" s="46"/>
      <c r="DZ332" s="46"/>
      <c r="EA332" s="46"/>
      <c r="EB332" s="46"/>
      <c r="EC332" s="46"/>
      <c r="ED332" s="46"/>
      <c r="EE332" s="46"/>
      <c r="EF332" s="46"/>
      <c r="EG332" s="46"/>
      <c r="EH332" s="46"/>
      <c r="EI332" s="46"/>
      <c r="EJ332" s="46"/>
      <c r="EK332" s="46"/>
      <c r="EL332" s="46"/>
      <c r="EM332" s="46"/>
      <c r="EN332" s="46"/>
      <c r="EO332" s="46"/>
      <c r="EP332" s="46"/>
      <c r="EQ332" s="46"/>
      <c r="ER332" s="46"/>
      <c r="ES332" s="46"/>
      <c r="ET332" s="46"/>
      <c r="EU332" s="46"/>
      <c r="EV332" s="46"/>
      <c r="EW332" s="46"/>
      <c r="EX332" s="46"/>
      <c r="EY332" s="46"/>
      <c r="EZ332" s="46"/>
      <c r="FA332" s="46"/>
      <c r="FB332" s="46"/>
      <c r="FC332" s="46"/>
      <c r="FD332" s="46"/>
      <c r="FE332" s="46"/>
      <c r="FF332" s="46"/>
      <c r="FG332" s="46"/>
      <c r="FH332" s="46"/>
      <c r="FI332" s="46"/>
      <c r="FJ332" s="46"/>
      <c r="FK332" s="46"/>
      <c r="FL332" s="46"/>
      <c r="FM332" s="46"/>
      <c r="FN332" s="46"/>
      <c r="FO332" s="46"/>
      <c r="FP332" s="46"/>
      <c r="FQ332" s="46"/>
      <c r="FR332" s="46"/>
      <c r="FS332" s="46"/>
      <c r="FT332" s="46"/>
      <c r="FU332" s="46"/>
      <c r="FV332" s="46"/>
      <c r="FW332" s="46"/>
      <c r="FX332" s="46"/>
      <c r="FY332" s="46"/>
      <c r="FZ332" s="46"/>
      <c r="GA332" s="46"/>
      <c r="GB332" s="46"/>
      <c r="GC332" s="46"/>
      <c r="GD332" s="46"/>
      <c r="GE332" s="46"/>
      <c r="GF332" s="46"/>
      <c r="GG332" s="46"/>
      <c r="GH332" s="46"/>
      <c r="GI332" s="46"/>
      <c r="GJ332" s="46"/>
      <c r="GK332" s="46"/>
      <c r="GL332" s="46"/>
      <c r="GM332" s="46"/>
      <c r="GN332" s="46"/>
      <c r="GO332" s="46"/>
      <c r="GP332" s="46"/>
      <c r="GQ332" s="46"/>
      <c r="GR332" s="46"/>
      <c r="GS332" s="46"/>
      <c r="GT332" s="46"/>
      <c r="GU332" s="46"/>
      <c r="GV332" s="46"/>
      <c r="GW332" s="46"/>
      <c r="GX332" s="46"/>
      <c r="GY332" s="46"/>
      <c r="GZ332" s="46"/>
      <c r="HA332" s="46"/>
      <c r="HB332" s="46"/>
      <c r="HC332" s="46"/>
      <c r="HD332" s="46"/>
      <c r="HE332" s="46"/>
      <c r="HF332" s="46"/>
      <c r="HG332" s="46"/>
      <c r="HH332" s="46"/>
      <c r="HI332" s="46"/>
      <c r="HJ332" s="46"/>
      <c r="HK332" s="46"/>
      <c r="HL332" s="46"/>
      <c r="HM332" s="46"/>
      <c r="HN332" s="46"/>
      <c r="HO332" s="46"/>
      <c r="HP332" s="46"/>
      <c r="HQ332" s="46"/>
      <c r="HR332" s="46"/>
      <c r="HS332" s="46"/>
      <c r="HT332" s="46"/>
      <c r="HU332" s="46"/>
      <c r="HV332" s="46"/>
      <c r="HW332" s="46"/>
      <c r="HX332" s="46"/>
      <c r="HY332" s="46"/>
      <c r="HZ332" s="46"/>
      <c r="IA332" s="46"/>
      <c r="IB332" s="46"/>
      <c r="IC332" s="46"/>
      <c r="ID332" s="46"/>
      <c r="IE332" s="46"/>
      <c r="IF332" s="46"/>
      <c r="IG332" s="46"/>
      <c r="IH332" s="46"/>
      <c r="II332" s="46"/>
      <c r="IJ332" s="46"/>
      <c r="IK332" s="46"/>
      <c r="IL332" s="46"/>
      <c r="IM332" s="46"/>
      <c r="IN332" s="46"/>
      <c r="IO332" s="46"/>
      <c r="IP332" s="46"/>
      <c r="IQ332" s="46"/>
      <c r="IR332" s="46"/>
      <c r="IS332" s="46"/>
      <c r="IT332" s="46"/>
      <c r="IU332" s="46"/>
      <c r="IV332" s="46"/>
      <c r="IW332" s="46"/>
    </row>
    <row r="333" spans="1:257" s="1" customFormat="1" ht="9" customHeight="1">
      <c r="A333" s="43">
        <v>45250</v>
      </c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5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6"/>
      <c r="CD333" s="46"/>
      <c r="CE333" s="46"/>
      <c r="CF333" s="46"/>
      <c r="CG333" s="46"/>
      <c r="CH333" s="46"/>
      <c r="CI333" s="46"/>
      <c r="CJ333" s="46"/>
      <c r="CK333" s="46"/>
      <c r="CL333" s="46"/>
      <c r="CM333" s="46"/>
      <c r="CN333" s="46"/>
      <c r="CO333" s="46"/>
      <c r="CP333" s="46"/>
      <c r="CQ333" s="46"/>
      <c r="CR333" s="46"/>
      <c r="CS333" s="46"/>
      <c r="CT333" s="46"/>
      <c r="CU333" s="46"/>
      <c r="CV333" s="46"/>
      <c r="CW333" s="46"/>
      <c r="CX333" s="46"/>
      <c r="CY333" s="46"/>
      <c r="CZ333" s="46"/>
      <c r="DA333" s="46"/>
      <c r="DB333" s="46"/>
      <c r="DC333" s="46"/>
      <c r="DD333" s="46"/>
      <c r="DE333" s="46"/>
      <c r="DF333" s="46"/>
      <c r="DG333" s="46"/>
      <c r="DH333" s="46"/>
      <c r="DI333" s="46"/>
      <c r="DJ333" s="46"/>
      <c r="DK333" s="46"/>
      <c r="DL333" s="46"/>
      <c r="DM333" s="46"/>
      <c r="DN333" s="46"/>
      <c r="DO333" s="46"/>
      <c r="DP333" s="46"/>
      <c r="DQ333" s="46"/>
      <c r="DR333" s="46"/>
      <c r="DS333" s="46"/>
      <c r="DT333" s="46"/>
      <c r="DU333" s="46"/>
      <c r="DV333" s="46"/>
      <c r="DW333" s="46"/>
      <c r="DX333" s="46"/>
      <c r="DY333" s="46"/>
      <c r="DZ333" s="46"/>
      <c r="EA333" s="46"/>
      <c r="EB333" s="46"/>
      <c r="EC333" s="46"/>
      <c r="ED333" s="46"/>
      <c r="EE333" s="46"/>
      <c r="EF333" s="46"/>
      <c r="EG333" s="46"/>
      <c r="EH333" s="46"/>
      <c r="EI333" s="46"/>
      <c r="EJ333" s="46"/>
      <c r="EK333" s="46"/>
      <c r="EL333" s="46"/>
      <c r="EM333" s="46"/>
      <c r="EN333" s="46"/>
      <c r="EO333" s="46"/>
      <c r="EP333" s="46"/>
      <c r="EQ333" s="46"/>
      <c r="ER333" s="46"/>
      <c r="ES333" s="46"/>
      <c r="ET333" s="46"/>
      <c r="EU333" s="46"/>
      <c r="EV333" s="46"/>
      <c r="EW333" s="46"/>
      <c r="EX333" s="46"/>
      <c r="EY333" s="46"/>
      <c r="EZ333" s="46"/>
      <c r="FA333" s="46"/>
      <c r="FB333" s="46"/>
      <c r="FC333" s="46"/>
      <c r="FD333" s="46"/>
      <c r="FE333" s="46"/>
      <c r="FF333" s="46"/>
      <c r="FG333" s="46"/>
      <c r="FH333" s="46"/>
      <c r="FI333" s="46"/>
      <c r="FJ333" s="46"/>
      <c r="FK333" s="46"/>
      <c r="FL333" s="46"/>
      <c r="FM333" s="46"/>
      <c r="FN333" s="46"/>
      <c r="FO333" s="46"/>
      <c r="FP333" s="46"/>
      <c r="FQ333" s="46"/>
      <c r="FR333" s="46"/>
      <c r="FS333" s="46"/>
      <c r="FT333" s="46"/>
      <c r="FU333" s="46"/>
      <c r="FV333" s="46"/>
      <c r="FW333" s="46"/>
      <c r="FX333" s="46"/>
      <c r="FY333" s="46"/>
      <c r="FZ333" s="46"/>
      <c r="GA333" s="46"/>
      <c r="GB333" s="46"/>
      <c r="GC333" s="46"/>
      <c r="GD333" s="46"/>
      <c r="GE333" s="46"/>
      <c r="GF333" s="46"/>
      <c r="GG333" s="46"/>
      <c r="GH333" s="46"/>
      <c r="GI333" s="46"/>
      <c r="GJ333" s="46"/>
      <c r="GK333" s="46"/>
      <c r="GL333" s="46"/>
      <c r="GM333" s="46"/>
      <c r="GN333" s="46"/>
      <c r="GO333" s="46"/>
      <c r="GP333" s="46"/>
      <c r="GQ333" s="46"/>
      <c r="GR333" s="46"/>
      <c r="GS333" s="46"/>
      <c r="GT333" s="46"/>
      <c r="GU333" s="46"/>
      <c r="GV333" s="46"/>
      <c r="GW333" s="46"/>
      <c r="GX333" s="46"/>
      <c r="GY333" s="46"/>
      <c r="GZ333" s="46"/>
      <c r="HA333" s="46"/>
      <c r="HB333" s="46"/>
      <c r="HC333" s="46"/>
      <c r="HD333" s="46"/>
      <c r="HE333" s="46"/>
      <c r="HF333" s="46"/>
      <c r="HG333" s="46"/>
      <c r="HH333" s="46"/>
      <c r="HI333" s="46"/>
      <c r="HJ333" s="46"/>
      <c r="HK333" s="46"/>
      <c r="HL333" s="46"/>
      <c r="HM333" s="46"/>
      <c r="HN333" s="46"/>
      <c r="HO333" s="46"/>
      <c r="HP333" s="46"/>
      <c r="HQ333" s="46"/>
      <c r="HR333" s="46"/>
      <c r="HS333" s="46"/>
      <c r="HT333" s="46"/>
      <c r="HU333" s="46"/>
      <c r="HV333" s="46"/>
      <c r="HW333" s="46"/>
      <c r="HX333" s="46"/>
      <c r="HY333" s="46"/>
      <c r="HZ333" s="46"/>
      <c r="IA333" s="46"/>
      <c r="IB333" s="46"/>
      <c r="IC333" s="46"/>
      <c r="ID333" s="46"/>
      <c r="IE333" s="46"/>
      <c r="IF333" s="46"/>
      <c r="IG333" s="46"/>
      <c r="IH333" s="46"/>
      <c r="II333" s="46"/>
      <c r="IJ333" s="46"/>
      <c r="IK333" s="46"/>
      <c r="IL333" s="46"/>
      <c r="IM333" s="46"/>
      <c r="IN333" s="46"/>
      <c r="IO333" s="46"/>
      <c r="IP333" s="46"/>
      <c r="IQ333" s="46"/>
      <c r="IR333" s="46"/>
      <c r="IS333" s="46"/>
      <c r="IT333" s="46"/>
      <c r="IU333" s="46"/>
      <c r="IV333" s="46"/>
      <c r="IW333" s="46"/>
    </row>
    <row r="334" spans="1:257" s="1" customFormat="1" ht="9" customHeight="1">
      <c r="A334" s="43">
        <v>45251</v>
      </c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5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6"/>
      <c r="CD334" s="46"/>
      <c r="CE334" s="46"/>
      <c r="CF334" s="46"/>
      <c r="CG334" s="46"/>
      <c r="CH334" s="46"/>
      <c r="CI334" s="46"/>
      <c r="CJ334" s="46"/>
      <c r="CK334" s="46"/>
      <c r="CL334" s="46"/>
      <c r="CM334" s="46"/>
      <c r="CN334" s="46"/>
      <c r="CO334" s="46"/>
      <c r="CP334" s="46"/>
      <c r="CQ334" s="46"/>
      <c r="CR334" s="46"/>
      <c r="CS334" s="46"/>
      <c r="CT334" s="46"/>
      <c r="CU334" s="46"/>
      <c r="CV334" s="46"/>
      <c r="CW334" s="46"/>
      <c r="CX334" s="46"/>
      <c r="CY334" s="46"/>
      <c r="CZ334" s="46"/>
      <c r="DA334" s="46"/>
      <c r="DB334" s="46"/>
      <c r="DC334" s="46"/>
      <c r="DD334" s="46"/>
      <c r="DE334" s="46"/>
      <c r="DF334" s="46"/>
      <c r="DG334" s="46"/>
      <c r="DH334" s="46"/>
      <c r="DI334" s="46"/>
      <c r="DJ334" s="46"/>
      <c r="DK334" s="46"/>
      <c r="DL334" s="46"/>
      <c r="DM334" s="46"/>
      <c r="DN334" s="46"/>
      <c r="DO334" s="46"/>
      <c r="DP334" s="46"/>
      <c r="DQ334" s="46"/>
      <c r="DR334" s="46"/>
      <c r="DS334" s="46"/>
      <c r="DT334" s="46"/>
      <c r="DU334" s="46"/>
      <c r="DV334" s="46"/>
      <c r="DW334" s="46"/>
      <c r="DX334" s="46"/>
      <c r="DY334" s="46"/>
      <c r="DZ334" s="46"/>
      <c r="EA334" s="46"/>
      <c r="EB334" s="46"/>
      <c r="EC334" s="46"/>
      <c r="ED334" s="46"/>
      <c r="EE334" s="46"/>
      <c r="EF334" s="46"/>
      <c r="EG334" s="46"/>
      <c r="EH334" s="46"/>
      <c r="EI334" s="46"/>
      <c r="EJ334" s="46"/>
      <c r="EK334" s="46"/>
      <c r="EL334" s="46"/>
      <c r="EM334" s="46"/>
      <c r="EN334" s="46"/>
      <c r="EO334" s="46"/>
      <c r="EP334" s="46"/>
      <c r="EQ334" s="46"/>
      <c r="ER334" s="46"/>
      <c r="ES334" s="46"/>
      <c r="ET334" s="46"/>
      <c r="EU334" s="46"/>
      <c r="EV334" s="46"/>
      <c r="EW334" s="46"/>
      <c r="EX334" s="46"/>
      <c r="EY334" s="46"/>
      <c r="EZ334" s="46"/>
      <c r="FA334" s="46"/>
      <c r="FB334" s="46"/>
      <c r="FC334" s="46"/>
      <c r="FD334" s="46"/>
      <c r="FE334" s="46"/>
      <c r="FF334" s="46"/>
      <c r="FG334" s="46"/>
      <c r="FH334" s="46"/>
      <c r="FI334" s="46"/>
      <c r="FJ334" s="46"/>
      <c r="FK334" s="46"/>
      <c r="FL334" s="46"/>
      <c r="FM334" s="46"/>
      <c r="FN334" s="46"/>
      <c r="FO334" s="46"/>
      <c r="FP334" s="46"/>
      <c r="FQ334" s="46"/>
      <c r="FR334" s="46"/>
      <c r="FS334" s="46"/>
      <c r="FT334" s="46"/>
      <c r="FU334" s="46"/>
      <c r="FV334" s="46"/>
      <c r="FW334" s="46"/>
      <c r="FX334" s="46"/>
      <c r="FY334" s="46"/>
      <c r="FZ334" s="46"/>
      <c r="GA334" s="46"/>
      <c r="GB334" s="46"/>
      <c r="GC334" s="46"/>
      <c r="GD334" s="46"/>
      <c r="GE334" s="46"/>
      <c r="GF334" s="46"/>
      <c r="GG334" s="46"/>
      <c r="GH334" s="46"/>
      <c r="GI334" s="46"/>
      <c r="GJ334" s="46"/>
      <c r="GK334" s="46"/>
      <c r="GL334" s="46"/>
      <c r="GM334" s="46"/>
      <c r="GN334" s="46"/>
      <c r="GO334" s="46"/>
      <c r="GP334" s="46"/>
      <c r="GQ334" s="46"/>
      <c r="GR334" s="46"/>
      <c r="GS334" s="46"/>
      <c r="GT334" s="46"/>
      <c r="GU334" s="46"/>
      <c r="GV334" s="46"/>
      <c r="GW334" s="46"/>
      <c r="GX334" s="46"/>
      <c r="GY334" s="46"/>
      <c r="GZ334" s="46"/>
      <c r="HA334" s="46"/>
      <c r="HB334" s="46"/>
      <c r="HC334" s="46"/>
      <c r="HD334" s="46"/>
      <c r="HE334" s="46"/>
      <c r="HF334" s="46"/>
      <c r="HG334" s="46"/>
      <c r="HH334" s="46"/>
      <c r="HI334" s="46"/>
      <c r="HJ334" s="46"/>
      <c r="HK334" s="46"/>
      <c r="HL334" s="46"/>
      <c r="HM334" s="46"/>
      <c r="HN334" s="46"/>
      <c r="HO334" s="46"/>
      <c r="HP334" s="46"/>
      <c r="HQ334" s="46"/>
      <c r="HR334" s="46"/>
      <c r="HS334" s="46"/>
      <c r="HT334" s="46"/>
      <c r="HU334" s="46"/>
      <c r="HV334" s="46"/>
      <c r="HW334" s="46"/>
      <c r="HX334" s="46"/>
      <c r="HY334" s="46"/>
      <c r="HZ334" s="46"/>
      <c r="IA334" s="46"/>
      <c r="IB334" s="46"/>
      <c r="IC334" s="46"/>
      <c r="ID334" s="46"/>
      <c r="IE334" s="46"/>
      <c r="IF334" s="46"/>
      <c r="IG334" s="46"/>
      <c r="IH334" s="46"/>
      <c r="II334" s="46"/>
      <c r="IJ334" s="46"/>
      <c r="IK334" s="46"/>
      <c r="IL334" s="46"/>
      <c r="IM334" s="46"/>
      <c r="IN334" s="46"/>
      <c r="IO334" s="46"/>
      <c r="IP334" s="46"/>
      <c r="IQ334" s="46"/>
      <c r="IR334" s="46"/>
      <c r="IS334" s="46"/>
      <c r="IT334" s="46"/>
      <c r="IU334" s="46"/>
      <c r="IV334" s="46"/>
      <c r="IW334" s="46"/>
    </row>
    <row r="335" spans="1:257" s="1" customFormat="1" ht="9" customHeight="1">
      <c r="A335" s="43">
        <v>45252</v>
      </c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5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6"/>
      <c r="CD335" s="46"/>
      <c r="CE335" s="46"/>
      <c r="CF335" s="46"/>
      <c r="CG335" s="46"/>
      <c r="CH335" s="46"/>
      <c r="CI335" s="46"/>
      <c r="CJ335" s="46"/>
      <c r="CK335" s="46"/>
      <c r="CL335" s="46"/>
      <c r="CM335" s="46"/>
      <c r="CN335" s="46"/>
      <c r="CO335" s="46"/>
      <c r="CP335" s="46"/>
      <c r="CQ335" s="46"/>
      <c r="CR335" s="46"/>
      <c r="CS335" s="46"/>
      <c r="CT335" s="46"/>
      <c r="CU335" s="46"/>
      <c r="CV335" s="46"/>
      <c r="CW335" s="46"/>
      <c r="CX335" s="46"/>
      <c r="CY335" s="46"/>
      <c r="CZ335" s="46"/>
      <c r="DA335" s="46"/>
      <c r="DB335" s="46"/>
      <c r="DC335" s="46"/>
      <c r="DD335" s="46"/>
      <c r="DE335" s="46"/>
      <c r="DF335" s="46"/>
      <c r="DG335" s="46"/>
      <c r="DH335" s="46"/>
      <c r="DI335" s="46"/>
      <c r="DJ335" s="46"/>
      <c r="DK335" s="46"/>
      <c r="DL335" s="46"/>
      <c r="DM335" s="46"/>
      <c r="DN335" s="46"/>
      <c r="DO335" s="46"/>
      <c r="DP335" s="46"/>
      <c r="DQ335" s="46"/>
      <c r="DR335" s="46"/>
      <c r="DS335" s="46"/>
      <c r="DT335" s="46"/>
      <c r="DU335" s="46"/>
      <c r="DV335" s="46"/>
      <c r="DW335" s="46"/>
      <c r="DX335" s="46"/>
      <c r="DY335" s="46"/>
      <c r="DZ335" s="46"/>
      <c r="EA335" s="46"/>
      <c r="EB335" s="46"/>
      <c r="EC335" s="46"/>
      <c r="ED335" s="46"/>
      <c r="EE335" s="46"/>
      <c r="EF335" s="46"/>
      <c r="EG335" s="46"/>
      <c r="EH335" s="46"/>
      <c r="EI335" s="46"/>
      <c r="EJ335" s="46"/>
      <c r="EK335" s="46"/>
      <c r="EL335" s="46"/>
      <c r="EM335" s="46"/>
      <c r="EN335" s="46"/>
      <c r="EO335" s="46"/>
      <c r="EP335" s="46"/>
      <c r="EQ335" s="46"/>
      <c r="ER335" s="46"/>
      <c r="ES335" s="46"/>
      <c r="ET335" s="46"/>
      <c r="EU335" s="46"/>
      <c r="EV335" s="46"/>
      <c r="EW335" s="46"/>
      <c r="EX335" s="46"/>
      <c r="EY335" s="46"/>
      <c r="EZ335" s="46"/>
      <c r="FA335" s="46"/>
      <c r="FB335" s="46"/>
      <c r="FC335" s="46"/>
      <c r="FD335" s="46"/>
      <c r="FE335" s="46"/>
      <c r="FF335" s="46"/>
      <c r="FG335" s="46"/>
      <c r="FH335" s="46"/>
      <c r="FI335" s="46"/>
      <c r="FJ335" s="46"/>
      <c r="FK335" s="46"/>
      <c r="FL335" s="46"/>
      <c r="FM335" s="46"/>
      <c r="FN335" s="46"/>
      <c r="FO335" s="46"/>
      <c r="FP335" s="46"/>
      <c r="FQ335" s="46"/>
      <c r="FR335" s="46"/>
      <c r="FS335" s="46"/>
      <c r="FT335" s="46"/>
      <c r="FU335" s="46"/>
      <c r="FV335" s="46"/>
      <c r="FW335" s="46"/>
      <c r="FX335" s="46"/>
      <c r="FY335" s="46"/>
      <c r="FZ335" s="46"/>
      <c r="GA335" s="46"/>
      <c r="GB335" s="46"/>
      <c r="GC335" s="46"/>
      <c r="GD335" s="46"/>
      <c r="GE335" s="46"/>
      <c r="GF335" s="46"/>
      <c r="GG335" s="46"/>
      <c r="GH335" s="46"/>
      <c r="GI335" s="46"/>
      <c r="GJ335" s="46"/>
      <c r="GK335" s="46"/>
      <c r="GL335" s="46"/>
      <c r="GM335" s="46"/>
      <c r="GN335" s="46"/>
      <c r="GO335" s="46"/>
      <c r="GP335" s="46"/>
      <c r="GQ335" s="46"/>
      <c r="GR335" s="46"/>
      <c r="GS335" s="46"/>
      <c r="GT335" s="46"/>
      <c r="GU335" s="46"/>
      <c r="GV335" s="46"/>
      <c r="GW335" s="46"/>
      <c r="GX335" s="46"/>
      <c r="GY335" s="46"/>
      <c r="GZ335" s="46"/>
      <c r="HA335" s="46"/>
      <c r="HB335" s="46"/>
      <c r="HC335" s="46"/>
      <c r="HD335" s="46"/>
      <c r="HE335" s="46"/>
      <c r="HF335" s="46"/>
      <c r="HG335" s="46"/>
      <c r="HH335" s="46"/>
      <c r="HI335" s="46"/>
      <c r="HJ335" s="46"/>
      <c r="HK335" s="46"/>
      <c r="HL335" s="46"/>
      <c r="HM335" s="46"/>
      <c r="HN335" s="46"/>
      <c r="HO335" s="46"/>
      <c r="HP335" s="46"/>
      <c r="HQ335" s="46"/>
      <c r="HR335" s="46"/>
      <c r="HS335" s="46"/>
      <c r="HT335" s="46"/>
      <c r="HU335" s="46"/>
      <c r="HV335" s="46"/>
      <c r="HW335" s="46"/>
      <c r="HX335" s="46"/>
      <c r="HY335" s="46"/>
      <c r="HZ335" s="46"/>
      <c r="IA335" s="46"/>
      <c r="IB335" s="46"/>
      <c r="IC335" s="46"/>
      <c r="ID335" s="46"/>
      <c r="IE335" s="46"/>
      <c r="IF335" s="46"/>
      <c r="IG335" s="46"/>
      <c r="IH335" s="46"/>
      <c r="II335" s="46"/>
      <c r="IJ335" s="46"/>
      <c r="IK335" s="46"/>
      <c r="IL335" s="46"/>
      <c r="IM335" s="46"/>
      <c r="IN335" s="46"/>
      <c r="IO335" s="46"/>
      <c r="IP335" s="46"/>
      <c r="IQ335" s="46"/>
      <c r="IR335" s="46"/>
      <c r="IS335" s="46"/>
      <c r="IT335" s="46"/>
      <c r="IU335" s="46"/>
      <c r="IV335" s="46"/>
      <c r="IW335" s="46"/>
    </row>
    <row r="336" spans="1:257" s="1" customFormat="1" ht="9" customHeight="1">
      <c r="A336" s="43">
        <v>45253</v>
      </c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5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6"/>
      <c r="CD336" s="46"/>
      <c r="CE336" s="46"/>
      <c r="CF336" s="46"/>
      <c r="CG336" s="46"/>
      <c r="CH336" s="46"/>
      <c r="CI336" s="46"/>
      <c r="CJ336" s="46"/>
      <c r="CK336" s="46"/>
      <c r="CL336" s="46"/>
      <c r="CM336" s="46"/>
      <c r="CN336" s="46"/>
      <c r="CO336" s="46"/>
      <c r="CP336" s="46"/>
      <c r="CQ336" s="46"/>
      <c r="CR336" s="46"/>
      <c r="CS336" s="46"/>
      <c r="CT336" s="46"/>
      <c r="CU336" s="46"/>
      <c r="CV336" s="46"/>
      <c r="CW336" s="46"/>
      <c r="CX336" s="46"/>
      <c r="CY336" s="46"/>
      <c r="CZ336" s="46"/>
      <c r="DA336" s="46"/>
      <c r="DB336" s="46"/>
      <c r="DC336" s="46"/>
      <c r="DD336" s="46"/>
      <c r="DE336" s="46"/>
      <c r="DF336" s="46"/>
      <c r="DG336" s="46"/>
      <c r="DH336" s="46"/>
      <c r="DI336" s="46"/>
      <c r="DJ336" s="46"/>
      <c r="DK336" s="46"/>
      <c r="DL336" s="46"/>
      <c r="DM336" s="46"/>
      <c r="DN336" s="46"/>
      <c r="DO336" s="46"/>
      <c r="DP336" s="46"/>
      <c r="DQ336" s="46"/>
      <c r="DR336" s="46"/>
      <c r="DS336" s="46"/>
      <c r="DT336" s="46"/>
      <c r="DU336" s="46"/>
      <c r="DV336" s="46"/>
      <c r="DW336" s="46"/>
      <c r="DX336" s="46"/>
      <c r="DY336" s="46"/>
      <c r="DZ336" s="46"/>
      <c r="EA336" s="46"/>
      <c r="EB336" s="46"/>
      <c r="EC336" s="46"/>
      <c r="ED336" s="46"/>
      <c r="EE336" s="46"/>
      <c r="EF336" s="46"/>
      <c r="EG336" s="46"/>
      <c r="EH336" s="46"/>
      <c r="EI336" s="46"/>
      <c r="EJ336" s="46"/>
      <c r="EK336" s="46"/>
      <c r="EL336" s="46"/>
      <c r="EM336" s="46"/>
      <c r="EN336" s="46"/>
      <c r="EO336" s="46"/>
      <c r="EP336" s="46"/>
      <c r="EQ336" s="46"/>
      <c r="ER336" s="46"/>
      <c r="ES336" s="46"/>
      <c r="ET336" s="46"/>
      <c r="EU336" s="46"/>
      <c r="EV336" s="46"/>
      <c r="EW336" s="46"/>
      <c r="EX336" s="46"/>
      <c r="EY336" s="46"/>
      <c r="EZ336" s="46"/>
      <c r="FA336" s="46"/>
      <c r="FB336" s="46"/>
      <c r="FC336" s="46"/>
      <c r="FD336" s="46"/>
      <c r="FE336" s="46"/>
      <c r="FF336" s="46"/>
      <c r="FG336" s="46"/>
      <c r="FH336" s="46"/>
      <c r="FI336" s="46"/>
      <c r="FJ336" s="46"/>
      <c r="FK336" s="46"/>
      <c r="FL336" s="46"/>
      <c r="FM336" s="46"/>
      <c r="FN336" s="46"/>
      <c r="FO336" s="46"/>
      <c r="FP336" s="46"/>
      <c r="FQ336" s="46"/>
      <c r="FR336" s="46"/>
      <c r="FS336" s="46"/>
      <c r="FT336" s="46"/>
      <c r="FU336" s="46"/>
      <c r="FV336" s="46"/>
      <c r="FW336" s="46"/>
      <c r="FX336" s="46"/>
      <c r="FY336" s="46"/>
      <c r="FZ336" s="46"/>
      <c r="GA336" s="46"/>
      <c r="GB336" s="46"/>
      <c r="GC336" s="46"/>
      <c r="GD336" s="46"/>
      <c r="GE336" s="46"/>
      <c r="GF336" s="46"/>
      <c r="GG336" s="46"/>
      <c r="GH336" s="46"/>
      <c r="GI336" s="46"/>
      <c r="GJ336" s="46"/>
      <c r="GK336" s="46"/>
      <c r="GL336" s="46"/>
      <c r="GM336" s="46"/>
      <c r="GN336" s="46"/>
      <c r="GO336" s="46"/>
      <c r="GP336" s="46"/>
      <c r="GQ336" s="46"/>
      <c r="GR336" s="46"/>
      <c r="GS336" s="46"/>
      <c r="GT336" s="46"/>
      <c r="GU336" s="46"/>
      <c r="GV336" s="46"/>
      <c r="GW336" s="46"/>
      <c r="GX336" s="46"/>
      <c r="GY336" s="46"/>
      <c r="GZ336" s="46"/>
      <c r="HA336" s="46"/>
      <c r="HB336" s="46"/>
      <c r="HC336" s="46"/>
      <c r="HD336" s="46"/>
      <c r="HE336" s="46"/>
      <c r="HF336" s="46"/>
      <c r="HG336" s="46"/>
      <c r="HH336" s="46"/>
      <c r="HI336" s="46"/>
      <c r="HJ336" s="46"/>
      <c r="HK336" s="46"/>
      <c r="HL336" s="46"/>
      <c r="HM336" s="46"/>
      <c r="HN336" s="46"/>
      <c r="HO336" s="46"/>
      <c r="HP336" s="46"/>
      <c r="HQ336" s="46"/>
      <c r="HR336" s="46"/>
      <c r="HS336" s="46"/>
      <c r="HT336" s="46"/>
      <c r="HU336" s="46"/>
      <c r="HV336" s="46"/>
      <c r="HW336" s="46"/>
      <c r="HX336" s="46"/>
      <c r="HY336" s="46"/>
      <c r="HZ336" s="46"/>
      <c r="IA336" s="46"/>
      <c r="IB336" s="46"/>
      <c r="IC336" s="46"/>
      <c r="ID336" s="46"/>
      <c r="IE336" s="46"/>
      <c r="IF336" s="46"/>
      <c r="IG336" s="46"/>
      <c r="IH336" s="46"/>
      <c r="II336" s="46"/>
      <c r="IJ336" s="46"/>
      <c r="IK336" s="46"/>
      <c r="IL336" s="46"/>
      <c r="IM336" s="46"/>
      <c r="IN336" s="46"/>
      <c r="IO336" s="46"/>
      <c r="IP336" s="46"/>
      <c r="IQ336" s="46"/>
      <c r="IR336" s="46"/>
      <c r="IS336" s="46"/>
      <c r="IT336" s="46"/>
      <c r="IU336" s="46"/>
      <c r="IV336" s="46"/>
      <c r="IW336" s="46"/>
    </row>
    <row r="337" spans="1:257" s="1" customFormat="1" ht="9" customHeight="1">
      <c r="A337" s="43">
        <v>45254</v>
      </c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5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6"/>
      <c r="CD337" s="46"/>
      <c r="CE337" s="46"/>
      <c r="CF337" s="46"/>
      <c r="CG337" s="46"/>
      <c r="CH337" s="46"/>
      <c r="CI337" s="46"/>
      <c r="CJ337" s="46"/>
      <c r="CK337" s="46"/>
      <c r="CL337" s="46"/>
      <c r="CM337" s="46"/>
      <c r="CN337" s="46"/>
      <c r="CO337" s="46"/>
      <c r="CP337" s="46"/>
      <c r="CQ337" s="46"/>
      <c r="CR337" s="46"/>
      <c r="CS337" s="46"/>
      <c r="CT337" s="46"/>
      <c r="CU337" s="46"/>
      <c r="CV337" s="46"/>
      <c r="CW337" s="46"/>
      <c r="CX337" s="46"/>
      <c r="CY337" s="46"/>
      <c r="CZ337" s="46"/>
      <c r="DA337" s="46"/>
      <c r="DB337" s="46"/>
      <c r="DC337" s="46"/>
      <c r="DD337" s="46"/>
      <c r="DE337" s="46"/>
      <c r="DF337" s="46"/>
      <c r="DG337" s="46"/>
      <c r="DH337" s="46"/>
      <c r="DI337" s="46"/>
      <c r="DJ337" s="46"/>
      <c r="DK337" s="46"/>
      <c r="DL337" s="46"/>
      <c r="DM337" s="46"/>
      <c r="DN337" s="46"/>
      <c r="DO337" s="46"/>
      <c r="DP337" s="46"/>
      <c r="DQ337" s="46"/>
      <c r="DR337" s="46"/>
      <c r="DS337" s="46"/>
      <c r="DT337" s="46"/>
      <c r="DU337" s="46"/>
      <c r="DV337" s="46"/>
      <c r="DW337" s="46"/>
      <c r="DX337" s="46"/>
      <c r="DY337" s="46"/>
      <c r="DZ337" s="46"/>
      <c r="EA337" s="46"/>
      <c r="EB337" s="46"/>
      <c r="EC337" s="46"/>
      <c r="ED337" s="46"/>
      <c r="EE337" s="46"/>
      <c r="EF337" s="46"/>
      <c r="EG337" s="46"/>
      <c r="EH337" s="46"/>
      <c r="EI337" s="46"/>
      <c r="EJ337" s="46"/>
      <c r="EK337" s="46"/>
      <c r="EL337" s="46"/>
      <c r="EM337" s="46"/>
      <c r="EN337" s="46"/>
      <c r="EO337" s="46"/>
      <c r="EP337" s="46"/>
      <c r="EQ337" s="46"/>
      <c r="ER337" s="46"/>
      <c r="ES337" s="46"/>
      <c r="ET337" s="46"/>
      <c r="EU337" s="46"/>
      <c r="EV337" s="46"/>
      <c r="EW337" s="46"/>
      <c r="EX337" s="46"/>
      <c r="EY337" s="46"/>
      <c r="EZ337" s="46"/>
      <c r="FA337" s="46"/>
      <c r="FB337" s="46"/>
      <c r="FC337" s="46"/>
      <c r="FD337" s="46"/>
      <c r="FE337" s="46"/>
      <c r="FF337" s="46"/>
      <c r="FG337" s="46"/>
      <c r="FH337" s="46"/>
      <c r="FI337" s="46"/>
      <c r="FJ337" s="46"/>
      <c r="FK337" s="46"/>
      <c r="FL337" s="46"/>
      <c r="FM337" s="46"/>
      <c r="FN337" s="46"/>
      <c r="FO337" s="46"/>
      <c r="FP337" s="46"/>
      <c r="FQ337" s="46"/>
      <c r="FR337" s="46"/>
      <c r="FS337" s="46"/>
      <c r="FT337" s="46"/>
      <c r="FU337" s="46"/>
      <c r="FV337" s="46"/>
      <c r="FW337" s="46"/>
      <c r="FX337" s="46"/>
      <c r="FY337" s="46"/>
      <c r="FZ337" s="46"/>
      <c r="GA337" s="46"/>
      <c r="GB337" s="46"/>
      <c r="GC337" s="46"/>
      <c r="GD337" s="46"/>
      <c r="GE337" s="46"/>
      <c r="GF337" s="46"/>
      <c r="GG337" s="46"/>
      <c r="GH337" s="46"/>
      <c r="GI337" s="46"/>
      <c r="GJ337" s="46"/>
      <c r="GK337" s="46"/>
      <c r="GL337" s="46"/>
      <c r="GM337" s="46"/>
      <c r="GN337" s="46"/>
      <c r="GO337" s="46"/>
      <c r="GP337" s="46"/>
      <c r="GQ337" s="46"/>
      <c r="GR337" s="46"/>
      <c r="GS337" s="46"/>
      <c r="GT337" s="46"/>
      <c r="GU337" s="46"/>
      <c r="GV337" s="46"/>
      <c r="GW337" s="46"/>
      <c r="GX337" s="46"/>
      <c r="GY337" s="46"/>
      <c r="GZ337" s="46"/>
      <c r="HA337" s="46"/>
      <c r="HB337" s="46"/>
      <c r="HC337" s="46"/>
      <c r="HD337" s="46"/>
      <c r="HE337" s="46"/>
      <c r="HF337" s="46"/>
      <c r="HG337" s="46"/>
      <c r="HH337" s="46"/>
      <c r="HI337" s="46"/>
      <c r="HJ337" s="46"/>
      <c r="HK337" s="46"/>
      <c r="HL337" s="46"/>
      <c r="HM337" s="46"/>
      <c r="HN337" s="46"/>
      <c r="HO337" s="46"/>
      <c r="HP337" s="46"/>
      <c r="HQ337" s="46"/>
      <c r="HR337" s="46"/>
      <c r="HS337" s="46"/>
      <c r="HT337" s="46"/>
      <c r="HU337" s="46"/>
      <c r="HV337" s="46"/>
      <c r="HW337" s="46"/>
      <c r="HX337" s="46"/>
      <c r="HY337" s="46"/>
      <c r="HZ337" s="46"/>
      <c r="IA337" s="46"/>
      <c r="IB337" s="46"/>
      <c r="IC337" s="46"/>
      <c r="ID337" s="46"/>
      <c r="IE337" s="46"/>
      <c r="IF337" s="46"/>
      <c r="IG337" s="46"/>
      <c r="IH337" s="46"/>
      <c r="II337" s="46"/>
      <c r="IJ337" s="46"/>
      <c r="IK337" s="46"/>
      <c r="IL337" s="46"/>
      <c r="IM337" s="46"/>
      <c r="IN337" s="46"/>
      <c r="IO337" s="46"/>
      <c r="IP337" s="46"/>
      <c r="IQ337" s="46"/>
      <c r="IR337" s="46"/>
      <c r="IS337" s="46"/>
      <c r="IT337" s="46"/>
      <c r="IU337" s="46"/>
      <c r="IV337" s="46"/>
      <c r="IW337" s="46"/>
    </row>
    <row r="338" spans="1:257" s="1" customFormat="1" ht="9" customHeight="1">
      <c r="A338" s="43">
        <v>45255</v>
      </c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5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6"/>
      <c r="CD338" s="46"/>
      <c r="CE338" s="46"/>
      <c r="CF338" s="46"/>
      <c r="CG338" s="46"/>
      <c r="CH338" s="46"/>
      <c r="CI338" s="46"/>
      <c r="CJ338" s="46"/>
      <c r="CK338" s="46"/>
      <c r="CL338" s="46"/>
      <c r="CM338" s="46"/>
      <c r="CN338" s="46"/>
      <c r="CO338" s="46"/>
      <c r="CP338" s="46"/>
      <c r="CQ338" s="46"/>
      <c r="CR338" s="46"/>
      <c r="CS338" s="46"/>
      <c r="CT338" s="46"/>
      <c r="CU338" s="46"/>
      <c r="CV338" s="46"/>
      <c r="CW338" s="46"/>
      <c r="CX338" s="46"/>
      <c r="CY338" s="46"/>
      <c r="CZ338" s="46"/>
      <c r="DA338" s="46"/>
      <c r="DB338" s="46"/>
      <c r="DC338" s="46"/>
      <c r="DD338" s="46"/>
      <c r="DE338" s="46"/>
      <c r="DF338" s="46"/>
      <c r="DG338" s="46"/>
      <c r="DH338" s="46"/>
      <c r="DI338" s="46"/>
      <c r="DJ338" s="46"/>
      <c r="DK338" s="46"/>
      <c r="DL338" s="46"/>
      <c r="DM338" s="46"/>
      <c r="DN338" s="46"/>
      <c r="DO338" s="46"/>
      <c r="DP338" s="46"/>
      <c r="DQ338" s="46"/>
      <c r="DR338" s="46"/>
      <c r="DS338" s="46"/>
      <c r="DT338" s="46"/>
      <c r="DU338" s="46"/>
      <c r="DV338" s="46"/>
      <c r="DW338" s="46"/>
      <c r="DX338" s="46"/>
      <c r="DY338" s="46"/>
      <c r="DZ338" s="46"/>
      <c r="EA338" s="46"/>
      <c r="EB338" s="46"/>
      <c r="EC338" s="46"/>
      <c r="ED338" s="46"/>
      <c r="EE338" s="46"/>
      <c r="EF338" s="46"/>
      <c r="EG338" s="46"/>
      <c r="EH338" s="46"/>
      <c r="EI338" s="46"/>
      <c r="EJ338" s="46"/>
      <c r="EK338" s="46"/>
      <c r="EL338" s="46"/>
      <c r="EM338" s="46"/>
      <c r="EN338" s="46"/>
      <c r="EO338" s="46"/>
      <c r="EP338" s="46"/>
      <c r="EQ338" s="46"/>
      <c r="ER338" s="46"/>
      <c r="ES338" s="46"/>
      <c r="ET338" s="46"/>
      <c r="EU338" s="46"/>
      <c r="EV338" s="46"/>
      <c r="EW338" s="46"/>
      <c r="EX338" s="46"/>
      <c r="EY338" s="46"/>
      <c r="EZ338" s="46"/>
      <c r="FA338" s="46"/>
      <c r="FB338" s="46"/>
      <c r="FC338" s="46"/>
      <c r="FD338" s="46"/>
      <c r="FE338" s="46"/>
      <c r="FF338" s="46"/>
      <c r="FG338" s="46"/>
      <c r="FH338" s="46"/>
      <c r="FI338" s="46"/>
      <c r="FJ338" s="46"/>
      <c r="FK338" s="46"/>
      <c r="FL338" s="46"/>
      <c r="FM338" s="46"/>
      <c r="FN338" s="46"/>
      <c r="FO338" s="46"/>
      <c r="FP338" s="46"/>
      <c r="FQ338" s="46"/>
      <c r="FR338" s="46"/>
      <c r="FS338" s="46"/>
      <c r="FT338" s="46"/>
      <c r="FU338" s="46"/>
      <c r="FV338" s="46"/>
      <c r="FW338" s="46"/>
      <c r="FX338" s="46"/>
      <c r="FY338" s="46"/>
      <c r="FZ338" s="46"/>
      <c r="GA338" s="46"/>
      <c r="GB338" s="46"/>
      <c r="GC338" s="46"/>
      <c r="GD338" s="46"/>
      <c r="GE338" s="46"/>
      <c r="GF338" s="46"/>
      <c r="GG338" s="46"/>
      <c r="GH338" s="46"/>
      <c r="GI338" s="46"/>
      <c r="GJ338" s="46"/>
      <c r="GK338" s="46"/>
      <c r="GL338" s="46"/>
      <c r="GM338" s="46"/>
      <c r="GN338" s="46"/>
      <c r="GO338" s="46"/>
      <c r="GP338" s="46"/>
      <c r="GQ338" s="46"/>
      <c r="GR338" s="46"/>
      <c r="GS338" s="46"/>
      <c r="GT338" s="46"/>
      <c r="GU338" s="46"/>
      <c r="GV338" s="46"/>
      <c r="GW338" s="46"/>
      <c r="GX338" s="46"/>
      <c r="GY338" s="46"/>
      <c r="GZ338" s="46"/>
      <c r="HA338" s="46"/>
      <c r="HB338" s="46"/>
      <c r="HC338" s="46"/>
      <c r="HD338" s="46"/>
      <c r="HE338" s="46"/>
      <c r="HF338" s="46"/>
      <c r="HG338" s="46"/>
      <c r="HH338" s="46"/>
      <c r="HI338" s="46"/>
      <c r="HJ338" s="46"/>
      <c r="HK338" s="46"/>
      <c r="HL338" s="46"/>
      <c r="HM338" s="46"/>
      <c r="HN338" s="46"/>
      <c r="HO338" s="46"/>
      <c r="HP338" s="46"/>
      <c r="HQ338" s="46"/>
      <c r="HR338" s="46"/>
      <c r="HS338" s="46"/>
      <c r="HT338" s="46"/>
      <c r="HU338" s="46"/>
      <c r="HV338" s="46"/>
      <c r="HW338" s="46"/>
      <c r="HX338" s="46"/>
      <c r="HY338" s="46"/>
      <c r="HZ338" s="46"/>
      <c r="IA338" s="46"/>
      <c r="IB338" s="46"/>
      <c r="IC338" s="46"/>
      <c r="ID338" s="46"/>
      <c r="IE338" s="46"/>
      <c r="IF338" s="46"/>
      <c r="IG338" s="46"/>
      <c r="IH338" s="46"/>
      <c r="II338" s="46"/>
      <c r="IJ338" s="46"/>
      <c r="IK338" s="46"/>
      <c r="IL338" s="46"/>
      <c r="IM338" s="46"/>
      <c r="IN338" s="46"/>
      <c r="IO338" s="46"/>
      <c r="IP338" s="46"/>
      <c r="IQ338" s="46"/>
      <c r="IR338" s="46"/>
      <c r="IS338" s="46"/>
      <c r="IT338" s="46"/>
      <c r="IU338" s="46"/>
      <c r="IV338" s="46"/>
      <c r="IW338" s="46"/>
    </row>
    <row r="339" spans="1:257" s="1" customFormat="1" ht="9" customHeight="1">
      <c r="A339" s="43">
        <v>45256</v>
      </c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5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6"/>
      <c r="CD339" s="46"/>
      <c r="CE339" s="46"/>
      <c r="CF339" s="46"/>
      <c r="CG339" s="46"/>
      <c r="CH339" s="46"/>
      <c r="CI339" s="46"/>
      <c r="CJ339" s="46"/>
      <c r="CK339" s="46"/>
      <c r="CL339" s="46"/>
      <c r="CM339" s="46"/>
      <c r="CN339" s="46"/>
      <c r="CO339" s="46"/>
      <c r="CP339" s="46"/>
      <c r="CQ339" s="46"/>
      <c r="CR339" s="46"/>
      <c r="CS339" s="46"/>
      <c r="CT339" s="46"/>
      <c r="CU339" s="46"/>
      <c r="CV339" s="46"/>
      <c r="CW339" s="46"/>
      <c r="CX339" s="46"/>
      <c r="CY339" s="46"/>
      <c r="CZ339" s="46"/>
      <c r="DA339" s="46"/>
      <c r="DB339" s="46"/>
      <c r="DC339" s="46"/>
      <c r="DD339" s="46"/>
      <c r="DE339" s="46"/>
      <c r="DF339" s="46"/>
      <c r="DG339" s="46"/>
      <c r="DH339" s="46"/>
      <c r="DI339" s="46"/>
      <c r="DJ339" s="46"/>
      <c r="DK339" s="46"/>
      <c r="DL339" s="46"/>
      <c r="DM339" s="46"/>
      <c r="DN339" s="46"/>
      <c r="DO339" s="46"/>
      <c r="DP339" s="46"/>
      <c r="DQ339" s="46"/>
      <c r="DR339" s="46"/>
      <c r="DS339" s="46"/>
      <c r="DT339" s="46"/>
      <c r="DU339" s="46"/>
      <c r="DV339" s="46"/>
      <c r="DW339" s="46"/>
      <c r="DX339" s="46"/>
      <c r="DY339" s="46"/>
      <c r="DZ339" s="46"/>
      <c r="EA339" s="46"/>
      <c r="EB339" s="46"/>
      <c r="EC339" s="46"/>
      <c r="ED339" s="46"/>
      <c r="EE339" s="46"/>
      <c r="EF339" s="46"/>
      <c r="EG339" s="46"/>
      <c r="EH339" s="46"/>
      <c r="EI339" s="46"/>
      <c r="EJ339" s="46"/>
      <c r="EK339" s="46"/>
      <c r="EL339" s="46"/>
      <c r="EM339" s="46"/>
      <c r="EN339" s="46"/>
      <c r="EO339" s="46"/>
      <c r="EP339" s="46"/>
      <c r="EQ339" s="46"/>
      <c r="ER339" s="46"/>
      <c r="ES339" s="46"/>
      <c r="ET339" s="46"/>
      <c r="EU339" s="46"/>
      <c r="EV339" s="46"/>
      <c r="EW339" s="46"/>
      <c r="EX339" s="46"/>
      <c r="EY339" s="46"/>
      <c r="EZ339" s="46"/>
      <c r="FA339" s="46"/>
      <c r="FB339" s="46"/>
      <c r="FC339" s="46"/>
      <c r="FD339" s="46"/>
      <c r="FE339" s="46"/>
      <c r="FF339" s="46"/>
      <c r="FG339" s="46"/>
      <c r="FH339" s="46"/>
      <c r="FI339" s="46"/>
      <c r="FJ339" s="46"/>
      <c r="FK339" s="46"/>
      <c r="FL339" s="46"/>
      <c r="FM339" s="46"/>
      <c r="FN339" s="46"/>
      <c r="FO339" s="46"/>
      <c r="FP339" s="46"/>
      <c r="FQ339" s="46"/>
      <c r="FR339" s="46"/>
      <c r="FS339" s="46"/>
      <c r="FT339" s="46"/>
      <c r="FU339" s="46"/>
      <c r="FV339" s="46"/>
      <c r="FW339" s="46"/>
      <c r="FX339" s="46"/>
      <c r="FY339" s="46"/>
      <c r="FZ339" s="46"/>
      <c r="GA339" s="46"/>
      <c r="GB339" s="46"/>
      <c r="GC339" s="46"/>
      <c r="GD339" s="46"/>
      <c r="GE339" s="46"/>
      <c r="GF339" s="46"/>
      <c r="GG339" s="46"/>
      <c r="GH339" s="46"/>
      <c r="GI339" s="46"/>
      <c r="GJ339" s="46"/>
      <c r="GK339" s="46"/>
      <c r="GL339" s="46"/>
      <c r="GM339" s="46"/>
      <c r="GN339" s="46"/>
      <c r="GO339" s="46"/>
      <c r="GP339" s="46"/>
      <c r="GQ339" s="46"/>
      <c r="GR339" s="46"/>
      <c r="GS339" s="46"/>
      <c r="GT339" s="46"/>
      <c r="GU339" s="46"/>
      <c r="GV339" s="46"/>
      <c r="GW339" s="46"/>
      <c r="GX339" s="46"/>
      <c r="GY339" s="46"/>
      <c r="GZ339" s="46"/>
      <c r="HA339" s="46"/>
      <c r="HB339" s="46"/>
      <c r="HC339" s="46"/>
      <c r="HD339" s="46"/>
      <c r="HE339" s="46"/>
      <c r="HF339" s="46"/>
      <c r="HG339" s="46"/>
      <c r="HH339" s="46"/>
      <c r="HI339" s="46"/>
      <c r="HJ339" s="46"/>
      <c r="HK339" s="46"/>
      <c r="HL339" s="46"/>
      <c r="HM339" s="46"/>
      <c r="HN339" s="46"/>
      <c r="HO339" s="46"/>
      <c r="HP339" s="46"/>
      <c r="HQ339" s="46"/>
      <c r="HR339" s="46"/>
      <c r="HS339" s="46"/>
      <c r="HT339" s="46"/>
      <c r="HU339" s="46"/>
      <c r="HV339" s="46"/>
      <c r="HW339" s="46"/>
      <c r="HX339" s="46"/>
      <c r="HY339" s="46"/>
      <c r="HZ339" s="46"/>
      <c r="IA339" s="46"/>
      <c r="IB339" s="46"/>
      <c r="IC339" s="46"/>
      <c r="ID339" s="46"/>
      <c r="IE339" s="46"/>
      <c r="IF339" s="46"/>
      <c r="IG339" s="46"/>
      <c r="IH339" s="46"/>
      <c r="II339" s="46"/>
      <c r="IJ339" s="46"/>
      <c r="IK339" s="46"/>
      <c r="IL339" s="46"/>
      <c r="IM339" s="46"/>
      <c r="IN339" s="46"/>
      <c r="IO339" s="46"/>
      <c r="IP339" s="46"/>
      <c r="IQ339" s="46"/>
      <c r="IR339" s="46"/>
      <c r="IS339" s="46"/>
      <c r="IT339" s="46"/>
      <c r="IU339" s="46"/>
      <c r="IV339" s="46"/>
      <c r="IW339" s="46"/>
    </row>
    <row r="340" spans="1:257" s="1" customFormat="1" ht="9" customHeight="1">
      <c r="A340" s="43">
        <v>45257</v>
      </c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5"/>
      <c r="BC340" s="44"/>
      <c r="BD340" s="44"/>
      <c r="BE340" s="44"/>
      <c r="BF340" s="44"/>
      <c r="BG340" s="44"/>
      <c r="BH340" s="44"/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4"/>
      <c r="BT340" s="44"/>
      <c r="BU340" s="44"/>
      <c r="BV340" s="44"/>
      <c r="BW340" s="44"/>
      <c r="BX340" s="44"/>
      <c r="BY340" s="44"/>
      <c r="BZ340" s="44"/>
      <c r="CA340" s="44"/>
      <c r="CB340" s="44"/>
      <c r="CC340" s="46"/>
      <c r="CD340" s="46"/>
      <c r="CE340" s="46"/>
      <c r="CF340" s="46"/>
      <c r="CG340" s="46"/>
      <c r="CH340" s="46"/>
      <c r="CI340" s="46"/>
      <c r="CJ340" s="46"/>
      <c r="CK340" s="46"/>
      <c r="CL340" s="46"/>
      <c r="CM340" s="46"/>
      <c r="CN340" s="46"/>
      <c r="CO340" s="46"/>
      <c r="CP340" s="46"/>
      <c r="CQ340" s="46"/>
      <c r="CR340" s="46"/>
      <c r="CS340" s="46"/>
      <c r="CT340" s="46"/>
      <c r="CU340" s="46"/>
      <c r="CV340" s="46"/>
      <c r="CW340" s="46"/>
      <c r="CX340" s="46"/>
      <c r="CY340" s="46"/>
      <c r="CZ340" s="46"/>
      <c r="DA340" s="46"/>
      <c r="DB340" s="46"/>
      <c r="DC340" s="46"/>
      <c r="DD340" s="46"/>
      <c r="DE340" s="46"/>
      <c r="DF340" s="46"/>
      <c r="DG340" s="46"/>
      <c r="DH340" s="46"/>
      <c r="DI340" s="46"/>
      <c r="DJ340" s="46"/>
      <c r="DK340" s="46"/>
      <c r="DL340" s="46"/>
      <c r="DM340" s="46"/>
      <c r="DN340" s="46"/>
      <c r="DO340" s="46"/>
      <c r="DP340" s="46"/>
      <c r="DQ340" s="46"/>
      <c r="DR340" s="46"/>
      <c r="DS340" s="46"/>
      <c r="DT340" s="46"/>
      <c r="DU340" s="46"/>
      <c r="DV340" s="46"/>
      <c r="DW340" s="46"/>
      <c r="DX340" s="46"/>
      <c r="DY340" s="46"/>
      <c r="DZ340" s="46"/>
      <c r="EA340" s="46"/>
      <c r="EB340" s="46"/>
      <c r="EC340" s="46"/>
      <c r="ED340" s="46"/>
      <c r="EE340" s="46"/>
      <c r="EF340" s="46"/>
      <c r="EG340" s="46"/>
      <c r="EH340" s="46"/>
      <c r="EI340" s="46"/>
      <c r="EJ340" s="46"/>
      <c r="EK340" s="46"/>
      <c r="EL340" s="46"/>
      <c r="EM340" s="46"/>
      <c r="EN340" s="46"/>
      <c r="EO340" s="46"/>
      <c r="EP340" s="46"/>
      <c r="EQ340" s="46"/>
      <c r="ER340" s="46"/>
      <c r="ES340" s="46"/>
      <c r="ET340" s="46"/>
      <c r="EU340" s="46"/>
      <c r="EV340" s="46"/>
      <c r="EW340" s="46"/>
      <c r="EX340" s="46"/>
      <c r="EY340" s="46"/>
      <c r="EZ340" s="46"/>
      <c r="FA340" s="46"/>
      <c r="FB340" s="46"/>
      <c r="FC340" s="46"/>
      <c r="FD340" s="46"/>
      <c r="FE340" s="46"/>
      <c r="FF340" s="46"/>
      <c r="FG340" s="46"/>
      <c r="FH340" s="46"/>
      <c r="FI340" s="46"/>
      <c r="FJ340" s="46"/>
      <c r="FK340" s="46"/>
      <c r="FL340" s="46"/>
      <c r="FM340" s="46"/>
      <c r="FN340" s="46"/>
      <c r="FO340" s="46"/>
      <c r="FP340" s="46"/>
      <c r="FQ340" s="46"/>
      <c r="FR340" s="46"/>
      <c r="FS340" s="46"/>
      <c r="FT340" s="46"/>
      <c r="FU340" s="46"/>
      <c r="FV340" s="46"/>
      <c r="FW340" s="46"/>
      <c r="FX340" s="46"/>
      <c r="FY340" s="46"/>
      <c r="FZ340" s="46"/>
      <c r="GA340" s="46"/>
      <c r="GB340" s="46"/>
      <c r="GC340" s="46"/>
      <c r="GD340" s="46"/>
      <c r="GE340" s="46"/>
      <c r="GF340" s="46"/>
      <c r="GG340" s="46"/>
      <c r="GH340" s="46"/>
      <c r="GI340" s="46"/>
      <c r="GJ340" s="46"/>
      <c r="GK340" s="46"/>
      <c r="GL340" s="46"/>
      <c r="GM340" s="46"/>
      <c r="GN340" s="46"/>
      <c r="GO340" s="46"/>
      <c r="GP340" s="46"/>
      <c r="GQ340" s="46"/>
      <c r="GR340" s="46"/>
      <c r="GS340" s="46"/>
      <c r="GT340" s="46"/>
      <c r="GU340" s="46"/>
      <c r="GV340" s="46"/>
      <c r="GW340" s="46"/>
      <c r="GX340" s="46"/>
      <c r="GY340" s="46"/>
      <c r="GZ340" s="46"/>
      <c r="HA340" s="46"/>
      <c r="HB340" s="46"/>
      <c r="HC340" s="46"/>
      <c r="HD340" s="46"/>
      <c r="HE340" s="46"/>
      <c r="HF340" s="46"/>
      <c r="HG340" s="46"/>
      <c r="HH340" s="46"/>
      <c r="HI340" s="46"/>
      <c r="HJ340" s="46"/>
      <c r="HK340" s="46"/>
      <c r="HL340" s="46"/>
      <c r="HM340" s="46"/>
      <c r="HN340" s="46"/>
      <c r="HO340" s="46"/>
      <c r="HP340" s="46"/>
      <c r="HQ340" s="46"/>
      <c r="HR340" s="46"/>
      <c r="HS340" s="46"/>
      <c r="HT340" s="46"/>
      <c r="HU340" s="46"/>
      <c r="HV340" s="46"/>
      <c r="HW340" s="46"/>
      <c r="HX340" s="46"/>
      <c r="HY340" s="46"/>
      <c r="HZ340" s="46"/>
      <c r="IA340" s="46"/>
      <c r="IB340" s="46"/>
      <c r="IC340" s="46"/>
      <c r="ID340" s="46"/>
      <c r="IE340" s="46"/>
      <c r="IF340" s="46"/>
      <c r="IG340" s="46"/>
      <c r="IH340" s="46"/>
      <c r="II340" s="46"/>
      <c r="IJ340" s="46"/>
      <c r="IK340" s="46"/>
      <c r="IL340" s="46"/>
      <c r="IM340" s="46"/>
      <c r="IN340" s="46"/>
      <c r="IO340" s="46"/>
      <c r="IP340" s="46"/>
      <c r="IQ340" s="46"/>
      <c r="IR340" s="46"/>
      <c r="IS340" s="46"/>
      <c r="IT340" s="46"/>
      <c r="IU340" s="46"/>
      <c r="IV340" s="46"/>
      <c r="IW340" s="46"/>
    </row>
    <row r="341" spans="1:257" s="1" customFormat="1" ht="9" customHeight="1">
      <c r="A341" s="43">
        <v>45258</v>
      </c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5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6"/>
      <c r="CD341" s="46"/>
      <c r="CE341" s="46"/>
      <c r="CF341" s="46"/>
      <c r="CG341" s="46"/>
      <c r="CH341" s="46"/>
      <c r="CI341" s="46"/>
      <c r="CJ341" s="46"/>
      <c r="CK341" s="46"/>
      <c r="CL341" s="46"/>
      <c r="CM341" s="46"/>
      <c r="CN341" s="46"/>
      <c r="CO341" s="46"/>
      <c r="CP341" s="46"/>
      <c r="CQ341" s="46"/>
      <c r="CR341" s="46"/>
      <c r="CS341" s="46"/>
      <c r="CT341" s="46"/>
      <c r="CU341" s="46"/>
      <c r="CV341" s="46"/>
      <c r="CW341" s="46"/>
      <c r="CX341" s="46"/>
      <c r="CY341" s="46"/>
      <c r="CZ341" s="46"/>
      <c r="DA341" s="46"/>
      <c r="DB341" s="46"/>
      <c r="DC341" s="46"/>
      <c r="DD341" s="46"/>
      <c r="DE341" s="46"/>
      <c r="DF341" s="46"/>
      <c r="DG341" s="46"/>
      <c r="DH341" s="46"/>
      <c r="DI341" s="46"/>
      <c r="DJ341" s="46"/>
      <c r="DK341" s="46"/>
      <c r="DL341" s="46"/>
      <c r="DM341" s="46"/>
      <c r="DN341" s="46"/>
      <c r="DO341" s="46"/>
      <c r="DP341" s="46"/>
      <c r="DQ341" s="46"/>
      <c r="DR341" s="46"/>
      <c r="DS341" s="46"/>
      <c r="DT341" s="46"/>
      <c r="DU341" s="46"/>
      <c r="DV341" s="46"/>
      <c r="DW341" s="46"/>
      <c r="DX341" s="46"/>
      <c r="DY341" s="46"/>
      <c r="DZ341" s="46"/>
      <c r="EA341" s="46"/>
      <c r="EB341" s="46"/>
      <c r="EC341" s="46"/>
      <c r="ED341" s="46"/>
      <c r="EE341" s="46"/>
      <c r="EF341" s="46"/>
      <c r="EG341" s="46"/>
      <c r="EH341" s="46"/>
      <c r="EI341" s="46"/>
      <c r="EJ341" s="46"/>
      <c r="EK341" s="46"/>
      <c r="EL341" s="46"/>
      <c r="EM341" s="46"/>
      <c r="EN341" s="46"/>
      <c r="EO341" s="46"/>
      <c r="EP341" s="46"/>
      <c r="EQ341" s="46"/>
      <c r="ER341" s="46"/>
      <c r="ES341" s="46"/>
      <c r="ET341" s="46"/>
      <c r="EU341" s="46"/>
      <c r="EV341" s="46"/>
      <c r="EW341" s="46"/>
      <c r="EX341" s="46"/>
      <c r="EY341" s="46"/>
      <c r="EZ341" s="46"/>
      <c r="FA341" s="46"/>
      <c r="FB341" s="46"/>
      <c r="FC341" s="46"/>
      <c r="FD341" s="46"/>
      <c r="FE341" s="46"/>
      <c r="FF341" s="46"/>
      <c r="FG341" s="46"/>
      <c r="FH341" s="46"/>
      <c r="FI341" s="46"/>
      <c r="FJ341" s="46"/>
      <c r="FK341" s="46"/>
      <c r="FL341" s="46"/>
      <c r="FM341" s="46"/>
      <c r="FN341" s="46"/>
      <c r="FO341" s="46"/>
      <c r="FP341" s="46"/>
      <c r="FQ341" s="46"/>
      <c r="FR341" s="46"/>
      <c r="FS341" s="46"/>
      <c r="FT341" s="46"/>
      <c r="FU341" s="46"/>
      <c r="FV341" s="46"/>
      <c r="FW341" s="46"/>
      <c r="FX341" s="46"/>
      <c r="FY341" s="46"/>
      <c r="FZ341" s="46"/>
      <c r="GA341" s="46"/>
      <c r="GB341" s="46"/>
      <c r="GC341" s="46"/>
      <c r="GD341" s="46"/>
      <c r="GE341" s="46"/>
      <c r="GF341" s="46"/>
      <c r="GG341" s="46"/>
      <c r="GH341" s="46"/>
      <c r="GI341" s="46"/>
      <c r="GJ341" s="46"/>
      <c r="GK341" s="46"/>
      <c r="GL341" s="46"/>
      <c r="GM341" s="46"/>
      <c r="GN341" s="46"/>
      <c r="GO341" s="46"/>
      <c r="GP341" s="46"/>
      <c r="GQ341" s="46"/>
      <c r="GR341" s="46"/>
      <c r="GS341" s="46"/>
      <c r="GT341" s="46"/>
      <c r="GU341" s="46"/>
      <c r="GV341" s="46"/>
      <c r="GW341" s="46"/>
      <c r="GX341" s="46"/>
      <c r="GY341" s="46"/>
      <c r="GZ341" s="46"/>
      <c r="HA341" s="46"/>
      <c r="HB341" s="46"/>
      <c r="HC341" s="46"/>
      <c r="HD341" s="46"/>
      <c r="HE341" s="46"/>
      <c r="HF341" s="46"/>
      <c r="HG341" s="46"/>
      <c r="HH341" s="46"/>
      <c r="HI341" s="46"/>
      <c r="HJ341" s="46"/>
      <c r="HK341" s="46"/>
      <c r="HL341" s="46"/>
      <c r="HM341" s="46"/>
      <c r="HN341" s="46"/>
      <c r="HO341" s="46"/>
      <c r="HP341" s="46"/>
      <c r="HQ341" s="46"/>
      <c r="HR341" s="46"/>
      <c r="HS341" s="46"/>
      <c r="HT341" s="46"/>
      <c r="HU341" s="46"/>
      <c r="HV341" s="46"/>
      <c r="HW341" s="46"/>
      <c r="HX341" s="46"/>
      <c r="HY341" s="46"/>
      <c r="HZ341" s="46"/>
      <c r="IA341" s="46"/>
      <c r="IB341" s="46"/>
      <c r="IC341" s="46"/>
      <c r="ID341" s="46"/>
      <c r="IE341" s="46"/>
      <c r="IF341" s="46"/>
      <c r="IG341" s="46"/>
      <c r="IH341" s="46"/>
      <c r="II341" s="46"/>
      <c r="IJ341" s="46"/>
      <c r="IK341" s="46"/>
      <c r="IL341" s="46"/>
      <c r="IM341" s="46"/>
      <c r="IN341" s="46"/>
      <c r="IO341" s="46"/>
      <c r="IP341" s="46"/>
      <c r="IQ341" s="46"/>
      <c r="IR341" s="46"/>
      <c r="IS341" s="46"/>
      <c r="IT341" s="46"/>
      <c r="IU341" s="46"/>
      <c r="IV341" s="46"/>
      <c r="IW341" s="46"/>
    </row>
    <row r="342" spans="1:257" s="1" customFormat="1" ht="9" customHeight="1">
      <c r="A342" s="43">
        <v>45259</v>
      </c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5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6"/>
      <c r="CD342" s="46"/>
      <c r="CE342" s="46"/>
      <c r="CF342" s="46"/>
      <c r="CG342" s="46"/>
      <c r="CH342" s="46"/>
      <c r="CI342" s="46"/>
      <c r="CJ342" s="46"/>
      <c r="CK342" s="46"/>
      <c r="CL342" s="46"/>
      <c r="CM342" s="46"/>
      <c r="CN342" s="46"/>
      <c r="CO342" s="46"/>
      <c r="CP342" s="46"/>
      <c r="CQ342" s="46"/>
      <c r="CR342" s="46"/>
      <c r="CS342" s="46"/>
      <c r="CT342" s="46"/>
      <c r="CU342" s="46"/>
      <c r="CV342" s="46"/>
      <c r="CW342" s="46"/>
      <c r="CX342" s="46"/>
      <c r="CY342" s="46"/>
      <c r="CZ342" s="46"/>
      <c r="DA342" s="46"/>
      <c r="DB342" s="46"/>
      <c r="DC342" s="46"/>
      <c r="DD342" s="46"/>
      <c r="DE342" s="46"/>
      <c r="DF342" s="46"/>
      <c r="DG342" s="46"/>
      <c r="DH342" s="46"/>
      <c r="DI342" s="46"/>
      <c r="DJ342" s="46"/>
      <c r="DK342" s="46"/>
      <c r="DL342" s="46"/>
      <c r="DM342" s="46"/>
      <c r="DN342" s="46"/>
      <c r="DO342" s="46"/>
      <c r="DP342" s="46"/>
      <c r="DQ342" s="46"/>
      <c r="DR342" s="46"/>
      <c r="DS342" s="46"/>
      <c r="DT342" s="46"/>
      <c r="DU342" s="46"/>
      <c r="DV342" s="46"/>
      <c r="DW342" s="46"/>
      <c r="DX342" s="46"/>
      <c r="DY342" s="46"/>
      <c r="DZ342" s="46"/>
      <c r="EA342" s="46"/>
      <c r="EB342" s="46"/>
      <c r="EC342" s="46"/>
      <c r="ED342" s="46"/>
      <c r="EE342" s="46"/>
      <c r="EF342" s="46"/>
      <c r="EG342" s="46"/>
      <c r="EH342" s="46"/>
      <c r="EI342" s="46"/>
      <c r="EJ342" s="46"/>
      <c r="EK342" s="46"/>
      <c r="EL342" s="46"/>
      <c r="EM342" s="46"/>
      <c r="EN342" s="46"/>
      <c r="EO342" s="46"/>
      <c r="EP342" s="46"/>
      <c r="EQ342" s="46"/>
      <c r="ER342" s="46"/>
      <c r="ES342" s="46"/>
      <c r="ET342" s="46"/>
      <c r="EU342" s="46"/>
      <c r="EV342" s="46"/>
      <c r="EW342" s="46"/>
      <c r="EX342" s="46"/>
      <c r="EY342" s="46"/>
      <c r="EZ342" s="46"/>
      <c r="FA342" s="46"/>
      <c r="FB342" s="46"/>
      <c r="FC342" s="46"/>
      <c r="FD342" s="46"/>
      <c r="FE342" s="46"/>
      <c r="FF342" s="46"/>
      <c r="FG342" s="46"/>
      <c r="FH342" s="46"/>
      <c r="FI342" s="46"/>
      <c r="FJ342" s="46"/>
      <c r="FK342" s="46"/>
      <c r="FL342" s="46"/>
      <c r="FM342" s="46"/>
      <c r="FN342" s="46"/>
      <c r="FO342" s="46"/>
      <c r="FP342" s="46"/>
      <c r="FQ342" s="46"/>
      <c r="FR342" s="46"/>
      <c r="FS342" s="46"/>
      <c r="FT342" s="46"/>
      <c r="FU342" s="46"/>
      <c r="FV342" s="46"/>
      <c r="FW342" s="46"/>
      <c r="FX342" s="46"/>
      <c r="FY342" s="46"/>
      <c r="FZ342" s="46"/>
      <c r="GA342" s="46"/>
      <c r="GB342" s="46"/>
      <c r="GC342" s="46"/>
      <c r="GD342" s="46"/>
      <c r="GE342" s="46"/>
      <c r="GF342" s="46"/>
      <c r="GG342" s="46"/>
      <c r="GH342" s="46"/>
      <c r="GI342" s="46"/>
      <c r="GJ342" s="46"/>
      <c r="GK342" s="46"/>
      <c r="GL342" s="46"/>
      <c r="GM342" s="46"/>
      <c r="GN342" s="46"/>
      <c r="GO342" s="46"/>
      <c r="GP342" s="46"/>
      <c r="GQ342" s="46"/>
      <c r="GR342" s="46"/>
      <c r="GS342" s="46"/>
      <c r="GT342" s="46"/>
      <c r="GU342" s="46"/>
      <c r="GV342" s="46"/>
      <c r="GW342" s="46"/>
      <c r="GX342" s="46"/>
      <c r="GY342" s="46"/>
      <c r="GZ342" s="46"/>
      <c r="HA342" s="46"/>
      <c r="HB342" s="46"/>
      <c r="HC342" s="46"/>
      <c r="HD342" s="46"/>
      <c r="HE342" s="46"/>
      <c r="HF342" s="46"/>
      <c r="HG342" s="46"/>
      <c r="HH342" s="46"/>
      <c r="HI342" s="46"/>
      <c r="HJ342" s="46"/>
      <c r="HK342" s="46"/>
      <c r="HL342" s="46"/>
      <c r="HM342" s="46"/>
      <c r="HN342" s="46"/>
      <c r="HO342" s="46"/>
      <c r="HP342" s="46"/>
      <c r="HQ342" s="46"/>
      <c r="HR342" s="46"/>
      <c r="HS342" s="46"/>
      <c r="HT342" s="46"/>
      <c r="HU342" s="46"/>
      <c r="HV342" s="46"/>
      <c r="HW342" s="46"/>
      <c r="HX342" s="46"/>
      <c r="HY342" s="46"/>
      <c r="HZ342" s="46"/>
      <c r="IA342" s="46"/>
      <c r="IB342" s="46"/>
      <c r="IC342" s="46"/>
      <c r="ID342" s="46"/>
      <c r="IE342" s="46"/>
      <c r="IF342" s="46"/>
      <c r="IG342" s="46"/>
      <c r="IH342" s="46"/>
      <c r="II342" s="46"/>
      <c r="IJ342" s="46"/>
      <c r="IK342" s="46"/>
      <c r="IL342" s="46"/>
      <c r="IM342" s="46"/>
      <c r="IN342" s="46"/>
      <c r="IO342" s="46"/>
      <c r="IP342" s="46"/>
      <c r="IQ342" s="46"/>
      <c r="IR342" s="46"/>
      <c r="IS342" s="46"/>
      <c r="IT342" s="46"/>
      <c r="IU342" s="46"/>
      <c r="IV342" s="46"/>
      <c r="IW342" s="46"/>
    </row>
    <row r="343" spans="1:257" s="1" customFormat="1" ht="9" customHeight="1">
      <c r="A343" s="43">
        <v>45260</v>
      </c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5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6"/>
      <c r="CD343" s="46"/>
      <c r="CE343" s="46"/>
      <c r="CF343" s="46"/>
      <c r="CG343" s="46"/>
      <c r="CH343" s="46"/>
      <c r="CI343" s="46"/>
      <c r="CJ343" s="46"/>
      <c r="CK343" s="46"/>
      <c r="CL343" s="46"/>
      <c r="CM343" s="46"/>
      <c r="CN343" s="46"/>
      <c r="CO343" s="46"/>
      <c r="CP343" s="46"/>
      <c r="CQ343" s="46"/>
      <c r="CR343" s="46"/>
      <c r="CS343" s="46"/>
      <c r="CT343" s="46"/>
      <c r="CU343" s="46"/>
      <c r="CV343" s="46"/>
      <c r="CW343" s="46"/>
      <c r="CX343" s="46"/>
      <c r="CY343" s="46"/>
      <c r="CZ343" s="46"/>
      <c r="DA343" s="46"/>
      <c r="DB343" s="46"/>
      <c r="DC343" s="46"/>
      <c r="DD343" s="46"/>
      <c r="DE343" s="46"/>
      <c r="DF343" s="46"/>
      <c r="DG343" s="46"/>
      <c r="DH343" s="46"/>
      <c r="DI343" s="46"/>
      <c r="DJ343" s="46"/>
      <c r="DK343" s="46"/>
      <c r="DL343" s="46"/>
      <c r="DM343" s="46"/>
      <c r="DN343" s="46"/>
      <c r="DO343" s="46"/>
      <c r="DP343" s="46"/>
      <c r="DQ343" s="46"/>
      <c r="DR343" s="46"/>
      <c r="DS343" s="46"/>
      <c r="DT343" s="46"/>
      <c r="DU343" s="46"/>
      <c r="DV343" s="46"/>
      <c r="DW343" s="46"/>
      <c r="DX343" s="46"/>
      <c r="DY343" s="46"/>
      <c r="DZ343" s="46"/>
      <c r="EA343" s="46"/>
      <c r="EB343" s="46"/>
      <c r="EC343" s="46"/>
      <c r="ED343" s="46"/>
      <c r="EE343" s="46"/>
      <c r="EF343" s="46"/>
      <c r="EG343" s="46"/>
      <c r="EH343" s="46"/>
      <c r="EI343" s="46"/>
      <c r="EJ343" s="46"/>
      <c r="EK343" s="46"/>
      <c r="EL343" s="46"/>
      <c r="EM343" s="46"/>
      <c r="EN343" s="46"/>
      <c r="EO343" s="46"/>
      <c r="EP343" s="46"/>
      <c r="EQ343" s="46"/>
      <c r="ER343" s="46"/>
      <c r="ES343" s="46"/>
      <c r="ET343" s="46"/>
      <c r="EU343" s="46"/>
      <c r="EV343" s="46"/>
      <c r="EW343" s="46"/>
      <c r="EX343" s="46"/>
      <c r="EY343" s="46"/>
      <c r="EZ343" s="46"/>
      <c r="FA343" s="46"/>
      <c r="FB343" s="46"/>
      <c r="FC343" s="46"/>
      <c r="FD343" s="46"/>
      <c r="FE343" s="46"/>
      <c r="FF343" s="46"/>
      <c r="FG343" s="46"/>
      <c r="FH343" s="46"/>
      <c r="FI343" s="46"/>
      <c r="FJ343" s="46"/>
      <c r="FK343" s="46"/>
      <c r="FL343" s="46"/>
      <c r="FM343" s="46"/>
      <c r="FN343" s="46"/>
      <c r="FO343" s="46"/>
      <c r="FP343" s="46"/>
      <c r="FQ343" s="46"/>
      <c r="FR343" s="46"/>
      <c r="FS343" s="46"/>
      <c r="FT343" s="46"/>
      <c r="FU343" s="46"/>
      <c r="FV343" s="46"/>
      <c r="FW343" s="46"/>
      <c r="FX343" s="46"/>
      <c r="FY343" s="46"/>
      <c r="FZ343" s="46"/>
      <c r="GA343" s="46"/>
      <c r="GB343" s="46"/>
      <c r="GC343" s="46"/>
      <c r="GD343" s="46"/>
      <c r="GE343" s="46"/>
      <c r="GF343" s="46"/>
      <c r="GG343" s="46"/>
      <c r="GH343" s="46"/>
      <c r="GI343" s="46"/>
      <c r="GJ343" s="46"/>
      <c r="GK343" s="46"/>
      <c r="GL343" s="46"/>
      <c r="GM343" s="46"/>
      <c r="GN343" s="46"/>
      <c r="GO343" s="46"/>
      <c r="GP343" s="46"/>
      <c r="GQ343" s="46"/>
      <c r="GR343" s="46"/>
      <c r="GS343" s="46"/>
      <c r="GT343" s="46"/>
      <c r="GU343" s="46"/>
      <c r="GV343" s="46"/>
      <c r="GW343" s="46"/>
      <c r="GX343" s="46"/>
      <c r="GY343" s="46"/>
      <c r="GZ343" s="46"/>
      <c r="HA343" s="46"/>
      <c r="HB343" s="46"/>
      <c r="HC343" s="46"/>
      <c r="HD343" s="46"/>
      <c r="HE343" s="46"/>
      <c r="HF343" s="46"/>
      <c r="HG343" s="46"/>
      <c r="HH343" s="46"/>
      <c r="HI343" s="46"/>
      <c r="HJ343" s="46"/>
      <c r="HK343" s="46"/>
      <c r="HL343" s="46"/>
      <c r="HM343" s="46"/>
      <c r="HN343" s="46"/>
      <c r="HO343" s="46"/>
      <c r="HP343" s="46"/>
      <c r="HQ343" s="46"/>
      <c r="HR343" s="46"/>
      <c r="HS343" s="46"/>
      <c r="HT343" s="46"/>
      <c r="HU343" s="46"/>
      <c r="HV343" s="46"/>
      <c r="HW343" s="46"/>
      <c r="HX343" s="46"/>
      <c r="HY343" s="46"/>
      <c r="HZ343" s="46"/>
      <c r="IA343" s="46"/>
      <c r="IB343" s="46"/>
      <c r="IC343" s="46"/>
      <c r="ID343" s="46"/>
      <c r="IE343" s="46"/>
      <c r="IF343" s="46"/>
      <c r="IG343" s="46"/>
      <c r="IH343" s="46"/>
      <c r="II343" s="46"/>
      <c r="IJ343" s="46"/>
      <c r="IK343" s="46"/>
      <c r="IL343" s="46"/>
      <c r="IM343" s="46"/>
      <c r="IN343" s="46"/>
      <c r="IO343" s="46"/>
      <c r="IP343" s="46"/>
      <c r="IQ343" s="46"/>
      <c r="IR343" s="46"/>
      <c r="IS343" s="46"/>
      <c r="IT343" s="46"/>
      <c r="IU343" s="46"/>
      <c r="IV343" s="46"/>
      <c r="IW343" s="46"/>
    </row>
    <row r="344" spans="1:257" s="1" customFormat="1" ht="9" customHeight="1">
      <c r="A344" s="43">
        <v>45261</v>
      </c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5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6"/>
      <c r="CD344" s="46"/>
      <c r="CE344" s="46"/>
      <c r="CF344" s="46"/>
      <c r="CG344" s="46"/>
      <c r="CH344" s="46"/>
      <c r="CI344" s="46"/>
      <c r="CJ344" s="46"/>
      <c r="CK344" s="46"/>
      <c r="CL344" s="46"/>
      <c r="CM344" s="46"/>
      <c r="CN344" s="46"/>
      <c r="CO344" s="46"/>
      <c r="CP344" s="46"/>
      <c r="CQ344" s="46"/>
      <c r="CR344" s="46"/>
      <c r="CS344" s="46"/>
      <c r="CT344" s="46"/>
      <c r="CU344" s="46"/>
      <c r="CV344" s="46"/>
      <c r="CW344" s="46"/>
      <c r="CX344" s="46"/>
      <c r="CY344" s="46"/>
      <c r="CZ344" s="46"/>
      <c r="DA344" s="46"/>
      <c r="DB344" s="46"/>
      <c r="DC344" s="46"/>
      <c r="DD344" s="46"/>
      <c r="DE344" s="46"/>
      <c r="DF344" s="46"/>
      <c r="DG344" s="46"/>
      <c r="DH344" s="46"/>
      <c r="DI344" s="46"/>
      <c r="DJ344" s="46"/>
      <c r="DK344" s="46"/>
      <c r="DL344" s="46"/>
      <c r="DM344" s="46"/>
      <c r="DN344" s="46"/>
      <c r="DO344" s="46"/>
      <c r="DP344" s="46"/>
      <c r="DQ344" s="46"/>
      <c r="DR344" s="46"/>
      <c r="DS344" s="46"/>
      <c r="DT344" s="46"/>
      <c r="DU344" s="46"/>
      <c r="DV344" s="46"/>
      <c r="DW344" s="46"/>
      <c r="DX344" s="46"/>
      <c r="DY344" s="46"/>
      <c r="DZ344" s="46"/>
      <c r="EA344" s="46"/>
      <c r="EB344" s="46"/>
      <c r="EC344" s="46"/>
      <c r="ED344" s="46"/>
      <c r="EE344" s="46"/>
      <c r="EF344" s="46"/>
      <c r="EG344" s="46"/>
      <c r="EH344" s="46"/>
      <c r="EI344" s="46"/>
      <c r="EJ344" s="46"/>
      <c r="EK344" s="46"/>
      <c r="EL344" s="46"/>
      <c r="EM344" s="46"/>
      <c r="EN344" s="46"/>
      <c r="EO344" s="46"/>
      <c r="EP344" s="46"/>
      <c r="EQ344" s="46"/>
      <c r="ER344" s="46"/>
      <c r="ES344" s="46"/>
      <c r="ET344" s="46"/>
      <c r="EU344" s="46"/>
      <c r="EV344" s="46"/>
      <c r="EW344" s="46"/>
      <c r="EX344" s="46"/>
      <c r="EY344" s="46"/>
      <c r="EZ344" s="46"/>
      <c r="FA344" s="46"/>
      <c r="FB344" s="46"/>
      <c r="FC344" s="46"/>
      <c r="FD344" s="46"/>
      <c r="FE344" s="46"/>
      <c r="FF344" s="46"/>
      <c r="FG344" s="46"/>
      <c r="FH344" s="46"/>
      <c r="FI344" s="46"/>
      <c r="FJ344" s="46"/>
      <c r="FK344" s="46"/>
      <c r="FL344" s="46"/>
      <c r="FM344" s="46"/>
      <c r="FN344" s="46"/>
      <c r="FO344" s="46"/>
      <c r="FP344" s="46"/>
      <c r="FQ344" s="46"/>
      <c r="FR344" s="46"/>
      <c r="FS344" s="46"/>
      <c r="FT344" s="46"/>
      <c r="FU344" s="46"/>
      <c r="FV344" s="46"/>
      <c r="FW344" s="46"/>
      <c r="FX344" s="46"/>
      <c r="FY344" s="46"/>
      <c r="FZ344" s="46"/>
      <c r="GA344" s="46"/>
      <c r="GB344" s="46"/>
      <c r="GC344" s="46"/>
      <c r="GD344" s="46"/>
      <c r="GE344" s="46"/>
      <c r="GF344" s="46"/>
      <c r="GG344" s="46"/>
      <c r="GH344" s="46"/>
      <c r="GI344" s="46"/>
      <c r="GJ344" s="46"/>
      <c r="GK344" s="46"/>
      <c r="GL344" s="46"/>
      <c r="GM344" s="46"/>
      <c r="GN344" s="46"/>
      <c r="GO344" s="46"/>
      <c r="GP344" s="46"/>
      <c r="GQ344" s="46"/>
      <c r="GR344" s="46"/>
      <c r="GS344" s="46"/>
      <c r="GT344" s="46"/>
      <c r="GU344" s="46"/>
      <c r="GV344" s="46"/>
      <c r="GW344" s="46"/>
      <c r="GX344" s="46"/>
      <c r="GY344" s="46"/>
      <c r="GZ344" s="46"/>
      <c r="HA344" s="46"/>
      <c r="HB344" s="46"/>
      <c r="HC344" s="46"/>
      <c r="HD344" s="46"/>
      <c r="HE344" s="46"/>
      <c r="HF344" s="46"/>
      <c r="HG344" s="46"/>
      <c r="HH344" s="46"/>
      <c r="HI344" s="46"/>
      <c r="HJ344" s="46"/>
      <c r="HK344" s="46"/>
      <c r="HL344" s="46"/>
      <c r="HM344" s="46"/>
      <c r="HN344" s="46"/>
      <c r="HO344" s="46"/>
      <c r="HP344" s="46"/>
      <c r="HQ344" s="46"/>
      <c r="HR344" s="46"/>
      <c r="HS344" s="46"/>
      <c r="HT344" s="46"/>
      <c r="HU344" s="46"/>
      <c r="HV344" s="46"/>
      <c r="HW344" s="46"/>
      <c r="HX344" s="46"/>
      <c r="HY344" s="46"/>
      <c r="HZ344" s="46"/>
      <c r="IA344" s="46"/>
      <c r="IB344" s="46"/>
      <c r="IC344" s="46"/>
      <c r="ID344" s="46"/>
      <c r="IE344" s="46"/>
      <c r="IF344" s="46"/>
      <c r="IG344" s="46"/>
      <c r="IH344" s="46"/>
      <c r="II344" s="46"/>
      <c r="IJ344" s="46"/>
      <c r="IK344" s="46"/>
      <c r="IL344" s="46"/>
      <c r="IM344" s="46"/>
      <c r="IN344" s="46"/>
      <c r="IO344" s="46"/>
      <c r="IP344" s="46"/>
      <c r="IQ344" s="46"/>
      <c r="IR344" s="46"/>
      <c r="IS344" s="46"/>
      <c r="IT344" s="46"/>
      <c r="IU344" s="46"/>
      <c r="IV344" s="46"/>
      <c r="IW344" s="46"/>
    </row>
    <row r="345" spans="1:257" s="1" customFormat="1" ht="9" customHeight="1">
      <c r="A345" s="43">
        <v>45262</v>
      </c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5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6"/>
      <c r="CD345" s="46"/>
      <c r="CE345" s="46"/>
      <c r="CF345" s="46"/>
      <c r="CG345" s="46"/>
      <c r="CH345" s="46"/>
      <c r="CI345" s="46"/>
      <c r="CJ345" s="46"/>
      <c r="CK345" s="46"/>
      <c r="CL345" s="46"/>
      <c r="CM345" s="46"/>
      <c r="CN345" s="46"/>
      <c r="CO345" s="46"/>
      <c r="CP345" s="46"/>
      <c r="CQ345" s="46"/>
      <c r="CR345" s="46"/>
      <c r="CS345" s="46"/>
      <c r="CT345" s="46"/>
      <c r="CU345" s="46"/>
      <c r="CV345" s="46"/>
      <c r="CW345" s="46"/>
      <c r="CX345" s="46"/>
      <c r="CY345" s="46"/>
      <c r="CZ345" s="46"/>
      <c r="DA345" s="46"/>
      <c r="DB345" s="46"/>
      <c r="DC345" s="46"/>
      <c r="DD345" s="46"/>
      <c r="DE345" s="46"/>
      <c r="DF345" s="46"/>
      <c r="DG345" s="46"/>
      <c r="DH345" s="46"/>
      <c r="DI345" s="46"/>
      <c r="DJ345" s="46"/>
      <c r="DK345" s="46"/>
      <c r="DL345" s="46"/>
      <c r="DM345" s="46"/>
      <c r="DN345" s="46"/>
      <c r="DO345" s="46"/>
      <c r="DP345" s="46"/>
      <c r="DQ345" s="46"/>
      <c r="DR345" s="46"/>
      <c r="DS345" s="46"/>
      <c r="DT345" s="46"/>
      <c r="DU345" s="46"/>
      <c r="DV345" s="46"/>
      <c r="DW345" s="46"/>
      <c r="DX345" s="46"/>
      <c r="DY345" s="46"/>
      <c r="DZ345" s="46"/>
      <c r="EA345" s="46"/>
      <c r="EB345" s="46"/>
      <c r="EC345" s="46"/>
      <c r="ED345" s="46"/>
      <c r="EE345" s="46"/>
      <c r="EF345" s="46"/>
      <c r="EG345" s="46"/>
      <c r="EH345" s="46"/>
      <c r="EI345" s="46"/>
      <c r="EJ345" s="46"/>
      <c r="EK345" s="46"/>
      <c r="EL345" s="46"/>
      <c r="EM345" s="46"/>
      <c r="EN345" s="46"/>
      <c r="EO345" s="46"/>
      <c r="EP345" s="46"/>
      <c r="EQ345" s="46"/>
      <c r="ER345" s="46"/>
      <c r="ES345" s="46"/>
      <c r="ET345" s="46"/>
      <c r="EU345" s="46"/>
      <c r="EV345" s="46"/>
      <c r="EW345" s="46"/>
      <c r="EX345" s="46"/>
      <c r="EY345" s="46"/>
      <c r="EZ345" s="46"/>
      <c r="FA345" s="46"/>
      <c r="FB345" s="46"/>
      <c r="FC345" s="46"/>
      <c r="FD345" s="46"/>
      <c r="FE345" s="46"/>
      <c r="FF345" s="46"/>
      <c r="FG345" s="46"/>
      <c r="FH345" s="46"/>
      <c r="FI345" s="46"/>
      <c r="FJ345" s="46"/>
      <c r="FK345" s="46"/>
      <c r="FL345" s="46"/>
      <c r="FM345" s="46"/>
      <c r="FN345" s="46"/>
      <c r="FO345" s="46"/>
      <c r="FP345" s="46"/>
      <c r="FQ345" s="46"/>
      <c r="FR345" s="46"/>
      <c r="FS345" s="46"/>
      <c r="FT345" s="46"/>
      <c r="FU345" s="46"/>
      <c r="FV345" s="46"/>
      <c r="FW345" s="46"/>
      <c r="FX345" s="46"/>
      <c r="FY345" s="46"/>
      <c r="FZ345" s="46"/>
      <c r="GA345" s="46"/>
      <c r="GB345" s="46"/>
      <c r="GC345" s="46"/>
      <c r="GD345" s="46"/>
      <c r="GE345" s="46"/>
      <c r="GF345" s="46"/>
      <c r="GG345" s="46"/>
      <c r="GH345" s="46"/>
      <c r="GI345" s="46"/>
      <c r="GJ345" s="46"/>
      <c r="GK345" s="46"/>
      <c r="GL345" s="46"/>
      <c r="GM345" s="46"/>
      <c r="GN345" s="46"/>
      <c r="GO345" s="46"/>
      <c r="GP345" s="46"/>
      <c r="GQ345" s="46"/>
      <c r="GR345" s="46"/>
      <c r="GS345" s="46"/>
      <c r="GT345" s="46"/>
      <c r="GU345" s="46"/>
      <c r="GV345" s="46"/>
      <c r="GW345" s="46"/>
      <c r="GX345" s="46"/>
      <c r="GY345" s="46"/>
      <c r="GZ345" s="46"/>
      <c r="HA345" s="46"/>
      <c r="HB345" s="46"/>
      <c r="HC345" s="46"/>
      <c r="HD345" s="46"/>
      <c r="HE345" s="46"/>
      <c r="HF345" s="46"/>
      <c r="HG345" s="46"/>
      <c r="HH345" s="46"/>
      <c r="HI345" s="46"/>
      <c r="HJ345" s="46"/>
      <c r="HK345" s="46"/>
      <c r="HL345" s="46"/>
      <c r="HM345" s="46"/>
      <c r="HN345" s="46"/>
      <c r="HO345" s="46"/>
      <c r="HP345" s="46"/>
      <c r="HQ345" s="46"/>
      <c r="HR345" s="46"/>
      <c r="HS345" s="46"/>
      <c r="HT345" s="46"/>
      <c r="HU345" s="46"/>
      <c r="HV345" s="46"/>
      <c r="HW345" s="46"/>
      <c r="HX345" s="46"/>
      <c r="HY345" s="46"/>
      <c r="HZ345" s="46"/>
      <c r="IA345" s="46"/>
      <c r="IB345" s="46"/>
      <c r="IC345" s="46"/>
      <c r="ID345" s="46"/>
      <c r="IE345" s="46"/>
      <c r="IF345" s="46"/>
      <c r="IG345" s="46"/>
      <c r="IH345" s="46"/>
      <c r="II345" s="46"/>
      <c r="IJ345" s="46"/>
      <c r="IK345" s="46"/>
      <c r="IL345" s="46"/>
      <c r="IM345" s="46"/>
      <c r="IN345" s="46"/>
      <c r="IO345" s="46"/>
      <c r="IP345" s="46"/>
      <c r="IQ345" s="46"/>
      <c r="IR345" s="46"/>
      <c r="IS345" s="46"/>
      <c r="IT345" s="46"/>
      <c r="IU345" s="46"/>
      <c r="IV345" s="46"/>
      <c r="IW345" s="46"/>
    </row>
    <row r="346" spans="1:257" s="1" customFormat="1" ht="9" customHeight="1">
      <c r="A346" s="43">
        <v>45263</v>
      </c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5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6"/>
      <c r="CD346" s="46"/>
      <c r="CE346" s="46"/>
      <c r="CF346" s="46"/>
      <c r="CG346" s="46"/>
      <c r="CH346" s="46"/>
      <c r="CI346" s="46"/>
      <c r="CJ346" s="46"/>
      <c r="CK346" s="46"/>
      <c r="CL346" s="46"/>
      <c r="CM346" s="46"/>
      <c r="CN346" s="46"/>
      <c r="CO346" s="46"/>
      <c r="CP346" s="46"/>
      <c r="CQ346" s="46"/>
      <c r="CR346" s="46"/>
      <c r="CS346" s="46"/>
      <c r="CT346" s="46"/>
      <c r="CU346" s="46"/>
      <c r="CV346" s="46"/>
      <c r="CW346" s="46"/>
      <c r="CX346" s="46"/>
      <c r="CY346" s="46"/>
      <c r="CZ346" s="46"/>
      <c r="DA346" s="46"/>
      <c r="DB346" s="46"/>
      <c r="DC346" s="46"/>
      <c r="DD346" s="46"/>
      <c r="DE346" s="46"/>
      <c r="DF346" s="46"/>
      <c r="DG346" s="46"/>
      <c r="DH346" s="46"/>
      <c r="DI346" s="46"/>
      <c r="DJ346" s="46"/>
      <c r="DK346" s="46"/>
      <c r="DL346" s="46"/>
      <c r="DM346" s="46"/>
      <c r="DN346" s="46"/>
      <c r="DO346" s="46"/>
      <c r="DP346" s="46"/>
      <c r="DQ346" s="46"/>
      <c r="DR346" s="46"/>
      <c r="DS346" s="46"/>
      <c r="DT346" s="46"/>
      <c r="DU346" s="46"/>
      <c r="DV346" s="46"/>
      <c r="DW346" s="46"/>
      <c r="DX346" s="46"/>
      <c r="DY346" s="46"/>
      <c r="DZ346" s="46"/>
      <c r="EA346" s="46"/>
      <c r="EB346" s="46"/>
      <c r="EC346" s="46"/>
      <c r="ED346" s="46"/>
      <c r="EE346" s="46"/>
      <c r="EF346" s="46"/>
      <c r="EG346" s="46"/>
      <c r="EH346" s="46"/>
      <c r="EI346" s="46"/>
      <c r="EJ346" s="46"/>
      <c r="EK346" s="46"/>
      <c r="EL346" s="46"/>
      <c r="EM346" s="46"/>
      <c r="EN346" s="46"/>
      <c r="EO346" s="46"/>
      <c r="EP346" s="46"/>
      <c r="EQ346" s="46"/>
      <c r="ER346" s="46"/>
      <c r="ES346" s="46"/>
      <c r="ET346" s="46"/>
      <c r="EU346" s="46"/>
      <c r="EV346" s="46"/>
      <c r="EW346" s="46"/>
      <c r="EX346" s="46"/>
      <c r="EY346" s="46"/>
      <c r="EZ346" s="46"/>
      <c r="FA346" s="46"/>
      <c r="FB346" s="46"/>
      <c r="FC346" s="46"/>
      <c r="FD346" s="46"/>
      <c r="FE346" s="46"/>
      <c r="FF346" s="46"/>
      <c r="FG346" s="46"/>
      <c r="FH346" s="46"/>
      <c r="FI346" s="46"/>
      <c r="FJ346" s="46"/>
      <c r="FK346" s="46"/>
      <c r="FL346" s="46"/>
      <c r="FM346" s="46"/>
      <c r="FN346" s="46"/>
      <c r="FO346" s="46"/>
      <c r="FP346" s="46"/>
      <c r="FQ346" s="46"/>
      <c r="FR346" s="46"/>
      <c r="FS346" s="46"/>
      <c r="FT346" s="46"/>
      <c r="FU346" s="46"/>
      <c r="FV346" s="46"/>
      <c r="FW346" s="46"/>
      <c r="FX346" s="46"/>
      <c r="FY346" s="46"/>
      <c r="FZ346" s="46"/>
      <c r="GA346" s="46"/>
      <c r="GB346" s="46"/>
      <c r="GC346" s="46"/>
      <c r="GD346" s="46"/>
      <c r="GE346" s="46"/>
      <c r="GF346" s="46"/>
      <c r="GG346" s="46"/>
      <c r="GH346" s="46"/>
      <c r="GI346" s="46"/>
      <c r="GJ346" s="46"/>
      <c r="GK346" s="46"/>
      <c r="GL346" s="46"/>
      <c r="GM346" s="46"/>
      <c r="GN346" s="46"/>
      <c r="GO346" s="46"/>
      <c r="GP346" s="46"/>
      <c r="GQ346" s="46"/>
      <c r="GR346" s="46"/>
      <c r="GS346" s="46"/>
      <c r="GT346" s="46"/>
      <c r="GU346" s="46"/>
      <c r="GV346" s="46"/>
      <c r="GW346" s="46"/>
      <c r="GX346" s="46"/>
      <c r="GY346" s="46"/>
      <c r="GZ346" s="46"/>
      <c r="HA346" s="46"/>
      <c r="HB346" s="46"/>
      <c r="HC346" s="46"/>
      <c r="HD346" s="46"/>
      <c r="HE346" s="46"/>
      <c r="HF346" s="46"/>
      <c r="HG346" s="46"/>
      <c r="HH346" s="46"/>
      <c r="HI346" s="46"/>
      <c r="HJ346" s="46"/>
      <c r="HK346" s="46"/>
      <c r="HL346" s="46"/>
      <c r="HM346" s="46"/>
      <c r="HN346" s="46"/>
      <c r="HO346" s="46"/>
      <c r="HP346" s="46"/>
      <c r="HQ346" s="46"/>
      <c r="HR346" s="46"/>
      <c r="HS346" s="46"/>
      <c r="HT346" s="46"/>
      <c r="HU346" s="46"/>
      <c r="HV346" s="46"/>
      <c r="HW346" s="46"/>
      <c r="HX346" s="46"/>
      <c r="HY346" s="46"/>
      <c r="HZ346" s="46"/>
      <c r="IA346" s="46"/>
      <c r="IB346" s="46"/>
      <c r="IC346" s="46"/>
      <c r="ID346" s="46"/>
      <c r="IE346" s="46"/>
      <c r="IF346" s="46"/>
      <c r="IG346" s="46"/>
      <c r="IH346" s="46"/>
      <c r="II346" s="46"/>
      <c r="IJ346" s="46"/>
      <c r="IK346" s="46"/>
      <c r="IL346" s="46"/>
      <c r="IM346" s="46"/>
      <c r="IN346" s="46"/>
      <c r="IO346" s="46"/>
      <c r="IP346" s="46"/>
      <c r="IQ346" s="46"/>
      <c r="IR346" s="46"/>
      <c r="IS346" s="46"/>
      <c r="IT346" s="46"/>
      <c r="IU346" s="46"/>
      <c r="IV346" s="46"/>
      <c r="IW346" s="46"/>
    </row>
    <row r="347" spans="1:257" s="1" customFormat="1" ht="9" customHeight="1">
      <c r="A347" s="43">
        <v>45264</v>
      </c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5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6"/>
      <c r="CD347" s="46"/>
      <c r="CE347" s="46"/>
      <c r="CF347" s="46"/>
      <c r="CG347" s="46"/>
      <c r="CH347" s="46"/>
      <c r="CI347" s="46"/>
      <c r="CJ347" s="46"/>
      <c r="CK347" s="46"/>
      <c r="CL347" s="46"/>
      <c r="CM347" s="46"/>
      <c r="CN347" s="46"/>
      <c r="CO347" s="46"/>
      <c r="CP347" s="46"/>
      <c r="CQ347" s="46"/>
      <c r="CR347" s="46"/>
      <c r="CS347" s="46"/>
      <c r="CT347" s="46"/>
      <c r="CU347" s="46"/>
      <c r="CV347" s="46"/>
      <c r="CW347" s="46"/>
      <c r="CX347" s="46"/>
      <c r="CY347" s="46"/>
      <c r="CZ347" s="46"/>
      <c r="DA347" s="46"/>
      <c r="DB347" s="46"/>
      <c r="DC347" s="46"/>
      <c r="DD347" s="46"/>
      <c r="DE347" s="46"/>
      <c r="DF347" s="46"/>
      <c r="DG347" s="46"/>
      <c r="DH347" s="46"/>
      <c r="DI347" s="46"/>
      <c r="DJ347" s="46"/>
      <c r="DK347" s="46"/>
      <c r="DL347" s="46"/>
      <c r="DM347" s="46"/>
      <c r="DN347" s="46"/>
      <c r="DO347" s="46"/>
      <c r="DP347" s="46"/>
      <c r="DQ347" s="46"/>
      <c r="DR347" s="46"/>
      <c r="DS347" s="46"/>
      <c r="DT347" s="46"/>
      <c r="DU347" s="46"/>
      <c r="DV347" s="46"/>
      <c r="DW347" s="46"/>
      <c r="DX347" s="46"/>
      <c r="DY347" s="46"/>
      <c r="DZ347" s="46"/>
      <c r="EA347" s="46"/>
      <c r="EB347" s="46"/>
      <c r="EC347" s="46"/>
      <c r="ED347" s="46"/>
      <c r="EE347" s="46"/>
      <c r="EF347" s="46"/>
      <c r="EG347" s="46"/>
      <c r="EH347" s="46"/>
      <c r="EI347" s="46"/>
      <c r="EJ347" s="46"/>
      <c r="EK347" s="46"/>
      <c r="EL347" s="46"/>
      <c r="EM347" s="46"/>
      <c r="EN347" s="46"/>
      <c r="EO347" s="46"/>
      <c r="EP347" s="46"/>
      <c r="EQ347" s="46"/>
      <c r="ER347" s="46"/>
      <c r="ES347" s="46"/>
      <c r="ET347" s="46"/>
      <c r="EU347" s="46"/>
      <c r="EV347" s="46"/>
      <c r="EW347" s="46"/>
      <c r="EX347" s="46"/>
      <c r="EY347" s="46"/>
      <c r="EZ347" s="46"/>
      <c r="FA347" s="46"/>
      <c r="FB347" s="46"/>
      <c r="FC347" s="46"/>
      <c r="FD347" s="46"/>
      <c r="FE347" s="46"/>
      <c r="FF347" s="46"/>
      <c r="FG347" s="46"/>
      <c r="FH347" s="46"/>
      <c r="FI347" s="46"/>
      <c r="FJ347" s="46"/>
      <c r="FK347" s="46"/>
      <c r="FL347" s="46"/>
      <c r="FM347" s="46"/>
      <c r="FN347" s="46"/>
      <c r="FO347" s="46"/>
      <c r="FP347" s="46"/>
      <c r="FQ347" s="46"/>
      <c r="FR347" s="46"/>
      <c r="FS347" s="46"/>
      <c r="FT347" s="46"/>
      <c r="FU347" s="46"/>
      <c r="FV347" s="46"/>
      <c r="FW347" s="46"/>
      <c r="FX347" s="46"/>
      <c r="FY347" s="46"/>
      <c r="FZ347" s="46"/>
      <c r="GA347" s="46"/>
      <c r="GB347" s="46"/>
      <c r="GC347" s="46"/>
      <c r="GD347" s="46"/>
      <c r="GE347" s="46"/>
      <c r="GF347" s="46"/>
      <c r="GG347" s="46"/>
      <c r="GH347" s="46"/>
      <c r="GI347" s="46"/>
      <c r="GJ347" s="46"/>
      <c r="GK347" s="46"/>
      <c r="GL347" s="46"/>
      <c r="GM347" s="46"/>
      <c r="GN347" s="46"/>
      <c r="GO347" s="46"/>
      <c r="GP347" s="46"/>
      <c r="GQ347" s="46"/>
      <c r="GR347" s="46"/>
      <c r="GS347" s="46"/>
      <c r="GT347" s="46"/>
      <c r="GU347" s="46"/>
      <c r="GV347" s="46"/>
      <c r="GW347" s="46"/>
      <c r="GX347" s="46"/>
      <c r="GY347" s="46"/>
      <c r="GZ347" s="46"/>
      <c r="HA347" s="46"/>
      <c r="HB347" s="46"/>
      <c r="HC347" s="46"/>
      <c r="HD347" s="46"/>
      <c r="HE347" s="46"/>
      <c r="HF347" s="46"/>
      <c r="HG347" s="46"/>
      <c r="HH347" s="46"/>
      <c r="HI347" s="46"/>
      <c r="HJ347" s="46"/>
      <c r="HK347" s="46"/>
      <c r="HL347" s="46"/>
      <c r="HM347" s="46"/>
      <c r="HN347" s="46"/>
      <c r="HO347" s="46"/>
      <c r="HP347" s="46"/>
      <c r="HQ347" s="46"/>
      <c r="HR347" s="46"/>
      <c r="HS347" s="46"/>
      <c r="HT347" s="46"/>
      <c r="HU347" s="46"/>
      <c r="HV347" s="46"/>
      <c r="HW347" s="46"/>
      <c r="HX347" s="46"/>
      <c r="HY347" s="46"/>
      <c r="HZ347" s="46"/>
      <c r="IA347" s="46"/>
      <c r="IB347" s="46"/>
      <c r="IC347" s="46"/>
      <c r="ID347" s="46"/>
      <c r="IE347" s="46"/>
      <c r="IF347" s="46"/>
      <c r="IG347" s="46"/>
      <c r="IH347" s="46"/>
      <c r="II347" s="46"/>
      <c r="IJ347" s="46"/>
      <c r="IK347" s="46"/>
      <c r="IL347" s="46"/>
      <c r="IM347" s="46"/>
      <c r="IN347" s="46"/>
      <c r="IO347" s="46"/>
      <c r="IP347" s="46"/>
      <c r="IQ347" s="46"/>
      <c r="IR347" s="46"/>
      <c r="IS347" s="46"/>
      <c r="IT347" s="46"/>
      <c r="IU347" s="46"/>
      <c r="IV347" s="46"/>
      <c r="IW347" s="46"/>
    </row>
    <row r="348" spans="1:257" s="1" customFormat="1" ht="9" customHeight="1">
      <c r="A348" s="43">
        <v>45265</v>
      </c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  <c r="BB348" s="45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6"/>
      <c r="CD348" s="46"/>
      <c r="CE348" s="46"/>
      <c r="CF348" s="46"/>
      <c r="CG348" s="46"/>
      <c r="CH348" s="46"/>
      <c r="CI348" s="46"/>
      <c r="CJ348" s="46"/>
      <c r="CK348" s="46"/>
      <c r="CL348" s="46"/>
      <c r="CM348" s="46"/>
      <c r="CN348" s="46"/>
      <c r="CO348" s="46"/>
      <c r="CP348" s="46"/>
      <c r="CQ348" s="46"/>
      <c r="CR348" s="46"/>
      <c r="CS348" s="46"/>
      <c r="CT348" s="46"/>
      <c r="CU348" s="46"/>
      <c r="CV348" s="46"/>
      <c r="CW348" s="46"/>
      <c r="CX348" s="46"/>
      <c r="CY348" s="46"/>
      <c r="CZ348" s="46"/>
      <c r="DA348" s="46"/>
      <c r="DB348" s="46"/>
      <c r="DC348" s="46"/>
      <c r="DD348" s="46"/>
      <c r="DE348" s="46"/>
      <c r="DF348" s="46"/>
      <c r="DG348" s="46"/>
      <c r="DH348" s="46"/>
      <c r="DI348" s="46"/>
      <c r="DJ348" s="46"/>
      <c r="DK348" s="46"/>
      <c r="DL348" s="46"/>
      <c r="DM348" s="46"/>
      <c r="DN348" s="46"/>
      <c r="DO348" s="46"/>
      <c r="DP348" s="46"/>
      <c r="DQ348" s="46"/>
      <c r="DR348" s="46"/>
      <c r="DS348" s="46"/>
      <c r="DT348" s="46"/>
      <c r="DU348" s="46"/>
      <c r="DV348" s="46"/>
      <c r="DW348" s="46"/>
      <c r="DX348" s="46"/>
      <c r="DY348" s="46"/>
      <c r="DZ348" s="46"/>
      <c r="EA348" s="46"/>
      <c r="EB348" s="46"/>
      <c r="EC348" s="46"/>
      <c r="ED348" s="46"/>
      <c r="EE348" s="46"/>
      <c r="EF348" s="46"/>
      <c r="EG348" s="46"/>
      <c r="EH348" s="46"/>
      <c r="EI348" s="46"/>
      <c r="EJ348" s="46"/>
      <c r="EK348" s="46"/>
      <c r="EL348" s="46"/>
      <c r="EM348" s="46"/>
      <c r="EN348" s="46"/>
      <c r="EO348" s="46"/>
      <c r="EP348" s="46"/>
      <c r="EQ348" s="46"/>
      <c r="ER348" s="46"/>
      <c r="ES348" s="46"/>
      <c r="ET348" s="46"/>
      <c r="EU348" s="46"/>
      <c r="EV348" s="46"/>
      <c r="EW348" s="46"/>
      <c r="EX348" s="46"/>
      <c r="EY348" s="46"/>
      <c r="EZ348" s="46"/>
      <c r="FA348" s="46"/>
      <c r="FB348" s="46"/>
      <c r="FC348" s="46"/>
      <c r="FD348" s="46"/>
      <c r="FE348" s="46"/>
      <c r="FF348" s="46"/>
      <c r="FG348" s="46"/>
      <c r="FH348" s="46"/>
      <c r="FI348" s="46"/>
      <c r="FJ348" s="46"/>
      <c r="FK348" s="46"/>
      <c r="FL348" s="46"/>
      <c r="FM348" s="46"/>
      <c r="FN348" s="46"/>
      <c r="FO348" s="46"/>
      <c r="FP348" s="46"/>
      <c r="FQ348" s="46"/>
      <c r="FR348" s="46"/>
      <c r="FS348" s="46"/>
      <c r="FT348" s="46"/>
      <c r="FU348" s="46"/>
      <c r="FV348" s="46"/>
      <c r="FW348" s="46"/>
      <c r="FX348" s="46"/>
      <c r="FY348" s="46"/>
      <c r="FZ348" s="46"/>
      <c r="GA348" s="46"/>
      <c r="GB348" s="46"/>
      <c r="GC348" s="46"/>
      <c r="GD348" s="46"/>
      <c r="GE348" s="46"/>
      <c r="GF348" s="46"/>
      <c r="GG348" s="46"/>
      <c r="GH348" s="46"/>
      <c r="GI348" s="46"/>
      <c r="GJ348" s="46"/>
      <c r="GK348" s="46"/>
      <c r="GL348" s="46"/>
      <c r="GM348" s="46"/>
      <c r="GN348" s="46"/>
      <c r="GO348" s="46"/>
      <c r="GP348" s="46"/>
      <c r="GQ348" s="46"/>
      <c r="GR348" s="46"/>
      <c r="GS348" s="46"/>
      <c r="GT348" s="46"/>
      <c r="GU348" s="46"/>
      <c r="GV348" s="46"/>
      <c r="GW348" s="46"/>
      <c r="GX348" s="46"/>
      <c r="GY348" s="46"/>
      <c r="GZ348" s="46"/>
      <c r="HA348" s="46"/>
      <c r="HB348" s="46"/>
      <c r="HC348" s="46"/>
      <c r="HD348" s="46"/>
      <c r="HE348" s="46"/>
      <c r="HF348" s="46"/>
      <c r="HG348" s="46"/>
      <c r="HH348" s="46"/>
      <c r="HI348" s="46"/>
      <c r="HJ348" s="46"/>
      <c r="HK348" s="46"/>
      <c r="HL348" s="46"/>
      <c r="HM348" s="46"/>
      <c r="HN348" s="46"/>
      <c r="HO348" s="46"/>
      <c r="HP348" s="46"/>
      <c r="HQ348" s="46"/>
      <c r="HR348" s="46"/>
      <c r="HS348" s="46"/>
      <c r="HT348" s="46"/>
      <c r="HU348" s="46"/>
      <c r="HV348" s="46"/>
      <c r="HW348" s="46"/>
      <c r="HX348" s="46"/>
      <c r="HY348" s="46"/>
      <c r="HZ348" s="46"/>
      <c r="IA348" s="46"/>
      <c r="IB348" s="46"/>
      <c r="IC348" s="46"/>
      <c r="ID348" s="46"/>
      <c r="IE348" s="46"/>
      <c r="IF348" s="46"/>
      <c r="IG348" s="46"/>
      <c r="IH348" s="46"/>
      <c r="II348" s="46"/>
      <c r="IJ348" s="46"/>
      <c r="IK348" s="46"/>
      <c r="IL348" s="46"/>
      <c r="IM348" s="46"/>
      <c r="IN348" s="46"/>
      <c r="IO348" s="46"/>
      <c r="IP348" s="46"/>
      <c r="IQ348" s="46"/>
      <c r="IR348" s="46"/>
      <c r="IS348" s="46"/>
      <c r="IT348" s="46"/>
      <c r="IU348" s="46"/>
      <c r="IV348" s="46"/>
      <c r="IW348" s="46"/>
    </row>
    <row r="349" spans="1:257" s="1" customFormat="1" ht="9" customHeight="1">
      <c r="A349" s="43">
        <v>45266</v>
      </c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  <c r="BB349" s="45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6"/>
      <c r="CD349" s="46"/>
      <c r="CE349" s="46"/>
      <c r="CF349" s="46"/>
      <c r="CG349" s="46"/>
      <c r="CH349" s="46"/>
      <c r="CI349" s="46"/>
      <c r="CJ349" s="46"/>
      <c r="CK349" s="46"/>
      <c r="CL349" s="46"/>
      <c r="CM349" s="46"/>
      <c r="CN349" s="46"/>
      <c r="CO349" s="46"/>
      <c r="CP349" s="46"/>
      <c r="CQ349" s="46"/>
      <c r="CR349" s="46"/>
      <c r="CS349" s="46"/>
      <c r="CT349" s="46"/>
      <c r="CU349" s="46"/>
      <c r="CV349" s="46"/>
      <c r="CW349" s="46"/>
      <c r="CX349" s="46"/>
      <c r="CY349" s="46"/>
      <c r="CZ349" s="46"/>
      <c r="DA349" s="46"/>
      <c r="DB349" s="46"/>
      <c r="DC349" s="46"/>
      <c r="DD349" s="46"/>
      <c r="DE349" s="46"/>
      <c r="DF349" s="46"/>
      <c r="DG349" s="46"/>
      <c r="DH349" s="46"/>
      <c r="DI349" s="46"/>
      <c r="DJ349" s="46"/>
      <c r="DK349" s="46"/>
      <c r="DL349" s="46"/>
      <c r="DM349" s="46"/>
      <c r="DN349" s="46"/>
      <c r="DO349" s="46"/>
      <c r="DP349" s="46"/>
      <c r="DQ349" s="46"/>
      <c r="DR349" s="46"/>
      <c r="DS349" s="46"/>
      <c r="DT349" s="46"/>
      <c r="DU349" s="46"/>
      <c r="DV349" s="46"/>
      <c r="DW349" s="46"/>
      <c r="DX349" s="46"/>
      <c r="DY349" s="46"/>
      <c r="DZ349" s="46"/>
      <c r="EA349" s="46"/>
      <c r="EB349" s="46"/>
      <c r="EC349" s="46"/>
      <c r="ED349" s="46"/>
      <c r="EE349" s="46"/>
      <c r="EF349" s="46"/>
      <c r="EG349" s="46"/>
      <c r="EH349" s="46"/>
      <c r="EI349" s="46"/>
      <c r="EJ349" s="46"/>
      <c r="EK349" s="46"/>
      <c r="EL349" s="46"/>
      <c r="EM349" s="46"/>
      <c r="EN349" s="46"/>
      <c r="EO349" s="46"/>
      <c r="EP349" s="46"/>
      <c r="EQ349" s="46"/>
      <c r="ER349" s="46"/>
      <c r="ES349" s="46"/>
      <c r="ET349" s="46"/>
      <c r="EU349" s="46"/>
      <c r="EV349" s="46"/>
      <c r="EW349" s="46"/>
      <c r="EX349" s="46"/>
      <c r="EY349" s="46"/>
      <c r="EZ349" s="46"/>
      <c r="FA349" s="46"/>
      <c r="FB349" s="46"/>
      <c r="FC349" s="46"/>
      <c r="FD349" s="46"/>
      <c r="FE349" s="46"/>
      <c r="FF349" s="46"/>
      <c r="FG349" s="46"/>
      <c r="FH349" s="46"/>
      <c r="FI349" s="46"/>
      <c r="FJ349" s="46"/>
      <c r="FK349" s="46"/>
      <c r="FL349" s="46"/>
      <c r="FM349" s="46"/>
      <c r="FN349" s="46"/>
      <c r="FO349" s="46"/>
      <c r="FP349" s="46"/>
      <c r="FQ349" s="46"/>
      <c r="FR349" s="46"/>
      <c r="FS349" s="46"/>
      <c r="FT349" s="46"/>
      <c r="FU349" s="46"/>
      <c r="FV349" s="46"/>
      <c r="FW349" s="46"/>
      <c r="FX349" s="46"/>
      <c r="FY349" s="46"/>
      <c r="FZ349" s="46"/>
      <c r="GA349" s="46"/>
      <c r="GB349" s="46"/>
      <c r="GC349" s="46"/>
      <c r="GD349" s="46"/>
      <c r="GE349" s="46"/>
      <c r="GF349" s="46"/>
      <c r="GG349" s="46"/>
      <c r="GH349" s="46"/>
      <c r="GI349" s="46"/>
      <c r="GJ349" s="46"/>
      <c r="GK349" s="46"/>
      <c r="GL349" s="46"/>
      <c r="GM349" s="46"/>
      <c r="GN349" s="46"/>
      <c r="GO349" s="46"/>
      <c r="GP349" s="46"/>
      <c r="GQ349" s="46"/>
      <c r="GR349" s="46"/>
      <c r="GS349" s="46"/>
      <c r="GT349" s="46"/>
      <c r="GU349" s="46"/>
      <c r="GV349" s="46"/>
      <c r="GW349" s="46"/>
      <c r="GX349" s="46"/>
      <c r="GY349" s="46"/>
      <c r="GZ349" s="46"/>
      <c r="HA349" s="46"/>
      <c r="HB349" s="46"/>
      <c r="HC349" s="46"/>
      <c r="HD349" s="46"/>
      <c r="HE349" s="46"/>
      <c r="HF349" s="46"/>
      <c r="HG349" s="46"/>
      <c r="HH349" s="46"/>
      <c r="HI349" s="46"/>
      <c r="HJ349" s="46"/>
      <c r="HK349" s="46"/>
      <c r="HL349" s="46"/>
      <c r="HM349" s="46"/>
      <c r="HN349" s="46"/>
      <c r="HO349" s="46"/>
      <c r="HP349" s="46"/>
      <c r="HQ349" s="46"/>
      <c r="HR349" s="46"/>
      <c r="HS349" s="46"/>
      <c r="HT349" s="46"/>
      <c r="HU349" s="46"/>
      <c r="HV349" s="46"/>
      <c r="HW349" s="46"/>
      <c r="HX349" s="46"/>
      <c r="HY349" s="46"/>
      <c r="HZ349" s="46"/>
      <c r="IA349" s="46"/>
      <c r="IB349" s="46"/>
      <c r="IC349" s="46"/>
      <c r="ID349" s="46"/>
      <c r="IE349" s="46"/>
      <c r="IF349" s="46"/>
      <c r="IG349" s="46"/>
      <c r="IH349" s="46"/>
      <c r="II349" s="46"/>
      <c r="IJ349" s="46"/>
      <c r="IK349" s="46"/>
      <c r="IL349" s="46"/>
      <c r="IM349" s="46"/>
      <c r="IN349" s="46"/>
      <c r="IO349" s="46"/>
      <c r="IP349" s="46"/>
      <c r="IQ349" s="46"/>
      <c r="IR349" s="46"/>
      <c r="IS349" s="46"/>
      <c r="IT349" s="46"/>
      <c r="IU349" s="46"/>
      <c r="IV349" s="46"/>
      <c r="IW349" s="46"/>
    </row>
    <row r="350" spans="1:257" s="1" customFormat="1" ht="9" customHeight="1">
      <c r="A350" s="43">
        <v>45267</v>
      </c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5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6"/>
      <c r="CD350" s="46"/>
      <c r="CE350" s="46"/>
      <c r="CF350" s="46"/>
      <c r="CG350" s="46"/>
      <c r="CH350" s="46"/>
      <c r="CI350" s="46"/>
      <c r="CJ350" s="46"/>
      <c r="CK350" s="46"/>
      <c r="CL350" s="46"/>
      <c r="CM350" s="46"/>
      <c r="CN350" s="46"/>
      <c r="CO350" s="46"/>
      <c r="CP350" s="46"/>
      <c r="CQ350" s="46"/>
      <c r="CR350" s="46"/>
      <c r="CS350" s="46"/>
      <c r="CT350" s="46"/>
      <c r="CU350" s="46"/>
      <c r="CV350" s="46"/>
      <c r="CW350" s="46"/>
      <c r="CX350" s="46"/>
      <c r="CY350" s="46"/>
      <c r="CZ350" s="46"/>
      <c r="DA350" s="46"/>
      <c r="DB350" s="46"/>
      <c r="DC350" s="46"/>
      <c r="DD350" s="46"/>
      <c r="DE350" s="46"/>
      <c r="DF350" s="46"/>
      <c r="DG350" s="46"/>
      <c r="DH350" s="46"/>
      <c r="DI350" s="46"/>
      <c r="DJ350" s="46"/>
      <c r="DK350" s="46"/>
      <c r="DL350" s="46"/>
      <c r="DM350" s="46"/>
      <c r="DN350" s="46"/>
      <c r="DO350" s="46"/>
      <c r="DP350" s="46"/>
      <c r="DQ350" s="46"/>
      <c r="DR350" s="46"/>
      <c r="DS350" s="46"/>
      <c r="DT350" s="46"/>
      <c r="DU350" s="46"/>
      <c r="DV350" s="46"/>
      <c r="DW350" s="46"/>
      <c r="DX350" s="46"/>
      <c r="DY350" s="46"/>
      <c r="DZ350" s="46"/>
      <c r="EA350" s="46"/>
      <c r="EB350" s="46"/>
      <c r="EC350" s="46"/>
      <c r="ED350" s="46"/>
      <c r="EE350" s="46"/>
      <c r="EF350" s="46"/>
      <c r="EG350" s="46"/>
      <c r="EH350" s="46"/>
      <c r="EI350" s="46"/>
      <c r="EJ350" s="46"/>
      <c r="EK350" s="46"/>
      <c r="EL350" s="46"/>
      <c r="EM350" s="46"/>
      <c r="EN350" s="46"/>
      <c r="EO350" s="46"/>
      <c r="EP350" s="46"/>
      <c r="EQ350" s="46"/>
      <c r="ER350" s="46"/>
      <c r="ES350" s="46"/>
      <c r="ET350" s="46"/>
      <c r="EU350" s="46"/>
      <c r="EV350" s="46"/>
      <c r="EW350" s="46"/>
      <c r="EX350" s="46"/>
      <c r="EY350" s="46"/>
      <c r="EZ350" s="46"/>
      <c r="FA350" s="46"/>
      <c r="FB350" s="46"/>
      <c r="FC350" s="46"/>
      <c r="FD350" s="46"/>
      <c r="FE350" s="46"/>
      <c r="FF350" s="46"/>
      <c r="FG350" s="46"/>
      <c r="FH350" s="46"/>
      <c r="FI350" s="46"/>
      <c r="FJ350" s="46"/>
      <c r="FK350" s="46"/>
      <c r="FL350" s="46"/>
      <c r="FM350" s="46"/>
      <c r="FN350" s="46"/>
      <c r="FO350" s="46"/>
      <c r="FP350" s="46"/>
      <c r="FQ350" s="46"/>
      <c r="FR350" s="46"/>
      <c r="FS350" s="46"/>
      <c r="FT350" s="46"/>
      <c r="FU350" s="46"/>
      <c r="FV350" s="46"/>
      <c r="FW350" s="46"/>
      <c r="FX350" s="46"/>
      <c r="FY350" s="46"/>
      <c r="FZ350" s="46"/>
      <c r="GA350" s="46"/>
      <c r="GB350" s="46"/>
      <c r="GC350" s="46"/>
      <c r="GD350" s="46"/>
      <c r="GE350" s="46"/>
      <c r="GF350" s="46"/>
      <c r="GG350" s="46"/>
      <c r="GH350" s="46"/>
      <c r="GI350" s="46"/>
      <c r="GJ350" s="46"/>
      <c r="GK350" s="46"/>
      <c r="GL350" s="46"/>
      <c r="GM350" s="46"/>
      <c r="GN350" s="46"/>
      <c r="GO350" s="46"/>
      <c r="GP350" s="46"/>
      <c r="GQ350" s="46"/>
      <c r="GR350" s="46"/>
      <c r="GS350" s="46"/>
      <c r="GT350" s="46"/>
      <c r="GU350" s="46"/>
      <c r="GV350" s="46"/>
      <c r="GW350" s="46"/>
      <c r="GX350" s="46"/>
      <c r="GY350" s="46"/>
      <c r="GZ350" s="46"/>
      <c r="HA350" s="46"/>
      <c r="HB350" s="46"/>
      <c r="HC350" s="46"/>
      <c r="HD350" s="46"/>
      <c r="HE350" s="46"/>
      <c r="HF350" s="46"/>
      <c r="HG350" s="46"/>
      <c r="HH350" s="46"/>
      <c r="HI350" s="46"/>
      <c r="HJ350" s="46"/>
      <c r="HK350" s="46"/>
      <c r="HL350" s="46"/>
      <c r="HM350" s="46"/>
      <c r="HN350" s="46"/>
      <c r="HO350" s="46"/>
      <c r="HP350" s="46"/>
      <c r="HQ350" s="46"/>
      <c r="HR350" s="46"/>
      <c r="HS350" s="46"/>
      <c r="HT350" s="46"/>
      <c r="HU350" s="46"/>
      <c r="HV350" s="46"/>
      <c r="HW350" s="46"/>
      <c r="HX350" s="46"/>
      <c r="HY350" s="46"/>
      <c r="HZ350" s="46"/>
      <c r="IA350" s="46"/>
      <c r="IB350" s="46"/>
      <c r="IC350" s="46"/>
      <c r="ID350" s="46"/>
      <c r="IE350" s="46"/>
      <c r="IF350" s="46"/>
      <c r="IG350" s="46"/>
      <c r="IH350" s="46"/>
      <c r="II350" s="46"/>
      <c r="IJ350" s="46"/>
      <c r="IK350" s="46"/>
      <c r="IL350" s="46"/>
      <c r="IM350" s="46"/>
      <c r="IN350" s="46"/>
      <c r="IO350" s="46"/>
      <c r="IP350" s="46"/>
      <c r="IQ350" s="46"/>
      <c r="IR350" s="46"/>
      <c r="IS350" s="46"/>
      <c r="IT350" s="46"/>
      <c r="IU350" s="46"/>
      <c r="IV350" s="46"/>
      <c r="IW350" s="46"/>
    </row>
    <row r="351" spans="1:257" s="1" customFormat="1" ht="9" customHeight="1">
      <c r="A351" s="43">
        <v>45268</v>
      </c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  <c r="BB351" s="45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6"/>
      <c r="CD351" s="46"/>
      <c r="CE351" s="46"/>
      <c r="CF351" s="46"/>
      <c r="CG351" s="46"/>
      <c r="CH351" s="46"/>
      <c r="CI351" s="46"/>
      <c r="CJ351" s="46"/>
      <c r="CK351" s="46"/>
      <c r="CL351" s="46"/>
      <c r="CM351" s="46"/>
      <c r="CN351" s="46"/>
      <c r="CO351" s="46"/>
      <c r="CP351" s="46"/>
      <c r="CQ351" s="46"/>
      <c r="CR351" s="46"/>
      <c r="CS351" s="46"/>
      <c r="CT351" s="46"/>
      <c r="CU351" s="46"/>
      <c r="CV351" s="46"/>
      <c r="CW351" s="46"/>
      <c r="CX351" s="46"/>
      <c r="CY351" s="46"/>
      <c r="CZ351" s="46"/>
      <c r="DA351" s="46"/>
      <c r="DB351" s="46"/>
      <c r="DC351" s="46"/>
      <c r="DD351" s="46"/>
      <c r="DE351" s="46"/>
      <c r="DF351" s="46"/>
      <c r="DG351" s="46"/>
      <c r="DH351" s="46"/>
      <c r="DI351" s="46"/>
      <c r="DJ351" s="46"/>
      <c r="DK351" s="46"/>
      <c r="DL351" s="46"/>
      <c r="DM351" s="46"/>
      <c r="DN351" s="46"/>
      <c r="DO351" s="46"/>
      <c r="DP351" s="46"/>
      <c r="DQ351" s="46"/>
      <c r="DR351" s="46"/>
      <c r="DS351" s="46"/>
      <c r="DT351" s="46"/>
      <c r="DU351" s="46"/>
      <c r="DV351" s="46"/>
      <c r="DW351" s="46"/>
      <c r="DX351" s="46"/>
      <c r="DY351" s="46"/>
      <c r="DZ351" s="46"/>
      <c r="EA351" s="46"/>
      <c r="EB351" s="46"/>
      <c r="EC351" s="46"/>
      <c r="ED351" s="46"/>
      <c r="EE351" s="46"/>
      <c r="EF351" s="46"/>
      <c r="EG351" s="46"/>
      <c r="EH351" s="46"/>
      <c r="EI351" s="46"/>
      <c r="EJ351" s="46"/>
      <c r="EK351" s="46"/>
      <c r="EL351" s="46"/>
      <c r="EM351" s="46"/>
      <c r="EN351" s="46"/>
      <c r="EO351" s="46"/>
      <c r="EP351" s="46"/>
      <c r="EQ351" s="46"/>
      <c r="ER351" s="46"/>
      <c r="ES351" s="46"/>
      <c r="ET351" s="46"/>
      <c r="EU351" s="46"/>
      <c r="EV351" s="46"/>
      <c r="EW351" s="46"/>
      <c r="EX351" s="46"/>
      <c r="EY351" s="46"/>
      <c r="EZ351" s="46"/>
      <c r="FA351" s="46"/>
      <c r="FB351" s="46"/>
      <c r="FC351" s="46"/>
      <c r="FD351" s="46"/>
      <c r="FE351" s="46"/>
      <c r="FF351" s="46"/>
      <c r="FG351" s="46"/>
      <c r="FH351" s="46"/>
      <c r="FI351" s="46"/>
      <c r="FJ351" s="46"/>
      <c r="FK351" s="46"/>
      <c r="FL351" s="46"/>
      <c r="FM351" s="46"/>
      <c r="FN351" s="46"/>
      <c r="FO351" s="46"/>
      <c r="FP351" s="46"/>
      <c r="FQ351" s="46"/>
      <c r="FR351" s="46"/>
      <c r="FS351" s="46"/>
      <c r="FT351" s="46"/>
      <c r="FU351" s="46"/>
      <c r="FV351" s="46"/>
      <c r="FW351" s="46"/>
      <c r="FX351" s="46"/>
      <c r="FY351" s="46"/>
      <c r="FZ351" s="46"/>
      <c r="GA351" s="46"/>
      <c r="GB351" s="46"/>
      <c r="GC351" s="46"/>
      <c r="GD351" s="46"/>
      <c r="GE351" s="46"/>
      <c r="GF351" s="46"/>
      <c r="GG351" s="46"/>
      <c r="GH351" s="46"/>
      <c r="GI351" s="46"/>
      <c r="GJ351" s="46"/>
      <c r="GK351" s="46"/>
      <c r="GL351" s="46"/>
      <c r="GM351" s="46"/>
      <c r="GN351" s="46"/>
      <c r="GO351" s="46"/>
      <c r="GP351" s="46"/>
      <c r="GQ351" s="46"/>
      <c r="GR351" s="46"/>
      <c r="GS351" s="46"/>
      <c r="GT351" s="46"/>
      <c r="GU351" s="46"/>
      <c r="GV351" s="46"/>
      <c r="GW351" s="46"/>
      <c r="GX351" s="46"/>
      <c r="GY351" s="46"/>
      <c r="GZ351" s="46"/>
      <c r="HA351" s="46"/>
      <c r="HB351" s="46"/>
      <c r="HC351" s="46"/>
      <c r="HD351" s="46"/>
      <c r="HE351" s="46"/>
      <c r="HF351" s="46"/>
      <c r="HG351" s="46"/>
      <c r="HH351" s="46"/>
      <c r="HI351" s="46"/>
      <c r="HJ351" s="46"/>
      <c r="HK351" s="46"/>
      <c r="HL351" s="46"/>
      <c r="HM351" s="46"/>
      <c r="HN351" s="46"/>
      <c r="HO351" s="46"/>
      <c r="HP351" s="46"/>
      <c r="HQ351" s="46"/>
      <c r="HR351" s="46"/>
      <c r="HS351" s="46"/>
      <c r="HT351" s="46"/>
      <c r="HU351" s="46"/>
      <c r="HV351" s="46"/>
      <c r="HW351" s="46"/>
      <c r="HX351" s="46"/>
      <c r="HY351" s="46"/>
      <c r="HZ351" s="46"/>
      <c r="IA351" s="46"/>
      <c r="IB351" s="46"/>
      <c r="IC351" s="46"/>
      <c r="ID351" s="46"/>
      <c r="IE351" s="46"/>
      <c r="IF351" s="46"/>
      <c r="IG351" s="46"/>
      <c r="IH351" s="46"/>
      <c r="II351" s="46"/>
      <c r="IJ351" s="46"/>
      <c r="IK351" s="46"/>
      <c r="IL351" s="46"/>
      <c r="IM351" s="46"/>
      <c r="IN351" s="46"/>
      <c r="IO351" s="46"/>
      <c r="IP351" s="46"/>
      <c r="IQ351" s="46"/>
      <c r="IR351" s="46"/>
      <c r="IS351" s="46"/>
      <c r="IT351" s="46"/>
      <c r="IU351" s="46"/>
      <c r="IV351" s="46"/>
      <c r="IW351" s="46"/>
    </row>
    <row r="352" spans="1:257" s="1" customFormat="1" ht="9" customHeight="1">
      <c r="A352" s="43">
        <v>45269</v>
      </c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  <c r="BB352" s="45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6"/>
      <c r="CD352" s="46"/>
      <c r="CE352" s="46"/>
      <c r="CF352" s="46"/>
      <c r="CG352" s="46"/>
      <c r="CH352" s="46"/>
      <c r="CI352" s="46"/>
      <c r="CJ352" s="46"/>
      <c r="CK352" s="46"/>
      <c r="CL352" s="46"/>
      <c r="CM352" s="46"/>
      <c r="CN352" s="46"/>
      <c r="CO352" s="46"/>
      <c r="CP352" s="46"/>
      <c r="CQ352" s="46"/>
      <c r="CR352" s="46"/>
      <c r="CS352" s="46"/>
      <c r="CT352" s="46"/>
      <c r="CU352" s="46"/>
      <c r="CV352" s="46"/>
      <c r="CW352" s="46"/>
      <c r="CX352" s="46"/>
      <c r="CY352" s="46"/>
      <c r="CZ352" s="46"/>
      <c r="DA352" s="46"/>
      <c r="DB352" s="46"/>
      <c r="DC352" s="46"/>
      <c r="DD352" s="46"/>
      <c r="DE352" s="46"/>
      <c r="DF352" s="46"/>
      <c r="DG352" s="46"/>
      <c r="DH352" s="46"/>
      <c r="DI352" s="46"/>
      <c r="DJ352" s="46"/>
      <c r="DK352" s="46"/>
      <c r="DL352" s="46"/>
      <c r="DM352" s="46"/>
      <c r="DN352" s="46"/>
      <c r="DO352" s="46"/>
      <c r="DP352" s="46"/>
      <c r="DQ352" s="46"/>
      <c r="DR352" s="46"/>
      <c r="DS352" s="46"/>
      <c r="DT352" s="46"/>
      <c r="DU352" s="46"/>
      <c r="DV352" s="46"/>
      <c r="DW352" s="46"/>
      <c r="DX352" s="46"/>
      <c r="DY352" s="46"/>
      <c r="DZ352" s="46"/>
      <c r="EA352" s="46"/>
      <c r="EB352" s="46"/>
      <c r="EC352" s="46"/>
      <c r="ED352" s="46"/>
      <c r="EE352" s="46"/>
      <c r="EF352" s="46"/>
      <c r="EG352" s="46"/>
      <c r="EH352" s="46"/>
      <c r="EI352" s="46"/>
      <c r="EJ352" s="46"/>
      <c r="EK352" s="46"/>
      <c r="EL352" s="46"/>
      <c r="EM352" s="46"/>
      <c r="EN352" s="46"/>
      <c r="EO352" s="46"/>
      <c r="EP352" s="46"/>
      <c r="EQ352" s="46"/>
      <c r="ER352" s="46"/>
      <c r="ES352" s="46"/>
      <c r="ET352" s="46"/>
      <c r="EU352" s="46"/>
      <c r="EV352" s="46"/>
      <c r="EW352" s="46"/>
      <c r="EX352" s="46"/>
      <c r="EY352" s="46"/>
      <c r="EZ352" s="46"/>
      <c r="FA352" s="46"/>
      <c r="FB352" s="46"/>
      <c r="FC352" s="46"/>
      <c r="FD352" s="46"/>
      <c r="FE352" s="46"/>
      <c r="FF352" s="46"/>
      <c r="FG352" s="46"/>
      <c r="FH352" s="46"/>
      <c r="FI352" s="46"/>
      <c r="FJ352" s="46"/>
      <c r="FK352" s="46"/>
      <c r="FL352" s="46"/>
      <c r="FM352" s="46"/>
      <c r="FN352" s="46"/>
      <c r="FO352" s="46"/>
      <c r="FP352" s="46"/>
      <c r="FQ352" s="46"/>
      <c r="FR352" s="46"/>
      <c r="FS352" s="46"/>
      <c r="FT352" s="46"/>
      <c r="FU352" s="46"/>
      <c r="FV352" s="46"/>
      <c r="FW352" s="46"/>
      <c r="FX352" s="46"/>
      <c r="FY352" s="46"/>
      <c r="FZ352" s="46"/>
      <c r="GA352" s="46"/>
      <c r="GB352" s="46"/>
      <c r="GC352" s="46"/>
      <c r="GD352" s="46"/>
      <c r="GE352" s="46"/>
      <c r="GF352" s="46"/>
      <c r="GG352" s="46"/>
      <c r="GH352" s="46"/>
      <c r="GI352" s="46"/>
      <c r="GJ352" s="46"/>
      <c r="GK352" s="46"/>
      <c r="GL352" s="46"/>
      <c r="GM352" s="46"/>
      <c r="GN352" s="46"/>
      <c r="GO352" s="46"/>
      <c r="GP352" s="46"/>
      <c r="GQ352" s="46"/>
      <c r="GR352" s="46"/>
      <c r="GS352" s="46"/>
      <c r="GT352" s="46"/>
      <c r="GU352" s="46"/>
      <c r="GV352" s="46"/>
      <c r="GW352" s="46"/>
      <c r="GX352" s="46"/>
      <c r="GY352" s="46"/>
      <c r="GZ352" s="46"/>
      <c r="HA352" s="46"/>
      <c r="HB352" s="46"/>
      <c r="HC352" s="46"/>
      <c r="HD352" s="46"/>
      <c r="HE352" s="46"/>
      <c r="HF352" s="46"/>
      <c r="HG352" s="46"/>
      <c r="HH352" s="46"/>
      <c r="HI352" s="46"/>
      <c r="HJ352" s="46"/>
      <c r="HK352" s="46"/>
      <c r="HL352" s="46"/>
      <c r="HM352" s="46"/>
      <c r="HN352" s="46"/>
      <c r="HO352" s="46"/>
      <c r="HP352" s="46"/>
      <c r="HQ352" s="46"/>
      <c r="HR352" s="46"/>
      <c r="HS352" s="46"/>
      <c r="HT352" s="46"/>
      <c r="HU352" s="46"/>
      <c r="HV352" s="46"/>
      <c r="HW352" s="46"/>
      <c r="HX352" s="46"/>
      <c r="HY352" s="46"/>
      <c r="HZ352" s="46"/>
      <c r="IA352" s="46"/>
      <c r="IB352" s="46"/>
      <c r="IC352" s="46"/>
      <c r="ID352" s="46"/>
      <c r="IE352" s="46"/>
      <c r="IF352" s="46"/>
      <c r="IG352" s="46"/>
      <c r="IH352" s="46"/>
      <c r="II352" s="46"/>
      <c r="IJ352" s="46"/>
      <c r="IK352" s="46"/>
      <c r="IL352" s="46"/>
      <c r="IM352" s="46"/>
      <c r="IN352" s="46"/>
      <c r="IO352" s="46"/>
      <c r="IP352" s="46"/>
      <c r="IQ352" s="46"/>
      <c r="IR352" s="46"/>
      <c r="IS352" s="46"/>
      <c r="IT352" s="46"/>
      <c r="IU352" s="46"/>
      <c r="IV352" s="46"/>
      <c r="IW352" s="46"/>
    </row>
    <row r="353" spans="1:257" s="1" customFormat="1" ht="9" customHeight="1">
      <c r="A353" s="43">
        <v>45270</v>
      </c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5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6"/>
      <c r="CD353" s="46"/>
      <c r="CE353" s="46"/>
      <c r="CF353" s="46"/>
      <c r="CG353" s="46"/>
      <c r="CH353" s="46"/>
      <c r="CI353" s="46"/>
      <c r="CJ353" s="46"/>
      <c r="CK353" s="46"/>
      <c r="CL353" s="46"/>
      <c r="CM353" s="46"/>
      <c r="CN353" s="46"/>
      <c r="CO353" s="46"/>
      <c r="CP353" s="46"/>
      <c r="CQ353" s="46"/>
      <c r="CR353" s="46"/>
      <c r="CS353" s="46"/>
      <c r="CT353" s="46"/>
      <c r="CU353" s="46"/>
      <c r="CV353" s="46"/>
      <c r="CW353" s="46"/>
      <c r="CX353" s="46"/>
      <c r="CY353" s="46"/>
      <c r="CZ353" s="46"/>
      <c r="DA353" s="46"/>
      <c r="DB353" s="46"/>
      <c r="DC353" s="46"/>
      <c r="DD353" s="46"/>
      <c r="DE353" s="46"/>
      <c r="DF353" s="46"/>
      <c r="DG353" s="46"/>
      <c r="DH353" s="46"/>
      <c r="DI353" s="46"/>
      <c r="DJ353" s="46"/>
      <c r="DK353" s="46"/>
      <c r="DL353" s="46"/>
      <c r="DM353" s="46"/>
      <c r="DN353" s="46"/>
      <c r="DO353" s="46"/>
      <c r="DP353" s="46"/>
      <c r="DQ353" s="46"/>
      <c r="DR353" s="46"/>
      <c r="DS353" s="46"/>
      <c r="DT353" s="46"/>
      <c r="DU353" s="46"/>
      <c r="DV353" s="46"/>
      <c r="DW353" s="46"/>
      <c r="DX353" s="46"/>
      <c r="DY353" s="46"/>
      <c r="DZ353" s="46"/>
      <c r="EA353" s="46"/>
      <c r="EB353" s="46"/>
      <c r="EC353" s="46"/>
      <c r="ED353" s="46"/>
      <c r="EE353" s="46"/>
      <c r="EF353" s="46"/>
      <c r="EG353" s="46"/>
      <c r="EH353" s="46"/>
      <c r="EI353" s="46"/>
      <c r="EJ353" s="46"/>
      <c r="EK353" s="46"/>
      <c r="EL353" s="46"/>
      <c r="EM353" s="46"/>
      <c r="EN353" s="46"/>
      <c r="EO353" s="46"/>
      <c r="EP353" s="46"/>
      <c r="EQ353" s="46"/>
      <c r="ER353" s="46"/>
      <c r="ES353" s="46"/>
      <c r="ET353" s="46"/>
      <c r="EU353" s="46"/>
      <c r="EV353" s="46"/>
      <c r="EW353" s="46"/>
      <c r="EX353" s="46"/>
      <c r="EY353" s="46"/>
      <c r="EZ353" s="46"/>
      <c r="FA353" s="46"/>
      <c r="FB353" s="46"/>
      <c r="FC353" s="46"/>
      <c r="FD353" s="46"/>
      <c r="FE353" s="46"/>
      <c r="FF353" s="46"/>
      <c r="FG353" s="46"/>
      <c r="FH353" s="46"/>
      <c r="FI353" s="46"/>
      <c r="FJ353" s="46"/>
      <c r="FK353" s="46"/>
      <c r="FL353" s="46"/>
      <c r="FM353" s="46"/>
      <c r="FN353" s="46"/>
      <c r="FO353" s="46"/>
      <c r="FP353" s="46"/>
      <c r="FQ353" s="46"/>
      <c r="FR353" s="46"/>
      <c r="FS353" s="46"/>
      <c r="FT353" s="46"/>
      <c r="FU353" s="46"/>
      <c r="FV353" s="46"/>
      <c r="FW353" s="46"/>
      <c r="FX353" s="46"/>
      <c r="FY353" s="46"/>
      <c r="FZ353" s="46"/>
      <c r="GA353" s="46"/>
      <c r="GB353" s="46"/>
      <c r="GC353" s="46"/>
      <c r="GD353" s="46"/>
      <c r="GE353" s="46"/>
      <c r="GF353" s="46"/>
      <c r="GG353" s="46"/>
      <c r="GH353" s="46"/>
      <c r="GI353" s="46"/>
      <c r="GJ353" s="46"/>
      <c r="GK353" s="46"/>
      <c r="GL353" s="46"/>
      <c r="GM353" s="46"/>
      <c r="GN353" s="46"/>
      <c r="GO353" s="46"/>
      <c r="GP353" s="46"/>
      <c r="GQ353" s="46"/>
      <c r="GR353" s="46"/>
      <c r="GS353" s="46"/>
      <c r="GT353" s="46"/>
      <c r="GU353" s="46"/>
      <c r="GV353" s="46"/>
      <c r="GW353" s="46"/>
      <c r="GX353" s="46"/>
      <c r="GY353" s="46"/>
      <c r="GZ353" s="46"/>
      <c r="HA353" s="46"/>
      <c r="HB353" s="46"/>
      <c r="HC353" s="46"/>
      <c r="HD353" s="46"/>
      <c r="HE353" s="46"/>
      <c r="HF353" s="46"/>
      <c r="HG353" s="46"/>
      <c r="HH353" s="46"/>
      <c r="HI353" s="46"/>
      <c r="HJ353" s="46"/>
      <c r="HK353" s="46"/>
      <c r="HL353" s="46"/>
      <c r="HM353" s="46"/>
      <c r="HN353" s="46"/>
      <c r="HO353" s="46"/>
      <c r="HP353" s="46"/>
      <c r="HQ353" s="46"/>
      <c r="HR353" s="46"/>
      <c r="HS353" s="46"/>
      <c r="HT353" s="46"/>
      <c r="HU353" s="46"/>
      <c r="HV353" s="46"/>
      <c r="HW353" s="46"/>
      <c r="HX353" s="46"/>
      <c r="HY353" s="46"/>
      <c r="HZ353" s="46"/>
      <c r="IA353" s="46"/>
      <c r="IB353" s="46"/>
      <c r="IC353" s="46"/>
      <c r="ID353" s="46"/>
      <c r="IE353" s="46"/>
      <c r="IF353" s="46"/>
      <c r="IG353" s="46"/>
      <c r="IH353" s="46"/>
      <c r="II353" s="46"/>
      <c r="IJ353" s="46"/>
      <c r="IK353" s="46"/>
      <c r="IL353" s="46"/>
      <c r="IM353" s="46"/>
      <c r="IN353" s="46"/>
      <c r="IO353" s="46"/>
      <c r="IP353" s="46"/>
      <c r="IQ353" s="46"/>
      <c r="IR353" s="46"/>
      <c r="IS353" s="46"/>
      <c r="IT353" s="46"/>
      <c r="IU353" s="46"/>
      <c r="IV353" s="46"/>
      <c r="IW353" s="46"/>
    </row>
    <row r="354" spans="1:257" s="1" customFormat="1" ht="9" customHeight="1">
      <c r="A354" s="43">
        <v>45271</v>
      </c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5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6"/>
      <c r="CD354" s="46"/>
      <c r="CE354" s="46"/>
      <c r="CF354" s="46"/>
      <c r="CG354" s="46"/>
      <c r="CH354" s="46"/>
      <c r="CI354" s="46"/>
      <c r="CJ354" s="46"/>
      <c r="CK354" s="46"/>
      <c r="CL354" s="46"/>
      <c r="CM354" s="46"/>
      <c r="CN354" s="46"/>
      <c r="CO354" s="46"/>
      <c r="CP354" s="46"/>
      <c r="CQ354" s="46"/>
      <c r="CR354" s="46"/>
      <c r="CS354" s="46"/>
      <c r="CT354" s="46"/>
      <c r="CU354" s="46"/>
      <c r="CV354" s="46"/>
      <c r="CW354" s="46"/>
      <c r="CX354" s="46"/>
      <c r="CY354" s="46"/>
      <c r="CZ354" s="46"/>
      <c r="DA354" s="46"/>
      <c r="DB354" s="46"/>
      <c r="DC354" s="46"/>
      <c r="DD354" s="46"/>
      <c r="DE354" s="46"/>
      <c r="DF354" s="46"/>
      <c r="DG354" s="46"/>
      <c r="DH354" s="46"/>
      <c r="DI354" s="46"/>
      <c r="DJ354" s="46"/>
      <c r="DK354" s="46"/>
      <c r="DL354" s="46"/>
      <c r="DM354" s="46"/>
      <c r="DN354" s="46"/>
      <c r="DO354" s="46"/>
      <c r="DP354" s="46"/>
      <c r="DQ354" s="46"/>
      <c r="DR354" s="46"/>
      <c r="DS354" s="46"/>
      <c r="DT354" s="46"/>
      <c r="DU354" s="46"/>
      <c r="DV354" s="46"/>
      <c r="DW354" s="46"/>
      <c r="DX354" s="46"/>
      <c r="DY354" s="46"/>
      <c r="DZ354" s="46"/>
      <c r="EA354" s="46"/>
      <c r="EB354" s="46"/>
      <c r="EC354" s="46"/>
      <c r="ED354" s="46"/>
      <c r="EE354" s="46"/>
      <c r="EF354" s="46"/>
      <c r="EG354" s="46"/>
      <c r="EH354" s="46"/>
      <c r="EI354" s="46"/>
      <c r="EJ354" s="46"/>
      <c r="EK354" s="46"/>
      <c r="EL354" s="46"/>
      <c r="EM354" s="46"/>
      <c r="EN354" s="46"/>
      <c r="EO354" s="46"/>
      <c r="EP354" s="46"/>
      <c r="EQ354" s="46"/>
      <c r="ER354" s="46"/>
      <c r="ES354" s="46"/>
      <c r="ET354" s="46"/>
      <c r="EU354" s="46"/>
      <c r="EV354" s="46"/>
      <c r="EW354" s="46"/>
      <c r="EX354" s="46"/>
      <c r="EY354" s="46"/>
      <c r="EZ354" s="46"/>
      <c r="FA354" s="46"/>
      <c r="FB354" s="46"/>
      <c r="FC354" s="46"/>
      <c r="FD354" s="46"/>
      <c r="FE354" s="46"/>
      <c r="FF354" s="46"/>
      <c r="FG354" s="46"/>
      <c r="FH354" s="46"/>
      <c r="FI354" s="46"/>
      <c r="FJ354" s="46"/>
      <c r="FK354" s="46"/>
      <c r="FL354" s="46"/>
      <c r="FM354" s="46"/>
      <c r="FN354" s="46"/>
      <c r="FO354" s="46"/>
      <c r="FP354" s="46"/>
      <c r="FQ354" s="46"/>
      <c r="FR354" s="46"/>
      <c r="FS354" s="46"/>
      <c r="FT354" s="46"/>
      <c r="FU354" s="46"/>
      <c r="FV354" s="46"/>
      <c r="FW354" s="46"/>
      <c r="FX354" s="46"/>
      <c r="FY354" s="46"/>
      <c r="FZ354" s="46"/>
      <c r="GA354" s="46"/>
      <c r="GB354" s="46"/>
      <c r="GC354" s="46"/>
      <c r="GD354" s="46"/>
      <c r="GE354" s="46"/>
      <c r="GF354" s="46"/>
      <c r="GG354" s="46"/>
      <c r="GH354" s="46"/>
      <c r="GI354" s="46"/>
      <c r="GJ354" s="46"/>
      <c r="GK354" s="46"/>
      <c r="GL354" s="46"/>
      <c r="GM354" s="46"/>
      <c r="GN354" s="46"/>
      <c r="GO354" s="46"/>
      <c r="GP354" s="46"/>
      <c r="GQ354" s="46"/>
      <c r="GR354" s="46"/>
      <c r="GS354" s="46"/>
      <c r="GT354" s="46"/>
      <c r="GU354" s="46"/>
      <c r="GV354" s="46"/>
      <c r="GW354" s="46"/>
      <c r="GX354" s="46"/>
      <c r="GY354" s="46"/>
      <c r="GZ354" s="46"/>
      <c r="HA354" s="46"/>
      <c r="HB354" s="46"/>
      <c r="HC354" s="46"/>
      <c r="HD354" s="46"/>
      <c r="HE354" s="46"/>
      <c r="HF354" s="46"/>
      <c r="HG354" s="46"/>
      <c r="HH354" s="46"/>
      <c r="HI354" s="46"/>
      <c r="HJ354" s="46"/>
      <c r="HK354" s="46"/>
      <c r="HL354" s="46"/>
      <c r="HM354" s="46"/>
      <c r="HN354" s="46"/>
      <c r="HO354" s="46"/>
      <c r="HP354" s="46"/>
      <c r="HQ354" s="46"/>
      <c r="HR354" s="46"/>
      <c r="HS354" s="46"/>
      <c r="HT354" s="46"/>
      <c r="HU354" s="46"/>
      <c r="HV354" s="46"/>
      <c r="HW354" s="46"/>
      <c r="HX354" s="46"/>
      <c r="HY354" s="46"/>
      <c r="HZ354" s="46"/>
      <c r="IA354" s="46"/>
      <c r="IB354" s="46"/>
      <c r="IC354" s="46"/>
      <c r="ID354" s="46"/>
      <c r="IE354" s="46"/>
      <c r="IF354" s="46"/>
      <c r="IG354" s="46"/>
      <c r="IH354" s="46"/>
      <c r="II354" s="46"/>
      <c r="IJ354" s="46"/>
      <c r="IK354" s="46"/>
      <c r="IL354" s="46"/>
      <c r="IM354" s="46"/>
      <c r="IN354" s="46"/>
      <c r="IO354" s="46"/>
      <c r="IP354" s="46"/>
      <c r="IQ354" s="46"/>
      <c r="IR354" s="46"/>
      <c r="IS354" s="46"/>
      <c r="IT354" s="46"/>
      <c r="IU354" s="46"/>
      <c r="IV354" s="46"/>
      <c r="IW354" s="46"/>
    </row>
    <row r="355" spans="1:257" s="1" customFormat="1" ht="9" customHeight="1">
      <c r="A355" s="43">
        <v>45272</v>
      </c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5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6"/>
      <c r="CD355" s="46"/>
      <c r="CE355" s="46"/>
      <c r="CF355" s="46"/>
      <c r="CG355" s="46"/>
      <c r="CH355" s="46"/>
      <c r="CI355" s="46"/>
      <c r="CJ355" s="46"/>
      <c r="CK355" s="46"/>
      <c r="CL355" s="46"/>
      <c r="CM355" s="46"/>
      <c r="CN355" s="46"/>
      <c r="CO355" s="46"/>
      <c r="CP355" s="46"/>
      <c r="CQ355" s="46"/>
      <c r="CR355" s="46"/>
      <c r="CS355" s="46"/>
      <c r="CT355" s="46"/>
      <c r="CU355" s="46"/>
      <c r="CV355" s="46"/>
      <c r="CW355" s="46"/>
      <c r="CX355" s="46"/>
      <c r="CY355" s="46"/>
      <c r="CZ355" s="46"/>
      <c r="DA355" s="46"/>
      <c r="DB355" s="46"/>
      <c r="DC355" s="46"/>
      <c r="DD355" s="46"/>
      <c r="DE355" s="46"/>
      <c r="DF355" s="46"/>
      <c r="DG355" s="46"/>
      <c r="DH355" s="46"/>
      <c r="DI355" s="46"/>
      <c r="DJ355" s="46"/>
      <c r="DK355" s="46"/>
      <c r="DL355" s="46"/>
      <c r="DM355" s="46"/>
      <c r="DN355" s="46"/>
      <c r="DO355" s="46"/>
      <c r="DP355" s="46"/>
      <c r="DQ355" s="46"/>
      <c r="DR355" s="46"/>
      <c r="DS355" s="46"/>
      <c r="DT355" s="46"/>
      <c r="DU355" s="46"/>
      <c r="DV355" s="46"/>
      <c r="DW355" s="46"/>
      <c r="DX355" s="46"/>
      <c r="DY355" s="46"/>
      <c r="DZ355" s="46"/>
      <c r="EA355" s="46"/>
      <c r="EB355" s="46"/>
      <c r="EC355" s="46"/>
      <c r="ED355" s="46"/>
      <c r="EE355" s="46"/>
      <c r="EF355" s="46"/>
      <c r="EG355" s="46"/>
      <c r="EH355" s="46"/>
      <c r="EI355" s="46"/>
      <c r="EJ355" s="46"/>
      <c r="EK355" s="46"/>
      <c r="EL355" s="46"/>
      <c r="EM355" s="46"/>
      <c r="EN355" s="46"/>
      <c r="EO355" s="46"/>
      <c r="EP355" s="46"/>
      <c r="EQ355" s="46"/>
      <c r="ER355" s="46"/>
      <c r="ES355" s="46"/>
      <c r="ET355" s="46"/>
      <c r="EU355" s="46"/>
      <c r="EV355" s="46"/>
      <c r="EW355" s="46"/>
      <c r="EX355" s="46"/>
      <c r="EY355" s="46"/>
      <c r="EZ355" s="46"/>
      <c r="FA355" s="46"/>
      <c r="FB355" s="46"/>
      <c r="FC355" s="46"/>
      <c r="FD355" s="46"/>
      <c r="FE355" s="46"/>
      <c r="FF355" s="46"/>
      <c r="FG355" s="46"/>
      <c r="FH355" s="46"/>
      <c r="FI355" s="46"/>
      <c r="FJ355" s="46"/>
      <c r="FK355" s="46"/>
      <c r="FL355" s="46"/>
      <c r="FM355" s="46"/>
      <c r="FN355" s="46"/>
      <c r="FO355" s="46"/>
      <c r="FP355" s="46"/>
      <c r="FQ355" s="46"/>
      <c r="FR355" s="46"/>
      <c r="FS355" s="46"/>
      <c r="FT355" s="46"/>
      <c r="FU355" s="46"/>
      <c r="FV355" s="46"/>
      <c r="FW355" s="46"/>
      <c r="FX355" s="46"/>
      <c r="FY355" s="46"/>
      <c r="FZ355" s="46"/>
      <c r="GA355" s="46"/>
      <c r="GB355" s="46"/>
      <c r="GC355" s="46"/>
      <c r="GD355" s="46"/>
      <c r="GE355" s="46"/>
      <c r="GF355" s="46"/>
      <c r="GG355" s="46"/>
      <c r="GH355" s="46"/>
      <c r="GI355" s="46"/>
      <c r="GJ355" s="46"/>
      <c r="GK355" s="46"/>
      <c r="GL355" s="46"/>
      <c r="GM355" s="46"/>
      <c r="GN355" s="46"/>
      <c r="GO355" s="46"/>
      <c r="GP355" s="46"/>
      <c r="GQ355" s="46"/>
      <c r="GR355" s="46"/>
      <c r="GS355" s="46"/>
      <c r="GT355" s="46"/>
      <c r="GU355" s="46"/>
      <c r="GV355" s="46"/>
      <c r="GW355" s="46"/>
      <c r="GX355" s="46"/>
      <c r="GY355" s="46"/>
      <c r="GZ355" s="46"/>
      <c r="HA355" s="46"/>
      <c r="HB355" s="46"/>
      <c r="HC355" s="46"/>
      <c r="HD355" s="46"/>
      <c r="HE355" s="46"/>
      <c r="HF355" s="46"/>
      <c r="HG355" s="46"/>
      <c r="HH355" s="46"/>
      <c r="HI355" s="46"/>
      <c r="HJ355" s="46"/>
      <c r="HK355" s="46"/>
      <c r="HL355" s="46"/>
      <c r="HM355" s="46"/>
      <c r="HN355" s="46"/>
      <c r="HO355" s="46"/>
      <c r="HP355" s="46"/>
      <c r="HQ355" s="46"/>
      <c r="HR355" s="46"/>
      <c r="HS355" s="46"/>
      <c r="HT355" s="46"/>
      <c r="HU355" s="46"/>
      <c r="HV355" s="46"/>
      <c r="HW355" s="46"/>
      <c r="HX355" s="46"/>
      <c r="HY355" s="46"/>
      <c r="HZ355" s="46"/>
      <c r="IA355" s="46"/>
      <c r="IB355" s="46"/>
      <c r="IC355" s="46"/>
      <c r="ID355" s="46"/>
      <c r="IE355" s="46"/>
      <c r="IF355" s="46"/>
      <c r="IG355" s="46"/>
      <c r="IH355" s="46"/>
      <c r="II355" s="46"/>
      <c r="IJ355" s="46"/>
      <c r="IK355" s="46"/>
      <c r="IL355" s="46"/>
      <c r="IM355" s="46"/>
      <c r="IN355" s="46"/>
      <c r="IO355" s="46"/>
      <c r="IP355" s="46"/>
      <c r="IQ355" s="46"/>
      <c r="IR355" s="46"/>
      <c r="IS355" s="46"/>
      <c r="IT355" s="46"/>
      <c r="IU355" s="46"/>
      <c r="IV355" s="46"/>
      <c r="IW355" s="46"/>
    </row>
    <row r="356" spans="1:257" s="1" customFormat="1" ht="9" customHeight="1">
      <c r="A356" s="43">
        <v>45273</v>
      </c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5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6"/>
      <c r="CD356" s="46"/>
      <c r="CE356" s="46"/>
      <c r="CF356" s="46"/>
      <c r="CG356" s="46"/>
      <c r="CH356" s="46"/>
      <c r="CI356" s="46"/>
      <c r="CJ356" s="46"/>
      <c r="CK356" s="46"/>
      <c r="CL356" s="46"/>
      <c r="CM356" s="46"/>
      <c r="CN356" s="46"/>
      <c r="CO356" s="46"/>
      <c r="CP356" s="46"/>
      <c r="CQ356" s="46"/>
      <c r="CR356" s="46"/>
      <c r="CS356" s="46"/>
      <c r="CT356" s="46"/>
      <c r="CU356" s="46"/>
      <c r="CV356" s="46"/>
      <c r="CW356" s="46"/>
      <c r="CX356" s="46"/>
      <c r="CY356" s="46"/>
      <c r="CZ356" s="46"/>
      <c r="DA356" s="46"/>
      <c r="DB356" s="46"/>
      <c r="DC356" s="46"/>
      <c r="DD356" s="46"/>
      <c r="DE356" s="46"/>
      <c r="DF356" s="46"/>
      <c r="DG356" s="46"/>
      <c r="DH356" s="46"/>
      <c r="DI356" s="46"/>
      <c r="DJ356" s="46"/>
      <c r="DK356" s="46"/>
      <c r="DL356" s="46"/>
      <c r="DM356" s="46"/>
      <c r="DN356" s="46"/>
      <c r="DO356" s="46"/>
      <c r="DP356" s="46"/>
      <c r="DQ356" s="46"/>
      <c r="DR356" s="46"/>
      <c r="DS356" s="46"/>
      <c r="DT356" s="46"/>
      <c r="DU356" s="46"/>
      <c r="DV356" s="46"/>
      <c r="DW356" s="46"/>
      <c r="DX356" s="46"/>
      <c r="DY356" s="46"/>
      <c r="DZ356" s="46"/>
      <c r="EA356" s="46"/>
      <c r="EB356" s="46"/>
      <c r="EC356" s="46"/>
      <c r="ED356" s="46"/>
      <c r="EE356" s="46"/>
      <c r="EF356" s="46"/>
      <c r="EG356" s="46"/>
      <c r="EH356" s="46"/>
      <c r="EI356" s="46"/>
      <c r="EJ356" s="46"/>
      <c r="EK356" s="46"/>
      <c r="EL356" s="46"/>
      <c r="EM356" s="46"/>
      <c r="EN356" s="46"/>
      <c r="EO356" s="46"/>
      <c r="EP356" s="46"/>
      <c r="EQ356" s="46"/>
      <c r="ER356" s="46"/>
      <c r="ES356" s="46"/>
      <c r="ET356" s="46"/>
      <c r="EU356" s="46"/>
      <c r="EV356" s="46"/>
      <c r="EW356" s="46"/>
      <c r="EX356" s="46"/>
      <c r="EY356" s="46"/>
      <c r="EZ356" s="46"/>
      <c r="FA356" s="46"/>
      <c r="FB356" s="46"/>
      <c r="FC356" s="46"/>
      <c r="FD356" s="46"/>
      <c r="FE356" s="46"/>
      <c r="FF356" s="46"/>
      <c r="FG356" s="46"/>
      <c r="FH356" s="46"/>
      <c r="FI356" s="46"/>
      <c r="FJ356" s="46"/>
      <c r="FK356" s="46"/>
      <c r="FL356" s="46"/>
      <c r="FM356" s="46"/>
      <c r="FN356" s="46"/>
      <c r="FO356" s="46"/>
      <c r="FP356" s="46"/>
      <c r="FQ356" s="46"/>
      <c r="FR356" s="46"/>
      <c r="FS356" s="46"/>
      <c r="FT356" s="46"/>
      <c r="FU356" s="46"/>
      <c r="FV356" s="46"/>
      <c r="FW356" s="46"/>
      <c r="FX356" s="46"/>
      <c r="FY356" s="46"/>
      <c r="FZ356" s="46"/>
      <c r="GA356" s="46"/>
      <c r="GB356" s="46"/>
      <c r="GC356" s="46"/>
      <c r="GD356" s="46"/>
      <c r="GE356" s="46"/>
      <c r="GF356" s="46"/>
      <c r="GG356" s="46"/>
      <c r="GH356" s="46"/>
      <c r="GI356" s="46"/>
      <c r="GJ356" s="46"/>
      <c r="GK356" s="46"/>
      <c r="GL356" s="46"/>
      <c r="GM356" s="46"/>
      <c r="GN356" s="46"/>
      <c r="GO356" s="46"/>
      <c r="GP356" s="46"/>
      <c r="GQ356" s="46"/>
      <c r="GR356" s="46"/>
      <c r="GS356" s="46"/>
      <c r="GT356" s="46"/>
      <c r="GU356" s="46"/>
      <c r="GV356" s="46"/>
      <c r="GW356" s="46"/>
      <c r="GX356" s="46"/>
      <c r="GY356" s="46"/>
      <c r="GZ356" s="46"/>
      <c r="HA356" s="46"/>
      <c r="HB356" s="46"/>
      <c r="HC356" s="46"/>
      <c r="HD356" s="46"/>
      <c r="HE356" s="46"/>
      <c r="HF356" s="46"/>
      <c r="HG356" s="46"/>
      <c r="HH356" s="46"/>
      <c r="HI356" s="46"/>
      <c r="HJ356" s="46"/>
      <c r="HK356" s="46"/>
      <c r="HL356" s="46"/>
      <c r="HM356" s="46"/>
      <c r="HN356" s="46"/>
      <c r="HO356" s="46"/>
      <c r="HP356" s="46"/>
      <c r="HQ356" s="46"/>
      <c r="HR356" s="46"/>
      <c r="HS356" s="46"/>
      <c r="HT356" s="46"/>
      <c r="HU356" s="46"/>
      <c r="HV356" s="46"/>
      <c r="HW356" s="46"/>
      <c r="HX356" s="46"/>
      <c r="HY356" s="46"/>
      <c r="HZ356" s="46"/>
      <c r="IA356" s="46"/>
      <c r="IB356" s="46"/>
      <c r="IC356" s="46"/>
      <c r="ID356" s="46"/>
      <c r="IE356" s="46"/>
      <c r="IF356" s="46"/>
      <c r="IG356" s="46"/>
      <c r="IH356" s="46"/>
      <c r="II356" s="46"/>
      <c r="IJ356" s="46"/>
      <c r="IK356" s="46"/>
      <c r="IL356" s="46"/>
      <c r="IM356" s="46"/>
      <c r="IN356" s="46"/>
      <c r="IO356" s="46"/>
      <c r="IP356" s="46"/>
      <c r="IQ356" s="46"/>
      <c r="IR356" s="46"/>
      <c r="IS356" s="46"/>
      <c r="IT356" s="46"/>
      <c r="IU356" s="46"/>
      <c r="IV356" s="46"/>
      <c r="IW356" s="46"/>
    </row>
    <row r="357" spans="1:257" s="1" customFormat="1" ht="9" customHeight="1">
      <c r="A357" s="43">
        <v>45274</v>
      </c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5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6"/>
      <c r="CD357" s="46"/>
      <c r="CE357" s="46"/>
      <c r="CF357" s="46"/>
      <c r="CG357" s="46"/>
      <c r="CH357" s="46"/>
      <c r="CI357" s="46"/>
      <c r="CJ357" s="46"/>
      <c r="CK357" s="46"/>
      <c r="CL357" s="46"/>
      <c r="CM357" s="46"/>
      <c r="CN357" s="46"/>
      <c r="CO357" s="46"/>
      <c r="CP357" s="46"/>
      <c r="CQ357" s="46"/>
      <c r="CR357" s="46"/>
      <c r="CS357" s="46"/>
      <c r="CT357" s="46"/>
      <c r="CU357" s="46"/>
      <c r="CV357" s="46"/>
      <c r="CW357" s="46"/>
      <c r="CX357" s="46"/>
      <c r="CY357" s="46"/>
      <c r="CZ357" s="46"/>
      <c r="DA357" s="46"/>
      <c r="DB357" s="46"/>
      <c r="DC357" s="46"/>
      <c r="DD357" s="46"/>
      <c r="DE357" s="46"/>
      <c r="DF357" s="46"/>
      <c r="DG357" s="46"/>
      <c r="DH357" s="46"/>
      <c r="DI357" s="46"/>
      <c r="DJ357" s="46"/>
      <c r="DK357" s="46"/>
      <c r="DL357" s="46"/>
      <c r="DM357" s="46"/>
      <c r="DN357" s="46"/>
      <c r="DO357" s="46"/>
      <c r="DP357" s="46"/>
      <c r="DQ357" s="46"/>
      <c r="DR357" s="46"/>
      <c r="DS357" s="46"/>
      <c r="DT357" s="46"/>
      <c r="DU357" s="46"/>
      <c r="DV357" s="46"/>
      <c r="DW357" s="46"/>
      <c r="DX357" s="46"/>
      <c r="DY357" s="46"/>
      <c r="DZ357" s="46"/>
      <c r="EA357" s="46"/>
      <c r="EB357" s="46"/>
      <c r="EC357" s="46"/>
      <c r="ED357" s="46"/>
      <c r="EE357" s="46"/>
      <c r="EF357" s="46"/>
      <c r="EG357" s="46"/>
      <c r="EH357" s="46"/>
      <c r="EI357" s="46"/>
      <c r="EJ357" s="46"/>
      <c r="EK357" s="46"/>
      <c r="EL357" s="46"/>
      <c r="EM357" s="46"/>
      <c r="EN357" s="46"/>
      <c r="EO357" s="46"/>
      <c r="EP357" s="46"/>
      <c r="EQ357" s="46"/>
      <c r="ER357" s="46"/>
      <c r="ES357" s="46"/>
      <c r="ET357" s="46"/>
      <c r="EU357" s="46"/>
      <c r="EV357" s="46"/>
      <c r="EW357" s="46"/>
      <c r="EX357" s="46"/>
      <c r="EY357" s="46"/>
      <c r="EZ357" s="46"/>
      <c r="FA357" s="46"/>
      <c r="FB357" s="46"/>
      <c r="FC357" s="46"/>
      <c r="FD357" s="46"/>
      <c r="FE357" s="46"/>
      <c r="FF357" s="46"/>
      <c r="FG357" s="46"/>
      <c r="FH357" s="46"/>
      <c r="FI357" s="46"/>
      <c r="FJ357" s="46"/>
      <c r="FK357" s="46"/>
      <c r="FL357" s="46"/>
      <c r="FM357" s="46"/>
      <c r="FN357" s="46"/>
      <c r="FO357" s="46"/>
      <c r="FP357" s="46"/>
      <c r="FQ357" s="46"/>
      <c r="FR357" s="46"/>
      <c r="FS357" s="46"/>
      <c r="FT357" s="46"/>
      <c r="FU357" s="46"/>
      <c r="FV357" s="46"/>
      <c r="FW357" s="46"/>
      <c r="FX357" s="46"/>
      <c r="FY357" s="46"/>
      <c r="FZ357" s="46"/>
      <c r="GA357" s="46"/>
      <c r="GB357" s="46"/>
      <c r="GC357" s="46"/>
      <c r="GD357" s="46"/>
      <c r="GE357" s="46"/>
      <c r="GF357" s="46"/>
      <c r="GG357" s="46"/>
      <c r="GH357" s="46"/>
      <c r="GI357" s="46"/>
      <c r="GJ357" s="46"/>
      <c r="GK357" s="46"/>
      <c r="GL357" s="46"/>
      <c r="GM357" s="46"/>
      <c r="GN357" s="46"/>
      <c r="GO357" s="46"/>
      <c r="GP357" s="46"/>
      <c r="GQ357" s="46"/>
      <c r="GR357" s="46"/>
      <c r="GS357" s="46"/>
      <c r="GT357" s="46"/>
      <c r="GU357" s="46"/>
      <c r="GV357" s="46"/>
      <c r="GW357" s="46"/>
      <c r="GX357" s="46"/>
      <c r="GY357" s="46"/>
      <c r="GZ357" s="46"/>
      <c r="HA357" s="46"/>
      <c r="HB357" s="46"/>
      <c r="HC357" s="46"/>
      <c r="HD357" s="46"/>
      <c r="HE357" s="46"/>
      <c r="HF357" s="46"/>
      <c r="HG357" s="46"/>
      <c r="HH357" s="46"/>
      <c r="HI357" s="46"/>
      <c r="HJ357" s="46"/>
      <c r="HK357" s="46"/>
      <c r="HL357" s="46"/>
      <c r="HM357" s="46"/>
      <c r="HN357" s="46"/>
      <c r="HO357" s="46"/>
      <c r="HP357" s="46"/>
      <c r="HQ357" s="46"/>
      <c r="HR357" s="46"/>
      <c r="HS357" s="46"/>
      <c r="HT357" s="46"/>
      <c r="HU357" s="46"/>
      <c r="HV357" s="46"/>
      <c r="HW357" s="46"/>
      <c r="HX357" s="46"/>
      <c r="HY357" s="46"/>
      <c r="HZ357" s="46"/>
      <c r="IA357" s="46"/>
      <c r="IB357" s="46"/>
      <c r="IC357" s="46"/>
      <c r="ID357" s="46"/>
      <c r="IE357" s="46"/>
      <c r="IF357" s="46"/>
      <c r="IG357" s="46"/>
      <c r="IH357" s="46"/>
      <c r="II357" s="46"/>
      <c r="IJ357" s="46"/>
      <c r="IK357" s="46"/>
      <c r="IL357" s="46"/>
      <c r="IM357" s="46"/>
      <c r="IN357" s="46"/>
      <c r="IO357" s="46"/>
      <c r="IP357" s="46"/>
      <c r="IQ357" s="46"/>
      <c r="IR357" s="46"/>
      <c r="IS357" s="46"/>
      <c r="IT357" s="46"/>
      <c r="IU357" s="46"/>
      <c r="IV357" s="46"/>
      <c r="IW357" s="46"/>
    </row>
    <row r="358" spans="1:257" s="1" customFormat="1" ht="9" customHeight="1">
      <c r="A358" s="43">
        <v>45275</v>
      </c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5"/>
      <c r="BC358" s="44"/>
      <c r="BD358" s="44"/>
      <c r="BE358" s="44"/>
      <c r="BF358" s="44"/>
      <c r="BG358" s="44"/>
      <c r="BH358" s="44"/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4"/>
      <c r="BT358" s="44"/>
      <c r="BU358" s="44"/>
      <c r="BV358" s="44"/>
      <c r="BW358" s="44"/>
      <c r="BX358" s="44"/>
      <c r="BY358" s="44"/>
      <c r="BZ358" s="44"/>
      <c r="CA358" s="44"/>
      <c r="CB358" s="44"/>
      <c r="CC358" s="46"/>
      <c r="CD358" s="46"/>
      <c r="CE358" s="46"/>
      <c r="CF358" s="46"/>
      <c r="CG358" s="46"/>
      <c r="CH358" s="46"/>
      <c r="CI358" s="46"/>
      <c r="CJ358" s="46"/>
      <c r="CK358" s="46"/>
      <c r="CL358" s="46"/>
      <c r="CM358" s="46"/>
      <c r="CN358" s="46"/>
      <c r="CO358" s="46"/>
      <c r="CP358" s="46"/>
      <c r="CQ358" s="46"/>
      <c r="CR358" s="46"/>
      <c r="CS358" s="46"/>
      <c r="CT358" s="46"/>
      <c r="CU358" s="46"/>
      <c r="CV358" s="46"/>
      <c r="CW358" s="46"/>
      <c r="CX358" s="46"/>
      <c r="CY358" s="46"/>
      <c r="CZ358" s="46"/>
      <c r="DA358" s="46"/>
      <c r="DB358" s="46"/>
      <c r="DC358" s="46"/>
      <c r="DD358" s="46"/>
      <c r="DE358" s="46"/>
      <c r="DF358" s="46"/>
      <c r="DG358" s="46"/>
      <c r="DH358" s="46"/>
      <c r="DI358" s="46"/>
      <c r="DJ358" s="46"/>
      <c r="DK358" s="46"/>
      <c r="DL358" s="46"/>
      <c r="DM358" s="46"/>
      <c r="DN358" s="46"/>
      <c r="DO358" s="46"/>
      <c r="DP358" s="46"/>
      <c r="DQ358" s="46"/>
      <c r="DR358" s="46"/>
      <c r="DS358" s="46"/>
      <c r="DT358" s="46"/>
      <c r="DU358" s="46"/>
      <c r="DV358" s="46"/>
      <c r="DW358" s="46"/>
      <c r="DX358" s="46"/>
      <c r="DY358" s="46"/>
      <c r="DZ358" s="46"/>
      <c r="EA358" s="46"/>
      <c r="EB358" s="46"/>
      <c r="EC358" s="46"/>
      <c r="ED358" s="46"/>
      <c r="EE358" s="46"/>
      <c r="EF358" s="46"/>
      <c r="EG358" s="46"/>
      <c r="EH358" s="46"/>
      <c r="EI358" s="46"/>
      <c r="EJ358" s="46"/>
      <c r="EK358" s="46"/>
      <c r="EL358" s="46"/>
      <c r="EM358" s="46"/>
      <c r="EN358" s="46"/>
      <c r="EO358" s="46"/>
      <c r="EP358" s="46"/>
      <c r="EQ358" s="46"/>
      <c r="ER358" s="46"/>
      <c r="ES358" s="46"/>
      <c r="ET358" s="46"/>
      <c r="EU358" s="46"/>
      <c r="EV358" s="46"/>
      <c r="EW358" s="46"/>
      <c r="EX358" s="46"/>
      <c r="EY358" s="46"/>
      <c r="EZ358" s="46"/>
      <c r="FA358" s="46"/>
      <c r="FB358" s="46"/>
      <c r="FC358" s="46"/>
      <c r="FD358" s="46"/>
      <c r="FE358" s="46"/>
      <c r="FF358" s="46"/>
      <c r="FG358" s="46"/>
      <c r="FH358" s="46"/>
      <c r="FI358" s="46"/>
      <c r="FJ358" s="46"/>
      <c r="FK358" s="46"/>
      <c r="FL358" s="46"/>
      <c r="FM358" s="46"/>
      <c r="FN358" s="46"/>
      <c r="FO358" s="46"/>
      <c r="FP358" s="46"/>
      <c r="FQ358" s="46"/>
      <c r="FR358" s="46"/>
      <c r="FS358" s="46"/>
      <c r="FT358" s="46"/>
      <c r="FU358" s="46"/>
      <c r="FV358" s="46"/>
      <c r="FW358" s="46"/>
      <c r="FX358" s="46"/>
      <c r="FY358" s="46"/>
      <c r="FZ358" s="46"/>
      <c r="GA358" s="46"/>
      <c r="GB358" s="46"/>
      <c r="GC358" s="46"/>
      <c r="GD358" s="46"/>
      <c r="GE358" s="46"/>
      <c r="GF358" s="46"/>
      <c r="GG358" s="46"/>
      <c r="GH358" s="46"/>
      <c r="GI358" s="46"/>
      <c r="GJ358" s="46"/>
      <c r="GK358" s="46"/>
      <c r="GL358" s="46"/>
      <c r="GM358" s="46"/>
      <c r="GN358" s="46"/>
      <c r="GO358" s="46"/>
      <c r="GP358" s="46"/>
      <c r="GQ358" s="46"/>
      <c r="GR358" s="46"/>
      <c r="GS358" s="46"/>
      <c r="GT358" s="46"/>
      <c r="GU358" s="46"/>
      <c r="GV358" s="46"/>
      <c r="GW358" s="46"/>
      <c r="GX358" s="46"/>
      <c r="GY358" s="46"/>
      <c r="GZ358" s="46"/>
      <c r="HA358" s="46"/>
      <c r="HB358" s="46"/>
      <c r="HC358" s="46"/>
      <c r="HD358" s="46"/>
      <c r="HE358" s="46"/>
      <c r="HF358" s="46"/>
      <c r="HG358" s="46"/>
      <c r="HH358" s="46"/>
      <c r="HI358" s="46"/>
      <c r="HJ358" s="46"/>
      <c r="HK358" s="46"/>
      <c r="HL358" s="46"/>
      <c r="HM358" s="46"/>
      <c r="HN358" s="46"/>
      <c r="HO358" s="46"/>
      <c r="HP358" s="46"/>
      <c r="HQ358" s="46"/>
      <c r="HR358" s="46"/>
      <c r="HS358" s="46"/>
      <c r="HT358" s="46"/>
      <c r="HU358" s="46"/>
      <c r="HV358" s="46"/>
      <c r="HW358" s="46"/>
      <c r="HX358" s="46"/>
      <c r="HY358" s="46"/>
      <c r="HZ358" s="46"/>
      <c r="IA358" s="46"/>
      <c r="IB358" s="46"/>
      <c r="IC358" s="46"/>
      <c r="ID358" s="46"/>
      <c r="IE358" s="46"/>
      <c r="IF358" s="46"/>
      <c r="IG358" s="46"/>
      <c r="IH358" s="46"/>
      <c r="II358" s="46"/>
      <c r="IJ358" s="46"/>
      <c r="IK358" s="46"/>
      <c r="IL358" s="46"/>
      <c r="IM358" s="46"/>
      <c r="IN358" s="46"/>
      <c r="IO358" s="46"/>
      <c r="IP358" s="46"/>
      <c r="IQ358" s="46"/>
      <c r="IR358" s="46"/>
      <c r="IS358" s="46"/>
      <c r="IT358" s="46"/>
      <c r="IU358" s="46"/>
      <c r="IV358" s="46"/>
      <c r="IW358" s="46"/>
    </row>
    <row r="359" spans="1:257" s="1" customFormat="1" ht="9" customHeight="1">
      <c r="A359" s="43">
        <v>45276</v>
      </c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5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6"/>
      <c r="CD359" s="46"/>
      <c r="CE359" s="46"/>
      <c r="CF359" s="46"/>
      <c r="CG359" s="46"/>
      <c r="CH359" s="46"/>
      <c r="CI359" s="46"/>
      <c r="CJ359" s="46"/>
      <c r="CK359" s="46"/>
      <c r="CL359" s="46"/>
      <c r="CM359" s="46"/>
      <c r="CN359" s="46"/>
      <c r="CO359" s="46"/>
      <c r="CP359" s="46"/>
      <c r="CQ359" s="46"/>
      <c r="CR359" s="46"/>
      <c r="CS359" s="46"/>
      <c r="CT359" s="46"/>
      <c r="CU359" s="46"/>
      <c r="CV359" s="46"/>
      <c r="CW359" s="46"/>
      <c r="CX359" s="46"/>
      <c r="CY359" s="46"/>
      <c r="CZ359" s="46"/>
      <c r="DA359" s="46"/>
      <c r="DB359" s="46"/>
      <c r="DC359" s="46"/>
      <c r="DD359" s="46"/>
      <c r="DE359" s="46"/>
      <c r="DF359" s="46"/>
      <c r="DG359" s="46"/>
      <c r="DH359" s="46"/>
      <c r="DI359" s="46"/>
      <c r="DJ359" s="46"/>
      <c r="DK359" s="46"/>
      <c r="DL359" s="46"/>
      <c r="DM359" s="46"/>
      <c r="DN359" s="46"/>
      <c r="DO359" s="46"/>
      <c r="DP359" s="46"/>
      <c r="DQ359" s="46"/>
      <c r="DR359" s="46"/>
      <c r="DS359" s="46"/>
      <c r="DT359" s="46"/>
      <c r="DU359" s="46"/>
      <c r="DV359" s="46"/>
      <c r="DW359" s="46"/>
      <c r="DX359" s="46"/>
      <c r="DY359" s="46"/>
      <c r="DZ359" s="46"/>
      <c r="EA359" s="46"/>
      <c r="EB359" s="46"/>
      <c r="EC359" s="46"/>
      <c r="ED359" s="46"/>
      <c r="EE359" s="46"/>
      <c r="EF359" s="46"/>
      <c r="EG359" s="46"/>
      <c r="EH359" s="46"/>
      <c r="EI359" s="46"/>
      <c r="EJ359" s="46"/>
      <c r="EK359" s="46"/>
      <c r="EL359" s="46"/>
      <c r="EM359" s="46"/>
      <c r="EN359" s="46"/>
      <c r="EO359" s="46"/>
      <c r="EP359" s="46"/>
      <c r="EQ359" s="46"/>
      <c r="ER359" s="46"/>
      <c r="ES359" s="46"/>
      <c r="ET359" s="46"/>
      <c r="EU359" s="46"/>
      <c r="EV359" s="46"/>
      <c r="EW359" s="46"/>
      <c r="EX359" s="46"/>
      <c r="EY359" s="46"/>
      <c r="EZ359" s="46"/>
      <c r="FA359" s="46"/>
      <c r="FB359" s="46"/>
      <c r="FC359" s="46"/>
      <c r="FD359" s="46"/>
      <c r="FE359" s="46"/>
      <c r="FF359" s="46"/>
      <c r="FG359" s="46"/>
      <c r="FH359" s="46"/>
      <c r="FI359" s="46"/>
      <c r="FJ359" s="46"/>
      <c r="FK359" s="46"/>
      <c r="FL359" s="46"/>
      <c r="FM359" s="46"/>
      <c r="FN359" s="46"/>
      <c r="FO359" s="46"/>
      <c r="FP359" s="46"/>
      <c r="FQ359" s="46"/>
      <c r="FR359" s="46"/>
      <c r="FS359" s="46"/>
      <c r="FT359" s="46"/>
      <c r="FU359" s="46"/>
      <c r="FV359" s="46"/>
      <c r="FW359" s="46"/>
      <c r="FX359" s="46"/>
      <c r="FY359" s="46"/>
      <c r="FZ359" s="46"/>
      <c r="GA359" s="46"/>
      <c r="GB359" s="46"/>
      <c r="GC359" s="46"/>
      <c r="GD359" s="46"/>
      <c r="GE359" s="46"/>
      <c r="GF359" s="46"/>
      <c r="GG359" s="46"/>
      <c r="GH359" s="46"/>
      <c r="GI359" s="46"/>
      <c r="GJ359" s="46"/>
      <c r="GK359" s="46"/>
      <c r="GL359" s="46"/>
      <c r="GM359" s="46"/>
      <c r="GN359" s="46"/>
      <c r="GO359" s="46"/>
      <c r="GP359" s="46"/>
      <c r="GQ359" s="46"/>
      <c r="GR359" s="46"/>
      <c r="GS359" s="46"/>
      <c r="GT359" s="46"/>
      <c r="GU359" s="46"/>
      <c r="GV359" s="46"/>
      <c r="GW359" s="46"/>
      <c r="GX359" s="46"/>
      <c r="GY359" s="46"/>
      <c r="GZ359" s="46"/>
      <c r="HA359" s="46"/>
      <c r="HB359" s="46"/>
      <c r="HC359" s="46"/>
      <c r="HD359" s="46"/>
      <c r="HE359" s="46"/>
      <c r="HF359" s="46"/>
      <c r="HG359" s="46"/>
      <c r="HH359" s="46"/>
      <c r="HI359" s="46"/>
      <c r="HJ359" s="46"/>
      <c r="HK359" s="46"/>
      <c r="HL359" s="46"/>
      <c r="HM359" s="46"/>
      <c r="HN359" s="46"/>
      <c r="HO359" s="46"/>
      <c r="HP359" s="46"/>
      <c r="HQ359" s="46"/>
      <c r="HR359" s="46"/>
      <c r="HS359" s="46"/>
      <c r="HT359" s="46"/>
      <c r="HU359" s="46"/>
      <c r="HV359" s="46"/>
      <c r="HW359" s="46"/>
      <c r="HX359" s="46"/>
      <c r="HY359" s="46"/>
      <c r="HZ359" s="46"/>
      <c r="IA359" s="46"/>
      <c r="IB359" s="46"/>
      <c r="IC359" s="46"/>
      <c r="ID359" s="46"/>
      <c r="IE359" s="46"/>
      <c r="IF359" s="46"/>
      <c r="IG359" s="46"/>
      <c r="IH359" s="46"/>
      <c r="II359" s="46"/>
      <c r="IJ359" s="46"/>
      <c r="IK359" s="46"/>
      <c r="IL359" s="46"/>
      <c r="IM359" s="46"/>
      <c r="IN359" s="46"/>
      <c r="IO359" s="46"/>
      <c r="IP359" s="46"/>
      <c r="IQ359" s="46"/>
      <c r="IR359" s="46"/>
      <c r="IS359" s="46"/>
      <c r="IT359" s="46"/>
      <c r="IU359" s="46"/>
      <c r="IV359" s="46"/>
      <c r="IW359" s="46"/>
    </row>
    <row r="360" spans="1:257" s="1" customFormat="1" ht="9" customHeight="1">
      <c r="A360" s="43">
        <v>45277</v>
      </c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5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6"/>
      <c r="CD360" s="46"/>
      <c r="CE360" s="46"/>
      <c r="CF360" s="46"/>
      <c r="CG360" s="46"/>
      <c r="CH360" s="46"/>
      <c r="CI360" s="46"/>
      <c r="CJ360" s="46"/>
      <c r="CK360" s="46"/>
      <c r="CL360" s="46"/>
      <c r="CM360" s="46"/>
      <c r="CN360" s="46"/>
      <c r="CO360" s="46"/>
      <c r="CP360" s="46"/>
      <c r="CQ360" s="46"/>
      <c r="CR360" s="46"/>
      <c r="CS360" s="46"/>
      <c r="CT360" s="46"/>
      <c r="CU360" s="46"/>
      <c r="CV360" s="46"/>
      <c r="CW360" s="46"/>
      <c r="CX360" s="46"/>
      <c r="CY360" s="46"/>
      <c r="CZ360" s="46"/>
      <c r="DA360" s="46"/>
      <c r="DB360" s="46"/>
      <c r="DC360" s="46"/>
      <c r="DD360" s="46"/>
      <c r="DE360" s="46"/>
      <c r="DF360" s="46"/>
      <c r="DG360" s="46"/>
      <c r="DH360" s="46"/>
      <c r="DI360" s="46"/>
      <c r="DJ360" s="46"/>
      <c r="DK360" s="46"/>
      <c r="DL360" s="46"/>
      <c r="DM360" s="46"/>
      <c r="DN360" s="46"/>
      <c r="DO360" s="46"/>
      <c r="DP360" s="46"/>
      <c r="DQ360" s="46"/>
      <c r="DR360" s="46"/>
      <c r="DS360" s="46"/>
      <c r="DT360" s="46"/>
      <c r="DU360" s="46"/>
      <c r="DV360" s="46"/>
      <c r="DW360" s="46"/>
      <c r="DX360" s="46"/>
      <c r="DY360" s="46"/>
      <c r="DZ360" s="46"/>
      <c r="EA360" s="46"/>
      <c r="EB360" s="46"/>
      <c r="EC360" s="46"/>
      <c r="ED360" s="46"/>
      <c r="EE360" s="46"/>
      <c r="EF360" s="46"/>
      <c r="EG360" s="46"/>
      <c r="EH360" s="46"/>
      <c r="EI360" s="46"/>
      <c r="EJ360" s="46"/>
      <c r="EK360" s="46"/>
      <c r="EL360" s="46"/>
      <c r="EM360" s="46"/>
      <c r="EN360" s="46"/>
      <c r="EO360" s="46"/>
      <c r="EP360" s="46"/>
      <c r="EQ360" s="46"/>
      <c r="ER360" s="46"/>
      <c r="ES360" s="46"/>
      <c r="ET360" s="46"/>
      <c r="EU360" s="46"/>
      <c r="EV360" s="46"/>
      <c r="EW360" s="46"/>
      <c r="EX360" s="46"/>
      <c r="EY360" s="46"/>
      <c r="EZ360" s="46"/>
      <c r="FA360" s="46"/>
      <c r="FB360" s="46"/>
      <c r="FC360" s="46"/>
      <c r="FD360" s="46"/>
      <c r="FE360" s="46"/>
      <c r="FF360" s="46"/>
      <c r="FG360" s="46"/>
      <c r="FH360" s="46"/>
      <c r="FI360" s="46"/>
      <c r="FJ360" s="46"/>
      <c r="FK360" s="46"/>
      <c r="FL360" s="46"/>
      <c r="FM360" s="46"/>
      <c r="FN360" s="46"/>
      <c r="FO360" s="46"/>
      <c r="FP360" s="46"/>
      <c r="FQ360" s="46"/>
      <c r="FR360" s="46"/>
      <c r="FS360" s="46"/>
      <c r="FT360" s="46"/>
      <c r="FU360" s="46"/>
      <c r="FV360" s="46"/>
      <c r="FW360" s="46"/>
      <c r="FX360" s="46"/>
      <c r="FY360" s="46"/>
      <c r="FZ360" s="46"/>
      <c r="GA360" s="46"/>
      <c r="GB360" s="46"/>
      <c r="GC360" s="46"/>
      <c r="GD360" s="46"/>
      <c r="GE360" s="46"/>
      <c r="GF360" s="46"/>
      <c r="GG360" s="46"/>
      <c r="GH360" s="46"/>
      <c r="GI360" s="46"/>
      <c r="GJ360" s="46"/>
      <c r="GK360" s="46"/>
      <c r="GL360" s="46"/>
      <c r="GM360" s="46"/>
      <c r="GN360" s="46"/>
      <c r="GO360" s="46"/>
      <c r="GP360" s="46"/>
      <c r="GQ360" s="46"/>
      <c r="GR360" s="46"/>
      <c r="GS360" s="46"/>
      <c r="GT360" s="46"/>
      <c r="GU360" s="46"/>
      <c r="GV360" s="46"/>
      <c r="GW360" s="46"/>
      <c r="GX360" s="46"/>
      <c r="GY360" s="46"/>
      <c r="GZ360" s="46"/>
      <c r="HA360" s="46"/>
      <c r="HB360" s="46"/>
      <c r="HC360" s="46"/>
      <c r="HD360" s="46"/>
      <c r="HE360" s="46"/>
      <c r="HF360" s="46"/>
      <c r="HG360" s="46"/>
      <c r="HH360" s="46"/>
      <c r="HI360" s="46"/>
      <c r="HJ360" s="46"/>
      <c r="HK360" s="46"/>
      <c r="HL360" s="46"/>
      <c r="HM360" s="46"/>
      <c r="HN360" s="46"/>
      <c r="HO360" s="46"/>
      <c r="HP360" s="46"/>
      <c r="HQ360" s="46"/>
      <c r="HR360" s="46"/>
      <c r="HS360" s="46"/>
      <c r="HT360" s="46"/>
      <c r="HU360" s="46"/>
      <c r="HV360" s="46"/>
      <c r="HW360" s="46"/>
      <c r="HX360" s="46"/>
      <c r="HY360" s="46"/>
      <c r="HZ360" s="46"/>
      <c r="IA360" s="46"/>
      <c r="IB360" s="46"/>
      <c r="IC360" s="46"/>
      <c r="ID360" s="46"/>
      <c r="IE360" s="46"/>
      <c r="IF360" s="46"/>
      <c r="IG360" s="46"/>
      <c r="IH360" s="46"/>
      <c r="II360" s="46"/>
      <c r="IJ360" s="46"/>
      <c r="IK360" s="46"/>
      <c r="IL360" s="46"/>
      <c r="IM360" s="46"/>
      <c r="IN360" s="46"/>
      <c r="IO360" s="46"/>
      <c r="IP360" s="46"/>
      <c r="IQ360" s="46"/>
      <c r="IR360" s="46"/>
      <c r="IS360" s="46"/>
      <c r="IT360" s="46"/>
      <c r="IU360" s="46"/>
      <c r="IV360" s="46"/>
      <c r="IW360" s="46"/>
    </row>
    <row r="361" spans="1:257" s="1" customFormat="1" ht="9" customHeight="1">
      <c r="A361" s="43">
        <v>45278</v>
      </c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5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6"/>
      <c r="CD361" s="46"/>
      <c r="CE361" s="46"/>
      <c r="CF361" s="46"/>
      <c r="CG361" s="46"/>
      <c r="CH361" s="46"/>
      <c r="CI361" s="46"/>
      <c r="CJ361" s="46"/>
      <c r="CK361" s="46"/>
      <c r="CL361" s="46"/>
      <c r="CM361" s="46"/>
      <c r="CN361" s="46"/>
      <c r="CO361" s="46"/>
      <c r="CP361" s="46"/>
      <c r="CQ361" s="46"/>
      <c r="CR361" s="46"/>
      <c r="CS361" s="46"/>
      <c r="CT361" s="46"/>
      <c r="CU361" s="46"/>
      <c r="CV361" s="46"/>
      <c r="CW361" s="46"/>
      <c r="CX361" s="46"/>
      <c r="CY361" s="46"/>
      <c r="CZ361" s="46"/>
      <c r="DA361" s="46"/>
      <c r="DB361" s="46"/>
      <c r="DC361" s="46"/>
      <c r="DD361" s="46"/>
      <c r="DE361" s="46"/>
      <c r="DF361" s="46"/>
      <c r="DG361" s="46"/>
      <c r="DH361" s="46"/>
      <c r="DI361" s="46"/>
      <c r="DJ361" s="46"/>
      <c r="DK361" s="46"/>
      <c r="DL361" s="46"/>
      <c r="DM361" s="46"/>
      <c r="DN361" s="46"/>
      <c r="DO361" s="46"/>
      <c r="DP361" s="46"/>
      <c r="DQ361" s="46"/>
      <c r="DR361" s="46"/>
      <c r="DS361" s="46"/>
      <c r="DT361" s="46"/>
      <c r="DU361" s="46"/>
      <c r="DV361" s="46"/>
      <c r="DW361" s="46"/>
      <c r="DX361" s="46"/>
      <c r="DY361" s="46"/>
      <c r="DZ361" s="46"/>
      <c r="EA361" s="46"/>
      <c r="EB361" s="46"/>
      <c r="EC361" s="46"/>
      <c r="ED361" s="46"/>
      <c r="EE361" s="46"/>
      <c r="EF361" s="46"/>
      <c r="EG361" s="46"/>
      <c r="EH361" s="46"/>
      <c r="EI361" s="46"/>
      <c r="EJ361" s="46"/>
      <c r="EK361" s="46"/>
      <c r="EL361" s="46"/>
      <c r="EM361" s="46"/>
      <c r="EN361" s="46"/>
      <c r="EO361" s="46"/>
      <c r="EP361" s="46"/>
      <c r="EQ361" s="46"/>
      <c r="ER361" s="46"/>
      <c r="ES361" s="46"/>
      <c r="ET361" s="46"/>
      <c r="EU361" s="46"/>
      <c r="EV361" s="46"/>
      <c r="EW361" s="46"/>
      <c r="EX361" s="46"/>
      <c r="EY361" s="46"/>
      <c r="EZ361" s="46"/>
      <c r="FA361" s="46"/>
      <c r="FB361" s="46"/>
      <c r="FC361" s="46"/>
      <c r="FD361" s="46"/>
      <c r="FE361" s="46"/>
      <c r="FF361" s="46"/>
      <c r="FG361" s="46"/>
      <c r="FH361" s="46"/>
      <c r="FI361" s="46"/>
      <c r="FJ361" s="46"/>
      <c r="FK361" s="46"/>
      <c r="FL361" s="46"/>
      <c r="FM361" s="46"/>
      <c r="FN361" s="46"/>
      <c r="FO361" s="46"/>
      <c r="FP361" s="46"/>
      <c r="FQ361" s="46"/>
      <c r="FR361" s="46"/>
      <c r="FS361" s="46"/>
      <c r="FT361" s="46"/>
      <c r="FU361" s="46"/>
      <c r="FV361" s="46"/>
      <c r="FW361" s="46"/>
      <c r="FX361" s="46"/>
      <c r="FY361" s="46"/>
      <c r="FZ361" s="46"/>
      <c r="GA361" s="46"/>
      <c r="GB361" s="46"/>
      <c r="GC361" s="46"/>
      <c r="GD361" s="46"/>
      <c r="GE361" s="46"/>
      <c r="GF361" s="46"/>
      <c r="GG361" s="46"/>
      <c r="GH361" s="46"/>
      <c r="GI361" s="46"/>
      <c r="GJ361" s="46"/>
      <c r="GK361" s="46"/>
      <c r="GL361" s="46"/>
      <c r="GM361" s="46"/>
      <c r="GN361" s="46"/>
      <c r="GO361" s="46"/>
      <c r="GP361" s="46"/>
      <c r="GQ361" s="46"/>
      <c r="GR361" s="46"/>
      <c r="GS361" s="46"/>
      <c r="GT361" s="46"/>
      <c r="GU361" s="46"/>
      <c r="GV361" s="46"/>
      <c r="GW361" s="46"/>
      <c r="GX361" s="46"/>
      <c r="GY361" s="46"/>
      <c r="GZ361" s="46"/>
      <c r="HA361" s="46"/>
      <c r="HB361" s="46"/>
      <c r="HC361" s="46"/>
      <c r="HD361" s="46"/>
      <c r="HE361" s="46"/>
      <c r="HF361" s="46"/>
      <c r="HG361" s="46"/>
      <c r="HH361" s="46"/>
      <c r="HI361" s="46"/>
      <c r="HJ361" s="46"/>
      <c r="HK361" s="46"/>
      <c r="HL361" s="46"/>
      <c r="HM361" s="46"/>
      <c r="HN361" s="46"/>
      <c r="HO361" s="46"/>
      <c r="HP361" s="46"/>
      <c r="HQ361" s="46"/>
      <c r="HR361" s="46"/>
      <c r="HS361" s="46"/>
      <c r="HT361" s="46"/>
      <c r="HU361" s="46"/>
      <c r="HV361" s="46"/>
      <c r="HW361" s="46"/>
      <c r="HX361" s="46"/>
      <c r="HY361" s="46"/>
      <c r="HZ361" s="46"/>
      <c r="IA361" s="46"/>
      <c r="IB361" s="46"/>
      <c r="IC361" s="46"/>
      <c r="ID361" s="46"/>
      <c r="IE361" s="46"/>
      <c r="IF361" s="46"/>
      <c r="IG361" s="46"/>
      <c r="IH361" s="46"/>
      <c r="II361" s="46"/>
      <c r="IJ361" s="46"/>
      <c r="IK361" s="46"/>
      <c r="IL361" s="46"/>
      <c r="IM361" s="46"/>
      <c r="IN361" s="46"/>
      <c r="IO361" s="46"/>
      <c r="IP361" s="46"/>
      <c r="IQ361" s="46"/>
      <c r="IR361" s="46"/>
      <c r="IS361" s="46"/>
      <c r="IT361" s="46"/>
      <c r="IU361" s="46"/>
      <c r="IV361" s="46"/>
      <c r="IW361" s="46"/>
    </row>
    <row r="362" spans="1:257" s="1" customFormat="1" ht="9" customHeight="1">
      <c r="A362" s="43">
        <v>45279</v>
      </c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5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6"/>
      <c r="CD362" s="46"/>
      <c r="CE362" s="46"/>
      <c r="CF362" s="46"/>
      <c r="CG362" s="46"/>
      <c r="CH362" s="46"/>
      <c r="CI362" s="46"/>
      <c r="CJ362" s="46"/>
      <c r="CK362" s="46"/>
      <c r="CL362" s="46"/>
      <c r="CM362" s="46"/>
      <c r="CN362" s="46"/>
      <c r="CO362" s="46"/>
      <c r="CP362" s="46"/>
      <c r="CQ362" s="46"/>
      <c r="CR362" s="46"/>
      <c r="CS362" s="46"/>
      <c r="CT362" s="46"/>
      <c r="CU362" s="46"/>
      <c r="CV362" s="46"/>
      <c r="CW362" s="46"/>
      <c r="CX362" s="46"/>
      <c r="CY362" s="46"/>
      <c r="CZ362" s="46"/>
      <c r="DA362" s="46"/>
      <c r="DB362" s="46"/>
      <c r="DC362" s="46"/>
      <c r="DD362" s="46"/>
      <c r="DE362" s="46"/>
      <c r="DF362" s="46"/>
      <c r="DG362" s="46"/>
      <c r="DH362" s="46"/>
      <c r="DI362" s="46"/>
      <c r="DJ362" s="46"/>
      <c r="DK362" s="46"/>
      <c r="DL362" s="46"/>
      <c r="DM362" s="46"/>
      <c r="DN362" s="46"/>
      <c r="DO362" s="46"/>
      <c r="DP362" s="46"/>
      <c r="DQ362" s="46"/>
      <c r="DR362" s="46"/>
      <c r="DS362" s="46"/>
      <c r="DT362" s="46"/>
      <c r="DU362" s="46"/>
      <c r="DV362" s="46"/>
      <c r="DW362" s="46"/>
      <c r="DX362" s="46"/>
      <c r="DY362" s="46"/>
      <c r="DZ362" s="46"/>
      <c r="EA362" s="46"/>
      <c r="EB362" s="46"/>
      <c r="EC362" s="46"/>
      <c r="ED362" s="46"/>
      <c r="EE362" s="46"/>
      <c r="EF362" s="46"/>
      <c r="EG362" s="46"/>
      <c r="EH362" s="46"/>
      <c r="EI362" s="46"/>
      <c r="EJ362" s="46"/>
      <c r="EK362" s="46"/>
      <c r="EL362" s="46"/>
      <c r="EM362" s="46"/>
      <c r="EN362" s="46"/>
      <c r="EO362" s="46"/>
      <c r="EP362" s="46"/>
      <c r="EQ362" s="46"/>
      <c r="ER362" s="46"/>
      <c r="ES362" s="46"/>
      <c r="ET362" s="46"/>
      <c r="EU362" s="46"/>
      <c r="EV362" s="46"/>
      <c r="EW362" s="46"/>
      <c r="EX362" s="46"/>
      <c r="EY362" s="46"/>
      <c r="EZ362" s="46"/>
      <c r="FA362" s="46"/>
      <c r="FB362" s="46"/>
      <c r="FC362" s="46"/>
      <c r="FD362" s="46"/>
      <c r="FE362" s="46"/>
      <c r="FF362" s="46"/>
      <c r="FG362" s="46"/>
      <c r="FH362" s="46"/>
      <c r="FI362" s="46"/>
      <c r="FJ362" s="46"/>
      <c r="FK362" s="46"/>
      <c r="FL362" s="46"/>
      <c r="FM362" s="46"/>
      <c r="FN362" s="46"/>
      <c r="FO362" s="46"/>
      <c r="FP362" s="46"/>
      <c r="FQ362" s="46"/>
      <c r="FR362" s="46"/>
      <c r="FS362" s="46"/>
      <c r="FT362" s="46"/>
      <c r="FU362" s="46"/>
      <c r="FV362" s="46"/>
      <c r="FW362" s="46"/>
      <c r="FX362" s="46"/>
      <c r="FY362" s="46"/>
      <c r="FZ362" s="46"/>
      <c r="GA362" s="46"/>
      <c r="GB362" s="46"/>
      <c r="GC362" s="46"/>
      <c r="GD362" s="46"/>
      <c r="GE362" s="46"/>
      <c r="GF362" s="46"/>
      <c r="GG362" s="46"/>
      <c r="GH362" s="46"/>
      <c r="GI362" s="46"/>
      <c r="GJ362" s="46"/>
      <c r="GK362" s="46"/>
      <c r="GL362" s="46"/>
      <c r="GM362" s="46"/>
      <c r="GN362" s="46"/>
      <c r="GO362" s="46"/>
      <c r="GP362" s="46"/>
      <c r="GQ362" s="46"/>
      <c r="GR362" s="46"/>
      <c r="GS362" s="46"/>
      <c r="GT362" s="46"/>
      <c r="GU362" s="46"/>
      <c r="GV362" s="46"/>
      <c r="GW362" s="46"/>
      <c r="GX362" s="46"/>
      <c r="GY362" s="46"/>
      <c r="GZ362" s="46"/>
      <c r="HA362" s="46"/>
      <c r="HB362" s="46"/>
      <c r="HC362" s="46"/>
      <c r="HD362" s="46"/>
      <c r="HE362" s="46"/>
      <c r="HF362" s="46"/>
      <c r="HG362" s="46"/>
      <c r="HH362" s="46"/>
      <c r="HI362" s="46"/>
      <c r="HJ362" s="46"/>
      <c r="HK362" s="46"/>
      <c r="HL362" s="46"/>
      <c r="HM362" s="46"/>
      <c r="HN362" s="46"/>
      <c r="HO362" s="46"/>
      <c r="HP362" s="46"/>
      <c r="HQ362" s="46"/>
      <c r="HR362" s="46"/>
      <c r="HS362" s="46"/>
      <c r="HT362" s="46"/>
      <c r="HU362" s="46"/>
      <c r="HV362" s="46"/>
      <c r="HW362" s="46"/>
      <c r="HX362" s="46"/>
      <c r="HY362" s="46"/>
      <c r="HZ362" s="46"/>
      <c r="IA362" s="46"/>
      <c r="IB362" s="46"/>
      <c r="IC362" s="46"/>
      <c r="ID362" s="46"/>
      <c r="IE362" s="46"/>
      <c r="IF362" s="46"/>
      <c r="IG362" s="46"/>
      <c r="IH362" s="46"/>
      <c r="II362" s="46"/>
      <c r="IJ362" s="46"/>
      <c r="IK362" s="46"/>
      <c r="IL362" s="46"/>
      <c r="IM362" s="46"/>
      <c r="IN362" s="46"/>
      <c r="IO362" s="46"/>
      <c r="IP362" s="46"/>
      <c r="IQ362" s="46"/>
      <c r="IR362" s="46"/>
      <c r="IS362" s="46"/>
      <c r="IT362" s="46"/>
      <c r="IU362" s="46"/>
      <c r="IV362" s="46"/>
      <c r="IW362" s="46"/>
    </row>
    <row r="363" spans="1:257" s="1" customFormat="1" ht="9" customHeight="1">
      <c r="A363" s="43">
        <v>45280</v>
      </c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5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6"/>
      <c r="CD363" s="46"/>
      <c r="CE363" s="46"/>
      <c r="CF363" s="46"/>
      <c r="CG363" s="46"/>
      <c r="CH363" s="46"/>
      <c r="CI363" s="46"/>
      <c r="CJ363" s="46"/>
      <c r="CK363" s="46"/>
      <c r="CL363" s="46"/>
      <c r="CM363" s="46"/>
      <c r="CN363" s="46"/>
      <c r="CO363" s="46"/>
      <c r="CP363" s="46"/>
      <c r="CQ363" s="46"/>
      <c r="CR363" s="46"/>
      <c r="CS363" s="46"/>
      <c r="CT363" s="46"/>
      <c r="CU363" s="46"/>
      <c r="CV363" s="46"/>
      <c r="CW363" s="46"/>
      <c r="CX363" s="46"/>
      <c r="CY363" s="46"/>
      <c r="CZ363" s="46"/>
      <c r="DA363" s="46"/>
      <c r="DB363" s="46"/>
      <c r="DC363" s="46"/>
      <c r="DD363" s="46"/>
      <c r="DE363" s="46"/>
      <c r="DF363" s="46"/>
      <c r="DG363" s="46"/>
      <c r="DH363" s="46"/>
      <c r="DI363" s="46"/>
      <c r="DJ363" s="46"/>
      <c r="DK363" s="46"/>
      <c r="DL363" s="46"/>
      <c r="DM363" s="46"/>
      <c r="DN363" s="46"/>
      <c r="DO363" s="46"/>
      <c r="DP363" s="46"/>
      <c r="DQ363" s="46"/>
      <c r="DR363" s="46"/>
      <c r="DS363" s="46"/>
      <c r="DT363" s="46"/>
      <c r="DU363" s="46"/>
      <c r="DV363" s="46"/>
      <c r="DW363" s="46"/>
      <c r="DX363" s="46"/>
      <c r="DY363" s="46"/>
      <c r="DZ363" s="46"/>
      <c r="EA363" s="46"/>
      <c r="EB363" s="46"/>
      <c r="EC363" s="46"/>
      <c r="ED363" s="46"/>
      <c r="EE363" s="46"/>
      <c r="EF363" s="46"/>
      <c r="EG363" s="46"/>
      <c r="EH363" s="46"/>
      <c r="EI363" s="46"/>
      <c r="EJ363" s="46"/>
      <c r="EK363" s="46"/>
      <c r="EL363" s="46"/>
      <c r="EM363" s="46"/>
      <c r="EN363" s="46"/>
      <c r="EO363" s="46"/>
      <c r="EP363" s="46"/>
      <c r="EQ363" s="46"/>
      <c r="ER363" s="46"/>
      <c r="ES363" s="46"/>
      <c r="ET363" s="46"/>
      <c r="EU363" s="46"/>
      <c r="EV363" s="46"/>
      <c r="EW363" s="46"/>
      <c r="EX363" s="46"/>
      <c r="EY363" s="46"/>
      <c r="EZ363" s="46"/>
      <c r="FA363" s="46"/>
      <c r="FB363" s="46"/>
      <c r="FC363" s="46"/>
      <c r="FD363" s="46"/>
      <c r="FE363" s="46"/>
      <c r="FF363" s="46"/>
      <c r="FG363" s="46"/>
      <c r="FH363" s="46"/>
      <c r="FI363" s="46"/>
      <c r="FJ363" s="46"/>
      <c r="FK363" s="46"/>
      <c r="FL363" s="46"/>
      <c r="FM363" s="46"/>
      <c r="FN363" s="46"/>
      <c r="FO363" s="46"/>
      <c r="FP363" s="46"/>
      <c r="FQ363" s="46"/>
      <c r="FR363" s="46"/>
      <c r="FS363" s="46"/>
      <c r="FT363" s="46"/>
      <c r="FU363" s="46"/>
      <c r="FV363" s="46"/>
      <c r="FW363" s="46"/>
      <c r="FX363" s="46"/>
      <c r="FY363" s="46"/>
      <c r="FZ363" s="46"/>
      <c r="GA363" s="46"/>
      <c r="GB363" s="46"/>
      <c r="GC363" s="46"/>
      <c r="GD363" s="46"/>
      <c r="GE363" s="46"/>
      <c r="GF363" s="46"/>
      <c r="GG363" s="46"/>
      <c r="GH363" s="46"/>
      <c r="GI363" s="46"/>
      <c r="GJ363" s="46"/>
      <c r="GK363" s="46"/>
      <c r="GL363" s="46"/>
      <c r="GM363" s="46"/>
      <c r="GN363" s="46"/>
      <c r="GO363" s="46"/>
      <c r="GP363" s="46"/>
      <c r="GQ363" s="46"/>
      <c r="GR363" s="46"/>
      <c r="GS363" s="46"/>
      <c r="GT363" s="46"/>
      <c r="GU363" s="46"/>
      <c r="GV363" s="46"/>
      <c r="GW363" s="46"/>
      <c r="GX363" s="46"/>
      <c r="GY363" s="46"/>
      <c r="GZ363" s="46"/>
      <c r="HA363" s="46"/>
      <c r="HB363" s="46"/>
      <c r="HC363" s="46"/>
      <c r="HD363" s="46"/>
      <c r="HE363" s="46"/>
      <c r="HF363" s="46"/>
      <c r="HG363" s="46"/>
      <c r="HH363" s="46"/>
      <c r="HI363" s="46"/>
      <c r="HJ363" s="46"/>
      <c r="HK363" s="46"/>
      <c r="HL363" s="46"/>
      <c r="HM363" s="46"/>
      <c r="HN363" s="46"/>
      <c r="HO363" s="46"/>
      <c r="HP363" s="46"/>
      <c r="HQ363" s="46"/>
      <c r="HR363" s="46"/>
      <c r="HS363" s="46"/>
      <c r="HT363" s="46"/>
      <c r="HU363" s="46"/>
      <c r="HV363" s="46"/>
      <c r="HW363" s="46"/>
      <c r="HX363" s="46"/>
      <c r="HY363" s="46"/>
      <c r="HZ363" s="46"/>
      <c r="IA363" s="46"/>
      <c r="IB363" s="46"/>
      <c r="IC363" s="46"/>
      <c r="ID363" s="46"/>
      <c r="IE363" s="46"/>
      <c r="IF363" s="46"/>
      <c r="IG363" s="46"/>
      <c r="IH363" s="46"/>
      <c r="II363" s="46"/>
      <c r="IJ363" s="46"/>
      <c r="IK363" s="46"/>
      <c r="IL363" s="46"/>
      <c r="IM363" s="46"/>
      <c r="IN363" s="46"/>
      <c r="IO363" s="46"/>
      <c r="IP363" s="46"/>
      <c r="IQ363" s="46"/>
      <c r="IR363" s="46"/>
      <c r="IS363" s="46"/>
      <c r="IT363" s="46"/>
      <c r="IU363" s="46"/>
      <c r="IV363" s="46"/>
      <c r="IW363" s="46"/>
    </row>
    <row r="364" spans="1:257" s="1" customFormat="1" ht="9" customHeight="1">
      <c r="A364" s="43">
        <v>45281</v>
      </c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5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6"/>
      <c r="CD364" s="46"/>
      <c r="CE364" s="46"/>
      <c r="CF364" s="46"/>
      <c r="CG364" s="46"/>
      <c r="CH364" s="46"/>
      <c r="CI364" s="46"/>
      <c r="CJ364" s="46"/>
      <c r="CK364" s="46"/>
      <c r="CL364" s="46"/>
      <c r="CM364" s="46"/>
      <c r="CN364" s="46"/>
      <c r="CO364" s="46"/>
      <c r="CP364" s="46"/>
      <c r="CQ364" s="46"/>
      <c r="CR364" s="46"/>
      <c r="CS364" s="46"/>
      <c r="CT364" s="46"/>
      <c r="CU364" s="46"/>
      <c r="CV364" s="46"/>
      <c r="CW364" s="46"/>
      <c r="CX364" s="46"/>
      <c r="CY364" s="46"/>
      <c r="CZ364" s="46"/>
      <c r="DA364" s="46"/>
      <c r="DB364" s="46"/>
      <c r="DC364" s="46"/>
      <c r="DD364" s="46"/>
      <c r="DE364" s="46"/>
      <c r="DF364" s="46"/>
      <c r="DG364" s="46"/>
      <c r="DH364" s="46"/>
      <c r="DI364" s="46"/>
      <c r="DJ364" s="46"/>
      <c r="DK364" s="46"/>
      <c r="DL364" s="46"/>
      <c r="DM364" s="46"/>
      <c r="DN364" s="46"/>
      <c r="DO364" s="46"/>
      <c r="DP364" s="46"/>
      <c r="DQ364" s="46"/>
      <c r="DR364" s="46"/>
      <c r="DS364" s="46"/>
      <c r="DT364" s="46"/>
      <c r="DU364" s="46"/>
      <c r="DV364" s="46"/>
      <c r="DW364" s="46"/>
      <c r="DX364" s="46"/>
      <c r="DY364" s="46"/>
      <c r="DZ364" s="46"/>
      <c r="EA364" s="46"/>
      <c r="EB364" s="46"/>
      <c r="EC364" s="46"/>
      <c r="ED364" s="46"/>
      <c r="EE364" s="46"/>
      <c r="EF364" s="46"/>
      <c r="EG364" s="46"/>
      <c r="EH364" s="46"/>
      <c r="EI364" s="46"/>
      <c r="EJ364" s="46"/>
      <c r="EK364" s="46"/>
      <c r="EL364" s="46"/>
      <c r="EM364" s="46"/>
      <c r="EN364" s="46"/>
      <c r="EO364" s="46"/>
      <c r="EP364" s="46"/>
      <c r="EQ364" s="46"/>
      <c r="ER364" s="46"/>
      <c r="ES364" s="46"/>
      <c r="ET364" s="46"/>
      <c r="EU364" s="46"/>
      <c r="EV364" s="46"/>
      <c r="EW364" s="46"/>
      <c r="EX364" s="46"/>
      <c r="EY364" s="46"/>
      <c r="EZ364" s="46"/>
      <c r="FA364" s="46"/>
      <c r="FB364" s="46"/>
      <c r="FC364" s="46"/>
      <c r="FD364" s="46"/>
      <c r="FE364" s="46"/>
      <c r="FF364" s="46"/>
      <c r="FG364" s="46"/>
      <c r="FH364" s="46"/>
      <c r="FI364" s="46"/>
      <c r="FJ364" s="46"/>
      <c r="FK364" s="46"/>
      <c r="FL364" s="46"/>
      <c r="FM364" s="46"/>
      <c r="FN364" s="46"/>
      <c r="FO364" s="46"/>
      <c r="FP364" s="46"/>
      <c r="FQ364" s="46"/>
      <c r="FR364" s="46"/>
      <c r="FS364" s="46"/>
      <c r="FT364" s="46"/>
      <c r="FU364" s="46"/>
      <c r="FV364" s="46"/>
      <c r="FW364" s="46"/>
      <c r="FX364" s="46"/>
      <c r="FY364" s="46"/>
      <c r="FZ364" s="46"/>
      <c r="GA364" s="46"/>
      <c r="GB364" s="46"/>
      <c r="GC364" s="46"/>
      <c r="GD364" s="46"/>
      <c r="GE364" s="46"/>
      <c r="GF364" s="46"/>
      <c r="GG364" s="46"/>
      <c r="GH364" s="46"/>
      <c r="GI364" s="46"/>
      <c r="GJ364" s="46"/>
      <c r="GK364" s="46"/>
      <c r="GL364" s="46"/>
      <c r="GM364" s="46"/>
      <c r="GN364" s="46"/>
      <c r="GO364" s="46"/>
      <c r="GP364" s="46"/>
      <c r="GQ364" s="46"/>
      <c r="GR364" s="46"/>
      <c r="GS364" s="46"/>
      <c r="GT364" s="46"/>
      <c r="GU364" s="46"/>
      <c r="GV364" s="46"/>
      <c r="GW364" s="46"/>
      <c r="GX364" s="46"/>
      <c r="GY364" s="46"/>
      <c r="GZ364" s="46"/>
      <c r="HA364" s="46"/>
      <c r="HB364" s="46"/>
      <c r="HC364" s="46"/>
      <c r="HD364" s="46"/>
      <c r="HE364" s="46"/>
      <c r="HF364" s="46"/>
      <c r="HG364" s="46"/>
      <c r="HH364" s="46"/>
      <c r="HI364" s="46"/>
      <c r="HJ364" s="46"/>
      <c r="HK364" s="46"/>
      <c r="HL364" s="46"/>
      <c r="HM364" s="46"/>
      <c r="HN364" s="46"/>
      <c r="HO364" s="46"/>
      <c r="HP364" s="46"/>
      <c r="HQ364" s="46"/>
      <c r="HR364" s="46"/>
      <c r="HS364" s="46"/>
      <c r="HT364" s="46"/>
      <c r="HU364" s="46"/>
      <c r="HV364" s="46"/>
      <c r="HW364" s="46"/>
      <c r="HX364" s="46"/>
      <c r="HY364" s="46"/>
      <c r="HZ364" s="46"/>
      <c r="IA364" s="46"/>
      <c r="IB364" s="46"/>
      <c r="IC364" s="46"/>
      <c r="ID364" s="46"/>
      <c r="IE364" s="46"/>
      <c r="IF364" s="46"/>
      <c r="IG364" s="46"/>
      <c r="IH364" s="46"/>
      <c r="II364" s="46"/>
      <c r="IJ364" s="46"/>
      <c r="IK364" s="46"/>
      <c r="IL364" s="46"/>
      <c r="IM364" s="46"/>
      <c r="IN364" s="46"/>
      <c r="IO364" s="46"/>
      <c r="IP364" s="46"/>
      <c r="IQ364" s="46"/>
      <c r="IR364" s="46"/>
      <c r="IS364" s="46"/>
      <c r="IT364" s="46"/>
      <c r="IU364" s="46"/>
      <c r="IV364" s="46"/>
      <c r="IW364" s="46"/>
    </row>
    <row r="365" spans="1:257" s="1" customFormat="1" ht="9" customHeight="1">
      <c r="A365" s="43">
        <v>45282</v>
      </c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5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6"/>
      <c r="CD365" s="46"/>
      <c r="CE365" s="46"/>
      <c r="CF365" s="46"/>
      <c r="CG365" s="46"/>
      <c r="CH365" s="46"/>
      <c r="CI365" s="46"/>
      <c r="CJ365" s="46"/>
      <c r="CK365" s="46"/>
      <c r="CL365" s="46"/>
      <c r="CM365" s="46"/>
      <c r="CN365" s="46"/>
      <c r="CO365" s="46"/>
      <c r="CP365" s="46"/>
      <c r="CQ365" s="46"/>
      <c r="CR365" s="46"/>
      <c r="CS365" s="46"/>
      <c r="CT365" s="46"/>
      <c r="CU365" s="46"/>
      <c r="CV365" s="46"/>
      <c r="CW365" s="46"/>
      <c r="CX365" s="46"/>
      <c r="CY365" s="46"/>
      <c r="CZ365" s="46"/>
      <c r="DA365" s="46"/>
      <c r="DB365" s="46"/>
      <c r="DC365" s="46"/>
      <c r="DD365" s="46"/>
      <c r="DE365" s="46"/>
      <c r="DF365" s="46"/>
      <c r="DG365" s="46"/>
      <c r="DH365" s="46"/>
      <c r="DI365" s="46"/>
      <c r="DJ365" s="46"/>
      <c r="DK365" s="46"/>
      <c r="DL365" s="46"/>
      <c r="DM365" s="46"/>
      <c r="DN365" s="46"/>
      <c r="DO365" s="46"/>
      <c r="DP365" s="46"/>
      <c r="DQ365" s="46"/>
      <c r="DR365" s="46"/>
      <c r="DS365" s="46"/>
      <c r="DT365" s="46"/>
      <c r="DU365" s="46"/>
      <c r="DV365" s="46"/>
      <c r="DW365" s="46"/>
      <c r="DX365" s="46"/>
      <c r="DY365" s="46"/>
      <c r="DZ365" s="46"/>
      <c r="EA365" s="46"/>
      <c r="EB365" s="46"/>
      <c r="EC365" s="46"/>
      <c r="ED365" s="46"/>
      <c r="EE365" s="46"/>
      <c r="EF365" s="46"/>
      <c r="EG365" s="46"/>
      <c r="EH365" s="46"/>
      <c r="EI365" s="46"/>
      <c r="EJ365" s="46"/>
      <c r="EK365" s="46"/>
      <c r="EL365" s="46"/>
      <c r="EM365" s="46"/>
      <c r="EN365" s="46"/>
      <c r="EO365" s="46"/>
      <c r="EP365" s="46"/>
      <c r="EQ365" s="46"/>
      <c r="ER365" s="46"/>
      <c r="ES365" s="46"/>
      <c r="ET365" s="46"/>
      <c r="EU365" s="46"/>
      <c r="EV365" s="46"/>
      <c r="EW365" s="46"/>
      <c r="EX365" s="46"/>
      <c r="EY365" s="46"/>
      <c r="EZ365" s="46"/>
      <c r="FA365" s="46"/>
      <c r="FB365" s="46"/>
      <c r="FC365" s="46"/>
      <c r="FD365" s="46"/>
      <c r="FE365" s="46"/>
      <c r="FF365" s="46"/>
      <c r="FG365" s="46"/>
      <c r="FH365" s="46"/>
      <c r="FI365" s="46"/>
      <c r="FJ365" s="46"/>
      <c r="FK365" s="46"/>
      <c r="FL365" s="46"/>
      <c r="FM365" s="46"/>
      <c r="FN365" s="46"/>
      <c r="FO365" s="46"/>
      <c r="FP365" s="46"/>
      <c r="FQ365" s="46"/>
      <c r="FR365" s="46"/>
      <c r="FS365" s="46"/>
      <c r="FT365" s="46"/>
      <c r="FU365" s="46"/>
      <c r="FV365" s="46"/>
      <c r="FW365" s="46"/>
      <c r="FX365" s="46"/>
      <c r="FY365" s="46"/>
      <c r="FZ365" s="46"/>
      <c r="GA365" s="46"/>
      <c r="GB365" s="46"/>
      <c r="GC365" s="46"/>
      <c r="GD365" s="46"/>
      <c r="GE365" s="46"/>
      <c r="GF365" s="46"/>
      <c r="GG365" s="46"/>
      <c r="GH365" s="46"/>
      <c r="GI365" s="46"/>
      <c r="GJ365" s="46"/>
      <c r="GK365" s="46"/>
      <c r="GL365" s="46"/>
      <c r="GM365" s="46"/>
      <c r="GN365" s="46"/>
      <c r="GO365" s="46"/>
      <c r="GP365" s="46"/>
      <c r="GQ365" s="46"/>
      <c r="GR365" s="46"/>
      <c r="GS365" s="46"/>
      <c r="GT365" s="46"/>
      <c r="GU365" s="46"/>
      <c r="GV365" s="46"/>
      <c r="GW365" s="46"/>
      <c r="GX365" s="46"/>
      <c r="GY365" s="46"/>
      <c r="GZ365" s="46"/>
      <c r="HA365" s="46"/>
      <c r="HB365" s="46"/>
      <c r="HC365" s="46"/>
      <c r="HD365" s="46"/>
      <c r="HE365" s="46"/>
      <c r="HF365" s="46"/>
      <c r="HG365" s="46"/>
      <c r="HH365" s="46"/>
      <c r="HI365" s="46"/>
      <c r="HJ365" s="46"/>
      <c r="HK365" s="46"/>
      <c r="HL365" s="46"/>
      <c r="HM365" s="46"/>
      <c r="HN365" s="46"/>
      <c r="HO365" s="46"/>
      <c r="HP365" s="46"/>
      <c r="HQ365" s="46"/>
      <c r="HR365" s="46"/>
      <c r="HS365" s="46"/>
      <c r="HT365" s="46"/>
      <c r="HU365" s="46"/>
      <c r="HV365" s="46"/>
      <c r="HW365" s="46"/>
      <c r="HX365" s="46"/>
      <c r="HY365" s="46"/>
      <c r="HZ365" s="46"/>
      <c r="IA365" s="46"/>
      <c r="IB365" s="46"/>
      <c r="IC365" s="46"/>
      <c r="ID365" s="46"/>
      <c r="IE365" s="46"/>
      <c r="IF365" s="46"/>
      <c r="IG365" s="46"/>
      <c r="IH365" s="46"/>
      <c r="II365" s="46"/>
      <c r="IJ365" s="46"/>
      <c r="IK365" s="46"/>
      <c r="IL365" s="46"/>
      <c r="IM365" s="46"/>
      <c r="IN365" s="46"/>
      <c r="IO365" s="46"/>
      <c r="IP365" s="46"/>
      <c r="IQ365" s="46"/>
      <c r="IR365" s="46"/>
      <c r="IS365" s="46"/>
      <c r="IT365" s="46"/>
      <c r="IU365" s="46"/>
      <c r="IV365" s="46"/>
      <c r="IW365" s="46"/>
    </row>
    <row r="366" spans="1:257" s="1" customFormat="1" ht="9" customHeight="1">
      <c r="A366" s="43">
        <v>45283</v>
      </c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5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6"/>
      <c r="CD366" s="46"/>
      <c r="CE366" s="46"/>
      <c r="CF366" s="46"/>
      <c r="CG366" s="46"/>
      <c r="CH366" s="46"/>
      <c r="CI366" s="46"/>
      <c r="CJ366" s="46"/>
      <c r="CK366" s="46"/>
      <c r="CL366" s="46"/>
      <c r="CM366" s="46"/>
      <c r="CN366" s="46"/>
      <c r="CO366" s="46"/>
      <c r="CP366" s="46"/>
      <c r="CQ366" s="46"/>
      <c r="CR366" s="46"/>
      <c r="CS366" s="46"/>
      <c r="CT366" s="46"/>
      <c r="CU366" s="46"/>
      <c r="CV366" s="46"/>
      <c r="CW366" s="46"/>
      <c r="CX366" s="46"/>
      <c r="CY366" s="46"/>
      <c r="CZ366" s="46"/>
      <c r="DA366" s="46"/>
      <c r="DB366" s="46"/>
      <c r="DC366" s="46"/>
      <c r="DD366" s="46"/>
      <c r="DE366" s="46"/>
      <c r="DF366" s="46"/>
      <c r="DG366" s="46"/>
      <c r="DH366" s="46"/>
      <c r="DI366" s="46"/>
      <c r="DJ366" s="46"/>
      <c r="DK366" s="46"/>
      <c r="DL366" s="46"/>
      <c r="DM366" s="46"/>
      <c r="DN366" s="46"/>
      <c r="DO366" s="46"/>
      <c r="DP366" s="46"/>
      <c r="DQ366" s="46"/>
      <c r="DR366" s="46"/>
      <c r="DS366" s="46"/>
      <c r="DT366" s="46"/>
      <c r="DU366" s="46"/>
      <c r="DV366" s="46"/>
      <c r="DW366" s="46"/>
      <c r="DX366" s="46"/>
      <c r="DY366" s="46"/>
      <c r="DZ366" s="46"/>
      <c r="EA366" s="46"/>
      <c r="EB366" s="46"/>
      <c r="EC366" s="46"/>
      <c r="ED366" s="46"/>
      <c r="EE366" s="46"/>
      <c r="EF366" s="46"/>
      <c r="EG366" s="46"/>
      <c r="EH366" s="46"/>
      <c r="EI366" s="46"/>
      <c r="EJ366" s="46"/>
      <c r="EK366" s="46"/>
      <c r="EL366" s="46"/>
      <c r="EM366" s="46"/>
      <c r="EN366" s="46"/>
      <c r="EO366" s="46"/>
      <c r="EP366" s="46"/>
      <c r="EQ366" s="46"/>
      <c r="ER366" s="46"/>
      <c r="ES366" s="46"/>
      <c r="ET366" s="46"/>
      <c r="EU366" s="46"/>
      <c r="EV366" s="46"/>
      <c r="EW366" s="46"/>
      <c r="EX366" s="46"/>
      <c r="EY366" s="46"/>
      <c r="EZ366" s="46"/>
      <c r="FA366" s="46"/>
      <c r="FB366" s="46"/>
      <c r="FC366" s="46"/>
      <c r="FD366" s="46"/>
      <c r="FE366" s="46"/>
      <c r="FF366" s="46"/>
      <c r="FG366" s="46"/>
      <c r="FH366" s="46"/>
      <c r="FI366" s="46"/>
      <c r="FJ366" s="46"/>
      <c r="FK366" s="46"/>
      <c r="FL366" s="46"/>
      <c r="FM366" s="46"/>
      <c r="FN366" s="46"/>
      <c r="FO366" s="46"/>
      <c r="FP366" s="46"/>
      <c r="FQ366" s="46"/>
      <c r="FR366" s="46"/>
      <c r="FS366" s="46"/>
      <c r="FT366" s="46"/>
      <c r="FU366" s="46"/>
      <c r="FV366" s="46"/>
      <c r="FW366" s="46"/>
      <c r="FX366" s="46"/>
      <c r="FY366" s="46"/>
      <c r="FZ366" s="46"/>
      <c r="GA366" s="46"/>
      <c r="GB366" s="46"/>
      <c r="GC366" s="46"/>
      <c r="GD366" s="46"/>
      <c r="GE366" s="46"/>
      <c r="GF366" s="46"/>
      <c r="GG366" s="46"/>
      <c r="GH366" s="46"/>
      <c r="GI366" s="46"/>
      <c r="GJ366" s="46"/>
      <c r="GK366" s="46"/>
      <c r="GL366" s="46"/>
      <c r="GM366" s="46"/>
      <c r="GN366" s="46"/>
      <c r="GO366" s="46"/>
      <c r="GP366" s="46"/>
      <c r="GQ366" s="46"/>
      <c r="GR366" s="46"/>
      <c r="GS366" s="46"/>
      <c r="GT366" s="46"/>
      <c r="GU366" s="46"/>
      <c r="GV366" s="46"/>
      <c r="GW366" s="46"/>
      <c r="GX366" s="46"/>
      <c r="GY366" s="46"/>
      <c r="GZ366" s="46"/>
      <c r="HA366" s="46"/>
      <c r="HB366" s="46"/>
      <c r="HC366" s="46"/>
      <c r="HD366" s="46"/>
      <c r="HE366" s="46"/>
      <c r="HF366" s="46"/>
      <c r="HG366" s="46"/>
      <c r="HH366" s="46"/>
      <c r="HI366" s="46"/>
      <c r="HJ366" s="46"/>
      <c r="HK366" s="46"/>
      <c r="HL366" s="46"/>
      <c r="HM366" s="46"/>
      <c r="HN366" s="46"/>
      <c r="HO366" s="46"/>
      <c r="HP366" s="46"/>
      <c r="HQ366" s="46"/>
      <c r="HR366" s="46"/>
      <c r="HS366" s="46"/>
      <c r="HT366" s="46"/>
      <c r="HU366" s="46"/>
      <c r="HV366" s="46"/>
      <c r="HW366" s="46"/>
      <c r="HX366" s="46"/>
      <c r="HY366" s="46"/>
      <c r="HZ366" s="46"/>
      <c r="IA366" s="46"/>
      <c r="IB366" s="46"/>
      <c r="IC366" s="46"/>
      <c r="ID366" s="46"/>
      <c r="IE366" s="46"/>
      <c r="IF366" s="46"/>
      <c r="IG366" s="46"/>
      <c r="IH366" s="46"/>
      <c r="II366" s="46"/>
      <c r="IJ366" s="46"/>
      <c r="IK366" s="46"/>
      <c r="IL366" s="46"/>
      <c r="IM366" s="46"/>
      <c r="IN366" s="46"/>
      <c r="IO366" s="46"/>
      <c r="IP366" s="46"/>
      <c r="IQ366" s="46"/>
      <c r="IR366" s="46"/>
      <c r="IS366" s="46"/>
      <c r="IT366" s="46"/>
      <c r="IU366" s="46"/>
      <c r="IV366" s="46"/>
      <c r="IW366" s="46"/>
    </row>
    <row r="367" spans="1:257" s="1" customFormat="1" ht="9" customHeight="1">
      <c r="A367" s="43">
        <v>45284</v>
      </c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5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6"/>
      <c r="CD367" s="46"/>
      <c r="CE367" s="46"/>
      <c r="CF367" s="46"/>
      <c r="CG367" s="46"/>
      <c r="CH367" s="46"/>
      <c r="CI367" s="46"/>
      <c r="CJ367" s="46"/>
      <c r="CK367" s="46"/>
      <c r="CL367" s="46"/>
      <c r="CM367" s="46"/>
      <c r="CN367" s="46"/>
      <c r="CO367" s="46"/>
      <c r="CP367" s="46"/>
      <c r="CQ367" s="46"/>
      <c r="CR367" s="46"/>
      <c r="CS367" s="46"/>
      <c r="CT367" s="46"/>
      <c r="CU367" s="46"/>
      <c r="CV367" s="46"/>
      <c r="CW367" s="46"/>
      <c r="CX367" s="46"/>
      <c r="CY367" s="46"/>
      <c r="CZ367" s="46"/>
      <c r="DA367" s="46"/>
      <c r="DB367" s="46"/>
      <c r="DC367" s="46"/>
      <c r="DD367" s="46"/>
      <c r="DE367" s="46"/>
      <c r="DF367" s="46"/>
      <c r="DG367" s="46"/>
      <c r="DH367" s="46"/>
      <c r="DI367" s="46"/>
      <c r="DJ367" s="46"/>
      <c r="DK367" s="46"/>
      <c r="DL367" s="46"/>
      <c r="DM367" s="46"/>
      <c r="DN367" s="46"/>
      <c r="DO367" s="46"/>
      <c r="DP367" s="46"/>
      <c r="DQ367" s="46"/>
      <c r="DR367" s="46"/>
      <c r="DS367" s="46"/>
      <c r="DT367" s="46"/>
      <c r="DU367" s="46"/>
      <c r="DV367" s="46"/>
      <c r="DW367" s="46"/>
      <c r="DX367" s="46"/>
      <c r="DY367" s="46"/>
      <c r="DZ367" s="46"/>
      <c r="EA367" s="46"/>
      <c r="EB367" s="46"/>
      <c r="EC367" s="46"/>
      <c r="ED367" s="46"/>
      <c r="EE367" s="46"/>
      <c r="EF367" s="46"/>
      <c r="EG367" s="46"/>
      <c r="EH367" s="46"/>
      <c r="EI367" s="46"/>
      <c r="EJ367" s="46"/>
      <c r="EK367" s="46"/>
      <c r="EL367" s="46"/>
      <c r="EM367" s="46"/>
      <c r="EN367" s="46"/>
      <c r="EO367" s="46"/>
      <c r="EP367" s="46"/>
      <c r="EQ367" s="46"/>
      <c r="ER367" s="46"/>
      <c r="ES367" s="46"/>
      <c r="ET367" s="46"/>
      <c r="EU367" s="46"/>
      <c r="EV367" s="46"/>
      <c r="EW367" s="46"/>
      <c r="EX367" s="46"/>
      <c r="EY367" s="46"/>
      <c r="EZ367" s="46"/>
      <c r="FA367" s="46"/>
      <c r="FB367" s="46"/>
      <c r="FC367" s="46"/>
      <c r="FD367" s="46"/>
      <c r="FE367" s="46"/>
      <c r="FF367" s="46"/>
      <c r="FG367" s="46"/>
      <c r="FH367" s="46"/>
      <c r="FI367" s="46"/>
      <c r="FJ367" s="46"/>
      <c r="FK367" s="46"/>
      <c r="FL367" s="46"/>
      <c r="FM367" s="46"/>
      <c r="FN367" s="46"/>
      <c r="FO367" s="46"/>
      <c r="FP367" s="46"/>
      <c r="FQ367" s="46"/>
      <c r="FR367" s="46"/>
      <c r="FS367" s="46"/>
      <c r="FT367" s="46"/>
      <c r="FU367" s="46"/>
      <c r="FV367" s="46"/>
      <c r="FW367" s="46"/>
      <c r="FX367" s="46"/>
      <c r="FY367" s="46"/>
      <c r="FZ367" s="46"/>
      <c r="GA367" s="46"/>
      <c r="GB367" s="46"/>
      <c r="GC367" s="46"/>
      <c r="GD367" s="46"/>
      <c r="GE367" s="46"/>
      <c r="GF367" s="46"/>
      <c r="GG367" s="46"/>
      <c r="GH367" s="46"/>
      <c r="GI367" s="46"/>
      <c r="GJ367" s="46"/>
      <c r="GK367" s="46"/>
      <c r="GL367" s="46"/>
      <c r="GM367" s="46"/>
      <c r="GN367" s="46"/>
      <c r="GO367" s="46"/>
      <c r="GP367" s="46"/>
      <c r="GQ367" s="46"/>
      <c r="GR367" s="46"/>
      <c r="GS367" s="46"/>
      <c r="GT367" s="46"/>
      <c r="GU367" s="46"/>
      <c r="GV367" s="46"/>
      <c r="GW367" s="46"/>
      <c r="GX367" s="46"/>
      <c r="GY367" s="46"/>
      <c r="GZ367" s="46"/>
      <c r="HA367" s="46"/>
      <c r="HB367" s="46"/>
      <c r="HC367" s="46"/>
      <c r="HD367" s="46"/>
      <c r="HE367" s="46"/>
      <c r="HF367" s="46"/>
      <c r="HG367" s="46"/>
      <c r="HH367" s="46"/>
      <c r="HI367" s="46"/>
      <c r="HJ367" s="46"/>
      <c r="HK367" s="46"/>
      <c r="HL367" s="46"/>
      <c r="HM367" s="46"/>
      <c r="HN367" s="46"/>
      <c r="HO367" s="46"/>
      <c r="HP367" s="46"/>
      <c r="HQ367" s="46"/>
      <c r="HR367" s="46"/>
      <c r="HS367" s="46"/>
      <c r="HT367" s="46"/>
      <c r="HU367" s="46"/>
      <c r="HV367" s="46"/>
      <c r="HW367" s="46"/>
      <c r="HX367" s="46"/>
      <c r="HY367" s="46"/>
      <c r="HZ367" s="46"/>
      <c r="IA367" s="46"/>
      <c r="IB367" s="46"/>
      <c r="IC367" s="46"/>
      <c r="ID367" s="46"/>
      <c r="IE367" s="46"/>
      <c r="IF367" s="46"/>
      <c r="IG367" s="46"/>
      <c r="IH367" s="46"/>
      <c r="II367" s="46"/>
      <c r="IJ367" s="46"/>
      <c r="IK367" s="46"/>
      <c r="IL367" s="46"/>
      <c r="IM367" s="46"/>
      <c r="IN367" s="46"/>
      <c r="IO367" s="46"/>
      <c r="IP367" s="46"/>
      <c r="IQ367" s="46"/>
      <c r="IR367" s="46"/>
      <c r="IS367" s="46"/>
      <c r="IT367" s="46"/>
      <c r="IU367" s="46"/>
      <c r="IV367" s="46"/>
      <c r="IW367" s="46"/>
    </row>
    <row r="368" spans="1:257" s="1" customFormat="1" ht="9" customHeight="1">
      <c r="A368" s="43">
        <v>45285</v>
      </c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5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6"/>
      <c r="CD368" s="46"/>
      <c r="CE368" s="46"/>
      <c r="CF368" s="46"/>
      <c r="CG368" s="46"/>
      <c r="CH368" s="46"/>
      <c r="CI368" s="46"/>
      <c r="CJ368" s="46"/>
      <c r="CK368" s="46"/>
      <c r="CL368" s="46"/>
      <c r="CM368" s="46"/>
      <c r="CN368" s="46"/>
      <c r="CO368" s="46"/>
      <c r="CP368" s="46"/>
      <c r="CQ368" s="46"/>
      <c r="CR368" s="46"/>
      <c r="CS368" s="46"/>
      <c r="CT368" s="46"/>
      <c r="CU368" s="46"/>
      <c r="CV368" s="46"/>
      <c r="CW368" s="46"/>
      <c r="CX368" s="46"/>
      <c r="CY368" s="46"/>
      <c r="CZ368" s="46"/>
      <c r="DA368" s="46"/>
      <c r="DB368" s="46"/>
      <c r="DC368" s="46"/>
      <c r="DD368" s="46"/>
      <c r="DE368" s="46"/>
      <c r="DF368" s="46"/>
      <c r="DG368" s="46"/>
      <c r="DH368" s="46"/>
      <c r="DI368" s="46"/>
      <c r="DJ368" s="46"/>
      <c r="DK368" s="46"/>
      <c r="DL368" s="46"/>
      <c r="DM368" s="46"/>
      <c r="DN368" s="46"/>
      <c r="DO368" s="46"/>
      <c r="DP368" s="46"/>
      <c r="DQ368" s="46"/>
      <c r="DR368" s="46"/>
      <c r="DS368" s="46"/>
      <c r="DT368" s="46"/>
      <c r="DU368" s="46"/>
      <c r="DV368" s="46"/>
      <c r="DW368" s="46"/>
      <c r="DX368" s="46"/>
      <c r="DY368" s="46"/>
      <c r="DZ368" s="46"/>
      <c r="EA368" s="46"/>
      <c r="EB368" s="46"/>
      <c r="EC368" s="46"/>
      <c r="ED368" s="46"/>
      <c r="EE368" s="46"/>
      <c r="EF368" s="46"/>
      <c r="EG368" s="46"/>
      <c r="EH368" s="46"/>
      <c r="EI368" s="46"/>
      <c r="EJ368" s="46"/>
      <c r="EK368" s="46"/>
      <c r="EL368" s="46"/>
      <c r="EM368" s="46"/>
      <c r="EN368" s="46"/>
      <c r="EO368" s="46"/>
      <c r="EP368" s="46"/>
      <c r="EQ368" s="46"/>
      <c r="ER368" s="46"/>
      <c r="ES368" s="46"/>
      <c r="ET368" s="46"/>
      <c r="EU368" s="46"/>
      <c r="EV368" s="46"/>
      <c r="EW368" s="46"/>
      <c r="EX368" s="46"/>
      <c r="EY368" s="46"/>
      <c r="EZ368" s="46"/>
      <c r="FA368" s="46"/>
      <c r="FB368" s="46"/>
      <c r="FC368" s="46"/>
      <c r="FD368" s="46"/>
      <c r="FE368" s="46"/>
      <c r="FF368" s="46"/>
      <c r="FG368" s="46"/>
      <c r="FH368" s="46"/>
      <c r="FI368" s="46"/>
      <c r="FJ368" s="46"/>
      <c r="FK368" s="46"/>
      <c r="FL368" s="46"/>
      <c r="FM368" s="46"/>
      <c r="FN368" s="46"/>
      <c r="FO368" s="46"/>
      <c r="FP368" s="46"/>
      <c r="FQ368" s="46"/>
      <c r="FR368" s="46"/>
      <c r="FS368" s="46"/>
      <c r="FT368" s="46"/>
      <c r="FU368" s="46"/>
      <c r="FV368" s="46"/>
      <c r="FW368" s="46"/>
      <c r="FX368" s="46"/>
      <c r="FY368" s="46"/>
      <c r="FZ368" s="46"/>
      <c r="GA368" s="46"/>
      <c r="GB368" s="46"/>
      <c r="GC368" s="46"/>
      <c r="GD368" s="46"/>
      <c r="GE368" s="46"/>
      <c r="GF368" s="46"/>
      <c r="GG368" s="46"/>
      <c r="GH368" s="46"/>
      <c r="GI368" s="46"/>
      <c r="GJ368" s="46"/>
      <c r="GK368" s="46"/>
      <c r="GL368" s="46"/>
      <c r="GM368" s="46"/>
      <c r="GN368" s="46"/>
      <c r="GO368" s="46"/>
      <c r="GP368" s="46"/>
      <c r="GQ368" s="46"/>
      <c r="GR368" s="46"/>
      <c r="GS368" s="46"/>
      <c r="GT368" s="46"/>
      <c r="GU368" s="46"/>
      <c r="GV368" s="46"/>
      <c r="GW368" s="46"/>
      <c r="GX368" s="46"/>
      <c r="GY368" s="46"/>
      <c r="GZ368" s="46"/>
      <c r="HA368" s="46"/>
      <c r="HB368" s="46"/>
      <c r="HC368" s="46"/>
      <c r="HD368" s="46"/>
      <c r="HE368" s="46"/>
      <c r="HF368" s="46"/>
      <c r="HG368" s="46"/>
      <c r="HH368" s="46"/>
      <c r="HI368" s="46"/>
      <c r="HJ368" s="46"/>
      <c r="HK368" s="46"/>
      <c r="HL368" s="46"/>
      <c r="HM368" s="46"/>
      <c r="HN368" s="46"/>
      <c r="HO368" s="46"/>
      <c r="HP368" s="46"/>
      <c r="HQ368" s="46"/>
      <c r="HR368" s="46"/>
      <c r="HS368" s="46"/>
      <c r="HT368" s="46"/>
      <c r="HU368" s="46"/>
      <c r="HV368" s="46"/>
      <c r="HW368" s="46"/>
      <c r="HX368" s="46"/>
      <c r="HY368" s="46"/>
      <c r="HZ368" s="46"/>
      <c r="IA368" s="46"/>
      <c r="IB368" s="46"/>
      <c r="IC368" s="46"/>
      <c r="ID368" s="46"/>
      <c r="IE368" s="46"/>
      <c r="IF368" s="46"/>
      <c r="IG368" s="46"/>
      <c r="IH368" s="46"/>
      <c r="II368" s="46"/>
      <c r="IJ368" s="46"/>
      <c r="IK368" s="46"/>
      <c r="IL368" s="46"/>
      <c r="IM368" s="46"/>
      <c r="IN368" s="46"/>
      <c r="IO368" s="46"/>
      <c r="IP368" s="46"/>
      <c r="IQ368" s="46"/>
      <c r="IR368" s="46"/>
      <c r="IS368" s="46"/>
      <c r="IT368" s="46"/>
      <c r="IU368" s="46"/>
      <c r="IV368" s="46"/>
      <c r="IW368" s="46"/>
    </row>
    <row r="369" spans="1:257" s="1" customFormat="1" ht="9" customHeight="1">
      <c r="A369" s="43">
        <v>45286</v>
      </c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5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6"/>
      <c r="CD369" s="46"/>
      <c r="CE369" s="46"/>
      <c r="CF369" s="46"/>
      <c r="CG369" s="46"/>
      <c r="CH369" s="46"/>
      <c r="CI369" s="46"/>
      <c r="CJ369" s="46"/>
      <c r="CK369" s="46"/>
      <c r="CL369" s="46"/>
      <c r="CM369" s="46"/>
      <c r="CN369" s="46"/>
      <c r="CO369" s="46"/>
      <c r="CP369" s="46"/>
      <c r="CQ369" s="46"/>
      <c r="CR369" s="46"/>
      <c r="CS369" s="46"/>
      <c r="CT369" s="46"/>
      <c r="CU369" s="46"/>
      <c r="CV369" s="46"/>
      <c r="CW369" s="46"/>
      <c r="CX369" s="46"/>
      <c r="CY369" s="46"/>
      <c r="CZ369" s="46"/>
      <c r="DA369" s="46"/>
      <c r="DB369" s="46"/>
      <c r="DC369" s="46"/>
      <c r="DD369" s="46"/>
      <c r="DE369" s="46"/>
      <c r="DF369" s="46"/>
      <c r="DG369" s="46"/>
      <c r="DH369" s="46"/>
      <c r="DI369" s="46"/>
      <c r="DJ369" s="46"/>
      <c r="DK369" s="46"/>
      <c r="DL369" s="46"/>
      <c r="DM369" s="46"/>
      <c r="DN369" s="46"/>
      <c r="DO369" s="46"/>
      <c r="DP369" s="46"/>
      <c r="DQ369" s="46"/>
      <c r="DR369" s="46"/>
      <c r="DS369" s="46"/>
      <c r="DT369" s="46"/>
      <c r="DU369" s="46"/>
      <c r="DV369" s="46"/>
      <c r="DW369" s="46"/>
      <c r="DX369" s="46"/>
      <c r="DY369" s="46"/>
      <c r="DZ369" s="46"/>
      <c r="EA369" s="46"/>
      <c r="EB369" s="46"/>
      <c r="EC369" s="46"/>
      <c r="ED369" s="46"/>
      <c r="EE369" s="46"/>
      <c r="EF369" s="46"/>
      <c r="EG369" s="46"/>
      <c r="EH369" s="46"/>
      <c r="EI369" s="46"/>
      <c r="EJ369" s="46"/>
      <c r="EK369" s="46"/>
      <c r="EL369" s="46"/>
      <c r="EM369" s="46"/>
      <c r="EN369" s="46"/>
      <c r="EO369" s="46"/>
      <c r="EP369" s="46"/>
      <c r="EQ369" s="46"/>
      <c r="ER369" s="46"/>
      <c r="ES369" s="46"/>
      <c r="ET369" s="46"/>
      <c r="EU369" s="46"/>
      <c r="EV369" s="46"/>
      <c r="EW369" s="46"/>
      <c r="EX369" s="46"/>
      <c r="EY369" s="46"/>
      <c r="EZ369" s="46"/>
      <c r="FA369" s="46"/>
      <c r="FB369" s="46"/>
      <c r="FC369" s="46"/>
      <c r="FD369" s="46"/>
      <c r="FE369" s="46"/>
      <c r="FF369" s="46"/>
      <c r="FG369" s="46"/>
      <c r="FH369" s="46"/>
      <c r="FI369" s="46"/>
      <c r="FJ369" s="46"/>
      <c r="FK369" s="46"/>
      <c r="FL369" s="46"/>
      <c r="FM369" s="46"/>
      <c r="FN369" s="46"/>
      <c r="FO369" s="46"/>
      <c r="FP369" s="46"/>
      <c r="FQ369" s="46"/>
      <c r="FR369" s="46"/>
      <c r="FS369" s="46"/>
      <c r="FT369" s="46"/>
      <c r="FU369" s="46"/>
      <c r="FV369" s="46"/>
      <c r="FW369" s="46"/>
      <c r="FX369" s="46"/>
      <c r="FY369" s="46"/>
      <c r="FZ369" s="46"/>
      <c r="GA369" s="46"/>
      <c r="GB369" s="46"/>
      <c r="GC369" s="46"/>
      <c r="GD369" s="46"/>
      <c r="GE369" s="46"/>
      <c r="GF369" s="46"/>
      <c r="GG369" s="46"/>
      <c r="GH369" s="46"/>
      <c r="GI369" s="46"/>
      <c r="GJ369" s="46"/>
      <c r="GK369" s="46"/>
      <c r="GL369" s="46"/>
      <c r="GM369" s="46"/>
      <c r="GN369" s="46"/>
      <c r="GO369" s="46"/>
      <c r="GP369" s="46"/>
      <c r="GQ369" s="46"/>
      <c r="GR369" s="46"/>
      <c r="GS369" s="46"/>
      <c r="GT369" s="46"/>
      <c r="GU369" s="46"/>
      <c r="GV369" s="46"/>
      <c r="GW369" s="46"/>
      <c r="GX369" s="46"/>
      <c r="GY369" s="46"/>
      <c r="GZ369" s="46"/>
      <c r="HA369" s="46"/>
      <c r="HB369" s="46"/>
      <c r="HC369" s="46"/>
      <c r="HD369" s="46"/>
      <c r="HE369" s="46"/>
      <c r="HF369" s="46"/>
      <c r="HG369" s="46"/>
      <c r="HH369" s="46"/>
      <c r="HI369" s="46"/>
      <c r="HJ369" s="46"/>
      <c r="HK369" s="46"/>
      <c r="HL369" s="46"/>
      <c r="HM369" s="46"/>
      <c r="HN369" s="46"/>
      <c r="HO369" s="46"/>
      <c r="HP369" s="46"/>
      <c r="HQ369" s="46"/>
      <c r="HR369" s="46"/>
      <c r="HS369" s="46"/>
      <c r="HT369" s="46"/>
      <c r="HU369" s="46"/>
      <c r="HV369" s="46"/>
      <c r="HW369" s="46"/>
      <c r="HX369" s="46"/>
      <c r="HY369" s="46"/>
      <c r="HZ369" s="46"/>
      <c r="IA369" s="46"/>
      <c r="IB369" s="46"/>
      <c r="IC369" s="46"/>
      <c r="ID369" s="46"/>
      <c r="IE369" s="46"/>
      <c r="IF369" s="46"/>
      <c r="IG369" s="46"/>
      <c r="IH369" s="46"/>
      <c r="II369" s="46"/>
      <c r="IJ369" s="46"/>
      <c r="IK369" s="46"/>
      <c r="IL369" s="46"/>
      <c r="IM369" s="46"/>
      <c r="IN369" s="46"/>
      <c r="IO369" s="46"/>
      <c r="IP369" s="46"/>
      <c r="IQ369" s="46"/>
      <c r="IR369" s="46"/>
      <c r="IS369" s="46"/>
      <c r="IT369" s="46"/>
      <c r="IU369" s="46"/>
      <c r="IV369" s="46"/>
      <c r="IW369" s="46"/>
    </row>
    <row r="370" spans="1:257" s="1" customFormat="1" ht="9" customHeight="1">
      <c r="A370" s="43">
        <v>45287</v>
      </c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5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6"/>
      <c r="CD370" s="46"/>
      <c r="CE370" s="46"/>
      <c r="CF370" s="46"/>
      <c r="CG370" s="46"/>
      <c r="CH370" s="46"/>
      <c r="CI370" s="46"/>
      <c r="CJ370" s="46"/>
      <c r="CK370" s="46"/>
      <c r="CL370" s="46"/>
      <c r="CM370" s="46"/>
      <c r="CN370" s="46"/>
      <c r="CO370" s="46"/>
      <c r="CP370" s="46"/>
      <c r="CQ370" s="46"/>
      <c r="CR370" s="46"/>
      <c r="CS370" s="46"/>
      <c r="CT370" s="46"/>
      <c r="CU370" s="46"/>
      <c r="CV370" s="46"/>
      <c r="CW370" s="46"/>
      <c r="CX370" s="46"/>
      <c r="CY370" s="46"/>
      <c r="CZ370" s="46"/>
      <c r="DA370" s="46"/>
      <c r="DB370" s="46"/>
      <c r="DC370" s="46"/>
      <c r="DD370" s="46"/>
      <c r="DE370" s="46"/>
      <c r="DF370" s="46"/>
      <c r="DG370" s="46"/>
      <c r="DH370" s="46"/>
      <c r="DI370" s="46"/>
      <c r="DJ370" s="46"/>
      <c r="DK370" s="46"/>
      <c r="DL370" s="46"/>
      <c r="DM370" s="46"/>
      <c r="DN370" s="46"/>
      <c r="DO370" s="46"/>
      <c r="DP370" s="46"/>
      <c r="DQ370" s="46"/>
      <c r="DR370" s="46"/>
      <c r="DS370" s="46"/>
      <c r="DT370" s="46"/>
      <c r="DU370" s="46"/>
      <c r="DV370" s="46"/>
      <c r="DW370" s="46"/>
      <c r="DX370" s="46"/>
      <c r="DY370" s="46"/>
      <c r="DZ370" s="46"/>
      <c r="EA370" s="46"/>
      <c r="EB370" s="46"/>
      <c r="EC370" s="46"/>
      <c r="ED370" s="46"/>
      <c r="EE370" s="46"/>
      <c r="EF370" s="46"/>
      <c r="EG370" s="46"/>
      <c r="EH370" s="46"/>
      <c r="EI370" s="46"/>
      <c r="EJ370" s="46"/>
      <c r="EK370" s="46"/>
      <c r="EL370" s="46"/>
      <c r="EM370" s="46"/>
      <c r="EN370" s="46"/>
      <c r="EO370" s="46"/>
      <c r="EP370" s="46"/>
      <c r="EQ370" s="46"/>
      <c r="ER370" s="46"/>
      <c r="ES370" s="46"/>
      <c r="ET370" s="46"/>
      <c r="EU370" s="46"/>
      <c r="EV370" s="46"/>
      <c r="EW370" s="46"/>
      <c r="EX370" s="46"/>
      <c r="EY370" s="46"/>
      <c r="EZ370" s="46"/>
      <c r="FA370" s="46"/>
      <c r="FB370" s="46"/>
      <c r="FC370" s="46"/>
      <c r="FD370" s="46"/>
      <c r="FE370" s="46"/>
      <c r="FF370" s="46"/>
      <c r="FG370" s="46"/>
      <c r="FH370" s="46"/>
      <c r="FI370" s="46"/>
      <c r="FJ370" s="46"/>
      <c r="FK370" s="46"/>
      <c r="FL370" s="46"/>
      <c r="FM370" s="46"/>
      <c r="FN370" s="46"/>
      <c r="FO370" s="46"/>
      <c r="FP370" s="46"/>
      <c r="FQ370" s="46"/>
      <c r="FR370" s="46"/>
      <c r="FS370" s="46"/>
      <c r="FT370" s="46"/>
      <c r="FU370" s="46"/>
      <c r="FV370" s="46"/>
      <c r="FW370" s="46"/>
      <c r="FX370" s="46"/>
      <c r="FY370" s="46"/>
      <c r="FZ370" s="46"/>
      <c r="GA370" s="46"/>
      <c r="GB370" s="46"/>
      <c r="GC370" s="46"/>
      <c r="GD370" s="46"/>
      <c r="GE370" s="46"/>
      <c r="GF370" s="46"/>
      <c r="GG370" s="46"/>
      <c r="GH370" s="46"/>
      <c r="GI370" s="46"/>
      <c r="GJ370" s="46"/>
      <c r="GK370" s="46"/>
      <c r="GL370" s="46"/>
      <c r="GM370" s="46"/>
      <c r="GN370" s="46"/>
      <c r="GO370" s="46"/>
      <c r="GP370" s="46"/>
      <c r="GQ370" s="46"/>
      <c r="GR370" s="46"/>
      <c r="GS370" s="46"/>
      <c r="GT370" s="46"/>
      <c r="GU370" s="46"/>
      <c r="GV370" s="46"/>
      <c r="GW370" s="46"/>
      <c r="GX370" s="46"/>
      <c r="GY370" s="46"/>
      <c r="GZ370" s="46"/>
      <c r="HA370" s="46"/>
      <c r="HB370" s="46"/>
      <c r="HC370" s="46"/>
      <c r="HD370" s="46"/>
      <c r="HE370" s="46"/>
      <c r="HF370" s="46"/>
      <c r="HG370" s="46"/>
      <c r="HH370" s="46"/>
      <c r="HI370" s="46"/>
      <c r="HJ370" s="46"/>
      <c r="HK370" s="46"/>
      <c r="HL370" s="46"/>
      <c r="HM370" s="46"/>
      <c r="HN370" s="46"/>
      <c r="HO370" s="46"/>
      <c r="HP370" s="46"/>
      <c r="HQ370" s="46"/>
      <c r="HR370" s="46"/>
      <c r="HS370" s="46"/>
      <c r="HT370" s="46"/>
      <c r="HU370" s="46"/>
      <c r="HV370" s="46"/>
      <c r="HW370" s="46"/>
      <c r="HX370" s="46"/>
      <c r="HY370" s="46"/>
      <c r="HZ370" s="46"/>
      <c r="IA370" s="46"/>
      <c r="IB370" s="46"/>
      <c r="IC370" s="46"/>
      <c r="ID370" s="46"/>
      <c r="IE370" s="46"/>
      <c r="IF370" s="46"/>
      <c r="IG370" s="46"/>
      <c r="IH370" s="46"/>
      <c r="II370" s="46"/>
      <c r="IJ370" s="46"/>
      <c r="IK370" s="46"/>
      <c r="IL370" s="46"/>
      <c r="IM370" s="46"/>
      <c r="IN370" s="46"/>
      <c r="IO370" s="46"/>
      <c r="IP370" s="46"/>
      <c r="IQ370" s="46"/>
      <c r="IR370" s="46"/>
      <c r="IS370" s="46"/>
      <c r="IT370" s="46"/>
      <c r="IU370" s="46"/>
      <c r="IV370" s="46"/>
      <c r="IW370" s="46"/>
    </row>
    <row r="371" spans="1:257" s="1" customFormat="1" ht="9" customHeight="1">
      <c r="A371" s="43">
        <v>45288</v>
      </c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5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6"/>
      <c r="CD371" s="46"/>
      <c r="CE371" s="46"/>
      <c r="CF371" s="46"/>
      <c r="CG371" s="46"/>
      <c r="CH371" s="46"/>
      <c r="CI371" s="46"/>
      <c r="CJ371" s="46"/>
      <c r="CK371" s="46"/>
      <c r="CL371" s="46"/>
      <c r="CM371" s="46"/>
      <c r="CN371" s="46"/>
      <c r="CO371" s="46"/>
      <c r="CP371" s="46"/>
      <c r="CQ371" s="46"/>
      <c r="CR371" s="46"/>
      <c r="CS371" s="46"/>
      <c r="CT371" s="46"/>
      <c r="CU371" s="46"/>
      <c r="CV371" s="46"/>
      <c r="CW371" s="46"/>
      <c r="CX371" s="46"/>
      <c r="CY371" s="46"/>
      <c r="CZ371" s="46"/>
      <c r="DA371" s="46"/>
      <c r="DB371" s="46"/>
      <c r="DC371" s="46"/>
      <c r="DD371" s="46"/>
      <c r="DE371" s="46"/>
      <c r="DF371" s="46"/>
      <c r="DG371" s="46"/>
      <c r="DH371" s="46"/>
      <c r="DI371" s="46"/>
      <c r="DJ371" s="46"/>
      <c r="DK371" s="46"/>
      <c r="DL371" s="46"/>
      <c r="DM371" s="46"/>
      <c r="DN371" s="46"/>
      <c r="DO371" s="46"/>
      <c r="DP371" s="46"/>
      <c r="DQ371" s="46"/>
      <c r="DR371" s="46"/>
      <c r="DS371" s="46"/>
      <c r="DT371" s="46"/>
      <c r="DU371" s="46"/>
      <c r="DV371" s="46"/>
      <c r="DW371" s="46"/>
      <c r="DX371" s="46"/>
      <c r="DY371" s="46"/>
      <c r="DZ371" s="46"/>
      <c r="EA371" s="46"/>
      <c r="EB371" s="46"/>
      <c r="EC371" s="46"/>
      <c r="ED371" s="46"/>
      <c r="EE371" s="46"/>
      <c r="EF371" s="46"/>
      <c r="EG371" s="46"/>
      <c r="EH371" s="46"/>
      <c r="EI371" s="46"/>
      <c r="EJ371" s="46"/>
      <c r="EK371" s="46"/>
      <c r="EL371" s="46"/>
      <c r="EM371" s="46"/>
      <c r="EN371" s="46"/>
      <c r="EO371" s="46"/>
      <c r="EP371" s="46"/>
      <c r="EQ371" s="46"/>
      <c r="ER371" s="46"/>
      <c r="ES371" s="46"/>
      <c r="ET371" s="46"/>
      <c r="EU371" s="46"/>
      <c r="EV371" s="46"/>
      <c r="EW371" s="46"/>
      <c r="EX371" s="46"/>
      <c r="EY371" s="46"/>
      <c r="EZ371" s="46"/>
      <c r="FA371" s="46"/>
      <c r="FB371" s="46"/>
      <c r="FC371" s="46"/>
      <c r="FD371" s="46"/>
      <c r="FE371" s="46"/>
      <c r="FF371" s="46"/>
      <c r="FG371" s="46"/>
      <c r="FH371" s="46"/>
      <c r="FI371" s="46"/>
      <c r="FJ371" s="46"/>
      <c r="FK371" s="46"/>
      <c r="FL371" s="46"/>
      <c r="FM371" s="46"/>
      <c r="FN371" s="46"/>
      <c r="FO371" s="46"/>
      <c r="FP371" s="46"/>
      <c r="FQ371" s="46"/>
      <c r="FR371" s="46"/>
      <c r="FS371" s="46"/>
      <c r="FT371" s="46"/>
      <c r="FU371" s="46"/>
      <c r="FV371" s="46"/>
      <c r="FW371" s="46"/>
      <c r="FX371" s="46"/>
      <c r="FY371" s="46"/>
      <c r="FZ371" s="46"/>
      <c r="GA371" s="46"/>
      <c r="GB371" s="46"/>
      <c r="GC371" s="46"/>
      <c r="GD371" s="46"/>
      <c r="GE371" s="46"/>
      <c r="GF371" s="46"/>
      <c r="GG371" s="46"/>
      <c r="GH371" s="46"/>
      <c r="GI371" s="46"/>
      <c r="GJ371" s="46"/>
      <c r="GK371" s="46"/>
      <c r="GL371" s="46"/>
      <c r="GM371" s="46"/>
      <c r="GN371" s="46"/>
      <c r="GO371" s="46"/>
      <c r="GP371" s="46"/>
      <c r="GQ371" s="46"/>
      <c r="GR371" s="46"/>
      <c r="GS371" s="46"/>
      <c r="GT371" s="46"/>
      <c r="GU371" s="46"/>
      <c r="GV371" s="46"/>
      <c r="GW371" s="46"/>
      <c r="GX371" s="46"/>
      <c r="GY371" s="46"/>
      <c r="GZ371" s="46"/>
      <c r="HA371" s="46"/>
      <c r="HB371" s="46"/>
      <c r="HC371" s="46"/>
      <c r="HD371" s="46"/>
      <c r="HE371" s="46"/>
      <c r="HF371" s="46"/>
      <c r="HG371" s="46"/>
      <c r="HH371" s="46"/>
      <c r="HI371" s="46"/>
      <c r="HJ371" s="46"/>
      <c r="HK371" s="46"/>
      <c r="HL371" s="46"/>
      <c r="HM371" s="46"/>
      <c r="HN371" s="46"/>
      <c r="HO371" s="46"/>
      <c r="HP371" s="46"/>
      <c r="HQ371" s="46"/>
      <c r="HR371" s="46"/>
      <c r="HS371" s="46"/>
      <c r="HT371" s="46"/>
      <c r="HU371" s="46"/>
      <c r="HV371" s="46"/>
      <c r="HW371" s="46"/>
      <c r="HX371" s="46"/>
      <c r="HY371" s="46"/>
      <c r="HZ371" s="46"/>
      <c r="IA371" s="46"/>
      <c r="IB371" s="46"/>
      <c r="IC371" s="46"/>
      <c r="ID371" s="46"/>
      <c r="IE371" s="46"/>
      <c r="IF371" s="46"/>
      <c r="IG371" s="46"/>
      <c r="IH371" s="46"/>
      <c r="II371" s="46"/>
      <c r="IJ371" s="46"/>
      <c r="IK371" s="46"/>
      <c r="IL371" s="46"/>
      <c r="IM371" s="46"/>
      <c r="IN371" s="46"/>
      <c r="IO371" s="46"/>
      <c r="IP371" s="46"/>
      <c r="IQ371" s="46"/>
      <c r="IR371" s="46"/>
      <c r="IS371" s="46"/>
      <c r="IT371" s="46"/>
      <c r="IU371" s="46"/>
      <c r="IV371" s="46"/>
      <c r="IW371" s="46"/>
    </row>
    <row r="372" spans="1:257" s="1" customFormat="1" ht="9" customHeight="1">
      <c r="A372" s="43">
        <v>45289</v>
      </c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5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6"/>
      <c r="CD372" s="46"/>
      <c r="CE372" s="46"/>
      <c r="CF372" s="46"/>
      <c r="CG372" s="46"/>
      <c r="CH372" s="46"/>
      <c r="CI372" s="46"/>
      <c r="CJ372" s="46"/>
      <c r="CK372" s="46"/>
      <c r="CL372" s="46"/>
      <c r="CM372" s="46"/>
      <c r="CN372" s="46"/>
      <c r="CO372" s="46"/>
      <c r="CP372" s="46"/>
      <c r="CQ372" s="46"/>
      <c r="CR372" s="46"/>
      <c r="CS372" s="46"/>
      <c r="CT372" s="46"/>
      <c r="CU372" s="46"/>
      <c r="CV372" s="46"/>
      <c r="CW372" s="46"/>
      <c r="CX372" s="46"/>
      <c r="CY372" s="46"/>
      <c r="CZ372" s="46"/>
      <c r="DA372" s="46"/>
      <c r="DB372" s="46"/>
      <c r="DC372" s="46"/>
      <c r="DD372" s="46"/>
      <c r="DE372" s="46"/>
      <c r="DF372" s="46"/>
      <c r="DG372" s="46"/>
      <c r="DH372" s="46"/>
      <c r="DI372" s="46"/>
      <c r="DJ372" s="46"/>
      <c r="DK372" s="46"/>
      <c r="DL372" s="46"/>
      <c r="DM372" s="46"/>
      <c r="DN372" s="46"/>
      <c r="DO372" s="46"/>
      <c r="DP372" s="46"/>
      <c r="DQ372" s="46"/>
      <c r="DR372" s="46"/>
      <c r="DS372" s="46"/>
      <c r="DT372" s="46"/>
      <c r="DU372" s="46"/>
      <c r="DV372" s="46"/>
      <c r="DW372" s="46"/>
      <c r="DX372" s="46"/>
      <c r="DY372" s="46"/>
      <c r="DZ372" s="46"/>
      <c r="EA372" s="46"/>
      <c r="EB372" s="46"/>
      <c r="EC372" s="46"/>
      <c r="ED372" s="46"/>
      <c r="EE372" s="46"/>
      <c r="EF372" s="46"/>
      <c r="EG372" s="46"/>
      <c r="EH372" s="46"/>
      <c r="EI372" s="46"/>
      <c r="EJ372" s="46"/>
      <c r="EK372" s="46"/>
      <c r="EL372" s="46"/>
      <c r="EM372" s="46"/>
      <c r="EN372" s="46"/>
      <c r="EO372" s="46"/>
      <c r="EP372" s="46"/>
      <c r="EQ372" s="46"/>
      <c r="ER372" s="46"/>
      <c r="ES372" s="46"/>
      <c r="ET372" s="46"/>
      <c r="EU372" s="46"/>
      <c r="EV372" s="46"/>
      <c r="EW372" s="46"/>
      <c r="EX372" s="46"/>
      <c r="EY372" s="46"/>
      <c r="EZ372" s="46"/>
      <c r="FA372" s="46"/>
      <c r="FB372" s="46"/>
      <c r="FC372" s="46"/>
      <c r="FD372" s="46"/>
      <c r="FE372" s="46"/>
      <c r="FF372" s="46"/>
      <c r="FG372" s="46"/>
      <c r="FH372" s="46"/>
      <c r="FI372" s="46"/>
      <c r="FJ372" s="46"/>
      <c r="FK372" s="46"/>
      <c r="FL372" s="46"/>
      <c r="FM372" s="46"/>
      <c r="FN372" s="46"/>
      <c r="FO372" s="46"/>
      <c r="FP372" s="46"/>
      <c r="FQ372" s="46"/>
      <c r="FR372" s="46"/>
      <c r="FS372" s="46"/>
      <c r="FT372" s="46"/>
      <c r="FU372" s="46"/>
      <c r="FV372" s="46"/>
      <c r="FW372" s="46"/>
      <c r="FX372" s="46"/>
      <c r="FY372" s="46"/>
      <c r="FZ372" s="46"/>
      <c r="GA372" s="46"/>
      <c r="GB372" s="46"/>
      <c r="GC372" s="46"/>
      <c r="GD372" s="46"/>
      <c r="GE372" s="46"/>
      <c r="GF372" s="46"/>
      <c r="GG372" s="46"/>
      <c r="GH372" s="46"/>
      <c r="GI372" s="46"/>
      <c r="GJ372" s="46"/>
      <c r="GK372" s="46"/>
      <c r="GL372" s="46"/>
      <c r="GM372" s="46"/>
      <c r="GN372" s="46"/>
      <c r="GO372" s="46"/>
      <c r="GP372" s="46"/>
      <c r="GQ372" s="46"/>
      <c r="GR372" s="46"/>
      <c r="GS372" s="46"/>
      <c r="GT372" s="46"/>
      <c r="GU372" s="46"/>
      <c r="GV372" s="46"/>
      <c r="GW372" s="46"/>
      <c r="GX372" s="46"/>
      <c r="GY372" s="46"/>
      <c r="GZ372" s="46"/>
      <c r="HA372" s="46"/>
      <c r="HB372" s="46"/>
      <c r="HC372" s="46"/>
      <c r="HD372" s="46"/>
      <c r="HE372" s="46"/>
      <c r="HF372" s="46"/>
      <c r="HG372" s="46"/>
      <c r="HH372" s="46"/>
      <c r="HI372" s="46"/>
      <c r="HJ372" s="46"/>
      <c r="HK372" s="46"/>
      <c r="HL372" s="46"/>
      <c r="HM372" s="46"/>
      <c r="HN372" s="46"/>
      <c r="HO372" s="46"/>
      <c r="HP372" s="46"/>
      <c r="HQ372" s="46"/>
      <c r="HR372" s="46"/>
      <c r="HS372" s="46"/>
      <c r="HT372" s="46"/>
      <c r="HU372" s="46"/>
      <c r="HV372" s="46"/>
      <c r="HW372" s="46"/>
      <c r="HX372" s="46"/>
      <c r="HY372" s="46"/>
      <c r="HZ372" s="46"/>
      <c r="IA372" s="46"/>
      <c r="IB372" s="46"/>
      <c r="IC372" s="46"/>
      <c r="ID372" s="46"/>
      <c r="IE372" s="46"/>
      <c r="IF372" s="46"/>
      <c r="IG372" s="46"/>
      <c r="IH372" s="46"/>
      <c r="II372" s="46"/>
      <c r="IJ372" s="46"/>
      <c r="IK372" s="46"/>
      <c r="IL372" s="46"/>
      <c r="IM372" s="46"/>
      <c r="IN372" s="46"/>
      <c r="IO372" s="46"/>
      <c r="IP372" s="46"/>
      <c r="IQ372" s="46"/>
      <c r="IR372" s="46"/>
      <c r="IS372" s="46"/>
      <c r="IT372" s="46"/>
      <c r="IU372" s="46"/>
      <c r="IV372" s="46"/>
      <c r="IW372" s="46"/>
    </row>
    <row r="373" spans="1:257" s="1" customFormat="1" ht="9" customHeight="1">
      <c r="A373" s="43">
        <v>45290</v>
      </c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5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6"/>
      <c r="CD373" s="46"/>
      <c r="CE373" s="46"/>
      <c r="CF373" s="46"/>
      <c r="CG373" s="46"/>
      <c r="CH373" s="46"/>
      <c r="CI373" s="46"/>
      <c r="CJ373" s="46"/>
      <c r="CK373" s="46"/>
      <c r="CL373" s="46"/>
      <c r="CM373" s="46"/>
      <c r="CN373" s="46"/>
      <c r="CO373" s="46"/>
      <c r="CP373" s="46"/>
      <c r="CQ373" s="46"/>
      <c r="CR373" s="46"/>
      <c r="CS373" s="46"/>
      <c r="CT373" s="46"/>
      <c r="CU373" s="46"/>
      <c r="CV373" s="46"/>
      <c r="CW373" s="46"/>
      <c r="CX373" s="46"/>
      <c r="CY373" s="46"/>
      <c r="CZ373" s="46"/>
      <c r="DA373" s="46"/>
      <c r="DB373" s="46"/>
      <c r="DC373" s="46"/>
      <c r="DD373" s="46"/>
      <c r="DE373" s="46"/>
      <c r="DF373" s="46"/>
      <c r="DG373" s="46"/>
      <c r="DH373" s="46"/>
      <c r="DI373" s="46"/>
      <c r="DJ373" s="46"/>
      <c r="DK373" s="46"/>
      <c r="DL373" s="46"/>
      <c r="DM373" s="46"/>
      <c r="DN373" s="46"/>
      <c r="DO373" s="46"/>
      <c r="DP373" s="46"/>
      <c r="DQ373" s="46"/>
      <c r="DR373" s="46"/>
      <c r="DS373" s="46"/>
      <c r="DT373" s="46"/>
      <c r="DU373" s="46"/>
      <c r="DV373" s="46"/>
      <c r="DW373" s="46"/>
      <c r="DX373" s="46"/>
      <c r="DY373" s="46"/>
      <c r="DZ373" s="46"/>
      <c r="EA373" s="46"/>
      <c r="EB373" s="46"/>
      <c r="EC373" s="46"/>
      <c r="ED373" s="46"/>
      <c r="EE373" s="46"/>
      <c r="EF373" s="46"/>
      <c r="EG373" s="46"/>
      <c r="EH373" s="46"/>
      <c r="EI373" s="46"/>
      <c r="EJ373" s="46"/>
      <c r="EK373" s="46"/>
      <c r="EL373" s="46"/>
      <c r="EM373" s="46"/>
      <c r="EN373" s="46"/>
      <c r="EO373" s="46"/>
      <c r="EP373" s="46"/>
      <c r="EQ373" s="46"/>
      <c r="ER373" s="46"/>
      <c r="ES373" s="46"/>
      <c r="ET373" s="46"/>
      <c r="EU373" s="46"/>
      <c r="EV373" s="46"/>
      <c r="EW373" s="46"/>
      <c r="EX373" s="46"/>
      <c r="EY373" s="46"/>
      <c r="EZ373" s="46"/>
      <c r="FA373" s="46"/>
      <c r="FB373" s="46"/>
      <c r="FC373" s="46"/>
      <c r="FD373" s="46"/>
      <c r="FE373" s="46"/>
      <c r="FF373" s="46"/>
      <c r="FG373" s="46"/>
      <c r="FH373" s="46"/>
      <c r="FI373" s="46"/>
      <c r="FJ373" s="46"/>
      <c r="FK373" s="46"/>
      <c r="FL373" s="46"/>
      <c r="FM373" s="46"/>
      <c r="FN373" s="46"/>
      <c r="FO373" s="46"/>
      <c r="FP373" s="46"/>
      <c r="FQ373" s="46"/>
      <c r="FR373" s="46"/>
      <c r="FS373" s="46"/>
      <c r="FT373" s="46"/>
      <c r="FU373" s="46"/>
      <c r="FV373" s="46"/>
      <c r="FW373" s="46"/>
      <c r="FX373" s="46"/>
      <c r="FY373" s="46"/>
      <c r="FZ373" s="46"/>
      <c r="GA373" s="46"/>
      <c r="GB373" s="46"/>
      <c r="GC373" s="46"/>
      <c r="GD373" s="46"/>
      <c r="GE373" s="46"/>
      <c r="GF373" s="46"/>
      <c r="GG373" s="46"/>
      <c r="GH373" s="46"/>
      <c r="GI373" s="46"/>
      <c r="GJ373" s="46"/>
      <c r="GK373" s="46"/>
      <c r="GL373" s="46"/>
      <c r="GM373" s="46"/>
      <c r="GN373" s="46"/>
      <c r="GO373" s="46"/>
      <c r="GP373" s="46"/>
      <c r="GQ373" s="46"/>
      <c r="GR373" s="46"/>
      <c r="GS373" s="46"/>
      <c r="GT373" s="46"/>
      <c r="GU373" s="46"/>
      <c r="GV373" s="46"/>
      <c r="GW373" s="46"/>
      <c r="GX373" s="46"/>
      <c r="GY373" s="46"/>
      <c r="GZ373" s="46"/>
      <c r="HA373" s="46"/>
      <c r="HB373" s="46"/>
      <c r="HC373" s="46"/>
      <c r="HD373" s="46"/>
      <c r="HE373" s="46"/>
      <c r="HF373" s="46"/>
      <c r="HG373" s="46"/>
      <c r="HH373" s="46"/>
      <c r="HI373" s="46"/>
      <c r="HJ373" s="46"/>
      <c r="HK373" s="46"/>
      <c r="HL373" s="46"/>
      <c r="HM373" s="46"/>
      <c r="HN373" s="46"/>
      <c r="HO373" s="46"/>
      <c r="HP373" s="46"/>
      <c r="HQ373" s="46"/>
      <c r="HR373" s="46"/>
      <c r="HS373" s="46"/>
      <c r="HT373" s="46"/>
      <c r="HU373" s="46"/>
      <c r="HV373" s="46"/>
      <c r="HW373" s="46"/>
      <c r="HX373" s="46"/>
      <c r="HY373" s="46"/>
      <c r="HZ373" s="46"/>
      <c r="IA373" s="46"/>
      <c r="IB373" s="46"/>
      <c r="IC373" s="46"/>
      <c r="ID373" s="46"/>
      <c r="IE373" s="46"/>
      <c r="IF373" s="46"/>
      <c r="IG373" s="46"/>
      <c r="IH373" s="46"/>
      <c r="II373" s="46"/>
      <c r="IJ373" s="46"/>
      <c r="IK373" s="46"/>
      <c r="IL373" s="46"/>
      <c r="IM373" s="46"/>
      <c r="IN373" s="46"/>
      <c r="IO373" s="46"/>
      <c r="IP373" s="46"/>
      <c r="IQ373" s="46"/>
      <c r="IR373" s="46"/>
      <c r="IS373" s="46"/>
      <c r="IT373" s="46"/>
      <c r="IU373" s="46"/>
      <c r="IV373" s="46"/>
      <c r="IW373" s="46"/>
    </row>
    <row r="374" spans="1:257" s="1" customFormat="1" ht="9" customHeight="1">
      <c r="A374" s="43">
        <v>45291</v>
      </c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5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6"/>
      <c r="CD374" s="46"/>
      <c r="CE374" s="46"/>
      <c r="CF374" s="46"/>
      <c r="CG374" s="46"/>
      <c r="CH374" s="46"/>
      <c r="CI374" s="46"/>
      <c r="CJ374" s="46"/>
      <c r="CK374" s="46"/>
      <c r="CL374" s="46"/>
      <c r="CM374" s="46"/>
      <c r="CN374" s="46"/>
      <c r="CO374" s="46"/>
      <c r="CP374" s="46"/>
      <c r="CQ374" s="46"/>
      <c r="CR374" s="46"/>
      <c r="CS374" s="46"/>
      <c r="CT374" s="46"/>
      <c r="CU374" s="46"/>
      <c r="CV374" s="46"/>
      <c r="CW374" s="46"/>
      <c r="CX374" s="46"/>
      <c r="CY374" s="46"/>
      <c r="CZ374" s="46"/>
      <c r="DA374" s="46"/>
      <c r="DB374" s="46"/>
      <c r="DC374" s="46"/>
      <c r="DD374" s="46"/>
      <c r="DE374" s="46"/>
      <c r="DF374" s="46"/>
      <c r="DG374" s="46"/>
      <c r="DH374" s="46"/>
      <c r="DI374" s="46"/>
      <c r="DJ374" s="46"/>
      <c r="DK374" s="46"/>
      <c r="DL374" s="46"/>
      <c r="DM374" s="46"/>
      <c r="DN374" s="46"/>
      <c r="DO374" s="46"/>
      <c r="DP374" s="46"/>
      <c r="DQ374" s="46"/>
      <c r="DR374" s="46"/>
      <c r="DS374" s="46"/>
      <c r="DT374" s="46"/>
      <c r="DU374" s="46"/>
      <c r="DV374" s="46"/>
      <c r="DW374" s="46"/>
      <c r="DX374" s="46"/>
      <c r="DY374" s="46"/>
      <c r="DZ374" s="46"/>
      <c r="EA374" s="46"/>
      <c r="EB374" s="46"/>
      <c r="EC374" s="46"/>
      <c r="ED374" s="46"/>
      <c r="EE374" s="46"/>
      <c r="EF374" s="46"/>
      <c r="EG374" s="46"/>
      <c r="EH374" s="46"/>
      <c r="EI374" s="46"/>
      <c r="EJ374" s="46"/>
      <c r="EK374" s="46"/>
      <c r="EL374" s="46"/>
      <c r="EM374" s="46"/>
      <c r="EN374" s="46"/>
      <c r="EO374" s="46"/>
      <c r="EP374" s="46"/>
      <c r="EQ374" s="46"/>
      <c r="ER374" s="46"/>
      <c r="ES374" s="46"/>
      <c r="ET374" s="46"/>
      <c r="EU374" s="46"/>
      <c r="EV374" s="46"/>
      <c r="EW374" s="46"/>
      <c r="EX374" s="46"/>
      <c r="EY374" s="46"/>
      <c r="EZ374" s="46"/>
      <c r="FA374" s="46"/>
      <c r="FB374" s="46"/>
      <c r="FC374" s="46"/>
      <c r="FD374" s="46"/>
      <c r="FE374" s="46"/>
      <c r="FF374" s="46"/>
      <c r="FG374" s="46"/>
      <c r="FH374" s="46"/>
      <c r="FI374" s="46"/>
      <c r="FJ374" s="46"/>
      <c r="FK374" s="46"/>
      <c r="FL374" s="46"/>
      <c r="FM374" s="46"/>
      <c r="FN374" s="46"/>
      <c r="FO374" s="46"/>
      <c r="FP374" s="46"/>
      <c r="FQ374" s="46"/>
      <c r="FR374" s="46"/>
      <c r="FS374" s="46"/>
      <c r="FT374" s="46"/>
      <c r="FU374" s="46"/>
      <c r="FV374" s="46"/>
      <c r="FW374" s="46"/>
      <c r="FX374" s="46"/>
      <c r="FY374" s="46"/>
      <c r="FZ374" s="46"/>
      <c r="GA374" s="46"/>
      <c r="GB374" s="46"/>
      <c r="GC374" s="46"/>
      <c r="GD374" s="46"/>
      <c r="GE374" s="46"/>
      <c r="GF374" s="46"/>
      <c r="GG374" s="46"/>
      <c r="GH374" s="46"/>
      <c r="GI374" s="46"/>
      <c r="GJ374" s="46"/>
      <c r="GK374" s="46"/>
      <c r="GL374" s="46"/>
      <c r="GM374" s="46"/>
      <c r="GN374" s="46"/>
      <c r="GO374" s="46"/>
      <c r="GP374" s="46"/>
      <c r="GQ374" s="46"/>
      <c r="GR374" s="46"/>
      <c r="GS374" s="46"/>
      <c r="GT374" s="46"/>
      <c r="GU374" s="46"/>
      <c r="GV374" s="46"/>
      <c r="GW374" s="46"/>
      <c r="GX374" s="46"/>
      <c r="GY374" s="46"/>
      <c r="GZ374" s="46"/>
      <c r="HA374" s="46"/>
      <c r="HB374" s="46"/>
      <c r="HC374" s="46"/>
      <c r="HD374" s="46"/>
      <c r="HE374" s="46"/>
      <c r="HF374" s="46"/>
      <c r="HG374" s="46"/>
      <c r="HH374" s="46"/>
      <c r="HI374" s="46"/>
      <c r="HJ374" s="46"/>
      <c r="HK374" s="46"/>
      <c r="HL374" s="46"/>
      <c r="HM374" s="46"/>
      <c r="HN374" s="46"/>
      <c r="HO374" s="46"/>
      <c r="HP374" s="46"/>
      <c r="HQ374" s="46"/>
      <c r="HR374" s="46"/>
      <c r="HS374" s="46"/>
      <c r="HT374" s="46"/>
      <c r="HU374" s="46"/>
      <c r="HV374" s="46"/>
      <c r="HW374" s="46"/>
      <c r="HX374" s="46"/>
      <c r="HY374" s="46"/>
      <c r="HZ374" s="46"/>
      <c r="IA374" s="46"/>
      <c r="IB374" s="46"/>
      <c r="IC374" s="46"/>
      <c r="ID374" s="46"/>
      <c r="IE374" s="46"/>
      <c r="IF374" s="46"/>
      <c r="IG374" s="46"/>
      <c r="IH374" s="46"/>
      <c r="II374" s="46"/>
      <c r="IJ374" s="46"/>
      <c r="IK374" s="46"/>
      <c r="IL374" s="46"/>
      <c r="IM374" s="46"/>
      <c r="IN374" s="46"/>
      <c r="IO374" s="46"/>
      <c r="IP374" s="46"/>
      <c r="IQ374" s="46"/>
      <c r="IR374" s="46"/>
      <c r="IS374" s="46"/>
      <c r="IT374" s="46"/>
      <c r="IU374" s="46"/>
      <c r="IV374" s="46"/>
      <c r="IW374" s="46"/>
    </row>
    <row r="375" spans="1:257" s="1" customFormat="1" ht="9" customHeight="1">
      <c r="A375" s="43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5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6"/>
      <c r="CD375" s="46"/>
      <c r="CE375" s="46"/>
      <c r="CF375" s="46"/>
      <c r="CG375" s="46"/>
      <c r="CH375" s="46"/>
      <c r="CI375" s="46"/>
      <c r="CJ375" s="46"/>
      <c r="CK375" s="46"/>
      <c r="CL375" s="46"/>
      <c r="CM375" s="46"/>
      <c r="CN375" s="46"/>
      <c r="CO375" s="46"/>
      <c r="CP375" s="46"/>
      <c r="CQ375" s="46"/>
      <c r="CR375" s="46"/>
      <c r="CS375" s="46"/>
      <c r="CT375" s="46"/>
      <c r="CU375" s="46"/>
      <c r="CV375" s="46"/>
      <c r="CW375" s="46"/>
      <c r="CX375" s="46"/>
      <c r="CY375" s="46"/>
      <c r="CZ375" s="46"/>
      <c r="DA375" s="46"/>
      <c r="DB375" s="46"/>
      <c r="DC375" s="46"/>
      <c r="DD375" s="46"/>
      <c r="DE375" s="46"/>
      <c r="DF375" s="46"/>
      <c r="DG375" s="46"/>
      <c r="DH375" s="46"/>
      <c r="DI375" s="46"/>
      <c r="DJ375" s="46"/>
      <c r="DK375" s="46"/>
      <c r="DL375" s="46"/>
      <c r="DM375" s="46"/>
      <c r="DN375" s="46"/>
      <c r="DO375" s="46"/>
      <c r="DP375" s="46"/>
      <c r="DQ375" s="46"/>
      <c r="DR375" s="46"/>
      <c r="DS375" s="46"/>
      <c r="DT375" s="46"/>
      <c r="DU375" s="46"/>
      <c r="DV375" s="46"/>
      <c r="DW375" s="46"/>
      <c r="DX375" s="46"/>
      <c r="DY375" s="46"/>
      <c r="DZ375" s="46"/>
      <c r="EA375" s="46"/>
      <c r="EB375" s="46"/>
      <c r="EC375" s="46"/>
      <c r="ED375" s="46"/>
      <c r="EE375" s="46"/>
      <c r="EF375" s="46"/>
      <c r="EG375" s="46"/>
      <c r="EH375" s="46"/>
      <c r="EI375" s="46"/>
      <c r="EJ375" s="46"/>
      <c r="EK375" s="46"/>
      <c r="EL375" s="46"/>
      <c r="EM375" s="46"/>
      <c r="EN375" s="46"/>
      <c r="EO375" s="46"/>
      <c r="EP375" s="46"/>
      <c r="EQ375" s="46"/>
      <c r="ER375" s="46"/>
      <c r="ES375" s="46"/>
      <c r="ET375" s="46"/>
      <c r="EU375" s="46"/>
      <c r="EV375" s="46"/>
      <c r="EW375" s="46"/>
      <c r="EX375" s="46"/>
      <c r="EY375" s="46"/>
      <c r="EZ375" s="46"/>
      <c r="FA375" s="46"/>
      <c r="FB375" s="46"/>
      <c r="FC375" s="46"/>
      <c r="FD375" s="46"/>
      <c r="FE375" s="46"/>
      <c r="FF375" s="46"/>
      <c r="FG375" s="46"/>
      <c r="FH375" s="46"/>
      <c r="FI375" s="46"/>
      <c r="FJ375" s="46"/>
      <c r="FK375" s="46"/>
      <c r="FL375" s="46"/>
      <c r="FM375" s="46"/>
      <c r="FN375" s="46"/>
      <c r="FO375" s="46"/>
      <c r="FP375" s="46"/>
      <c r="FQ375" s="46"/>
      <c r="FR375" s="46"/>
      <c r="FS375" s="46"/>
      <c r="FT375" s="46"/>
      <c r="FU375" s="46"/>
      <c r="FV375" s="46"/>
      <c r="FW375" s="46"/>
      <c r="FX375" s="46"/>
      <c r="FY375" s="46"/>
      <c r="FZ375" s="46"/>
      <c r="GA375" s="46"/>
      <c r="GB375" s="46"/>
      <c r="GC375" s="46"/>
      <c r="GD375" s="46"/>
      <c r="GE375" s="46"/>
      <c r="GF375" s="46"/>
      <c r="GG375" s="46"/>
      <c r="GH375" s="46"/>
      <c r="GI375" s="46"/>
      <c r="GJ375" s="46"/>
      <c r="GK375" s="46"/>
      <c r="GL375" s="46"/>
      <c r="GM375" s="46"/>
      <c r="GN375" s="46"/>
      <c r="GO375" s="46"/>
      <c r="GP375" s="46"/>
      <c r="GQ375" s="46"/>
      <c r="GR375" s="46"/>
      <c r="GS375" s="46"/>
      <c r="GT375" s="46"/>
      <c r="GU375" s="46"/>
      <c r="GV375" s="46"/>
      <c r="GW375" s="46"/>
      <c r="GX375" s="46"/>
      <c r="GY375" s="46"/>
      <c r="GZ375" s="46"/>
      <c r="HA375" s="46"/>
      <c r="HB375" s="46"/>
      <c r="HC375" s="46"/>
      <c r="HD375" s="46"/>
      <c r="HE375" s="46"/>
      <c r="HF375" s="46"/>
      <c r="HG375" s="46"/>
      <c r="HH375" s="46"/>
      <c r="HI375" s="46"/>
      <c r="HJ375" s="46"/>
      <c r="HK375" s="46"/>
      <c r="HL375" s="46"/>
      <c r="HM375" s="46"/>
      <c r="HN375" s="46"/>
      <c r="HO375" s="46"/>
      <c r="HP375" s="46"/>
      <c r="HQ375" s="46"/>
      <c r="HR375" s="46"/>
      <c r="HS375" s="46"/>
      <c r="HT375" s="46"/>
      <c r="HU375" s="46"/>
      <c r="HV375" s="46"/>
      <c r="HW375" s="46"/>
      <c r="HX375" s="46"/>
      <c r="HY375" s="46"/>
      <c r="HZ375" s="46"/>
      <c r="IA375" s="46"/>
      <c r="IB375" s="46"/>
      <c r="IC375" s="46"/>
      <c r="ID375" s="46"/>
      <c r="IE375" s="46"/>
      <c r="IF375" s="46"/>
      <c r="IG375" s="46"/>
      <c r="IH375" s="46"/>
      <c r="II375" s="46"/>
      <c r="IJ375" s="46"/>
      <c r="IK375" s="46"/>
      <c r="IL375" s="46"/>
      <c r="IM375" s="46"/>
      <c r="IN375" s="46"/>
      <c r="IO375" s="46"/>
      <c r="IP375" s="46"/>
      <c r="IQ375" s="46"/>
      <c r="IR375" s="46"/>
      <c r="IS375" s="46"/>
      <c r="IT375" s="46"/>
      <c r="IU375" s="46"/>
      <c r="IV375" s="46"/>
      <c r="IW375" s="46"/>
    </row>
    <row r="376" spans="1:257" s="1" customFormat="1" ht="9" customHeight="1">
      <c r="A376" s="43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5"/>
      <c r="BC376" s="44"/>
      <c r="BD376" s="44"/>
      <c r="BE376" s="44"/>
      <c r="BF376" s="44"/>
      <c r="BG376" s="44"/>
      <c r="BH376" s="44"/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4"/>
      <c r="BT376" s="44"/>
      <c r="BU376" s="44"/>
      <c r="BV376" s="44"/>
      <c r="BW376" s="44"/>
      <c r="BX376" s="44"/>
      <c r="BY376" s="44"/>
      <c r="BZ376" s="44"/>
      <c r="CA376" s="44"/>
      <c r="CB376" s="44"/>
      <c r="CC376" s="46"/>
      <c r="CD376" s="46"/>
      <c r="CE376" s="46"/>
      <c r="CF376" s="46"/>
      <c r="CG376" s="46"/>
      <c r="CH376" s="46"/>
      <c r="CI376" s="46"/>
      <c r="CJ376" s="46"/>
      <c r="CK376" s="46"/>
      <c r="CL376" s="46"/>
      <c r="CM376" s="46"/>
      <c r="CN376" s="46"/>
      <c r="CO376" s="46"/>
      <c r="CP376" s="46"/>
      <c r="CQ376" s="46"/>
      <c r="CR376" s="46"/>
      <c r="CS376" s="46"/>
      <c r="CT376" s="46"/>
      <c r="CU376" s="46"/>
      <c r="CV376" s="46"/>
      <c r="CW376" s="46"/>
      <c r="CX376" s="46"/>
      <c r="CY376" s="46"/>
      <c r="CZ376" s="46"/>
      <c r="DA376" s="46"/>
      <c r="DB376" s="46"/>
      <c r="DC376" s="46"/>
      <c r="DD376" s="46"/>
      <c r="DE376" s="46"/>
      <c r="DF376" s="46"/>
      <c r="DG376" s="46"/>
      <c r="DH376" s="46"/>
      <c r="DI376" s="46"/>
      <c r="DJ376" s="46"/>
      <c r="DK376" s="46"/>
      <c r="DL376" s="46"/>
      <c r="DM376" s="46"/>
      <c r="DN376" s="46"/>
      <c r="DO376" s="46"/>
      <c r="DP376" s="46"/>
      <c r="DQ376" s="46"/>
      <c r="DR376" s="46"/>
      <c r="DS376" s="46"/>
      <c r="DT376" s="46"/>
      <c r="DU376" s="46"/>
      <c r="DV376" s="46"/>
      <c r="DW376" s="46"/>
      <c r="DX376" s="46"/>
      <c r="DY376" s="46"/>
      <c r="DZ376" s="46"/>
      <c r="EA376" s="46"/>
      <c r="EB376" s="46"/>
      <c r="EC376" s="46"/>
      <c r="ED376" s="46"/>
      <c r="EE376" s="46"/>
      <c r="EF376" s="46"/>
      <c r="EG376" s="46"/>
      <c r="EH376" s="46"/>
      <c r="EI376" s="46"/>
      <c r="EJ376" s="46"/>
      <c r="EK376" s="46"/>
      <c r="EL376" s="46"/>
      <c r="EM376" s="46"/>
      <c r="EN376" s="46"/>
      <c r="EO376" s="46"/>
      <c r="EP376" s="46"/>
      <c r="EQ376" s="46"/>
      <c r="ER376" s="46"/>
      <c r="ES376" s="46"/>
      <c r="ET376" s="46"/>
      <c r="EU376" s="46"/>
      <c r="EV376" s="46"/>
      <c r="EW376" s="46"/>
      <c r="EX376" s="46"/>
      <c r="EY376" s="46"/>
      <c r="EZ376" s="46"/>
      <c r="FA376" s="46"/>
      <c r="FB376" s="46"/>
      <c r="FC376" s="46"/>
      <c r="FD376" s="46"/>
      <c r="FE376" s="46"/>
      <c r="FF376" s="46"/>
      <c r="FG376" s="46"/>
      <c r="FH376" s="46"/>
      <c r="FI376" s="46"/>
      <c r="FJ376" s="46"/>
      <c r="FK376" s="46"/>
      <c r="FL376" s="46"/>
      <c r="FM376" s="46"/>
      <c r="FN376" s="46"/>
      <c r="FO376" s="46"/>
      <c r="FP376" s="46"/>
      <c r="FQ376" s="46"/>
      <c r="FR376" s="46"/>
      <c r="FS376" s="46"/>
      <c r="FT376" s="46"/>
      <c r="FU376" s="46"/>
      <c r="FV376" s="46"/>
      <c r="FW376" s="46"/>
      <c r="FX376" s="46"/>
      <c r="FY376" s="46"/>
      <c r="FZ376" s="46"/>
      <c r="GA376" s="46"/>
      <c r="GB376" s="46"/>
      <c r="GC376" s="46"/>
      <c r="GD376" s="46"/>
      <c r="GE376" s="46"/>
      <c r="GF376" s="46"/>
      <c r="GG376" s="46"/>
      <c r="GH376" s="46"/>
      <c r="GI376" s="46"/>
      <c r="GJ376" s="46"/>
      <c r="GK376" s="46"/>
      <c r="GL376" s="46"/>
      <c r="GM376" s="46"/>
      <c r="GN376" s="46"/>
      <c r="GO376" s="46"/>
      <c r="GP376" s="46"/>
      <c r="GQ376" s="46"/>
      <c r="GR376" s="46"/>
      <c r="GS376" s="46"/>
      <c r="GT376" s="46"/>
      <c r="GU376" s="46"/>
      <c r="GV376" s="46"/>
      <c r="GW376" s="46"/>
      <c r="GX376" s="46"/>
      <c r="GY376" s="46"/>
      <c r="GZ376" s="46"/>
      <c r="HA376" s="46"/>
      <c r="HB376" s="46"/>
      <c r="HC376" s="46"/>
      <c r="HD376" s="46"/>
      <c r="HE376" s="46"/>
      <c r="HF376" s="46"/>
      <c r="HG376" s="46"/>
      <c r="HH376" s="46"/>
      <c r="HI376" s="46"/>
      <c r="HJ376" s="46"/>
      <c r="HK376" s="46"/>
      <c r="HL376" s="46"/>
      <c r="HM376" s="46"/>
      <c r="HN376" s="46"/>
      <c r="HO376" s="46"/>
      <c r="HP376" s="46"/>
      <c r="HQ376" s="46"/>
      <c r="HR376" s="46"/>
      <c r="HS376" s="46"/>
      <c r="HT376" s="46"/>
      <c r="HU376" s="46"/>
      <c r="HV376" s="46"/>
      <c r="HW376" s="46"/>
      <c r="HX376" s="46"/>
      <c r="HY376" s="46"/>
      <c r="HZ376" s="46"/>
      <c r="IA376" s="46"/>
      <c r="IB376" s="46"/>
      <c r="IC376" s="46"/>
      <c r="ID376" s="46"/>
      <c r="IE376" s="46"/>
      <c r="IF376" s="46"/>
      <c r="IG376" s="46"/>
      <c r="IH376" s="46"/>
      <c r="II376" s="46"/>
      <c r="IJ376" s="46"/>
      <c r="IK376" s="46"/>
      <c r="IL376" s="46"/>
      <c r="IM376" s="46"/>
      <c r="IN376" s="46"/>
      <c r="IO376" s="46"/>
      <c r="IP376" s="46"/>
      <c r="IQ376" s="46"/>
      <c r="IR376" s="46"/>
      <c r="IS376" s="46"/>
      <c r="IT376" s="46"/>
      <c r="IU376" s="46"/>
      <c r="IV376" s="46"/>
      <c r="IW376" s="46"/>
    </row>
    <row r="377" spans="1:257" s="1" customFormat="1" ht="9" customHeight="1">
      <c r="A377" s="43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5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6"/>
      <c r="CD377" s="46"/>
      <c r="CE377" s="46"/>
      <c r="CF377" s="46"/>
      <c r="CG377" s="46"/>
      <c r="CH377" s="46"/>
      <c r="CI377" s="46"/>
      <c r="CJ377" s="46"/>
      <c r="CK377" s="46"/>
      <c r="CL377" s="46"/>
      <c r="CM377" s="46"/>
      <c r="CN377" s="46"/>
      <c r="CO377" s="46"/>
      <c r="CP377" s="46"/>
      <c r="CQ377" s="46"/>
      <c r="CR377" s="46"/>
      <c r="CS377" s="46"/>
      <c r="CT377" s="46"/>
      <c r="CU377" s="46"/>
      <c r="CV377" s="46"/>
      <c r="CW377" s="46"/>
      <c r="CX377" s="46"/>
      <c r="CY377" s="46"/>
      <c r="CZ377" s="46"/>
      <c r="DA377" s="46"/>
      <c r="DB377" s="46"/>
      <c r="DC377" s="46"/>
      <c r="DD377" s="46"/>
      <c r="DE377" s="46"/>
      <c r="DF377" s="46"/>
      <c r="DG377" s="46"/>
      <c r="DH377" s="46"/>
      <c r="DI377" s="46"/>
      <c r="DJ377" s="46"/>
      <c r="DK377" s="46"/>
      <c r="DL377" s="46"/>
      <c r="DM377" s="46"/>
      <c r="DN377" s="46"/>
      <c r="DO377" s="46"/>
      <c r="DP377" s="46"/>
      <c r="DQ377" s="46"/>
      <c r="DR377" s="46"/>
      <c r="DS377" s="46"/>
      <c r="DT377" s="46"/>
      <c r="DU377" s="46"/>
      <c r="DV377" s="46"/>
      <c r="DW377" s="46"/>
      <c r="DX377" s="46"/>
      <c r="DY377" s="46"/>
      <c r="DZ377" s="46"/>
      <c r="EA377" s="46"/>
      <c r="EB377" s="46"/>
      <c r="EC377" s="46"/>
      <c r="ED377" s="46"/>
      <c r="EE377" s="46"/>
      <c r="EF377" s="46"/>
      <c r="EG377" s="46"/>
      <c r="EH377" s="46"/>
      <c r="EI377" s="46"/>
      <c r="EJ377" s="46"/>
      <c r="EK377" s="46"/>
      <c r="EL377" s="46"/>
      <c r="EM377" s="46"/>
      <c r="EN377" s="46"/>
      <c r="EO377" s="46"/>
      <c r="EP377" s="46"/>
      <c r="EQ377" s="46"/>
      <c r="ER377" s="46"/>
      <c r="ES377" s="46"/>
      <c r="ET377" s="46"/>
      <c r="EU377" s="46"/>
      <c r="EV377" s="46"/>
      <c r="EW377" s="46"/>
      <c r="EX377" s="46"/>
      <c r="EY377" s="46"/>
      <c r="EZ377" s="46"/>
      <c r="FA377" s="46"/>
      <c r="FB377" s="46"/>
      <c r="FC377" s="46"/>
      <c r="FD377" s="46"/>
      <c r="FE377" s="46"/>
      <c r="FF377" s="46"/>
      <c r="FG377" s="46"/>
      <c r="FH377" s="46"/>
      <c r="FI377" s="46"/>
      <c r="FJ377" s="46"/>
      <c r="FK377" s="46"/>
      <c r="FL377" s="46"/>
      <c r="FM377" s="46"/>
      <c r="FN377" s="46"/>
      <c r="FO377" s="46"/>
      <c r="FP377" s="46"/>
      <c r="FQ377" s="46"/>
      <c r="FR377" s="46"/>
      <c r="FS377" s="46"/>
      <c r="FT377" s="46"/>
      <c r="FU377" s="46"/>
      <c r="FV377" s="46"/>
      <c r="FW377" s="46"/>
      <c r="FX377" s="46"/>
      <c r="FY377" s="46"/>
      <c r="FZ377" s="46"/>
      <c r="GA377" s="46"/>
      <c r="GB377" s="46"/>
      <c r="GC377" s="46"/>
      <c r="GD377" s="46"/>
      <c r="GE377" s="46"/>
      <c r="GF377" s="46"/>
      <c r="GG377" s="46"/>
      <c r="GH377" s="46"/>
      <c r="GI377" s="46"/>
      <c r="GJ377" s="46"/>
      <c r="GK377" s="46"/>
      <c r="GL377" s="46"/>
      <c r="GM377" s="46"/>
      <c r="GN377" s="46"/>
      <c r="GO377" s="46"/>
      <c r="GP377" s="46"/>
      <c r="GQ377" s="46"/>
      <c r="GR377" s="46"/>
      <c r="GS377" s="46"/>
      <c r="GT377" s="46"/>
      <c r="GU377" s="46"/>
      <c r="GV377" s="46"/>
      <c r="GW377" s="46"/>
      <c r="GX377" s="46"/>
      <c r="GY377" s="46"/>
      <c r="GZ377" s="46"/>
      <c r="HA377" s="46"/>
      <c r="HB377" s="46"/>
      <c r="HC377" s="46"/>
      <c r="HD377" s="46"/>
      <c r="HE377" s="46"/>
      <c r="HF377" s="46"/>
      <c r="HG377" s="46"/>
      <c r="HH377" s="46"/>
      <c r="HI377" s="46"/>
      <c r="HJ377" s="46"/>
      <c r="HK377" s="46"/>
      <c r="HL377" s="46"/>
      <c r="HM377" s="46"/>
      <c r="HN377" s="46"/>
      <c r="HO377" s="46"/>
      <c r="HP377" s="46"/>
      <c r="HQ377" s="46"/>
      <c r="HR377" s="46"/>
      <c r="HS377" s="46"/>
      <c r="HT377" s="46"/>
      <c r="HU377" s="46"/>
      <c r="HV377" s="46"/>
      <c r="HW377" s="46"/>
      <c r="HX377" s="46"/>
      <c r="HY377" s="46"/>
      <c r="HZ377" s="46"/>
      <c r="IA377" s="46"/>
      <c r="IB377" s="46"/>
      <c r="IC377" s="46"/>
      <c r="ID377" s="46"/>
      <c r="IE377" s="46"/>
      <c r="IF377" s="46"/>
      <c r="IG377" s="46"/>
      <c r="IH377" s="46"/>
      <c r="II377" s="46"/>
      <c r="IJ377" s="46"/>
      <c r="IK377" s="46"/>
      <c r="IL377" s="46"/>
      <c r="IM377" s="46"/>
      <c r="IN377" s="46"/>
      <c r="IO377" s="46"/>
      <c r="IP377" s="46"/>
      <c r="IQ377" s="46"/>
      <c r="IR377" s="46"/>
      <c r="IS377" s="46"/>
      <c r="IT377" s="46"/>
      <c r="IU377" s="46"/>
      <c r="IV377" s="46"/>
      <c r="IW377" s="46"/>
    </row>
    <row r="378" spans="1:257" s="1" customFormat="1" ht="9" customHeight="1">
      <c r="A378" s="43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5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6"/>
      <c r="CD378" s="46"/>
      <c r="CE378" s="46"/>
      <c r="CF378" s="46"/>
      <c r="CG378" s="46"/>
      <c r="CH378" s="46"/>
      <c r="CI378" s="46"/>
      <c r="CJ378" s="46"/>
      <c r="CK378" s="46"/>
      <c r="CL378" s="46"/>
      <c r="CM378" s="46"/>
      <c r="CN378" s="46"/>
      <c r="CO378" s="46"/>
      <c r="CP378" s="46"/>
      <c r="CQ378" s="46"/>
      <c r="CR378" s="46"/>
      <c r="CS378" s="46"/>
      <c r="CT378" s="46"/>
      <c r="CU378" s="46"/>
      <c r="CV378" s="46"/>
      <c r="CW378" s="46"/>
      <c r="CX378" s="46"/>
      <c r="CY378" s="46"/>
      <c r="CZ378" s="46"/>
      <c r="DA378" s="46"/>
      <c r="DB378" s="46"/>
      <c r="DC378" s="46"/>
      <c r="DD378" s="46"/>
      <c r="DE378" s="46"/>
      <c r="DF378" s="46"/>
      <c r="DG378" s="46"/>
      <c r="DH378" s="46"/>
      <c r="DI378" s="46"/>
      <c r="DJ378" s="46"/>
      <c r="DK378" s="46"/>
      <c r="DL378" s="46"/>
      <c r="DM378" s="46"/>
      <c r="DN378" s="46"/>
      <c r="DO378" s="46"/>
      <c r="DP378" s="46"/>
      <c r="DQ378" s="46"/>
      <c r="DR378" s="46"/>
      <c r="DS378" s="46"/>
      <c r="DT378" s="46"/>
      <c r="DU378" s="46"/>
      <c r="DV378" s="46"/>
      <c r="DW378" s="46"/>
      <c r="DX378" s="46"/>
      <c r="DY378" s="46"/>
      <c r="DZ378" s="46"/>
      <c r="EA378" s="46"/>
      <c r="EB378" s="46"/>
      <c r="EC378" s="46"/>
      <c r="ED378" s="46"/>
      <c r="EE378" s="46"/>
      <c r="EF378" s="46"/>
      <c r="EG378" s="46"/>
      <c r="EH378" s="46"/>
      <c r="EI378" s="46"/>
      <c r="EJ378" s="46"/>
      <c r="EK378" s="46"/>
      <c r="EL378" s="46"/>
      <c r="EM378" s="46"/>
      <c r="EN378" s="46"/>
      <c r="EO378" s="46"/>
      <c r="EP378" s="46"/>
      <c r="EQ378" s="46"/>
      <c r="ER378" s="46"/>
      <c r="ES378" s="46"/>
      <c r="ET378" s="46"/>
      <c r="EU378" s="46"/>
      <c r="EV378" s="46"/>
      <c r="EW378" s="46"/>
      <c r="EX378" s="46"/>
      <c r="EY378" s="46"/>
      <c r="EZ378" s="46"/>
      <c r="FA378" s="46"/>
      <c r="FB378" s="46"/>
      <c r="FC378" s="46"/>
      <c r="FD378" s="46"/>
      <c r="FE378" s="46"/>
      <c r="FF378" s="46"/>
      <c r="FG378" s="46"/>
      <c r="FH378" s="46"/>
      <c r="FI378" s="46"/>
      <c r="FJ378" s="46"/>
      <c r="FK378" s="46"/>
      <c r="FL378" s="46"/>
      <c r="FM378" s="46"/>
      <c r="FN378" s="46"/>
      <c r="FO378" s="46"/>
      <c r="FP378" s="46"/>
      <c r="FQ378" s="46"/>
      <c r="FR378" s="46"/>
      <c r="FS378" s="46"/>
      <c r="FT378" s="46"/>
      <c r="FU378" s="46"/>
      <c r="FV378" s="46"/>
      <c r="FW378" s="46"/>
      <c r="FX378" s="46"/>
      <c r="FY378" s="46"/>
      <c r="FZ378" s="46"/>
      <c r="GA378" s="46"/>
      <c r="GB378" s="46"/>
      <c r="GC378" s="46"/>
      <c r="GD378" s="46"/>
      <c r="GE378" s="46"/>
      <c r="GF378" s="46"/>
      <c r="GG378" s="46"/>
      <c r="GH378" s="46"/>
      <c r="GI378" s="46"/>
      <c r="GJ378" s="46"/>
      <c r="GK378" s="46"/>
      <c r="GL378" s="46"/>
      <c r="GM378" s="46"/>
      <c r="GN378" s="46"/>
      <c r="GO378" s="46"/>
      <c r="GP378" s="46"/>
      <c r="GQ378" s="46"/>
      <c r="GR378" s="46"/>
      <c r="GS378" s="46"/>
      <c r="GT378" s="46"/>
      <c r="GU378" s="46"/>
      <c r="GV378" s="46"/>
      <c r="GW378" s="46"/>
      <c r="GX378" s="46"/>
      <c r="GY378" s="46"/>
      <c r="GZ378" s="46"/>
      <c r="HA378" s="46"/>
      <c r="HB378" s="46"/>
      <c r="HC378" s="46"/>
      <c r="HD378" s="46"/>
      <c r="HE378" s="46"/>
      <c r="HF378" s="46"/>
      <c r="HG378" s="46"/>
      <c r="HH378" s="46"/>
      <c r="HI378" s="46"/>
      <c r="HJ378" s="46"/>
      <c r="HK378" s="46"/>
      <c r="HL378" s="46"/>
      <c r="HM378" s="46"/>
      <c r="HN378" s="46"/>
      <c r="HO378" s="46"/>
      <c r="HP378" s="46"/>
      <c r="HQ378" s="46"/>
      <c r="HR378" s="46"/>
      <c r="HS378" s="46"/>
      <c r="HT378" s="46"/>
      <c r="HU378" s="46"/>
      <c r="HV378" s="46"/>
      <c r="HW378" s="46"/>
      <c r="HX378" s="46"/>
      <c r="HY378" s="46"/>
      <c r="HZ378" s="46"/>
      <c r="IA378" s="46"/>
      <c r="IB378" s="46"/>
      <c r="IC378" s="46"/>
      <c r="ID378" s="46"/>
      <c r="IE378" s="46"/>
      <c r="IF378" s="46"/>
      <c r="IG378" s="46"/>
      <c r="IH378" s="46"/>
      <c r="II378" s="46"/>
      <c r="IJ378" s="46"/>
      <c r="IK378" s="46"/>
      <c r="IL378" s="46"/>
      <c r="IM378" s="46"/>
      <c r="IN378" s="46"/>
      <c r="IO378" s="46"/>
      <c r="IP378" s="46"/>
      <c r="IQ378" s="46"/>
      <c r="IR378" s="46"/>
      <c r="IS378" s="46"/>
      <c r="IT378" s="46"/>
      <c r="IU378" s="46"/>
      <c r="IV378" s="46"/>
      <c r="IW378" s="46"/>
    </row>
    <row r="379" spans="1:257" s="1" customFormat="1" ht="9" customHeight="1">
      <c r="A379" s="43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5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6"/>
      <c r="CD379" s="46"/>
      <c r="CE379" s="46"/>
      <c r="CF379" s="46"/>
      <c r="CG379" s="46"/>
      <c r="CH379" s="46"/>
      <c r="CI379" s="46"/>
      <c r="CJ379" s="46"/>
      <c r="CK379" s="46"/>
      <c r="CL379" s="46"/>
      <c r="CM379" s="46"/>
      <c r="CN379" s="46"/>
      <c r="CO379" s="46"/>
      <c r="CP379" s="46"/>
      <c r="CQ379" s="46"/>
      <c r="CR379" s="46"/>
      <c r="CS379" s="46"/>
      <c r="CT379" s="46"/>
      <c r="CU379" s="46"/>
      <c r="CV379" s="46"/>
      <c r="CW379" s="46"/>
      <c r="CX379" s="46"/>
      <c r="CY379" s="46"/>
      <c r="CZ379" s="46"/>
      <c r="DA379" s="46"/>
      <c r="DB379" s="46"/>
      <c r="DC379" s="46"/>
      <c r="DD379" s="46"/>
      <c r="DE379" s="46"/>
      <c r="DF379" s="46"/>
      <c r="DG379" s="46"/>
      <c r="DH379" s="46"/>
      <c r="DI379" s="46"/>
      <c r="DJ379" s="46"/>
      <c r="DK379" s="46"/>
      <c r="DL379" s="46"/>
      <c r="DM379" s="46"/>
      <c r="DN379" s="46"/>
      <c r="DO379" s="46"/>
      <c r="DP379" s="46"/>
      <c r="DQ379" s="46"/>
      <c r="DR379" s="46"/>
      <c r="DS379" s="46"/>
      <c r="DT379" s="46"/>
      <c r="DU379" s="46"/>
      <c r="DV379" s="46"/>
      <c r="DW379" s="46"/>
      <c r="DX379" s="46"/>
      <c r="DY379" s="46"/>
      <c r="DZ379" s="46"/>
      <c r="EA379" s="46"/>
      <c r="EB379" s="46"/>
      <c r="EC379" s="46"/>
      <c r="ED379" s="46"/>
      <c r="EE379" s="46"/>
      <c r="EF379" s="46"/>
      <c r="EG379" s="46"/>
      <c r="EH379" s="46"/>
      <c r="EI379" s="46"/>
      <c r="EJ379" s="46"/>
      <c r="EK379" s="46"/>
      <c r="EL379" s="46"/>
      <c r="EM379" s="46"/>
      <c r="EN379" s="46"/>
      <c r="EO379" s="46"/>
      <c r="EP379" s="46"/>
      <c r="EQ379" s="46"/>
      <c r="ER379" s="46"/>
      <c r="ES379" s="46"/>
      <c r="ET379" s="46"/>
      <c r="EU379" s="46"/>
      <c r="EV379" s="46"/>
      <c r="EW379" s="46"/>
      <c r="EX379" s="46"/>
      <c r="EY379" s="46"/>
      <c r="EZ379" s="46"/>
      <c r="FA379" s="46"/>
      <c r="FB379" s="46"/>
      <c r="FC379" s="46"/>
      <c r="FD379" s="46"/>
      <c r="FE379" s="46"/>
      <c r="FF379" s="46"/>
      <c r="FG379" s="46"/>
      <c r="FH379" s="46"/>
      <c r="FI379" s="46"/>
      <c r="FJ379" s="46"/>
      <c r="FK379" s="46"/>
      <c r="FL379" s="46"/>
      <c r="FM379" s="46"/>
      <c r="FN379" s="46"/>
      <c r="FO379" s="46"/>
      <c r="FP379" s="46"/>
      <c r="FQ379" s="46"/>
      <c r="FR379" s="46"/>
      <c r="FS379" s="46"/>
      <c r="FT379" s="46"/>
      <c r="FU379" s="46"/>
      <c r="FV379" s="46"/>
      <c r="FW379" s="46"/>
      <c r="FX379" s="46"/>
      <c r="FY379" s="46"/>
      <c r="FZ379" s="46"/>
      <c r="GA379" s="46"/>
      <c r="GB379" s="46"/>
      <c r="GC379" s="46"/>
      <c r="GD379" s="46"/>
      <c r="GE379" s="46"/>
      <c r="GF379" s="46"/>
      <c r="GG379" s="46"/>
      <c r="GH379" s="46"/>
      <c r="GI379" s="46"/>
      <c r="GJ379" s="46"/>
      <c r="GK379" s="46"/>
      <c r="GL379" s="46"/>
      <c r="GM379" s="46"/>
      <c r="GN379" s="46"/>
      <c r="GO379" s="46"/>
      <c r="GP379" s="46"/>
      <c r="GQ379" s="46"/>
      <c r="GR379" s="46"/>
      <c r="GS379" s="46"/>
      <c r="GT379" s="46"/>
      <c r="GU379" s="46"/>
      <c r="GV379" s="46"/>
      <c r="GW379" s="46"/>
      <c r="GX379" s="46"/>
      <c r="GY379" s="46"/>
      <c r="GZ379" s="46"/>
      <c r="HA379" s="46"/>
      <c r="HB379" s="46"/>
      <c r="HC379" s="46"/>
      <c r="HD379" s="46"/>
      <c r="HE379" s="46"/>
      <c r="HF379" s="46"/>
      <c r="HG379" s="46"/>
      <c r="HH379" s="46"/>
      <c r="HI379" s="46"/>
      <c r="HJ379" s="46"/>
      <c r="HK379" s="46"/>
      <c r="HL379" s="46"/>
      <c r="HM379" s="46"/>
      <c r="HN379" s="46"/>
      <c r="HO379" s="46"/>
      <c r="HP379" s="46"/>
      <c r="HQ379" s="46"/>
      <c r="HR379" s="46"/>
      <c r="HS379" s="46"/>
      <c r="HT379" s="46"/>
      <c r="HU379" s="46"/>
      <c r="HV379" s="46"/>
      <c r="HW379" s="46"/>
      <c r="HX379" s="46"/>
      <c r="HY379" s="46"/>
      <c r="HZ379" s="46"/>
      <c r="IA379" s="46"/>
      <c r="IB379" s="46"/>
      <c r="IC379" s="46"/>
      <c r="ID379" s="46"/>
      <c r="IE379" s="46"/>
      <c r="IF379" s="46"/>
      <c r="IG379" s="46"/>
      <c r="IH379" s="46"/>
      <c r="II379" s="46"/>
      <c r="IJ379" s="46"/>
      <c r="IK379" s="46"/>
      <c r="IL379" s="46"/>
      <c r="IM379" s="46"/>
      <c r="IN379" s="46"/>
      <c r="IO379" s="46"/>
      <c r="IP379" s="46"/>
      <c r="IQ379" s="46"/>
      <c r="IR379" s="46"/>
      <c r="IS379" s="46"/>
      <c r="IT379" s="46"/>
      <c r="IU379" s="46"/>
      <c r="IV379" s="46"/>
      <c r="IW379" s="46"/>
    </row>
    <row r="380" spans="1:257" s="1" customFormat="1" ht="9" customHeight="1">
      <c r="A380" s="43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5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6"/>
      <c r="CD380" s="46"/>
      <c r="CE380" s="46"/>
      <c r="CF380" s="46"/>
      <c r="CG380" s="46"/>
      <c r="CH380" s="46"/>
      <c r="CI380" s="46"/>
      <c r="CJ380" s="46"/>
      <c r="CK380" s="46"/>
      <c r="CL380" s="46"/>
      <c r="CM380" s="46"/>
      <c r="CN380" s="46"/>
      <c r="CO380" s="46"/>
      <c r="CP380" s="46"/>
      <c r="CQ380" s="46"/>
      <c r="CR380" s="46"/>
      <c r="CS380" s="46"/>
      <c r="CT380" s="46"/>
      <c r="CU380" s="46"/>
      <c r="CV380" s="46"/>
      <c r="CW380" s="46"/>
      <c r="CX380" s="46"/>
      <c r="CY380" s="46"/>
      <c r="CZ380" s="46"/>
      <c r="DA380" s="46"/>
      <c r="DB380" s="46"/>
      <c r="DC380" s="46"/>
      <c r="DD380" s="46"/>
      <c r="DE380" s="46"/>
      <c r="DF380" s="46"/>
      <c r="DG380" s="46"/>
      <c r="DH380" s="46"/>
      <c r="DI380" s="46"/>
      <c r="DJ380" s="46"/>
      <c r="DK380" s="46"/>
      <c r="DL380" s="46"/>
      <c r="DM380" s="46"/>
      <c r="DN380" s="46"/>
      <c r="DO380" s="46"/>
      <c r="DP380" s="46"/>
      <c r="DQ380" s="46"/>
      <c r="DR380" s="46"/>
      <c r="DS380" s="46"/>
      <c r="DT380" s="46"/>
      <c r="DU380" s="46"/>
      <c r="DV380" s="46"/>
      <c r="DW380" s="46"/>
      <c r="DX380" s="46"/>
      <c r="DY380" s="46"/>
      <c r="DZ380" s="46"/>
      <c r="EA380" s="46"/>
      <c r="EB380" s="46"/>
      <c r="EC380" s="46"/>
      <c r="ED380" s="46"/>
      <c r="EE380" s="46"/>
      <c r="EF380" s="46"/>
      <c r="EG380" s="46"/>
      <c r="EH380" s="46"/>
      <c r="EI380" s="46"/>
      <c r="EJ380" s="46"/>
      <c r="EK380" s="46"/>
      <c r="EL380" s="46"/>
      <c r="EM380" s="46"/>
      <c r="EN380" s="46"/>
      <c r="EO380" s="46"/>
      <c r="EP380" s="46"/>
      <c r="EQ380" s="46"/>
      <c r="ER380" s="46"/>
      <c r="ES380" s="46"/>
      <c r="ET380" s="46"/>
      <c r="EU380" s="46"/>
      <c r="EV380" s="46"/>
      <c r="EW380" s="46"/>
      <c r="EX380" s="46"/>
      <c r="EY380" s="46"/>
      <c r="EZ380" s="46"/>
      <c r="FA380" s="46"/>
      <c r="FB380" s="46"/>
      <c r="FC380" s="46"/>
      <c r="FD380" s="46"/>
      <c r="FE380" s="46"/>
      <c r="FF380" s="46"/>
      <c r="FG380" s="46"/>
      <c r="FH380" s="46"/>
      <c r="FI380" s="46"/>
      <c r="FJ380" s="46"/>
      <c r="FK380" s="46"/>
      <c r="FL380" s="46"/>
      <c r="FM380" s="46"/>
      <c r="FN380" s="46"/>
      <c r="FO380" s="46"/>
      <c r="FP380" s="46"/>
      <c r="FQ380" s="46"/>
      <c r="FR380" s="46"/>
      <c r="FS380" s="46"/>
      <c r="FT380" s="46"/>
      <c r="FU380" s="46"/>
      <c r="FV380" s="46"/>
      <c r="FW380" s="46"/>
      <c r="FX380" s="46"/>
      <c r="FY380" s="46"/>
      <c r="FZ380" s="46"/>
      <c r="GA380" s="46"/>
      <c r="GB380" s="46"/>
      <c r="GC380" s="46"/>
      <c r="GD380" s="46"/>
      <c r="GE380" s="46"/>
      <c r="GF380" s="46"/>
      <c r="GG380" s="46"/>
      <c r="GH380" s="46"/>
      <c r="GI380" s="46"/>
      <c r="GJ380" s="46"/>
      <c r="GK380" s="46"/>
      <c r="GL380" s="46"/>
      <c r="GM380" s="46"/>
      <c r="GN380" s="46"/>
      <c r="GO380" s="46"/>
      <c r="GP380" s="46"/>
      <c r="GQ380" s="46"/>
      <c r="GR380" s="46"/>
      <c r="GS380" s="46"/>
      <c r="GT380" s="46"/>
      <c r="GU380" s="46"/>
      <c r="GV380" s="46"/>
      <c r="GW380" s="46"/>
      <c r="GX380" s="46"/>
      <c r="GY380" s="46"/>
      <c r="GZ380" s="46"/>
      <c r="HA380" s="46"/>
      <c r="HB380" s="46"/>
      <c r="HC380" s="46"/>
      <c r="HD380" s="46"/>
      <c r="HE380" s="46"/>
      <c r="HF380" s="46"/>
      <c r="HG380" s="46"/>
      <c r="HH380" s="46"/>
      <c r="HI380" s="46"/>
      <c r="HJ380" s="46"/>
      <c r="HK380" s="46"/>
      <c r="HL380" s="46"/>
      <c r="HM380" s="46"/>
      <c r="HN380" s="46"/>
      <c r="HO380" s="46"/>
      <c r="HP380" s="46"/>
      <c r="HQ380" s="46"/>
      <c r="HR380" s="46"/>
      <c r="HS380" s="46"/>
      <c r="HT380" s="46"/>
      <c r="HU380" s="46"/>
      <c r="HV380" s="46"/>
      <c r="HW380" s="46"/>
      <c r="HX380" s="46"/>
      <c r="HY380" s="46"/>
      <c r="HZ380" s="46"/>
      <c r="IA380" s="46"/>
      <c r="IB380" s="46"/>
      <c r="IC380" s="46"/>
      <c r="ID380" s="46"/>
      <c r="IE380" s="46"/>
      <c r="IF380" s="46"/>
      <c r="IG380" s="46"/>
      <c r="IH380" s="46"/>
      <c r="II380" s="46"/>
      <c r="IJ380" s="46"/>
      <c r="IK380" s="46"/>
      <c r="IL380" s="46"/>
      <c r="IM380" s="46"/>
      <c r="IN380" s="46"/>
      <c r="IO380" s="46"/>
      <c r="IP380" s="46"/>
      <c r="IQ380" s="46"/>
      <c r="IR380" s="46"/>
      <c r="IS380" s="46"/>
      <c r="IT380" s="46"/>
      <c r="IU380" s="46"/>
      <c r="IV380" s="46"/>
      <c r="IW380" s="46"/>
    </row>
    <row r="381" spans="1:257" s="1" customFormat="1" ht="9" customHeight="1">
      <c r="A381" s="43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  <c r="BB381" s="45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6"/>
      <c r="CD381" s="46"/>
      <c r="CE381" s="46"/>
      <c r="CF381" s="46"/>
      <c r="CG381" s="46"/>
      <c r="CH381" s="46"/>
      <c r="CI381" s="46"/>
      <c r="CJ381" s="46"/>
      <c r="CK381" s="46"/>
      <c r="CL381" s="46"/>
      <c r="CM381" s="46"/>
      <c r="CN381" s="46"/>
      <c r="CO381" s="46"/>
      <c r="CP381" s="46"/>
      <c r="CQ381" s="46"/>
      <c r="CR381" s="46"/>
      <c r="CS381" s="46"/>
      <c r="CT381" s="46"/>
      <c r="CU381" s="46"/>
      <c r="CV381" s="46"/>
      <c r="CW381" s="46"/>
      <c r="CX381" s="46"/>
      <c r="CY381" s="46"/>
      <c r="CZ381" s="46"/>
      <c r="DA381" s="46"/>
      <c r="DB381" s="46"/>
      <c r="DC381" s="46"/>
      <c r="DD381" s="46"/>
      <c r="DE381" s="46"/>
      <c r="DF381" s="46"/>
      <c r="DG381" s="46"/>
      <c r="DH381" s="46"/>
      <c r="DI381" s="46"/>
      <c r="DJ381" s="46"/>
      <c r="DK381" s="46"/>
      <c r="DL381" s="46"/>
      <c r="DM381" s="46"/>
      <c r="DN381" s="46"/>
      <c r="DO381" s="46"/>
      <c r="DP381" s="46"/>
      <c r="DQ381" s="46"/>
      <c r="DR381" s="46"/>
      <c r="DS381" s="46"/>
      <c r="DT381" s="46"/>
      <c r="DU381" s="46"/>
      <c r="DV381" s="46"/>
      <c r="DW381" s="46"/>
      <c r="DX381" s="46"/>
      <c r="DY381" s="46"/>
      <c r="DZ381" s="46"/>
      <c r="EA381" s="46"/>
      <c r="EB381" s="46"/>
      <c r="EC381" s="46"/>
      <c r="ED381" s="46"/>
      <c r="EE381" s="46"/>
      <c r="EF381" s="46"/>
      <c r="EG381" s="46"/>
      <c r="EH381" s="46"/>
      <c r="EI381" s="46"/>
      <c r="EJ381" s="46"/>
      <c r="EK381" s="46"/>
      <c r="EL381" s="46"/>
      <c r="EM381" s="46"/>
      <c r="EN381" s="46"/>
      <c r="EO381" s="46"/>
      <c r="EP381" s="46"/>
      <c r="EQ381" s="46"/>
      <c r="ER381" s="46"/>
      <c r="ES381" s="46"/>
      <c r="ET381" s="46"/>
      <c r="EU381" s="46"/>
      <c r="EV381" s="46"/>
      <c r="EW381" s="46"/>
      <c r="EX381" s="46"/>
      <c r="EY381" s="46"/>
      <c r="EZ381" s="46"/>
      <c r="FA381" s="46"/>
      <c r="FB381" s="46"/>
      <c r="FC381" s="46"/>
      <c r="FD381" s="46"/>
      <c r="FE381" s="46"/>
      <c r="FF381" s="46"/>
      <c r="FG381" s="46"/>
      <c r="FH381" s="46"/>
      <c r="FI381" s="46"/>
      <c r="FJ381" s="46"/>
      <c r="FK381" s="46"/>
      <c r="FL381" s="46"/>
      <c r="FM381" s="46"/>
      <c r="FN381" s="46"/>
      <c r="FO381" s="46"/>
      <c r="FP381" s="46"/>
      <c r="FQ381" s="46"/>
      <c r="FR381" s="46"/>
      <c r="FS381" s="46"/>
      <c r="FT381" s="46"/>
      <c r="FU381" s="46"/>
      <c r="FV381" s="46"/>
      <c r="FW381" s="46"/>
      <c r="FX381" s="46"/>
      <c r="FY381" s="46"/>
      <c r="FZ381" s="46"/>
      <c r="GA381" s="46"/>
      <c r="GB381" s="46"/>
      <c r="GC381" s="46"/>
      <c r="GD381" s="46"/>
      <c r="GE381" s="46"/>
      <c r="GF381" s="46"/>
      <c r="GG381" s="46"/>
      <c r="GH381" s="46"/>
      <c r="GI381" s="46"/>
      <c r="GJ381" s="46"/>
      <c r="GK381" s="46"/>
      <c r="GL381" s="46"/>
      <c r="GM381" s="46"/>
      <c r="GN381" s="46"/>
      <c r="GO381" s="46"/>
      <c r="GP381" s="46"/>
      <c r="GQ381" s="46"/>
      <c r="GR381" s="46"/>
      <c r="GS381" s="46"/>
      <c r="GT381" s="46"/>
      <c r="GU381" s="46"/>
      <c r="GV381" s="46"/>
      <c r="GW381" s="46"/>
      <c r="GX381" s="46"/>
      <c r="GY381" s="46"/>
      <c r="GZ381" s="46"/>
      <c r="HA381" s="46"/>
      <c r="HB381" s="46"/>
      <c r="HC381" s="46"/>
      <c r="HD381" s="46"/>
      <c r="HE381" s="46"/>
      <c r="HF381" s="46"/>
      <c r="HG381" s="46"/>
      <c r="HH381" s="46"/>
      <c r="HI381" s="46"/>
      <c r="HJ381" s="46"/>
      <c r="HK381" s="46"/>
      <c r="HL381" s="46"/>
      <c r="HM381" s="46"/>
      <c r="HN381" s="46"/>
      <c r="HO381" s="46"/>
      <c r="HP381" s="46"/>
      <c r="HQ381" s="46"/>
      <c r="HR381" s="46"/>
      <c r="HS381" s="46"/>
      <c r="HT381" s="46"/>
      <c r="HU381" s="46"/>
      <c r="HV381" s="46"/>
      <c r="HW381" s="46"/>
      <c r="HX381" s="46"/>
      <c r="HY381" s="46"/>
      <c r="HZ381" s="46"/>
      <c r="IA381" s="46"/>
      <c r="IB381" s="46"/>
      <c r="IC381" s="46"/>
      <c r="ID381" s="46"/>
      <c r="IE381" s="46"/>
      <c r="IF381" s="46"/>
      <c r="IG381" s="46"/>
      <c r="IH381" s="46"/>
      <c r="II381" s="46"/>
      <c r="IJ381" s="46"/>
      <c r="IK381" s="46"/>
      <c r="IL381" s="46"/>
      <c r="IM381" s="46"/>
      <c r="IN381" s="46"/>
      <c r="IO381" s="46"/>
      <c r="IP381" s="46"/>
      <c r="IQ381" s="46"/>
      <c r="IR381" s="46"/>
      <c r="IS381" s="46"/>
      <c r="IT381" s="46"/>
      <c r="IU381" s="46"/>
      <c r="IV381" s="46"/>
      <c r="IW381" s="46"/>
    </row>
    <row r="382" spans="1:257" s="1" customFormat="1" ht="9" customHeight="1">
      <c r="A382" s="43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  <c r="BB382" s="45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6"/>
      <c r="CD382" s="46"/>
      <c r="CE382" s="46"/>
      <c r="CF382" s="46"/>
      <c r="CG382" s="46"/>
      <c r="CH382" s="46"/>
      <c r="CI382" s="46"/>
      <c r="CJ382" s="46"/>
      <c r="CK382" s="46"/>
      <c r="CL382" s="46"/>
      <c r="CM382" s="46"/>
      <c r="CN382" s="46"/>
      <c r="CO382" s="46"/>
      <c r="CP382" s="46"/>
      <c r="CQ382" s="46"/>
      <c r="CR382" s="46"/>
      <c r="CS382" s="46"/>
      <c r="CT382" s="46"/>
      <c r="CU382" s="46"/>
      <c r="CV382" s="46"/>
      <c r="CW382" s="46"/>
      <c r="CX382" s="46"/>
      <c r="CY382" s="46"/>
      <c r="CZ382" s="46"/>
      <c r="DA382" s="46"/>
      <c r="DB382" s="46"/>
      <c r="DC382" s="46"/>
      <c r="DD382" s="46"/>
      <c r="DE382" s="46"/>
      <c r="DF382" s="46"/>
      <c r="DG382" s="46"/>
      <c r="DH382" s="46"/>
      <c r="DI382" s="46"/>
      <c r="DJ382" s="46"/>
      <c r="DK382" s="46"/>
      <c r="DL382" s="46"/>
      <c r="DM382" s="46"/>
      <c r="DN382" s="46"/>
      <c r="DO382" s="46"/>
      <c r="DP382" s="46"/>
      <c r="DQ382" s="46"/>
      <c r="DR382" s="46"/>
      <c r="DS382" s="46"/>
      <c r="DT382" s="46"/>
      <c r="DU382" s="46"/>
      <c r="DV382" s="46"/>
      <c r="DW382" s="46"/>
      <c r="DX382" s="46"/>
      <c r="DY382" s="46"/>
      <c r="DZ382" s="46"/>
      <c r="EA382" s="46"/>
      <c r="EB382" s="46"/>
      <c r="EC382" s="46"/>
      <c r="ED382" s="46"/>
      <c r="EE382" s="46"/>
      <c r="EF382" s="46"/>
      <c r="EG382" s="46"/>
      <c r="EH382" s="46"/>
      <c r="EI382" s="46"/>
      <c r="EJ382" s="46"/>
      <c r="EK382" s="46"/>
      <c r="EL382" s="46"/>
      <c r="EM382" s="46"/>
      <c r="EN382" s="46"/>
      <c r="EO382" s="46"/>
      <c r="EP382" s="46"/>
      <c r="EQ382" s="46"/>
      <c r="ER382" s="46"/>
      <c r="ES382" s="46"/>
      <c r="ET382" s="46"/>
      <c r="EU382" s="46"/>
      <c r="EV382" s="46"/>
      <c r="EW382" s="46"/>
      <c r="EX382" s="46"/>
      <c r="EY382" s="46"/>
      <c r="EZ382" s="46"/>
      <c r="FA382" s="46"/>
      <c r="FB382" s="46"/>
      <c r="FC382" s="46"/>
      <c r="FD382" s="46"/>
      <c r="FE382" s="46"/>
      <c r="FF382" s="46"/>
      <c r="FG382" s="46"/>
      <c r="FH382" s="46"/>
      <c r="FI382" s="46"/>
      <c r="FJ382" s="46"/>
      <c r="FK382" s="46"/>
      <c r="FL382" s="46"/>
      <c r="FM382" s="46"/>
      <c r="FN382" s="46"/>
      <c r="FO382" s="46"/>
      <c r="FP382" s="46"/>
      <c r="FQ382" s="46"/>
      <c r="FR382" s="46"/>
      <c r="FS382" s="46"/>
      <c r="FT382" s="46"/>
      <c r="FU382" s="46"/>
      <c r="FV382" s="46"/>
      <c r="FW382" s="46"/>
      <c r="FX382" s="46"/>
      <c r="FY382" s="46"/>
      <c r="FZ382" s="46"/>
      <c r="GA382" s="46"/>
      <c r="GB382" s="46"/>
      <c r="GC382" s="46"/>
      <c r="GD382" s="46"/>
      <c r="GE382" s="46"/>
      <c r="GF382" s="46"/>
      <c r="GG382" s="46"/>
      <c r="GH382" s="46"/>
      <c r="GI382" s="46"/>
      <c r="GJ382" s="46"/>
      <c r="GK382" s="46"/>
      <c r="GL382" s="46"/>
      <c r="GM382" s="46"/>
      <c r="GN382" s="46"/>
      <c r="GO382" s="46"/>
      <c r="GP382" s="46"/>
      <c r="GQ382" s="46"/>
      <c r="GR382" s="46"/>
      <c r="GS382" s="46"/>
      <c r="GT382" s="46"/>
      <c r="GU382" s="46"/>
      <c r="GV382" s="46"/>
      <c r="GW382" s="46"/>
      <c r="GX382" s="46"/>
      <c r="GY382" s="46"/>
      <c r="GZ382" s="46"/>
      <c r="HA382" s="46"/>
      <c r="HB382" s="46"/>
      <c r="HC382" s="46"/>
      <c r="HD382" s="46"/>
      <c r="HE382" s="46"/>
      <c r="HF382" s="46"/>
      <c r="HG382" s="46"/>
      <c r="HH382" s="46"/>
      <c r="HI382" s="46"/>
      <c r="HJ382" s="46"/>
      <c r="HK382" s="46"/>
      <c r="HL382" s="46"/>
      <c r="HM382" s="46"/>
      <c r="HN382" s="46"/>
      <c r="HO382" s="46"/>
      <c r="HP382" s="46"/>
      <c r="HQ382" s="46"/>
      <c r="HR382" s="46"/>
      <c r="HS382" s="46"/>
      <c r="HT382" s="46"/>
      <c r="HU382" s="46"/>
      <c r="HV382" s="46"/>
      <c r="HW382" s="46"/>
      <c r="HX382" s="46"/>
      <c r="HY382" s="46"/>
      <c r="HZ382" s="46"/>
      <c r="IA382" s="46"/>
      <c r="IB382" s="46"/>
      <c r="IC382" s="46"/>
      <c r="ID382" s="46"/>
      <c r="IE382" s="46"/>
      <c r="IF382" s="46"/>
      <c r="IG382" s="46"/>
      <c r="IH382" s="46"/>
      <c r="II382" s="46"/>
      <c r="IJ382" s="46"/>
      <c r="IK382" s="46"/>
      <c r="IL382" s="46"/>
      <c r="IM382" s="46"/>
      <c r="IN382" s="46"/>
      <c r="IO382" s="46"/>
      <c r="IP382" s="46"/>
      <c r="IQ382" s="46"/>
      <c r="IR382" s="46"/>
      <c r="IS382" s="46"/>
      <c r="IT382" s="46"/>
      <c r="IU382" s="46"/>
      <c r="IV382" s="46"/>
      <c r="IW382" s="46"/>
    </row>
    <row r="383" spans="1:257" s="1" customFormat="1" ht="9" customHeight="1">
      <c r="A383" s="43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  <c r="BB383" s="45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6"/>
      <c r="CD383" s="46"/>
      <c r="CE383" s="46"/>
      <c r="CF383" s="46"/>
      <c r="CG383" s="46"/>
      <c r="CH383" s="46"/>
      <c r="CI383" s="46"/>
      <c r="CJ383" s="46"/>
      <c r="CK383" s="46"/>
      <c r="CL383" s="46"/>
      <c r="CM383" s="46"/>
      <c r="CN383" s="46"/>
      <c r="CO383" s="46"/>
      <c r="CP383" s="46"/>
      <c r="CQ383" s="46"/>
      <c r="CR383" s="46"/>
      <c r="CS383" s="46"/>
      <c r="CT383" s="46"/>
      <c r="CU383" s="46"/>
      <c r="CV383" s="46"/>
      <c r="CW383" s="46"/>
      <c r="CX383" s="46"/>
      <c r="CY383" s="46"/>
      <c r="CZ383" s="46"/>
      <c r="DA383" s="46"/>
      <c r="DB383" s="46"/>
      <c r="DC383" s="46"/>
      <c r="DD383" s="46"/>
      <c r="DE383" s="46"/>
      <c r="DF383" s="46"/>
      <c r="DG383" s="46"/>
      <c r="DH383" s="46"/>
      <c r="DI383" s="46"/>
      <c r="DJ383" s="46"/>
      <c r="DK383" s="46"/>
      <c r="DL383" s="46"/>
      <c r="DM383" s="46"/>
      <c r="DN383" s="46"/>
      <c r="DO383" s="46"/>
      <c r="DP383" s="46"/>
      <c r="DQ383" s="46"/>
      <c r="DR383" s="46"/>
      <c r="DS383" s="46"/>
      <c r="DT383" s="46"/>
      <c r="DU383" s="46"/>
      <c r="DV383" s="46"/>
      <c r="DW383" s="46"/>
      <c r="DX383" s="46"/>
      <c r="DY383" s="46"/>
      <c r="DZ383" s="46"/>
      <c r="EA383" s="46"/>
      <c r="EB383" s="46"/>
      <c r="EC383" s="46"/>
      <c r="ED383" s="46"/>
      <c r="EE383" s="46"/>
      <c r="EF383" s="46"/>
      <c r="EG383" s="46"/>
      <c r="EH383" s="46"/>
      <c r="EI383" s="46"/>
      <c r="EJ383" s="46"/>
      <c r="EK383" s="46"/>
      <c r="EL383" s="46"/>
      <c r="EM383" s="46"/>
      <c r="EN383" s="46"/>
      <c r="EO383" s="46"/>
      <c r="EP383" s="46"/>
      <c r="EQ383" s="46"/>
      <c r="ER383" s="46"/>
      <c r="ES383" s="46"/>
      <c r="ET383" s="46"/>
      <c r="EU383" s="46"/>
      <c r="EV383" s="46"/>
      <c r="EW383" s="46"/>
      <c r="EX383" s="46"/>
      <c r="EY383" s="46"/>
      <c r="EZ383" s="46"/>
      <c r="FA383" s="46"/>
      <c r="FB383" s="46"/>
      <c r="FC383" s="46"/>
      <c r="FD383" s="46"/>
      <c r="FE383" s="46"/>
      <c r="FF383" s="46"/>
      <c r="FG383" s="46"/>
      <c r="FH383" s="46"/>
      <c r="FI383" s="46"/>
      <c r="FJ383" s="46"/>
      <c r="FK383" s="46"/>
      <c r="FL383" s="46"/>
      <c r="FM383" s="46"/>
      <c r="FN383" s="46"/>
      <c r="FO383" s="46"/>
      <c r="FP383" s="46"/>
      <c r="FQ383" s="46"/>
      <c r="FR383" s="46"/>
      <c r="FS383" s="46"/>
      <c r="FT383" s="46"/>
      <c r="FU383" s="46"/>
      <c r="FV383" s="46"/>
      <c r="FW383" s="46"/>
      <c r="FX383" s="46"/>
      <c r="FY383" s="46"/>
      <c r="FZ383" s="46"/>
      <c r="GA383" s="46"/>
      <c r="GB383" s="46"/>
      <c r="GC383" s="46"/>
      <c r="GD383" s="46"/>
      <c r="GE383" s="46"/>
      <c r="GF383" s="46"/>
      <c r="GG383" s="46"/>
      <c r="GH383" s="46"/>
      <c r="GI383" s="46"/>
      <c r="GJ383" s="46"/>
      <c r="GK383" s="46"/>
      <c r="GL383" s="46"/>
      <c r="GM383" s="46"/>
      <c r="GN383" s="46"/>
      <c r="GO383" s="46"/>
      <c r="GP383" s="46"/>
      <c r="GQ383" s="46"/>
      <c r="GR383" s="46"/>
      <c r="GS383" s="46"/>
      <c r="GT383" s="46"/>
      <c r="GU383" s="46"/>
      <c r="GV383" s="46"/>
      <c r="GW383" s="46"/>
      <c r="GX383" s="46"/>
      <c r="GY383" s="46"/>
      <c r="GZ383" s="46"/>
      <c r="HA383" s="46"/>
      <c r="HB383" s="46"/>
      <c r="HC383" s="46"/>
      <c r="HD383" s="46"/>
      <c r="HE383" s="46"/>
      <c r="HF383" s="46"/>
      <c r="HG383" s="46"/>
      <c r="HH383" s="46"/>
      <c r="HI383" s="46"/>
      <c r="HJ383" s="46"/>
      <c r="HK383" s="46"/>
      <c r="HL383" s="46"/>
      <c r="HM383" s="46"/>
      <c r="HN383" s="46"/>
      <c r="HO383" s="46"/>
      <c r="HP383" s="46"/>
      <c r="HQ383" s="46"/>
      <c r="HR383" s="46"/>
      <c r="HS383" s="46"/>
      <c r="HT383" s="46"/>
      <c r="HU383" s="46"/>
      <c r="HV383" s="46"/>
      <c r="HW383" s="46"/>
      <c r="HX383" s="46"/>
      <c r="HY383" s="46"/>
      <c r="HZ383" s="46"/>
      <c r="IA383" s="46"/>
      <c r="IB383" s="46"/>
      <c r="IC383" s="46"/>
      <c r="ID383" s="46"/>
      <c r="IE383" s="46"/>
      <c r="IF383" s="46"/>
      <c r="IG383" s="46"/>
      <c r="IH383" s="46"/>
      <c r="II383" s="46"/>
      <c r="IJ383" s="46"/>
      <c r="IK383" s="46"/>
      <c r="IL383" s="46"/>
      <c r="IM383" s="46"/>
      <c r="IN383" s="46"/>
      <c r="IO383" s="46"/>
      <c r="IP383" s="46"/>
      <c r="IQ383" s="46"/>
      <c r="IR383" s="46"/>
      <c r="IS383" s="46"/>
      <c r="IT383" s="46"/>
      <c r="IU383" s="46"/>
      <c r="IV383" s="46"/>
      <c r="IW383" s="46"/>
    </row>
    <row r="384" spans="1:257" s="1" customFormat="1" ht="9" customHeight="1">
      <c r="A384" s="43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  <c r="BB384" s="45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6"/>
      <c r="CD384" s="46"/>
      <c r="CE384" s="46"/>
      <c r="CF384" s="46"/>
      <c r="CG384" s="46"/>
      <c r="CH384" s="46"/>
      <c r="CI384" s="46"/>
      <c r="CJ384" s="46"/>
      <c r="CK384" s="46"/>
      <c r="CL384" s="46"/>
      <c r="CM384" s="46"/>
      <c r="CN384" s="46"/>
      <c r="CO384" s="46"/>
      <c r="CP384" s="46"/>
      <c r="CQ384" s="46"/>
      <c r="CR384" s="46"/>
      <c r="CS384" s="46"/>
      <c r="CT384" s="46"/>
      <c r="CU384" s="46"/>
      <c r="CV384" s="46"/>
      <c r="CW384" s="46"/>
      <c r="CX384" s="46"/>
      <c r="CY384" s="46"/>
      <c r="CZ384" s="46"/>
      <c r="DA384" s="46"/>
      <c r="DB384" s="46"/>
      <c r="DC384" s="46"/>
      <c r="DD384" s="46"/>
      <c r="DE384" s="46"/>
      <c r="DF384" s="46"/>
      <c r="DG384" s="46"/>
      <c r="DH384" s="46"/>
      <c r="DI384" s="46"/>
      <c r="DJ384" s="46"/>
      <c r="DK384" s="46"/>
      <c r="DL384" s="46"/>
      <c r="DM384" s="46"/>
      <c r="DN384" s="46"/>
      <c r="DO384" s="46"/>
      <c r="DP384" s="46"/>
      <c r="DQ384" s="46"/>
      <c r="DR384" s="46"/>
      <c r="DS384" s="46"/>
      <c r="DT384" s="46"/>
      <c r="DU384" s="46"/>
      <c r="DV384" s="46"/>
      <c r="DW384" s="46"/>
      <c r="DX384" s="46"/>
      <c r="DY384" s="46"/>
      <c r="DZ384" s="46"/>
      <c r="EA384" s="46"/>
      <c r="EB384" s="46"/>
      <c r="EC384" s="46"/>
      <c r="ED384" s="46"/>
      <c r="EE384" s="46"/>
      <c r="EF384" s="46"/>
      <c r="EG384" s="46"/>
      <c r="EH384" s="46"/>
      <c r="EI384" s="46"/>
      <c r="EJ384" s="46"/>
      <c r="EK384" s="46"/>
      <c r="EL384" s="46"/>
      <c r="EM384" s="46"/>
      <c r="EN384" s="46"/>
      <c r="EO384" s="46"/>
      <c r="EP384" s="46"/>
      <c r="EQ384" s="46"/>
      <c r="ER384" s="46"/>
      <c r="ES384" s="46"/>
      <c r="ET384" s="46"/>
      <c r="EU384" s="46"/>
      <c r="EV384" s="46"/>
      <c r="EW384" s="46"/>
      <c r="EX384" s="46"/>
      <c r="EY384" s="46"/>
      <c r="EZ384" s="46"/>
      <c r="FA384" s="46"/>
      <c r="FB384" s="46"/>
      <c r="FC384" s="46"/>
      <c r="FD384" s="46"/>
      <c r="FE384" s="46"/>
      <c r="FF384" s="46"/>
      <c r="FG384" s="46"/>
      <c r="FH384" s="46"/>
      <c r="FI384" s="46"/>
      <c r="FJ384" s="46"/>
      <c r="FK384" s="46"/>
      <c r="FL384" s="46"/>
      <c r="FM384" s="46"/>
      <c r="FN384" s="46"/>
      <c r="FO384" s="46"/>
      <c r="FP384" s="46"/>
      <c r="FQ384" s="46"/>
      <c r="FR384" s="46"/>
      <c r="FS384" s="46"/>
      <c r="FT384" s="46"/>
      <c r="FU384" s="46"/>
      <c r="FV384" s="46"/>
      <c r="FW384" s="46"/>
      <c r="FX384" s="46"/>
      <c r="FY384" s="46"/>
      <c r="FZ384" s="46"/>
      <c r="GA384" s="46"/>
      <c r="GB384" s="46"/>
      <c r="GC384" s="46"/>
      <c r="GD384" s="46"/>
      <c r="GE384" s="46"/>
      <c r="GF384" s="46"/>
      <c r="GG384" s="46"/>
      <c r="GH384" s="46"/>
      <c r="GI384" s="46"/>
      <c r="GJ384" s="46"/>
      <c r="GK384" s="46"/>
      <c r="GL384" s="46"/>
      <c r="GM384" s="46"/>
      <c r="GN384" s="46"/>
      <c r="GO384" s="46"/>
      <c r="GP384" s="46"/>
      <c r="GQ384" s="46"/>
      <c r="GR384" s="46"/>
      <c r="GS384" s="46"/>
      <c r="GT384" s="46"/>
      <c r="GU384" s="46"/>
      <c r="GV384" s="46"/>
      <c r="GW384" s="46"/>
      <c r="GX384" s="46"/>
      <c r="GY384" s="46"/>
      <c r="GZ384" s="46"/>
      <c r="HA384" s="46"/>
      <c r="HB384" s="46"/>
      <c r="HC384" s="46"/>
      <c r="HD384" s="46"/>
      <c r="HE384" s="46"/>
      <c r="HF384" s="46"/>
      <c r="HG384" s="46"/>
      <c r="HH384" s="46"/>
      <c r="HI384" s="46"/>
      <c r="HJ384" s="46"/>
      <c r="HK384" s="46"/>
      <c r="HL384" s="46"/>
      <c r="HM384" s="46"/>
      <c r="HN384" s="46"/>
      <c r="HO384" s="46"/>
      <c r="HP384" s="46"/>
      <c r="HQ384" s="46"/>
      <c r="HR384" s="46"/>
      <c r="HS384" s="46"/>
      <c r="HT384" s="46"/>
      <c r="HU384" s="46"/>
      <c r="HV384" s="46"/>
      <c r="HW384" s="46"/>
      <c r="HX384" s="46"/>
      <c r="HY384" s="46"/>
      <c r="HZ384" s="46"/>
      <c r="IA384" s="46"/>
      <c r="IB384" s="46"/>
      <c r="IC384" s="46"/>
      <c r="ID384" s="46"/>
      <c r="IE384" s="46"/>
      <c r="IF384" s="46"/>
      <c r="IG384" s="46"/>
      <c r="IH384" s="46"/>
      <c r="II384" s="46"/>
      <c r="IJ384" s="46"/>
      <c r="IK384" s="46"/>
      <c r="IL384" s="46"/>
      <c r="IM384" s="46"/>
      <c r="IN384" s="46"/>
      <c r="IO384" s="46"/>
      <c r="IP384" s="46"/>
      <c r="IQ384" s="46"/>
      <c r="IR384" s="46"/>
      <c r="IS384" s="46"/>
      <c r="IT384" s="46"/>
      <c r="IU384" s="46"/>
      <c r="IV384" s="46"/>
      <c r="IW384" s="46"/>
    </row>
    <row r="385" spans="1:257" s="1" customFormat="1" ht="9" customHeight="1">
      <c r="A385" s="43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  <c r="BB385" s="45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6"/>
      <c r="CD385" s="46"/>
      <c r="CE385" s="46"/>
      <c r="CF385" s="46"/>
      <c r="CG385" s="46"/>
      <c r="CH385" s="46"/>
      <c r="CI385" s="46"/>
      <c r="CJ385" s="46"/>
      <c r="CK385" s="46"/>
      <c r="CL385" s="46"/>
      <c r="CM385" s="46"/>
      <c r="CN385" s="46"/>
      <c r="CO385" s="46"/>
      <c r="CP385" s="46"/>
      <c r="CQ385" s="46"/>
      <c r="CR385" s="46"/>
      <c r="CS385" s="46"/>
      <c r="CT385" s="46"/>
      <c r="CU385" s="46"/>
      <c r="CV385" s="46"/>
      <c r="CW385" s="46"/>
      <c r="CX385" s="46"/>
      <c r="CY385" s="46"/>
      <c r="CZ385" s="46"/>
      <c r="DA385" s="46"/>
      <c r="DB385" s="46"/>
      <c r="DC385" s="46"/>
      <c r="DD385" s="46"/>
      <c r="DE385" s="46"/>
      <c r="DF385" s="46"/>
      <c r="DG385" s="46"/>
      <c r="DH385" s="46"/>
      <c r="DI385" s="46"/>
      <c r="DJ385" s="46"/>
      <c r="DK385" s="46"/>
      <c r="DL385" s="46"/>
      <c r="DM385" s="46"/>
      <c r="DN385" s="46"/>
      <c r="DO385" s="46"/>
      <c r="DP385" s="46"/>
      <c r="DQ385" s="46"/>
      <c r="DR385" s="46"/>
      <c r="DS385" s="46"/>
      <c r="DT385" s="46"/>
      <c r="DU385" s="46"/>
      <c r="DV385" s="46"/>
      <c r="DW385" s="46"/>
      <c r="DX385" s="46"/>
      <c r="DY385" s="46"/>
      <c r="DZ385" s="46"/>
      <c r="EA385" s="46"/>
      <c r="EB385" s="46"/>
      <c r="EC385" s="46"/>
      <c r="ED385" s="46"/>
      <c r="EE385" s="46"/>
      <c r="EF385" s="46"/>
      <c r="EG385" s="46"/>
      <c r="EH385" s="46"/>
      <c r="EI385" s="46"/>
      <c r="EJ385" s="46"/>
      <c r="EK385" s="46"/>
      <c r="EL385" s="46"/>
      <c r="EM385" s="46"/>
      <c r="EN385" s="46"/>
      <c r="EO385" s="46"/>
      <c r="EP385" s="46"/>
      <c r="EQ385" s="46"/>
      <c r="ER385" s="46"/>
      <c r="ES385" s="46"/>
      <c r="ET385" s="46"/>
      <c r="EU385" s="46"/>
      <c r="EV385" s="46"/>
      <c r="EW385" s="46"/>
      <c r="EX385" s="46"/>
      <c r="EY385" s="46"/>
      <c r="EZ385" s="46"/>
      <c r="FA385" s="46"/>
      <c r="FB385" s="46"/>
      <c r="FC385" s="46"/>
      <c r="FD385" s="46"/>
      <c r="FE385" s="46"/>
      <c r="FF385" s="46"/>
      <c r="FG385" s="46"/>
      <c r="FH385" s="46"/>
      <c r="FI385" s="46"/>
      <c r="FJ385" s="46"/>
      <c r="FK385" s="46"/>
      <c r="FL385" s="46"/>
      <c r="FM385" s="46"/>
      <c r="FN385" s="46"/>
      <c r="FO385" s="46"/>
      <c r="FP385" s="46"/>
      <c r="FQ385" s="46"/>
      <c r="FR385" s="46"/>
      <c r="FS385" s="46"/>
      <c r="FT385" s="46"/>
      <c r="FU385" s="46"/>
      <c r="FV385" s="46"/>
      <c r="FW385" s="46"/>
      <c r="FX385" s="46"/>
      <c r="FY385" s="46"/>
      <c r="FZ385" s="46"/>
      <c r="GA385" s="46"/>
      <c r="GB385" s="46"/>
      <c r="GC385" s="46"/>
      <c r="GD385" s="46"/>
      <c r="GE385" s="46"/>
      <c r="GF385" s="46"/>
      <c r="GG385" s="46"/>
      <c r="GH385" s="46"/>
      <c r="GI385" s="46"/>
      <c r="GJ385" s="46"/>
      <c r="GK385" s="46"/>
      <c r="GL385" s="46"/>
      <c r="GM385" s="46"/>
      <c r="GN385" s="46"/>
      <c r="GO385" s="46"/>
      <c r="GP385" s="46"/>
      <c r="GQ385" s="46"/>
      <c r="GR385" s="46"/>
      <c r="GS385" s="46"/>
      <c r="GT385" s="46"/>
      <c r="GU385" s="46"/>
      <c r="GV385" s="46"/>
      <c r="GW385" s="46"/>
      <c r="GX385" s="46"/>
      <c r="GY385" s="46"/>
      <c r="GZ385" s="46"/>
      <c r="HA385" s="46"/>
      <c r="HB385" s="46"/>
      <c r="HC385" s="46"/>
      <c r="HD385" s="46"/>
      <c r="HE385" s="46"/>
      <c r="HF385" s="46"/>
      <c r="HG385" s="46"/>
      <c r="HH385" s="46"/>
      <c r="HI385" s="46"/>
      <c r="HJ385" s="46"/>
      <c r="HK385" s="46"/>
      <c r="HL385" s="46"/>
      <c r="HM385" s="46"/>
      <c r="HN385" s="46"/>
      <c r="HO385" s="46"/>
      <c r="HP385" s="46"/>
      <c r="HQ385" s="46"/>
      <c r="HR385" s="46"/>
      <c r="HS385" s="46"/>
      <c r="HT385" s="46"/>
      <c r="HU385" s="46"/>
      <c r="HV385" s="46"/>
      <c r="HW385" s="46"/>
      <c r="HX385" s="46"/>
      <c r="HY385" s="46"/>
      <c r="HZ385" s="46"/>
      <c r="IA385" s="46"/>
      <c r="IB385" s="46"/>
      <c r="IC385" s="46"/>
      <c r="ID385" s="46"/>
      <c r="IE385" s="46"/>
      <c r="IF385" s="46"/>
      <c r="IG385" s="46"/>
      <c r="IH385" s="46"/>
      <c r="II385" s="46"/>
      <c r="IJ385" s="46"/>
      <c r="IK385" s="46"/>
      <c r="IL385" s="46"/>
      <c r="IM385" s="46"/>
      <c r="IN385" s="46"/>
      <c r="IO385" s="46"/>
      <c r="IP385" s="46"/>
      <c r="IQ385" s="46"/>
      <c r="IR385" s="46"/>
      <c r="IS385" s="46"/>
      <c r="IT385" s="46"/>
      <c r="IU385" s="46"/>
      <c r="IV385" s="46"/>
      <c r="IW385" s="46"/>
    </row>
    <row r="386" spans="1:257" s="1" customFormat="1" ht="9" customHeight="1">
      <c r="A386" s="43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  <c r="BB386" s="45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6"/>
      <c r="CD386" s="46"/>
      <c r="CE386" s="46"/>
      <c r="CF386" s="46"/>
      <c r="CG386" s="46"/>
      <c r="CH386" s="46"/>
      <c r="CI386" s="46"/>
      <c r="CJ386" s="46"/>
      <c r="CK386" s="46"/>
      <c r="CL386" s="46"/>
      <c r="CM386" s="46"/>
      <c r="CN386" s="46"/>
      <c r="CO386" s="46"/>
      <c r="CP386" s="46"/>
      <c r="CQ386" s="46"/>
      <c r="CR386" s="46"/>
      <c r="CS386" s="46"/>
      <c r="CT386" s="46"/>
      <c r="CU386" s="46"/>
      <c r="CV386" s="46"/>
      <c r="CW386" s="46"/>
      <c r="CX386" s="46"/>
      <c r="CY386" s="46"/>
      <c r="CZ386" s="46"/>
      <c r="DA386" s="46"/>
      <c r="DB386" s="46"/>
      <c r="DC386" s="46"/>
      <c r="DD386" s="46"/>
      <c r="DE386" s="46"/>
      <c r="DF386" s="46"/>
      <c r="DG386" s="46"/>
      <c r="DH386" s="46"/>
      <c r="DI386" s="46"/>
      <c r="DJ386" s="46"/>
      <c r="DK386" s="46"/>
      <c r="DL386" s="46"/>
      <c r="DM386" s="46"/>
      <c r="DN386" s="46"/>
      <c r="DO386" s="46"/>
      <c r="DP386" s="46"/>
      <c r="DQ386" s="46"/>
      <c r="DR386" s="46"/>
      <c r="DS386" s="46"/>
      <c r="DT386" s="46"/>
      <c r="DU386" s="46"/>
      <c r="DV386" s="46"/>
      <c r="DW386" s="46"/>
      <c r="DX386" s="46"/>
      <c r="DY386" s="46"/>
      <c r="DZ386" s="46"/>
      <c r="EA386" s="46"/>
      <c r="EB386" s="46"/>
      <c r="EC386" s="46"/>
      <c r="ED386" s="46"/>
      <c r="EE386" s="46"/>
      <c r="EF386" s="46"/>
      <c r="EG386" s="46"/>
      <c r="EH386" s="46"/>
      <c r="EI386" s="46"/>
      <c r="EJ386" s="46"/>
      <c r="EK386" s="46"/>
      <c r="EL386" s="46"/>
      <c r="EM386" s="46"/>
      <c r="EN386" s="46"/>
      <c r="EO386" s="46"/>
      <c r="EP386" s="46"/>
      <c r="EQ386" s="46"/>
      <c r="ER386" s="46"/>
      <c r="ES386" s="46"/>
      <c r="ET386" s="46"/>
      <c r="EU386" s="46"/>
      <c r="EV386" s="46"/>
      <c r="EW386" s="46"/>
      <c r="EX386" s="46"/>
      <c r="EY386" s="46"/>
      <c r="EZ386" s="46"/>
      <c r="FA386" s="46"/>
      <c r="FB386" s="46"/>
      <c r="FC386" s="46"/>
      <c r="FD386" s="46"/>
      <c r="FE386" s="46"/>
      <c r="FF386" s="46"/>
      <c r="FG386" s="46"/>
      <c r="FH386" s="46"/>
      <c r="FI386" s="46"/>
      <c r="FJ386" s="46"/>
      <c r="FK386" s="46"/>
      <c r="FL386" s="46"/>
      <c r="FM386" s="46"/>
      <c r="FN386" s="46"/>
      <c r="FO386" s="46"/>
      <c r="FP386" s="46"/>
      <c r="FQ386" s="46"/>
      <c r="FR386" s="46"/>
      <c r="FS386" s="46"/>
      <c r="FT386" s="46"/>
      <c r="FU386" s="46"/>
      <c r="FV386" s="46"/>
      <c r="FW386" s="46"/>
      <c r="FX386" s="46"/>
      <c r="FY386" s="46"/>
      <c r="FZ386" s="46"/>
      <c r="GA386" s="46"/>
      <c r="GB386" s="46"/>
      <c r="GC386" s="46"/>
      <c r="GD386" s="46"/>
      <c r="GE386" s="46"/>
      <c r="GF386" s="46"/>
      <c r="GG386" s="46"/>
      <c r="GH386" s="46"/>
      <c r="GI386" s="46"/>
      <c r="GJ386" s="46"/>
      <c r="GK386" s="46"/>
      <c r="GL386" s="46"/>
      <c r="GM386" s="46"/>
      <c r="GN386" s="46"/>
      <c r="GO386" s="46"/>
      <c r="GP386" s="46"/>
      <c r="GQ386" s="46"/>
      <c r="GR386" s="46"/>
      <c r="GS386" s="46"/>
      <c r="GT386" s="46"/>
      <c r="GU386" s="46"/>
      <c r="GV386" s="46"/>
      <c r="GW386" s="46"/>
      <c r="GX386" s="46"/>
      <c r="GY386" s="46"/>
      <c r="GZ386" s="46"/>
      <c r="HA386" s="46"/>
      <c r="HB386" s="46"/>
      <c r="HC386" s="46"/>
      <c r="HD386" s="46"/>
      <c r="HE386" s="46"/>
      <c r="HF386" s="46"/>
      <c r="HG386" s="46"/>
      <c r="HH386" s="46"/>
      <c r="HI386" s="46"/>
      <c r="HJ386" s="46"/>
      <c r="HK386" s="46"/>
      <c r="HL386" s="46"/>
      <c r="HM386" s="46"/>
      <c r="HN386" s="46"/>
      <c r="HO386" s="46"/>
      <c r="HP386" s="46"/>
      <c r="HQ386" s="46"/>
      <c r="HR386" s="46"/>
      <c r="HS386" s="46"/>
      <c r="HT386" s="46"/>
      <c r="HU386" s="46"/>
      <c r="HV386" s="46"/>
      <c r="HW386" s="46"/>
      <c r="HX386" s="46"/>
      <c r="HY386" s="46"/>
      <c r="HZ386" s="46"/>
      <c r="IA386" s="46"/>
      <c r="IB386" s="46"/>
      <c r="IC386" s="46"/>
      <c r="ID386" s="46"/>
      <c r="IE386" s="46"/>
      <c r="IF386" s="46"/>
      <c r="IG386" s="46"/>
      <c r="IH386" s="46"/>
      <c r="II386" s="46"/>
      <c r="IJ386" s="46"/>
      <c r="IK386" s="46"/>
      <c r="IL386" s="46"/>
      <c r="IM386" s="46"/>
      <c r="IN386" s="46"/>
      <c r="IO386" s="46"/>
      <c r="IP386" s="46"/>
      <c r="IQ386" s="46"/>
      <c r="IR386" s="46"/>
      <c r="IS386" s="46"/>
      <c r="IT386" s="46"/>
      <c r="IU386" s="46"/>
      <c r="IV386" s="46"/>
      <c r="IW386" s="46"/>
    </row>
    <row r="387" spans="1:257" s="1" customFormat="1" ht="9" customHeight="1">
      <c r="A387" s="43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5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6"/>
      <c r="CD387" s="46"/>
      <c r="CE387" s="46"/>
      <c r="CF387" s="46"/>
      <c r="CG387" s="46"/>
      <c r="CH387" s="46"/>
      <c r="CI387" s="46"/>
      <c r="CJ387" s="46"/>
      <c r="CK387" s="46"/>
      <c r="CL387" s="46"/>
      <c r="CM387" s="46"/>
      <c r="CN387" s="46"/>
      <c r="CO387" s="46"/>
      <c r="CP387" s="46"/>
      <c r="CQ387" s="46"/>
      <c r="CR387" s="46"/>
      <c r="CS387" s="46"/>
      <c r="CT387" s="46"/>
      <c r="CU387" s="46"/>
      <c r="CV387" s="46"/>
      <c r="CW387" s="46"/>
      <c r="CX387" s="46"/>
      <c r="CY387" s="46"/>
      <c r="CZ387" s="46"/>
      <c r="DA387" s="46"/>
      <c r="DB387" s="46"/>
      <c r="DC387" s="46"/>
      <c r="DD387" s="46"/>
      <c r="DE387" s="46"/>
      <c r="DF387" s="46"/>
      <c r="DG387" s="46"/>
      <c r="DH387" s="46"/>
      <c r="DI387" s="46"/>
      <c r="DJ387" s="46"/>
      <c r="DK387" s="46"/>
      <c r="DL387" s="46"/>
      <c r="DM387" s="46"/>
      <c r="DN387" s="46"/>
      <c r="DO387" s="46"/>
      <c r="DP387" s="46"/>
      <c r="DQ387" s="46"/>
      <c r="DR387" s="46"/>
      <c r="DS387" s="46"/>
      <c r="DT387" s="46"/>
      <c r="DU387" s="46"/>
      <c r="DV387" s="46"/>
      <c r="DW387" s="46"/>
      <c r="DX387" s="46"/>
      <c r="DY387" s="46"/>
      <c r="DZ387" s="46"/>
      <c r="EA387" s="46"/>
      <c r="EB387" s="46"/>
      <c r="EC387" s="46"/>
      <c r="ED387" s="46"/>
      <c r="EE387" s="46"/>
      <c r="EF387" s="46"/>
      <c r="EG387" s="46"/>
      <c r="EH387" s="46"/>
      <c r="EI387" s="46"/>
      <c r="EJ387" s="46"/>
      <c r="EK387" s="46"/>
      <c r="EL387" s="46"/>
      <c r="EM387" s="46"/>
      <c r="EN387" s="46"/>
      <c r="EO387" s="46"/>
      <c r="EP387" s="46"/>
      <c r="EQ387" s="46"/>
      <c r="ER387" s="46"/>
      <c r="ES387" s="46"/>
      <c r="ET387" s="46"/>
      <c r="EU387" s="46"/>
      <c r="EV387" s="46"/>
      <c r="EW387" s="46"/>
      <c r="EX387" s="46"/>
      <c r="EY387" s="46"/>
      <c r="EZ387" s="46"/>
      <c r="FA387" s="46"/>
      <c r="FB387" s="46"/>
      <c r="FC387" s="46"/>
      <c r="FD387" s="46"/>
      <c r="FE387" s="46"/>
      <c r="FF387" s="46"/>
      <c r="FG387" s="46"/>
      <c r="FH387" s="46"/>
      <c r="FI387" s="46"/>
      <c r="FJ387" s="46"/>
      <c r="FK387" s="46"/>
      <c r="FL387" s="46"/>
      <c r="FM387" s="46"/>
      <c r="FN387" s="46"/>
      <c r="FO387" s="46"/>
      <c r="FP387" s="46"/>
      <c r="FQ387" s="46"/>
      <c r="FR387" s="46"/>
      <c r="FS387" s="46"/>
      <c r="FT387" s="46"/>
      <c r="FU387" s="46"/>
      <c r="FV387" s="46"/>
      <c r="FW387" s="46"/>
      <c r="FX387" s="46"/>
      <c r="FY387" s="46"/>
      <c r="FZ387" s="46"/>
      <c r="GA387" s="46"/>
      <c r="GB387" s="46"/>
      <c r="GC387" s="46"/>
      <c r="GD387" s="46"/>
      <c r="GE387" s="46"/>
      <c r="GF387" s="46"/>
      <c r="GG387" s="46"/>
      <c r="GH387" s="46"/>
      <c r="GI387" s="46"/>
      <c r="GJ387" s="46"/>
      <c r="GK387" s="46"/>
      <c r="GL387" s="46"/>
      <c r="GM387" s="46"/>
      <c r="GN387" s="46"/>
      <c r="GO387" s="46"/>
      <c r="GP387" s="46"/>
      <c r="GQ387" s="46"/>
      <c r="GR387" s="46"/>
      <c r="GS387" s="46"/>
      <c r="GT387" s="46"/>
      <c r="GU387" s="46"/>
      <c r="GV387" s="46"/>
      <c r="GW387" s="46"/>
      <c r="GX387" s="46"/>
      <c r="GY387" s="46"/>
      <c r="GZ387" s="46"/>
      <c r="HA387" s="46"/>
      <c r="HB387" s="46"/>
      <c r="HC387" s="46"/>
      <c r="HD387" s="46"/>
      <c r="HE387" s="46"/>
      <c r="HF387" s="46"/>
      <c r="HG387" s="46"/>
      <c r="HH387" s="46"/>
      <c r="HI387" s="46"/>
      <c r="HJ387" s="46"/>
      <c r="HK387" s="46"/>
      <c r="HL387" s="46"/>
      <c r="HM387" s="46"/>
      <c r="HN387" s="46"/>
      <c r="HO387" s="46"/>
      <c r="HP387" s="46"/>
      <c r="HQ387" s="46"/>
      <c r="HR387" s="46"/>
      <c r="HS387" s="46"/>
      <c r="HT387" s="46"/>
      <c r="HU387" s="46"/>
      <c r="HV387" s="46"/>
      <c r="HW387" s="46"/>
      <c r="HX387" s="46"/>
      <c r="HY387" s="46"/>
      <c r="HZ387" s="46"/>
      <c r="IA387" s="46"/>
      <c r="IB387" s="46"/>
      <c r="IC387" s="46"/>
      <c r="ID387" s="46"/>
      <c r="IE387" s="46"/>
      <c r="IF387" s="46"/>
      <c r="IG387" s="46"/>
      <c r="IH387" s="46"/>
      <c r="II387" s="46"/>
      <c r="IJ387" s="46"/>
      <c r="IK387" s="46"/>
      <c r="IL387" s="46"/>
      <c r="IM387" s="46"/>
      <c r="IN387" s="46"/>
      <c r="IO387" s="46"/>
      <c r="IP387" s="46"/>
      <c r="IQ387" s="46"/>
      <c r="IR387" s="46"/>
      <c r="IS387" s="46"/>
      <c r="IT387" s="46"/>
      <c r="IU387" s="46"/>
      <c r="IV387" s="46"/>
      <c r="IW387" s="46"/>
    </row>
    <row r="388" spans="1:257" s="1" customFormat="1" ht="9" customHeight="1">
      <c r="A388" s="43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5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6"/>
      <c r="CD388" s="46"/>
      <c r="CE388" s="46"/>
      <c r="CF388" s="46"/>
      <c r="CG388" s="46"/>
      <c r="CH388" s="46"/>
      <c r="CI388" s="46"/>
      <c r="CJ388" s="46"/>
      <c r="CK388" s="46"/>
      <c r="CL388" s="46"/>
      <c r="CM388" s="46"/>
      <c r="CN388" s="46"/>
      <c r="CO388" s="46"/>
      <c r="CP388" s="46"/>
      <c r="CQ388" s="46"/>
      <c r="CR388" s="46"/>
      <c r="CS388" s="46"/>
      <c r="CT388" s="46"/>
      <c r="CU388" s="46"/>
      <c r="CV388" s="46"/>
      <c r="CW388" s="46"/>
      <c r="CX388" s="46"/>
      <c r="CY388" s="46"/>
      <c r="CZ388" s="46"/>
      <c r="DA388" s="46"/>
      <c r="DB388" s="46"/>
      <c r="DC388" s="46"/>
      <c r="DD388" s="46"/>
      <c r="DE388" s="46"/>
      <c r="DF388" s="46"/>
      <c r="DG388" s="46"/>
      <c r="DH388" s="46"/>
      <c r="DI388" s="46"/>
      <c r="DJ388" s="46"/>
      <c r="DK388" s="46"/>
      <c r="DL388" s="46"/>
      <c r="DM388" s="46"/>
      <c r="DN388" s="46"/>
      <c r="DO388" s="46"/>
      <c r="DP388" s="46"/>
      <c r="DQ388" s="46"/>
      <c r="DR388" s="46"/>
      <c r="DS388" s="46"/>
      <c r="DT388" s="46"/>
      <c r="DU388" s="46"/>
      <c r="DV388" s="46"/>
      <c r="DW388" s="46"/>
      <c r="DX388" s="46"/>
      <c r="DY388" s="46"/>
      <c r="DZ388" s="46"/>
      <c r="EA388" s="46"/>
      <c r="EB388" s="46"/>
      <c r="EC388" s="46"/>
      <c r="ED388" s="46"/>
      <c r="EE388" s="46"/>
      <c r="EF388" s="46"/>
      <c r="EG388" s="46"/>
      <c r="EH388" s="46"/>
      <c r="EI388" s="46"/>
      <c r="EJ388" s="46"/>
      <c r="EK388" s="46"/>
      <c r="EL388" s="46"/>
      <c r="EM388" s="46"/>
      <c r="EN388" s="46"/>
      <c r="EO388" s="46"/>
      <c r="EP388" s="46"/>
      <c r="EQ388" s="46"/>
      <c r="ER388" s="46"/>
      <c r="ES388" s="46"/>
      <c r="ET388" s="46"/>
      <c r="EU388" s="46"/>
      <c r="EV388" s="46"/>
      <c r="EW388" s="46"/>
      <c r="EX388" s="46"/>
      <c r="EY388" s="46"/>
      <c r="EZ388" s="46"/>
      <c r="FA388" s="46"/>
      <c r="FB388" s="46"/>
      <c r="FC388" s="46"/>
      <c r="FD388" s="46"/>
      <c r="FE388" s="46"/>
      <c r="FF388" s="46"/>
      <c r="FG388" s="46"/>
      <c r="FH388" s="46"/>
      <c r="FI388" s="46"/>
      <c r="FJ388" s="46"/>
      <c r="FK388" s="46"/>
      <c r="FL388" s="46"/>
      <c r="FM388" s="46"/>
      <c r="FN388" s="46"/>
      <c r="FO388" s="46"/>
      <c r="FP388" s="46"/>
      <c r="FQ388" s="46"/>
      <c r="FR388" s="46"/>
      <c r="FS388" s="46"/>
      <c r="FT388" s="46"/>
      <c r="FU388" s="46"/>
      <c r="FV388" s="46"/>
      <c r="FW388" s="46"/>
      <c r="FX388" s="46"/>
      <c r="FY388" s="46"/>
      <c r="FZ388" s="46"/>
      <c r="GA388" s="46"/>
      <c r="GB388" s="46"/>
      <c r="GC388" s="46"/>
      <c r="GD388" s="46"/>
      <c r="GE388" s="46"/>
      <c r="GF388" s="46"/>
      <c r="GG388" s="46"/>
      <c r="GH388" s="46"/>
      <c r="GI388" s="46"/>
      <c r="GJ388" s="46"/>
      <c r="GK388" s="46"/>
      <c r="GL388" s="46"/>
      <c r="GM388" s="46"/>
      <c r="GN388" s="46"/>
      <c r="GO388" s="46"/>
      <c r="GP388" s="46"/>
      <c r="GQ388" s="46"/>
      <c r="GR388" s="46"/>
      <c r="GS388" s="46"/>
      <c r="GT388" s="46"/>
      <c r="GU388" s="46"/>
      <c r="GV388" s="46"/>
      <c r="GW388" s="46"/>
      <c r="GX388" s="46"/>
      <c r="GY388" s="46"/>
      <c r="GZ388" s="46"/>
      <c r="HA388" s="46"/>
      <c r="HB388" s="46"/>
      <c r="HC388" s="46"/>
      <c r="HD388" s="46"/>
      <c r="HE388" s="46"/>
      <c r="HF388" s="46"/>
      <c r="HG388" s="46"/>
      <c r="HH388" s="46"/>
      <c r="HI388" s="46"/>
      <c r="HJ388" s="46"/>
      <c r="HK388" s="46"/>
      <c r="HL388" s="46"/>
      <c r="HM388" s="46"/>
      <c r="HN388" s="46"/>
      <c r="HO388" s="46"/>
      <c r="HP388" s="46"/>
      <c r="HQ388" s="46"/>
      <c r="HR388" s="46"/>
      <c r="HS388" s="46"/>
      <c r="HT388" s="46"/>
      <c r="HU388" s="46"/>
      <c r="HV388" s="46"/>
      <c r="HW388" s="46"/>
      <c r="HX388" s="46"/>
      <c r="HY388" s="46"/>
      <c r="HZ388" s="46"/>
      <c r="IA388" s="46"/>
      <c r="IB388" s="46"/>
      <c r="IC388" s="46"/>
      <c r="ID388" s="46"/>
      <c r="IE388" s="46"/>
      <c r="IF388" s="46"/>
      <c r="IG388" s="46"/>
      <c r="IH388" s="46"/>
      <c r="II388" s="46"/>
      <c r="IJ388" s="46"/>
      <c r="IK388" s="46"/>
      <c r="IL388" s="46"/>
      <c r="IM388" s="46"/>
      <c r="IN388" s="46"/>
      <c r="IO388" s="46"/>
      <c r="IP388" s="46"/>
      <c r="IQ388" s="46"/>
      <c r="IR388" s="46"/>
      <c r="IS388" s="46"/>
      <c r="IT388" s="46"/>
      <c r="IU388" s="46"/>
      <c r="IV388" s="46"/>
      <c r="IW388" s="46"/>
    </row>
    <row r="389" spans="1:257" s="1" customFormat="1" ht="9" customHeight="1">
      <c r="A389" s="43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5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6"/>
      <c r="CD389" s="46"/>
      <c r="CE389" s="46"/>
      <c r="CF389" s="46"/>
      <c r="CG389" s="46"/>
      <c r="CH389" s="46"/>
      <c r="CI389" s="46"/>
      <c r="CJ389" s="46"/>
      <c r="CK389" s="46"/>
      <c r="CL389" s="46"/>
      <c r="CM389" s="46"/>
      <c r="CN389" s="46"/>
      <c r="CO389" s="46"/>
      <c r="CP389" s="46"/>
      <c r="CQ389" s="46"/>
      <c r="CR389" s="46"/>
      <c r="CS389" s="46"/>
      <c r="CT389" s="46"/>
      <c r="CU389" s="46"/>
      <c r="CV389" s="46"/>
      <c r="CW389" s="46"/>
      <c r="CX389" s="46"/>
      <c r="CY389" s="46"/>
      <c r="CZ389" s="46"/>
      <c r="DA389" s="46"/>
      <c r="DB389" s="46"/>
      <c r="DC389" s="46"/>
      <c r="DD389" s="46"/>
      <c r="DE389" s="46"/>
      <c r="DF389" s="46"/>
      <c r="DG389" s="46"/>
      <c r="DH389" s="46"/>
      <c r="DI389" s="46"/>
      <c r="DJ389" s="46"/>
      <c r="DK389" s="46"/>
      <c r="DL389" s="46"/>
      <c r="DM389" s="46"/>
      <c r="DN389" s="46"/>
      <c r="DO389" s="46"/>
      <c r="DP389" s="46"/>
      <c r="DQ389" s="46"/>
      <c r="DR389" s="46"/>
      <c r="DS389" s="46"/>
      <c r="DT389" s="46"/>
      <c r="DU389" s="46"/>
      <c r="DV389" s="46"/>
      <c r="DW389" s="46"/>
      <c r="DX389" s="46"/>
      <c r="DY389" s="46"/>
      <c r="DZ389" s="46"/>
      <c r="EA389" s="46"/>
      <c r="EB389" s="46"/>
      <c r="EC389" s="46"/>
      <c r="ED389" s="46"/>
      <c r="EE389" s="46"/>
      <c r="EF389" s="46"/>
      <c r="EG389" s="46"/>
      <c r="EH389" s="46"/>
      <c r="EI389" s="46"/>
      <c r="EJ389" s="46"/>
      <c r="EK389" s="46"/>
      <c r="EL389" s="46"/>
      <c r="EM389" s="46"/>
      <c r="EN389" s="46"/>
      <c r="EO389" s="46"/>
      <c r="EP389" s="46"/>
      <c r="EQ389" s="46"/>
      <c r="ER389" s="46"/>
      <c r="ES389" s="46"/>
      <c r="ET389" s="46"/>
      <c r="EU389" s="46"/>
      <c r="EV389" s="46"/>
      <c r="EW389" s="46"/>
      <c r="EX389" s="46"/>
      <c r="EY389" s="46"/>
      <c r="EZ389" s="46"/>
      <c r="FA389" s="46"/>
      <c r="FB389" s="46"/>
      <c r="FC389" s="46"/>
      <c r="FD389" s="46"/>
      <c r="FE389" s="46"/>
      <c r="FF389" s="46"/>
      <c r="FG389" s="46"/>
      <c r="FH389" s="46"/>
      <c r="FI389" s="46"/>
      <c r="FJ389" s="46"/>
      <c r="FK389" s="46"/>
      <c r="FL389" s="46"/>
      <c r="FM389" s="46"/>
      <c r="FN389" s="46"/>
      <c r="FO389" s="46"/>
      <c r="FP389" s="46"/>
      <c r="FQ389" s="46"/>
      <c r="FR389" s="46"/>
      <c r="FS389" s="46"/>
      <c r="FT389" s="46"/>
      <c r="FU389" s="46"/>
      <c r="FV389" s="46"/>
      <c r="FW389" s="46"/>
      <c r="FX389" s="46"/>
      <c r="FY389" s="46"/>
      <c r="FZ389" s="46"/>
      <c r="GA389" s="46"/>
      <c r="GB389" s="46"/>
      <c r="GC389" s="46"/>
      <c r="GD389" s="46"/>
      <c r="GE389" s="46"/>
      <c r="GF389" s="46"/>
      <c r="GG389" s="46"/>
      <c r="GH389" s="46"/>
      <c r="GI389" s="46"/>
      <c r="GJ389" s="46"/>
      <c r="GK389" s="46"/>
      <c r="GL389" s="46"/>
      <c r="GM389" s="46"/>
      <c r="GN389" s="46"/>
      <c r="GO389" s="46"/>
      <c r="GP389" s="46"/>
      <c r="GQ389" s="46"/>
      <c r="GR389" s="46"/>
      <c r="GS389" s="46"/>
      <c r="GT389" s="46"/>
      <c r="GU389" s="46"/>
      <c r="GV389" s="46"/>
      <c r="GW389" s="46"/>
      <c r="GX389" s="46"/>
      <c r="GY389" s="46"/>
      <c r="GZ389" s="46"/>
      <c r="HA389" s="46"/>
      <c r="HB389" s="46"/>
      <c r="HC389" s="46"/>
      <c r="HD389" s="46"/>
      <c r="HE389" s="46"/>
      <c r="HF389" s="46"/>
      <c r="HG389" s="46"/>
      <c r="HH389" s="46"/>
      <c r="HI389" s="46"/>
      <c r="HJ389" s="46"/>
      <c r="HK389" s="46"/>
      <c r="HL389" s="46"/>
      <c r="HM389" s="46"/>
      <c r="HN389" s="46"/>
      <c r="HO389" s="46"/>
      <c r="HP389" s="46"/>
      <c r="HQ389" s="46"/>
      <c r="HR389" s="46"/>
      <c r="HS389" s="46"/>
      <c r="HT389" s="46"/>
      <c r="HU389" s="46"/>
      <c r="HV389" s="46"/>
      <c r="HW389" s="46"/>
      <c r="HX389" s="46"/>
      <c r="HY389" s="46"/>
      <c r="HZ389" s="46"/>
      <c r="IA389" s="46"/>
      <c r="IB389" s="46"/>
      <c r="IC389" s="46"/>
      <c r="ID389" s="46"/>
      <c r="IE389" s="46"/>
      <c r="IF389" s="46"/>
      <c r="IG389" s="46"/>
      <c r="IH389" s="46"/>
      <c r="II389" s="46"/>
      <c r="IJ389" s="46"/>
      <c r="IK389" s="46"/>
      <c r="IL389" s="46"/>
      <c r="IM389" s="46"/>
      <c r="IN389" s="46"/>
      <c r="IO389" s="46"/>
      <c r="IP389" s="46"/>
      <c r="IQ389" s="46"/>
      <c r="IR389" s="46"/>
      <c r="IS389" s="46"/>
      <c r="IT389" s="46"/>
      <c r="IU389" s="46"/>
      <c r="IV389" s="46"/>
      <c r="IW389" s="46"/>
    </row>
    <row r="390" spans="1:257" s="1" customFormat="1" ht="9" customHeight="1">
      <c r="A390" s="43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5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6"/>
      <c r="CD390" s="46"/>
      <c r="CE390" s="46"/>
      <c r="CF390" s="46"/>
      <c r="CG390" s="46"/>
      <c r="CH390" s="46"/>
      <c r="CI390" s="46"/>
      <c r="CJ390" s="46"/>
      <c r="CK390" s="46"/>
      <c r="CL390" s="46"/>
      <c r="CM390" s="46"/>
      <c r="CN390" s="46"/>
      <c r="CO390" s="46"/>
      <c r="CP390" s="46"/>
      <c r="CQ390" s="46"/>
      <c r="CR390" s="46"/>
      <c r="CS390" s="46"/>
      <c r="CT390" s="46"/>
      <c r="CU390" s="46"/>
      <c r="CV390" s="46"/>
      <c r="CW390" s="46"/>
      <c r="CX390" s="46"/>
      <c r="CY390" s="46"/>
      <c r="CZ390" s="46"/>
      <c r="DA390" s="46"/>
      <c r="DB390" s="46"/>
      <c r="DC390" s="46"/>
      <c r="DD390" s="46"/>
      <c r="DE390" s="46"/>
      <c r="DF390" s="46"/>
      <c r="DG390" s="46"/>
      <c r="DH390" s="46"/>
      <c r="DI390" s="46"/>
      <c r="DJ390" s="46"/>
      <c r="DK390" s="46"/>
      <c r="DL390" s="46"/>
      <c r="DM390" s="46"/>
      <c r="DN390" s="46"/>
      <c r="DO390" s="46"/>
      <c r="DP390" s="46"/>
      <c r="DQ390" s="46"/>
      <c r="DR390" s="46"/>
      <c r="DS390" s="46"/>
      <c r="DT390" s="46"/>
      <c r="DU390" s="46"/>
      <c r="DV390" s="46"/>
      <c r="DW390" s="46"/>
      <c r="DX390" s="46"/>
      <c r="DY390" s="46"/>
      <c r="DZ390" s="46"/>
      <c r="EA390" s="46"/>
      <c r="EB390" s="46"/>
      <c r="EC390" s="46"/>
      <c r="ED390" s="46"/>
      <c r="EE390" s="46"/>
      <c r="EF390" s="46"/>
      <c r="EG390" s="46"/>
      <c r="EH390" s="46"/>
      <c r="EI390" s="46"/>
      <c r="EJ390" s="46"/>
      <c r="EK390" s="46"/>
      <c r="EL390" s="46"/>
      <c r="EM390" s="46"/>
      <c r="EN390" s="46"/>
      <c r="EO390" s="46"/>
      <c r="EP390" s="46"/>
      <c r="EQ390" s="46"/>
      <c r="ER390" s="46"/>
      <c r="ES390" s="46"/>
      <c r="ET390" s="46"/>
      <c r="EU390" s="46"/>
      <c r="EV390" s="46"/>
      <c r="EW390" s="46"/>
      <c r="EX390" s="46"/>
      <c r="EY390" s="46"/>
      <c r="EZ390" s="46"/>
      <c r="FA390" s="46"/>
      <c r="FB390" s="46"/>
      <c r="FC390" s="46"/>
      <c r="FD390" s="46"/>
      <c r="FE390" s="46"/>
      <c r="FF390" s="46"/>
      <c r="FG390" s="46"/>
      <c r="FH390" s="46"/>
      <c r="FI390" s="46"/>
      <c r="FJ390" s="46"/>
      <c r="FK390" s="46"/>
      <c r="FL390" s="46"/>
      <c r="FM390" s="46"/>
      <c r="FN390" s="46"/>
      <c r="FO390" s="46"/>
      <c r="FP390" s="46"/>
      <c r="FQ390" s="46"/>
      <c r="FR390" s="46"/>
      <c r="FS390" s="46"/>
      <c r="FT390" s="46"/>
      <c r="FU390" s="46"/>
      <c r="FV390" s="46"/>
      <c r="FW390" s="46"/>
      <c r="FX390" s="46"/>
      <c r="FY390" s="46"/>
      <c r="FZ390" s="46"/>
      <c r="GA390" s="46"/>
      <c r="GB390" s="46"/>
      <c r="GC390" s="46"/>
      <c r="GD390" s="46"/>
      <c r="GE390" s="46"/>
      <c r="GF390" s="46"/>
      <c r="GG390" s="46"/>
      <c r="GH390" s="46"/>
      <c r="GI390" s="46"/>
      <c r="GJ390" s="46"/>
      <c r="GK390" s="46"/>
      <c r="GL390" s="46"/>
      <c r="GM390" s="46"/>
      <c r="GN390" s="46"/>
      <c r="GO390" s="46"/>
      <c r="GP390" s="46"/>
      <c r="GQ390" s="46"/>
      <c r="GR390" s="46"/>
      <c r="GS390" s="46"/>
      <c r="GT390" s="46"/>
      <c r="GU390" s="46"/>
      <c r="GV390" s="46"/>
      <c r="GW390" s="46"/>
      <c r="GX390" s="46"/>
      <c r="GY390" s="46"/>
      <c r="GZ390" s="46"/>
      <c r="HA390" s="46"/>
      <c r="HB390" s="46"/>
      <c r="HC390" s="46"/>
      <c r="HD390" s="46"/>
      <c r="HE390" s="46"/>
      <c r="HF390" s="46"/>
      <c r="HG390" s="46"/>
      <c r="HH390" s="46"/>
      <c r="HI390" s="46"/>
      <c r="HJ390" s="46"/>
      <c r="HK390" s="46"/>
      <c r="HL390" s="46"/>
      <c r="HM390" s="46"/>
      <c r="HN390" s="46"/>
      <c r="HO390" s="46"/>
      <c r="HP390" s="46"/>
      <c r="HQ390" s="46"/>
      <c r="HR390" s="46"/>
      <c r="HS390" s="46"/>
      <c r="HT390" s="46"/>
      <c r="HU390" s="46"/>
      <c r="HV390" s="46"/>
      <c r="HW390" s="46"/>
      <c r="HX390" s="46"/>
      <c r="HY390" s="46"/>
      <c r="HZ390" s="46"/>
      <c r="IA390" s="46"/>
      <c r="IB390" s="46"/>
      <c r="IC390" s="46"/>
      <c r="ID390" s="46"/>
      <c r="IE390" s="46"/>
      <c r="IF390" s="46"/>
      <c r="IG390" s="46"/>
      <c r="IH390" s="46"/>
      <c r="II390" s="46"/>
      <c r="IJ390" s="46"/>
      <c r="IK390" s="46"/>
      <c r="IL390" s="46"/>
      <c r="IM390" s="46"/>
      <c r="IN390" s="46"/>
      <c r="IO390" s="46"/>
      <c r="IP390" s="46"/>
      <c r="IQ390" s="46"/>
      <c r="IR390" s="46"/>
      <c r="IS390" s="46"/>
      <c r="IT390" s="46"/>
      <c r="IU390" s="46"/>
      <c r="IV390" s="46"/>
      <c r="IW390" s="46"/>
    </row>
    <row r="391" spans="1:257" s="1" customFormat="1" ht="9" customHeight="1">
      <c r="A391" s="43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5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6"/>
      <c r="CD391" s="46"/>
      <c r="CE391" s="46"/>
      <c r="CF391" s="46"/>
      <c r="CG391" s="46"/>
      <c r="CH391" s="46"/>
      <c r="CI391" s="46"/>
      <c r="CJ391" s="46"/>
      <c r="CK391" s="46"/>
      <c r="CL391" s="46"/>
      <c r="CM391" s="46"/>
      <c r="CN391" s="46"/>
      <c r="CO391" s="46"/>
      <c r="CP391" s="46"/>
      <c r="CQ391" s="46"/>
      <c r="CR391" s="46"/>
      <c r="CS391" s="46"/>
      <c r="CT391" s="46"/>
      <c r="CU391" s="46"/>
      <c r="CV391" s="46"/>
      <c r="CW391" s="46"/>
      <c r="CX391" s="46"/>
      <c r="CY391" s="46"/>
      <c r="CZ391" s="46"/>
      <c r="DA391" s="46"/>
      <c r="DB391" s="46"/>
      <c r="DC391" s="46"/>
      <c r="DD391" s="46"/>
      <c r="DE391" s="46"/>
      <c r="DF391" s="46"/>
      <c r="DG391" s="46"/>
      <c r="DH391" s="46"/>
      <c r="DI391" s="46"/>
      <c r="DJ391" s="46"/>
      <c r="DK391" s="46"/>
      <c r="DL391" s="46"/>
      <c r="DM391" s="46"/>
      <c r="DN391" s="46"/>
      <c r="DO391" s="46"/>
      <c r="DP391" s="46"/>
      <c r="DQ391" s="46"/>
      <c r="DR391" s="46"/>
      <c r="DS391" s="46"/>
      <c r="DT391" s="46"/>
      <c r="DU391" s="46"/>
      <c r="DV391" s="46"/>
      <c r="DW391" s="46"/>
      <c r="DX391" s="46"/>
      <c r="DY391" s="46"/>
      <c r="DZ391" s="46"/>
      <c r="EA391" s="46"/>
      <c r="EB391" s="46"/>
      <c r="EC391" s="46"/>
      <c r="ED391" s="46"/>
      <c r="EE391" s="46"/>
      <c r="EF391" s="46"/>
      <c r="EG391" s="46"/>
      <c r="EH391" s="46"/>
      <c r="EI391" s="46"/>
      <c r="EJ391" s="46"/>
      <c r="EK391" s="46"/>
      <c r="EL391" s="46"/>
      <c r="EM391" s="46"/>
      <c r="EN391" s="46"/>
      <c r="EO391" s="46"/>
      <c r="EP391" s="46"/>
      <c r="EQ391" s="46"/>
      <c r="ER391" s="46"/>
      <c r="ES391" s="46"/>
      <c r="ET391" s="46"/>
      <c r="EU391" s="46"/>
      <c r="EV391" s="46"/>
      <c r="EW391" s="46"/>
      <c r="EX391" s="46"/>
      <c r="EY391" s="46"/>
      <c r="EZ391" s="46"/>
      <c r="FA391" s="46"/>
      <c r="FB391" s="46"/>
      <c r="FC391" s="46"/>
      <c r="FD391" s="46"/>
      <c r="FE391" s="46"/>
      <c r="FF391" s="46"/>
      <c r="FG391" s="46"/>
      <c r="FH391" s="46"/>
      <c r="FI391" s="46"/>
      <c r="FJ391" s="46"/>
      <c r="FK391" s="46"/>
      <c r="FL391" s="46"/>
      <c r="FM391" s="46"/>
      <c r="FN391" s="46"/>
      <c r="FO391" s="46"/>
      <c r="FP391" s="46"/>
      <c r="FQ391" s="46"/>
      <c r="FR391" s="46"/>
      <c r="FS391" s="46"/>
      <c r="FT391" s="46"/>
      <c r="FU391" s="46"/>
      <c r="FV391" s="46"/>
      <c r="FW391" s="46"/>
      <c r="FX391" s="46"/>
      <c r="FY391" s="46"/>
      <c r="FZ391" s="46"/>
      <c r="GA391" s="46"/>
      <c r="GB391" s="46"/>
      <c r="GC391" s="46"/>
      <c r="GD391" s="46"/>
      <c r="GE391" s="46"/>
      <c r="GF391" s="46"/>
      <c r="GG391" s="46"/>
      <c r="GH391" s="46"/>
      <c r="GI391" s="46"/>
      <c r="GJ391" s="46"/>
      <c r="GK391" s="46"/>
      <c r="GL391" s="46"/>
      <c r="GM391" s="46"/>
      <c r="GN391" s="46"/>
      <c r="GO391" s="46"/>
      <c r="GP391" s="46"/>
      <c r="GQ391" s="46"/>
      <c r="GR391" s="46"/>
      <c r="GS391" s="46"/>
      <c r="GT391" s="46"/>
      <c r="GU391" s="46"/>
      <c r="GV391" s="46"/>
      <c r="GW391" s="46"/>
      <c r="GX391" s="46"/>
      <c r="GY391" s="46"/>
      <c r="GZ391" s="46"/>
      <c r="HA391" s="46"/>
      <c r="HB391" s="46"/>
      <c r="HC391" s="46"/>
      <c r="HD391" s="46"/>
      <c r="HE391" s="46"/>
      <c r="HF391" s="46"/>
      <c r="HG391" s="46"/>
      <c r="HH391" s="46"/>
      <c r="HI391" s="46"/>
      <c r="HJ391" s="46"/>
      <c r="HK391" s="46"/>
      <c r="HL391" s="46"/>
      <c r="HM391" s="46"/>
      <c r="HN391" s="46"/>
      <c r="HO391" s="46"/>
      <c r="HP391" s="46"/>
      <c r="HQ391" s="46"/>
      <c r="HR391" s="46"/>
      <c r="HS391" s="46"/>
      <c r="HT391" s="46"/>
      <c r="HU391" s="46"/>
      <c r="HV391" s="46"/>
      <c r="HW391" s="46"/>
      <c r="HX391" s="46"/>
      <c r="HY391" s="46"/>
      <c r="HZ391" s="46"/>
      <c r="IA391" s="46"/>
      <c r="IB391" s="46"/>
      <c r="IC391" s="46"/>
      <c r="ID391" s="46"/>
      <c r="IE391" s="46"/>
      <c r="IF391" s="46"/>
      <c r="IG391" s="46"/>
      <c r="IH391" s="46"/>
      <c r="II391" s="46"/>
      <c r="IJ391" s="46"/>
      <c r="IK391" s="46"/>
      <c r="IL391" s="46"/>
      <c r="IM391" s="46"/>
      <c r="IN391" s="46"/>
      <c r="IO391" s="46"/>
      <c r="IP391" s="46"/>
      <c r="IQ391" s="46"/>
      <c r="IR391" s="46"/>
      <c r="IS391" s="46"/>
      <c r="IT391" s="46"/>
      <c r="IU391" s="46"/>
      <c r="IV391" s="46"/>
      <c r="IW391" s="46"/>
    </row>
    <row r="392" spans="1:257" s="1" customFormat="1" ht="9" customHeight="1">
      <c r="A392" s="43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5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6"/>
      <c r="CD392" s="46"/>
      <c r="CE392" s="46"/>
      <c r="CF392" s="46"/>
      <c r="CG392" s="46"/>
      <c r="CH392" s="46"/>
      <c r="CI392" s="46"/>
      <c r="CJ392" s="46"/>
      <c r="CK392" s="46"/>
      <c r="CL392" s="46"/>
      <c r="CM392" s="46"/>
      <c r="CN392" s="46"/>
      <c r="CO392" s="46"/>
      <c r="CP392" s="46"/>
      <c r="CQ392" s="46"/>
      <c r="CR392" s="46"/>
      <c r="CS392" s="46"/>
      <c r="CT392" s="46"/>
      <c r="CU392" s="46"/>
      <c r="CV392" s="46"/>
      <c r="CW392" s="46"/>
      <c r="CX392" s="46"/>
      <c r="CY392" s="46"/>
      <c r="CZ392" s="46"/>
      <c r="DA392" s="46"/>
      <c r="DB392" s="46"/>
      <c r="DC392" s="46"/>
      <c r="DD392" s="46"/>
      <c r="DE392" s="46"/>
      <c r="DF392" s="46"/>
      <c r="DG392" s="46"/>
      <c r="DH392" s="46"/>
      <c r="DI392" s="46"/>
      <c r="DJ392" s="46"/>
      <c r="DK392" s="46"/>
      <c r="DL392" s="46"/>
      <c r="DM392" s="46"/>
      <c r="DN392" s="46"/>
      <c r="DO392" s="46"/>
      <c r="DP392" s="46"/>
      <c r="DQ392" s="46"/>
      <c r="DR392" s="46"/>
      <c r="DS392" s="46"/>
      <c r="DT392" s="46"/>
      <c r="DU392" s="46"/>
      <c r="DV392" s="46"/>
      <c r="DW392" s="46"/>
      <c r="DX392" s="46"/>
      <c r="DY392" s="46"/>
      <c r="DZ392" s="46"/>
      <c r="EA392" s="46"/>
      <c r="EB392" s="46"/>
      <c r="EC392" s="46"/>
      <c r="ED392" s="46"/>
      <c r="EE392" s="46"/>
      <c r="EF392" s="46"/>
      <c r="EG392" s="46"/>
      <c r="EH392" s="46"/>
      <c r="EI392" s="46"/>
      <c r="EJ392" s="46"/>
      <c r="EK392" s="46"/>
      <c r="EL392" s="46"/>
      <c r="EM392" s="46"/>
      <c r="EN392" s="46"/>
      <c r="EO392" s="46"/>
      <c r="EP392" s="46"/>
      <c r="EQ392" s="46"/>
      <c r="ER392" s="46"/>
      <c r="ES392" s="46"/>
      <c r="ET392" s="46"/>
      <c r="EU392" s="46"/>
      <c r="EV392" s="46"/>
      <c r="EW392" s="46"/>
      <c r="EX392" s="46"/>
      <c r="EY392" s="46"/>
      <c r="EZ392" s="46"/>
      <c r="FA392" s="46"/>
      <c r="FB392" s="46"/>
      <c r="FC392" s="46"/>
      <c r="FD392" s="46"/>
      <c r="FE392" s="46"/>
      <c r="FF392" s="46"/>
      <c r="FG392" s="46"/>
      <c r="FH392" s="46"/>
      <c r="FI392" s="46"/>
      <c r="FJ392" s="46"/>
      <c r="FK392" s="46"/>
      <c r="FL392" s="46"/>
      <c r="FM392" s="46"/>
      <c r="FN392" s="46"/>
      <c r="FO392" s="46"/>
      <c r="FP392" s="46"/>
      <c r="FQ392" s="46"/>
      <c r="FR392" s="46"/>
      <c r="FS392" s="46"/>
      <c r="FT392" s="46"/>
      <c r="FU392" s="46"/>
      <c r="FV392" s="46"/>
      <c r="FW392" s="46"/>
      <c r="FX392" s="46"/>
      <c r="FY392" s="46"/>
      <c r="FZ392" s="46"/>
      <c r="GA392" s="46"/>
      <c r="GB392" s="46"/>
      <c r="GC392" s="46"/>
      <c r="GD392" s="46"/>
      <c r="GE392" s="46"/>
      <c r="GF392" s="46"/>
      <c r="GG392" s="46"/>
      <c r="GH392" s="46"/>
      <c r="GI392" s="46"/>
      <c r="GJ392" s="46"/>
      <c r="GK392" s="46"/>
      <c r="GL392" s="46"/>
      <c r="GM392" s="46"/>
      <c r="GN392" s="46"/>
      <c r="GO392" s="46"/>
      <c r="GP392" s="46"/>
      <c r="GQ392" s="46"/>
      <c r="GR392" s="46"/>
      <c r="GS392" s="46"/>
      <c r="GT392" s="46"/>
      <c r="GU392" s="46"/>
      <c r="GV392" s="46"/>
      <c r="GW392" s="46"/>
      <c r="GX392" s="46"/>
      <c r="GY392" s="46"/>
      <c r="GZ392" s="46"/>
      <c r="HA392" s="46"/>
      <c r="HB392" s="46"/>
      <c r="HC392" s="46"/>
      <c r="HD392" s="46"/>
      <c r="HE392" s="46"/>
      <c r="HF392" s="46"/>
      <c r="HG392" s="46"/>
      <c r="HH392" s="46"/>
      <c r="HI392" s="46"/>
      <c r="HJ392" s="46"/>
      <c r="HK392" s="46"/>
      <c r="HL392" s="46"/>
      <c r="HM392" s="46"/>
      <c r="HN392" s="46"/>
      <c r="HO392" s="46"/>
      <c r="HP392" s="46"/>
      <c r="HQ392" s="46"/>
      <c r="HR392" s="46"/>
      <c r="HS392" s="46"/>
      <c r="HT392" s="46"/>
      <c r="HU392" s="46"/>
      <c r="HV392" s="46"/>
      <c r="HW392" s="46"/>
      <c r="HX392" s="46"/>
      <c r="HY392" s="46"/>
      <c r="HZ392" s="46"/>
      <c r="IA392" s="46"/>
      <c r="IB392" s="46"/>
      <c r="IC392" s="46"/>
      <c r="ID392" s="46"/>
      <c r="IE392" s="46"/>
      <c r="IF392" s="46"/>
      <c r="IG392" s="46"/>
      <c r="IH392" s="46"/>
      <c r="II392" s="46"/>
      <c r="IJ392" s="46"/>
      <c r="IK392" s="46"/>
      <c r="IL392" s="46"/>
      <c r="IM392" s="46"/>
      <c r="IN392" s="46"/>
      <c r="IO392" s="46"/>
      <c r="IP392" s="46"/>
      <c r="IQ392" s="46"/>
      <c r="IR392" s="46"/>
      <c r="IS392" s="46"/>
      <c r="IT392" s="46"/>
      <c r="IU392" s="46"/>
      <c r="IV392" s="46"/>
      <c r="IW392" s="46"/>
    </row>
    <row r="393" spans="1:257" s="1" customFormat="1" ht="9" customHeight="1">
      <c r="A393" s="43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5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6"/>
      <c r="CD393" s="46"/>
      <c r="CE393" s="46"/>
      <c r="CF393" s="46"/>
      <c r="CG393" s="46"/>
      <c r="CH393" s="46"/>
      <c r="CI393" s="46"/>
      <c r="CJ393" s="46"/>
      <c r="CK393" s="46"/>
      <c r="CL393" s="46"/>
      <c r="CM393" s="46"/>
      <c r="CN393" s="46"/>
      <c r="CO393" s="46"/>
      <c r="CP393" s="46"/>
      <c r="CQ393" s="46"/>
      <c r="CR393" s="46"/>
      <c r="CS393" s="46"/>
      <c r="CT393" s="46"/>
      <c r="CU393" s="46"/>
      <c r="CV393" s="46"/>
      <c r="CW393" s="46"/>
      <c r="CX393" s="46"/>
      <c r="CY393" s="46"/>
      <c r="CZ393" s="46"/>
      <c r="DA393" s="46"/>
      <c r="DB393" s="46"/>
      <c r="DC393" s="46"/>
      <c r="DD393" s="46"/>
      <c r="DE393" s="46"/>
      <c r="DF393" s="46"/>
      <c r="DG393" s="46"/>
      <c r="DH393" s="46"/>
      <c r="DI393" s="46"/>
      <c r="DJ393" s="46"/>
      <c r="DK393" s="46"/>
      <c r="DL393" s="46"/>
      <c r="DM393" s="46"/>
      <c r="DN393" s="46"/>
      <c r="DO393" s="46"/>
      <c r="DP393" s="46"/>
      <c r="DQ393" s="46"/>
      <c r="DR393" s="46"/>
      <c r="DS393" s="46"/>
      <c r="DT393" s="46"/>
      <c r="DU393" s="46"/>
      <c r="DV393" s="46"/>
      <c r="DW393" s="46"/>
      <c r="DX393" s="46"/>
      <c r="DY393" s="46"/>
      <c r="DZ393" s="46"/>
      <c r="EA393" s="46"/>
      <c r="EB393" s="46"/>
      <c r="EC393" s="46"/>
      <c r="ED393" s="46"/>
      <c r="EE393" s="46"/>
      <c r="EF393" s="46"/>
      <c r="EG393" s="46"/>
      <c r="EH393" s="46"/>
      <c r="EI393" s="46"/>
      <c r="EJ393" s="46"/>
      <c r="EK393" s="46"/>
      <c r="EL393" s="46"/>
      <c r="EM393" s="46"/>
      <c r="EN393" s="46"/>
      <c r="EO393" s="46"/>
      <c r="EP393" s="46"/>
      <c r="EQ393" s="46"/>
      <c r="ER393" s="46"/>
      <c r="ES393" s="46"/>
      <c r="ET393" s="46"/>
      <c r="EU393" s="46"/>
      <c r="EV393" s="46"/>
      <c r="EW393" s="46"/>
      <c r="EX393" s="46"/>
      <c r="EY393" s="46"/>
      <c r="EZ393" s="46"/>
      <c r="FA393" s="46"/>
      <c r="FB393" s="46"/>
      <c r="FC393" s="46"/>
      <c r="FD393" s="46"/>
      <c r="FE393" s="46"/>
      <c r="FF393" s="46"/>
      <c r="FG393" s="46"/>
      <c r="FH393" s="46"/>
      <c r="FI393" s="46"/>
      <c r="FJ393" s="46"/>
      <c r="FK393" s="46"/>
      <c r="FL393" s="46"/>
      <c r="FM393" s="46"/>
      <c r="FN393" s="46"/>
      <c r="FO393" s="46"/>
      <c r="FP393" s="46"/>
      <c r="FQ393" s="46"/>
      <c r="FR393" s="46"/>
      <c r="FS393" s="46"/>
      <c r="FT393" s="46"/>
      <c r="FU393" s="46"/>
      <c r="FV393" s="46"/>
      <c r="FW393" s="46"/>
      <c r="FX393" s="46"/>
      <c r="FY393" s="46"/>
      <c r="FZ393" s="46"/>
      <c r="GA393" s="46"/>
      <c r="GB393" s="46"/>
      <c r="GC393" s="46"/>
      <c r="GD393" s="46"/>
      <c r="GE393" s="46"/>
      <c r="GF393" s="46"/>
      <c r="GG393" s="46"/>
      <c r="GH393" s="46"/>
      <c r="GI393" s="46"/>
      <c r="GJ393" s="46"/>
      <c r="GK393" s="46"/>
      <c r="GL393" s="46"/>
      <c r="GM393" s="46"/>
      <c r="GN393" s="46"/>
      <c r="GO393" s="46"/>
      <c r="GP393" s="46"/>
      <c r="GQ393" s="46"/>
      <c r="GR393" s="46"/>
      <c r="GS393" s="46"/>
      <c r="GT393" s="46"/>
      <c r="GU393" s="46"/>
      <c r="GV393" s="46"/>
      <c r="GW393" s="46"/>
      <c r="GX393" s="46"/>
      <c r="GY393" s="46"/>
      <c r="GZ393" s="46"/>
      <c r="HA393" s="46"/>
      <c r="HB393" s="46"/>
      <c r="HC393" s="46"/>
      <c r="HD393" s="46"/>
      <c r="HE393" s="46"/>
      <c r="HF393" s="46"/>
      <c r="HG393" s="46"/>
      <c r="HH393" s="46"/>
      <c r="HI393" s="46"/>
      <c r="HJ393" s="46"/>
      <c r="HK393" s="46"/>
      <c r="HL393" s="46"/>
      <c r="HM393" s="46"/>
      <c r="HN393" s="46"/>
      <c r="HO393" s="46"/>
      <c r="HP393" s="46"/>
      <c r="HQ393" s="46"/>
      <c r="HR393" s="46"/>
      <c r="HS393" s="46"/>
      <c r="HT393" s="46"/>
      <c r="HU393" s="46"/>
      <c r="HV393" s="46"/>
      <c r="HW393" s="46"/>
      <c r="HX393" s="46"/>
      <c r="HY393" s="46"/>
      <c r="HZ393" s="46"/>
      <c r="IA393" s="46"/>
      <c r="IB393" s="46"/>
      <c r="IC393" s="46"/>
      <c r="ID393" s="46"/>
      <c r="IE393" s="46"/>
      <c r="IF393" s="46"/>
      <c r="IG393" s="46"/>
      <c r="IH393" s="46"/>
      <c r="II393" s="46"/>
      <c r="IJ393" s="46"/>
      <c r="IK393" s="46"/>
      <c r="IL393" s="46"/>
      <c r="IM393" s="46"/>
      <c r="IN393" s="46"/>
      <c r="IO393" s="46"/>
      <c r="IP393" s="46"/>
      <c r="IQ393" s="46"/>
      <c r="IR393" s="46"/>
      <c r="IS393" s="46"/>
      <c r="IT393" s="46"/>
      <c r="IU393" s="46"/>
      <c r="IV393" s="46"/>
      <c r="IW393" s="46"/>
    </row>
    <row r="394" spans="1:257" s="1" customFormat="1" ht="9" customHeight="1">
      <c r="A394" s="43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5"/>
      <c r="BC394" s="44"/>
      <c r="BD394" s="44"/>
      <c r="BE394" s="44"/>
      <c r="BF394" s="44"/>
      <c r="BG394" s="44"/>
      <c r="BH394" s="44"/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4"/>
      <c r="BT394" s="44"/>
      <c r="BU394" s="44"/>
      <c r="BV394" s="44"/>
      <c r="BW394" s="44"/>
      <c r="BX394" s="44"/>
      <c r="BY394" s="44"/>
      <c r="BZ394" s="44"/>
      <c r="CA394" s="44"/>
      <c r="CB394" s="44"/>
      <c r="CC394" s="46"/>
      <c r="CD394" s="46"/>
      <c r="CE394" s="46"/>
      <c r="CF394" s="46"/>
      <c r="CG394" s="46"/>
      <c r="CH394" s="46"/>
      <c r="CI394" s="46"/>
      <c r="CJ394" s="46"/>
      <c r="CK394" s="46"/>
      <c r="CL394" s="46"/>
      <c r="CM394" s="46"/>
      <c r="CN394" s="46"/>
      <c r="CO394" s="46"/>
      <c r="CP394" s="46"/>
      <c r="CQ394" s="46"/>
      <c r="CR394" s="46"/>
      <c r="CS394" s="46"/>
      <c r="CT394" s="46"/>
      <c r="CU394" s="46"/>
      <c r="CV394" s="46"/>
      <c r="CW394" s="46"/>
      <c r="CX394" s="46"/>
      <c r="CY394" s="46"/>
      <c r="CZ394" s="46"/>
      <c r="DA394" s="46"/>
      <c r="DB394" s="46"/>
      <c r="DC394" s="46"/>
      <c r="DD394" s="46"/>
      <c r="DE394" s="46"/>
      <c r="DF394" s="46"/>
      <c r="DG394" s="46"/>
      <c r="DH394" s="46"/>
      <c r="DI394" s="46"/>
      <c r="DJ394" s="46"/>
      <c r="DK394" s="46"/>
      <c r="DL394" s="46"/>
      <c r="DM394" s="46"/>
      <c r="DN394" s="46"/>
      <c r="DO394" s="46"/>
      <c r="DP394" s="46"/>
      <c r="DQ394" s="46"/>
      <c r="DR394" s="46"/>
      <c r="DS394" s="46"/>
      <c r="DT394" s="46"/>
      <c r="DU394" s="46"/>
      <c r="DV394" s="46"/>
      <c r="DW394" s="46"/>
      <c r="DX394" s="46"/>
      <c r="DY394" s="46"/>
      <c r="DZ394" s="46"/>
      <c r="EA394" s="46"/>
      <c r="EB394" s="46"/>
      <c r="EC394" s="46"/>
      <c r="ED394" s="46"/>
      <c r="EE394" s="46"/>
      <c r="EF394" s="46"/>
      <c r="EG394" s="46"/>
      <c r="EH394" s="46"/>
      <c r="EI394" s="46"/>
      <c r="EJ394" s="46"/>
      <c r="EK394" s="46"/>
      <c r="EL394" s="46"/>
      <c r="EM394" s="46"/>
      <c r="EN394" s="46"/>
      <c r="EO394" s="46"/>
      <c r="EP394" s="46"/>
      <c r="EQ394" s="46"/>
      <c r="ER394" s="46"/>
      <c r="ES394" s="46"/>
      <c r="ET394" s="46"/>
      <c r="EU394" s="46"/>
      <c r="EV394" s="46"/>
      <c r="EW394" s="46"/>
      <c r="EX394" s="46"/>
      <c r="EY394" s="46"/>
      <c r="EZ394" s="46"/>
      <c r="FA394" s="46"/>
      <c r="FB394" s="46"/>
      <c r="FC394" s="46"/>
      <c r="FD394" s="46"/>
      <c r="FE394" s="46"/>
      <c r="FF394" s="46"/>
      <c r="FG394" s="46"/>
      <c r="FH394" s="46"/>
      <c r="FI394" s="46"/>
      <c r="FJ394" s="46"/>
      <c r="FK394" s="46"/>
      <c r="FL394" s="46"/>
      <c r="FM394" s="46"/>
      <c r="FN394" s="46"/>
      <c r="FO394" s="46"/>
      <c r="FP394" s="46"/>
      <c r="FQ394" s="46"/>
      <c r="FR394" s="46"/>
      <c r="FS394" s="46"/>
      <c r="FT394" s="46"/>
      <c r="FU394" s="46"/>
      <c r="FV394" s="46"/>
      <c r="FW394" s="46"/>
      <c r="FX394" s="46"/>
      <c r="FY394" s="46"/>
      <c r="FZ394" s="46"/>
      <c r="GA394" s="46"/>
      <c r="GB394" s="46"/>
      <c r="GC394" s="46"/>
      <c r="GD394" s="46"/>
      <c r="GE394" s="46"/>
      <c r="GF394" s="46"/>
      <c r="GG394" s="46"/>
      <c r="GH394" s="46"/>
      <c r="GI394" s="46"/>
      <c r="GJ394" s="46"/>
      <c r="GK394" s="46"/>
      <c r="GL394" s="46"/>
      <c r="GM394" s="46"/>
      <c r="GN394" s="46"/>
      <c r="GO394" s="46"/>
      <c r="GP394" s="46"/>
      <c r="GQ394" s="46"/>
      <c r="GR394" s="46"/>
      <c r="GS394" s="46"/>
      <c r="GT394" s="46"/>
      <c r="GU394" s="46"/>
      <c r="GV394" s="46"/>
      <c r="GW394" s="46"/>
      <c r="GX394" s="46"/>
      <c r="GY394" s="46"/>
      <c r="GZ394" s="46"/>
      <c r="HA394" s="46"/>
      <c r="HB394" s="46"/>
      <c r="HC394" s="46"/>
      <c r="HD394" s="46"/>
      <c r="HE394" s="46"/>
      <c r="HF394" s="46"/>
      <c r="HG394" s="46"/>
      <c r="HH394" s="46"/>
      <c r="HI394" s="46"/>
      <c r="HJ394" s="46"/>
      <c r="HK394" s="46"/>
      <c r="HL394" s="46"/>
      <c r="HM394" s="46"/>
      <c r="HN394" s="46"/>
      <c r="HO394" s="46"/>
      <c r="HP394" s="46"/>
      <c r="HQ394" s="46"/>
      <c r="HR394" s="46"/>
      <c r="HS394" s="46"/>
      <c r="HT394" s="46"/>
      <c r="HU394" s="46"/>
      <c r="HV394" s="46"/>
      <c r="HW394" s="46"/>
      <c r="HX394" s="46"/>
      <c r="HY394" s="46"/>
      <c r="HZ394" s="46"/>
      <c r="IA394" s="46"/>
      <c r="IB394" s="46"/>
      <c r="IC394" s="46"/>
      <c r="ID394" s="46"/>
      <c r="IE394" s="46"/>
      <c r="IF394" s="46"/>
      <c r="IG394" s="46"/>
      <c r="IH394" s="46"/>
      <c r="II394" s="46"/>
      <c r="IJ394" s="46"/>
      <c r="IK394" s="46"/>
      <c r="IL394" s="46"/>
      <c r="IM394" s="46"/>
      <c r="IN394" s="46"/>
      <c r="IO394" s="46"/>
      <c r="IP394" s="46"/>
      <c r="IQ394" s="46"/>
      <c r="IR394" s="46"/>
      <c r="IS394" s="46"/>
      <c r="IT394" s="46"/>
      <c r="IU394" s="46"/>
      <c r="IV394" s="46"/>
      <c r="IW394" s="46"/>
    </row>
    <row r="395" spans="1:257" s="1" customFormat="1" ht="9" customHeight="1">
      <c r="A395" s="43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5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6"/>
      <c r="CD395" s="46"/>
      <c r="CE395" s="46"/>
      <c r="CF395" s="46"/>
      <c r="CG395" s="46"/>
      <c r="CH395" s="46"/>
      <c r="CI395" s="46"/>
      <c r="CJ395" s="46"/>
      <c r="CK395" s="46"/>
      <c r="CL395" s="46"/>
      <c r="CM395" s="46"/>
      <c r="CN395" s="46"/>
      <c r="CO395" s="46"/>
      <c r="CP395" s="46"/>
      <c r="CQ395" s="46"/>
      <c r="CR395" s="46"/>
      <c r="CS395" s="46"/>
      <c r="CT395" s="46"/>
      <c r="CU395" s="46"/>
      <c r="CV395" s="46"/>
      <c r="CW395" s="46"/>
      <c r="CX395" s="46"/>
      <c r="CY395" s="46"/>
      <c r="CZ395" s="46"/>
      <c r="DA395" s="46"/>
      <c r="DB395" s="46"/>
      <c r="DC395" s="46"/>
      <c r="DD395" s="46"/>
      <c r="DE395" s="46"/>
      <c r="DF395" s="46"/>
      <c r="DG395" s="46"/>
      <c r="DH395" s="46"/>
      <c r="DI395" s="46"/>
      <c r="DJ395" s="46"/>
      <c r="DK395" s="46"/>
      <c r="DL395" s="46"/>
      <c r="DM395" s="46"/>
      <c r="DN395" s="46"/>
      <c r="DO395" s="46"/>
      <c r="DP395" s="46"/>
      <c r="DQ395" s="46"/>
      <c r="DR395" s="46"/>
      <c r="DS395" s="46"/>
      <c r="DT395" s="46"/>
      <c r="DU395" s="46"/>
      <c r="DV395" s="46"/>
      <c r="DW395" s="46"/>
      <c r="DX395" s="46"/>
      <c r="DY395" s="46"/>
      <c r="DZ395" s="46"/>
      <c r="EA395" s="46"/>
      <c r="EB395" s="46"/>
      <c r="EC395" s="46"/>
      <c r="ED395" s="46"/>
      <c r="EE395" s="46"/>
      <c r="EF395" s="46"/>
      <c r="EG395" s="46"/>
      <c r="EH395" s="46"/>
      <c r="EI395" s="46"/>
      <c r="EJ395" s="46"/>
      <c r="EK395" s="46"/>
      <c r="EL395" s="46"/>
      <c r="EM395" s="46"/>
      <c r="EN395" s="46"/>
      <c r="EO395" s="46"/>
      <c r="EP395" s="46"/>
      <c r="EQ395" s="46"/>
      <c r="ER395" s="46"/>
      <c r="ES395" s="46"/>
      <c r="ET395" s="46"/>
      <c r="EU395" s="46"/>
      <c r="EV395" s="46"/>
      <c r="EW395" s="46"/>
      <c r="EX395" s="46"/>
      <c r="EY395" s="46"/>
      <c r="EZ395" s="46"/>
      <c r="FA395" s="46"/>
      <c r="FB395" s="46"/>
      <c r="FC395" s="46"/>
      <c r="FD395" s="46"/>
      <c r="FE395" s="46"/>
      <c r="FF395" s="46"/>
      <c r="FG395" s="46"/>
      <c r="FH395" s="46"/>
      <c r="FI395" s="46"/>
      <c r="FJ395" s="46"/>
      <c r="FK395" s="46"/>
      <c r="FL395" s="46"/>
      <c r="FM395" s="46"/>
      <c r="FN395" s="46"/>
      <c r="FO395" s="46"/>
      <c r="FP395" s="46"/>
      <c r="FQ395" s="46"/>
      <c r="FR395" s="46"/>
      <c r="FS395" s="46"/>
      <c r="FT395" s="46"/>
      <c r="FU395" s="46"/>
      <c r="FV395" s="46"/>
      <c r="FW395" s="46"/>
      <c r="FX395" s="46"/>
      <c r="FY395" s="46"/>
      <c r="FZ395" s="46"/>
      <c r="GA395" s="46"/>
      <c r="GB395" s="46"/>
      <c r="GC395" s="46"/>
      <c r="GD395" s="46"/>
      <c r="GE395" s="46"/>
      <c r="GF395" s="46"/>
      <c r="GG395" s="46"/>
      <c r="GH395" s="46"/>
      <c r="GI395" s="46"/>
      <c r="GJ395" s="46"/>
      <c r="GK395" s="46"/>
      <c r="GL395" s="46"/>
      <c r="GM395" s="46"/>
      <c r="GN395" s="46"/>
      <c r="GO395" s="46"/>
      <c r="GP395" s="46"/>
      <c r="GQ395" s="46"/>
      <c r="GR395" s="46"/>
      <c r="GS395" s="46"/>
      <c r="GT395" s="46"/>
      <c r="GU395" s="46"/>
      <c r="GV395" s="46"/>
      <c r="GW395" s="46"/>
      <c r="GX395" s="46"/>
      <c r="GY395" s="46"/>
      <c r="GZ395" s="46"/>
      <c r="HA395" s="46"/>
      <c r="HB395" s="46"/>
      <c r="HC395" s="46"/>
      <c r="HD395" s="46"/>
      <c r="HE395" s="46"/>
      <c r="HF395" s="46"/>
      <c r="HG395" s="46"/>
      <c r="HH395" s="46"/>
      <c r="HI395" s="46"/>
      <c r="HJ395" s="46"/>
      <c r="HK395" s="46"/>
      <c r="HL395" s="46"/>
      <c r="HM395" s="46"/>
      <c r="HN395" s="46"/>
      <c r="HO395" s="46"/>
      <c r="HP395" s="46"/>
      <c r="HQ395" s="46"/>
      <c r="HR395" s="46"/>
      <c r="HS395" s="46"/>
      <c r="HT395" s="46"/>
      <c r="HU395" s="46"/>
      <c r="HV395" s="46"/>
      <c r="HW395" s="46"/>
      <c r="HX395" s="46"/>
      <c r="HY395" s="46"/>
      <c r="HZ395" s="46"/>
      <c r="IA395" s="46"/>
      <c r="IB395" s="46"/>
      <c r="IC395" s="46"/>
      <c r="ID395" s="46"/>
      <c r="IE395" s="46"/>
      <c r="IF395" s="46"/>
      <c r="IG395" s="46"/>
      <c r="IH395" s="46"/>
      <c r="II395" s="46"/>
      <c r="IJ395" s="46"/>
      <c r="IK395" s="46"/>
      <c r="IL395" s="46"/>
      <c r="IM395" s="46"/>
      <c r="IN395" s="46"/>
      <c r="IO395" s="46"/>
      <c r="IP395" s="46"/>
      <c r="IQ395" s="46"/>
      <c r="IR395" s="46"/>
      <c r="IS395" s="46"/>
      <c r="IT395" s="46"/>
      <c r="IU395" s="46"/>
      <c r="IV395" s="46"/>
      <c r="IW395" s="46"/>
    </row>
    <row r="396" spans="1:257" s="1" customFormat="1" ht="9" customHeight="1">
      <c r="A396" s="43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5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6"/>
      <c r="CD396" s="46"/>
      <c r="CE396" s="46"/>
      <c r="CF396" s="46"/>
      <c r="CG396" s="46"/>
      <c r="CH396" s="46"/>
      <c r="CI396" s="46"/>
      <c r="CJ396" s="46"/>
      <c r="CK396" s="46"/>
      <c r="CL396" s="46"/>
      <c r="CM396" s="46"/>
      <c r="CN396" s="46"/>
      <c r="CO396" s="46"/>
      <c r="CP396" s="46"/>
      <c r="CQ396" s="46"/>
      <c r="CR396" s="46"/>
      <c r="CS396" s="46"/>
      <c r="CT396" s="46"/>
      <c r="CU396" s="46"/>
      <c r="CV396" s="46"/>
      <c r="CW396" s="46"/>
      <c r="CX396" s="46"/>
      <c r="CY396" s="46"/>
      <c r="CZ396" s="46"/>
      <c r="DA396" s="46"/>
      <c r="DB396" s="46"/>
      <c r="DC396" s="46"/>
      <c r="DD396" s="46"/>
      <c r="DE396" s="46"/>
      <c r="DF396" s="46"/>
      <c r="DG396" s="46"/>
      <c r="DH396" s="46"/>
      <c r="DI396" s="46"/>
      <c r="DJ396" s="46"/>
      <c r="DK396" s="46"/>
      <c r="DL396" s="46"/>
      <c r="DM396" s="46"/>
      <c r="DN396" s="46"/>
      <c r="DO396" s="46"/>
      <c r="DP396" s="46"/>
      <c r="DQ396" s="46"/>
      <c r="DR396" s="46"/>
      <c r="DS396" s="46"/>
      <c r="DT396" s="46"/>
      <c r="DU396" s="46"/>
      <c r="DV396" s="46"/>
      <c r="DW396" s="46"/>
      <c r="DX396" s="46"/>
      <c r="DY396" s="46"/>
      <c r="DZ396" s="46"/>
      <c r="EA396" s="46"/>
      <c r="EB396" s="46"/>
      <c r="EC396" s="46"/>
      <c r="ED396" s="46"/>
      <c r="EE396" s="46"/>
      <c r="EF396" s="46"/>
      <c r="EG396" s="46"/>
      <c r="EH396" s="46"/>
      <c r="EI396" s="46"/>
      <c r="EJ396" s="46"/>
      <c r="EK396" s="46"/>
      <c r="EL396" s="46"/>
      <c r="EM396" s="46"/>
      <c r="EN396" s="46"/>
      <c r="EO396" s="46"/>
      <c r="EP396" s="46"/>
      <c r="EQ396" s="46"/>
      <c r="ER396" s="46"/>
      <c r="ES396" s="46"/>
      <c r="ET396" s="46"/>
      <c r="EU396" s="46"/>
      <c r="EV396" s="46"/>
      <c r="EW396" s="46"/>
      <c r="EX396" s="46"/>
      <c r="EY396" s="46"/>
      <c r="EZ396" s="46"/>
      <c r="FA396" s="46"/>
      <c r="FB396" s="46"/>
      <c r="FC396" s="46"/>
      <c r="FD396" s="46"/>
      <c r="FE396" s="46"/>
      <c r="FF396" s="46"/>
      <c r="FG396" s="46"/>
      <c r="FH396" s="46"/>
      <c r="FI396" s="46"/>
      <c r="FJ396" s="46"/>
      <c r="FK396" s="46"/>
      <c r="FL396" s="46"/>
      <c r="FM396" s="46"/>
      <c r="FN396" s="46"/>
      <c r="FO396" s="46"/>
      <c r="FP396" s="46"/>
      <c r="FQ396" s="46"/>
      <c r="FR396" s="46"/>
      <c r="FS396" s="46"/>
      <c r="FT396" s="46"/>
      <c r="FU396" s="46"/>
      <c r="FV396" s="46"/>
      <c r="FW396" s="46"/>
      <c r="FX396" s="46"/>
      <c r="FY396" s="46"/>
      <c r="FZ396" s="46"/>
      <c r="GA396" s="46"/>
      <c r="GB396" s="46"/>
      <c r="GC396" s="46"/>
      <c r="GD396" s="46"/>
      <c r="GE396" s="46"/>
      <c r="GF396" s="46"/>
      <c r="GG396" s="46"/>
      <c r="GH396" s="46"/>
      <c r="GI396" s="46"/>
      <c r="GJ396" s="46"/>
      <c r="GK396" s="46"/>
      <c r="GL396" s="46"/>
      <c r="GM396" s="46"/>
      <c r="GN396" s="46"/>
      <c r="GO396" s="46"/>
      <c r="GP396" s="46"/>
      <c r="GQ396" s="46"/>
      <c r="GR396" s="46"/>
      <c r="GS396" s="46"/>
      <c r="GT396" s="46"/>
      <c r="GU396" s="46"/>
      <c r="GV396" s="46"/>
      <c r="GW396" s="46"/>
      <c r="GX396" s="46"/>
      <c r="GY396" s="46"/>
      <c r="GZ396" s="46"/>
      <c r="HA396" s="46"/>
      <c r="HB396" s="46"/>
      <c r="HC396" s="46"/>
      <c r="HD396" s="46"/>
      <c r="HE396" s="46"/>
      <c r="HF396" s="46"/>
      <c r="HG396" s="46"/>
      <c r="HH396" s="46"/>
      <c r="HI396" s="46"/>
      <c r="HJ396" s="46"/>
      <c r="HK396" s="46"/>
      <c r="HL396" s="46"/>
      <c r="HM396" s="46"/>
      <c r="HN396" s="46"/>
      <c r="HO396" s="46"/>
      <c r="HP396" s="46"/>
      <c r="HQ396" s="46"/>
      <c r="HR396" s="46"/>
      <c r="HS396" s="46"/>
      <c r="HT396" s="46"/>
      <c r="HU396" s="46"/>
      <c r="HV396" s="46"/>
      <c r="HW396" s="46"/>
      <c r="HX396" s="46"/>
      <c r="HY396" s="46"/>
      <c r="HZ396" s="46"/>
      <c r="IA396" s="46"/>
      <c r="IB396" s="46"/>
      <c r="IC396" s="46"/>
      <c r="ID396" s="46"/>
      <c r="IE396" s="46"/>
      <c r="IF396" s="46"/>
      <c r="IG396" s="46"/>
      <c r="IH396" s="46"/>
      <c r="II396" s="46"/>
      <c r="IJ396" s="46"/>
      <c r="IK396" s="46"/>
      <c r="IL396" s="46"/>
      <c r="IM396" s="46"/>
      <c r="IN396" s="46"/>
      <c r="IO396" s="46"/>
      <c r="IP396" s="46"/>
      <c r="IQ396" s="46"/>
      <c r="IR396" s="46"/>
      <c r="IS396" s="46"/>
      <c r="IT396" s="46"/>
      <c r="IU396" s="46"/>
      <c r="IV396" s="46"/>
      <c r="IW396" s="46"/>
    </row>
    <row r="397" spans="1:257" s="1" customFormat="1" ht="9" customHeight="1">
      <c r="A397" s="43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5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6"/>
      <c r="CD397" s="46"/>
      <c r="CE397" s="46"/>
      <c r="CF397" s="46"/>
      <c r="CG397" s="46"/>
      <c r="CH397" s="46"/>
      <c r="CI397" s="46"/>
      <c r="CJ397" s="46"/>
      <c r="CK397" s="46"/>
      <c r="CL397" s="46"/>
      <c r="CM397" s="46"/>
      <c r="CN397" s="46"/>
      <c r="CO397" s="46"/>
      <c r="CP397" s="46"/>
      <c r="CQ397" s="46"/>
      <c r="CR397" s="46"/>
      <c r="CS397" s="46"/>
      <c r="CT397" s="46"/>
      <c r="CU397" s="46"/>
      <c r="CV397" s="46"/>
      <c r="CW397" s="46"/>
      <c r="CX397" s="46"/>
      <c r="CY397" s="46"/>
      <c r="CZ397" s="46"/>
      <c r="DA397" s="46"/>
      <c r="DB397" s="46"/>
      <c r="DC397" s="46"/>
      <c r="DD397" s="46"/>
      <c r="DE397" s="46"/>
      <c r="DF397" s="46"/>
      <c r="DG397" s="46"/>
      <c r="DH397" s="46"/>
      <c r="DI397" s="46"/>
      <c r="DJ397" s="46"/>
      <c r="DK397" s="46"/>
      <c r="DL397" s="46"/>
      <c r="DM397" s="46"/>
      <c r="DN397" s="46"/>
      <c r="DO397" s="46"/>
      <c r="DP397" s="46"/>
      <c r="DQ397" s="46"/>
      <c r="DR397" s="46"/>
      <c r="DS397" s="46"/>
      <c r="DT397" s="46"/>
      <c r="DU397" s="46"/>
      <c r="DV397" s="46"/>
      <c r="DW397" s="46"/>
      <c r="DX397" s="46"/>
      <c r="DY397" s="46"/>
      <c r="DZ397" s="46"/>
      <c r="EA397" s="46"/>
      <c r="EB397" s="46"/>
      <c r="EC397" s="46"/>
      <c r="ED397" s="46"/>
      <c r="EE397" s="46"/>
      <c r="EF397" s="46"/>
      <c r="EG397" s="46"/>
      <c r="EH397" s="46"/>
      <c r="EI397" s="46"/>
      <c r="EJ397" s="46"/>
      <c r="EK397" s="46"/>
      <c r="EL397" s="46"/>
      <c r="EM397" s="46"/>
      <c r="EN397" s="46"/>
      <c r="EO397" s="46"/>
      <c r="EP397" s="46"/>
      <c r="EQ397" s="46"/>
      <c r="ER397" s="46"/>
      <c r="ES397" s="46"/>
      <c r="ET397" s="46"/>
      <c r="EU397" s="46"/>
      <c r="EV397" s="46"/>
      <c r="EW397" s="46"/>
      <c r="EX397" s="46"/>
      <c r="EY397" s="46"/>
      <c r="EZ397" s="46"/>
      <c r="FA397" s="46"/>
      <c r="FB397" s="46"/>
      <c r="FC397" s="46"/>
      <c r="FD397" s="46"/>
      <c r="FE397" s="46"/>
      <c r="FF397" s="46"/>
      <c r="FG397" s="46"/>
      <c r="FH397" s="46"/>
      <c r="FI397" s="46"/>
      <c r="FJ397" s="46"/>
      <c r="FK397" s="46"/>
      <c r="FL397" s="46"/>
      <c r="FM397" s="46"/>
      <c r="FN397" s="46"/>
      <c r="FO397" s="46"/>
      <c r="FP397" s="46"/>
      <c r="FQ397" s="46"/>
      <c r="FR397" s="46"/>
      <c r="FS397" s="46"/>
      <c r="FT397" s="46"/>
      <c r="FU397" s="46"/>
      <c r="FV397" s="46"/>
      <c r="FW397" s="46"/>
      <c r="FX397" s="46"/>
      <c r="FY397" s="46"/>
      <c r="FZ397" s="46"/>
      <c r="GA397" s="46"/>
      <c r="GB397" s="46"/>
      <c r="GC397" s="46"/>
      <c r="GD397" s="46"/>
      <c r="GE397" s="46"/>
      <c r="GF397" s="46"/>
      <c r="GG397" s="46"/>
      <c r="GH397" s="46"/>
      <c r="GI397" s="46"/>
      <c r="GJ397" s="46"/>
      <c r="GK397" s="46"/>
      <c r="GL397" s="46"/>
      <c r="GM397" s="46"/>
      <c r="GN397" s="46"/>
      <c r="GO397" s="46"/>
      <c r="GP397" s="46"/>
      <c r="GQ397" s="46"/>
      <c r="GR397" s="46"/>
      <c r="GS397" s="46"/>
      <c r="GT397" s="46"/>
      <c r="GU397" s="46"/>
      <c r="GV397" s="46"/>
      <c r="GW397" s="46"/>
      <c r="GX397" s="46"/>
      <c r="GY397" s="46"/>
      <c r="GZ397" s="46"/>
      <c r="HA397" s="46"/>
      <c r="HB397" s="46"/>
      <c r="HC397" s="46"/>
      <c r="HD397" s="46"/>
      <c r="HE397" s="46"/>
      <c r="HF397" s="46"/>
      <c r="HG397" s="46"/>
      <c r="HH397" s="46"/>
      <c r="HI397" s="46"/>
      <c r="HJ397" s="46"/>
      <c r="HK397" s="46"/>
      <c r="HL397" s="46"/>
      <c r="HM397" s="46"/>
      <c r="HN397" s="46"/>
      <c r="HO397" s="46"/>
      <c r="HP397" s="46"/>
      <c r="HQ397" s="46"/>
      <c r="HR397" s="46"/>
      <c r="HS397" s="46"/>
      <c r="HT397" s="46"/>
      <c r="HU397" s="46"/>
      <c r="HV397" s="46"/>
      <c r="HW397" s="46"/>
      <c r="HX397" s="46"/>
      <c r="HY397" s="46"/>
      <c r="HZ397" s="46"/>
      <c r="IA397" s="46"/>
      <c r="IB397" s="46"/>
      <c r="IC397" s="46"/>
      <c r="ID397" s="46"/>
      <c r="IE397" s="46"/>
      <c r="IF397" s="46"/>
      <c r="IG397" s="46"/>
      <c r="IH397" s="46"/>
      <c r="II397" s="46"/>
      <c r="IJ397" s="46"/>
      <c r="IK397" s="46"/>
      <c r="IL397" s="46"/>
      <c r="IM397" s="46"/>
      <c r="IN397" s="46"/>
      <c r="IO397" s="46"/>
      <c r="IP397" s="46"/>
      <c r="IQ397" s="46"/>
      <c r="IR397" s="46"/>
      <c r="IS397" s="46"/>
      <c r="IT397" s="46"/>
      <c r="IU397" s="46"/>
      <c r="IV397" s="46"/>
      <c r="IW397" s="46"/>
    </row>
    <row r="398" spans="1:257" s="1" customFormat="1" ht="9" customHeight="1">
      <c r="A398" s="43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5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6"/>
      <c r="CD398" s="46"/>
      <c r="CE398" s="46"/>
      <c r="CF398" s="46"/>
      <c r="CG398" s="46"/>
      <c r="CH398" s="46"/>
      <c r="CI398" s="46"/>
      <c r="CJ398" s="46"/>
      <c r="CK398" s="46"/>
      <c r="CL398" s="46"/>
      <c r="CM398" s="46"/>
      <c r="CN398" s="46"/>
      <c r="CO398" s="46"/>
      <c r="CP398" s="46"/>
      <c r="CQ398" s="46"/>
      <c r="CR398" s="46"/>
      <c r="CS398" s="46"/>
      <c r="CT398" s="46"/>
      <c r="CU398" s="46"/>
      <c r="CV398" s="46"/>
      <c r="CW398" s="46"/>
      <c r="CX398" s="46"/>
      <c r="CY398" s="46"/>
      <c r="CZ398" s="46"/>
      <c r="DA398" s="46"/>
      <c r="DB398" s="46"/>
      <c r="DC398" s="46"/>
      <c r="DD398" s="46"/>
      <c r="DE398" s="46"/>
      <c r="DF398" s="46"/>
      <c r="DG398" s="46"/>
      <c r="DH398" s="46"/>
      <c r="DI398" s="46"/>
      <c r="DJ398" s="46"/>
      <c r="DK398" s="46"/>
      <c r="DL398" s="46"/>
      <c r="DM398" s="46"/>
      <c r="DN398" s="46"/>
      <c r="DO398" s="46"/>
      <c r="DP398" s="46"/>
      <c r="DQ398" s="46"/>
      <c r="DR398" s="46"/>
      <c r="DS398" s="46"/>
      <c r="DT398" s="46"/>
      <c r="DU398" s="46"/>
      <c r="DV398" s="46"/>
      <c r="DW398" s="46"/>
      <c r="DX398" s="46"/>
      <c r="DY398" s="46"/>
      <c r="DZ398" s="46"/>
      <c r="EA398" s="46"/>
      <c r="EB398" s="46"/>
      <c r="EC398" s="46"/>
      <c r="ED398" s="46"/>
      <c r="EE398" s="46"/>
      <c r="EF398" s="46"/>
      <c r="EG398" s="46"/>
      <c r="EH398" s="46"/>
      <c r="EI398" s="46"/>
      <c r="EJ398" s="46"/>
      <c r="EK398" s="46"/>
      <c r="EL398" s="46"/>
      <c r="EM398" s="46"/>
      <c r="EN398" s="46"/>
      <c r="EO398" s="46"/>
      <c r="EP398" s="46"/>
      <c r="EQ398" s="46"/>
      <c r="ER398" s="46"/>
      <c r="ES398" s="46"/>
      <c r="ET398" s="46"/>
      <c r="EU398" s="46"/>
      <c r="EV398" s="46"/>
      <c r="EW398" s="46"/>
      <c r="EX398" s="46"/>
      <c r="EY398" s="46"/>
      <c r="EZ398" s="46"/>
      <c r="FA398" s="46"/>
      <c r="FB398" s="46"/>
      <c r="FC398" s="46"/>
      <c r="FD398" s="46"/>
      <c r="FE398" s="46"/>
      <c r="FF398" s="46"/>
      <c r="FG398" s="46"/>
      <c r="FH398" s="46"/>
      <c r="FI398" s="46"/>
      <c r="FJ398" s="46"/>
      <c r="FK398" s="46"/>
      <c r="FL398" s="46"/>
      <c r="FM398" s="46"/>
      <c r="FN398" s="46"/>
      <c r="FO398" s="46"/>
      <c r="FP398" s="46"/>
      <c r="FQ398" s="46"/>
      <c r="FR398" s="46"/>
      <c r="FS398" s="46"/>
      <c r="FT398" s="46"/>
      <c r="FU398" s="46"/>
      <c r="FV398" s="46"/>
      <c r="FW398" s="46"/>
      <c r="FX398" s="46"/>
      <c r="FY398" s="46"/>
      <c r="FZ398" s="46"/>
      <c r="GA398" s="46"/>
      <c r="GB398" s="46"/>
      <c r="GC398" s="46"/>
      <c r="GD398" s="46"/>
      <c r="GE398" s="46"/>
      <c r="GF398" s="46"/>
      <c r="GG398" s="46"/>
      <c r="GH398" s="46"/>
      <c r="GI398" s="46"/>
      <c r="GJ398" s="46"/>
      <c r="GK398" s="46"/>
      <c r="GL398" s="46"/>
      <c r="GM398" s="46"/>
      <c r="GN398" s="46"/>
      <c r="GO398" s="46"/>
      <c r="GP398" s="46"/>
      <c r="GQ398" s="46"/>
      <c r="GR398" s="46"/>
      <c r="GS398" s="46"/>
      <c r="GT398" s="46"/>
      <c r="GU398" s="46"/>
      <c r="GV398" s="46"/>
      <c r="GW398" s="46"/>
      <c r="GX398" s="46"/>
      <c r="GY398" s="46"/>
      <c r="GZ398" s="46"/>
      <c r="HA398" s="46"/>
      <c r="HB398" s="46"/>
      <c r="HC398" s="46"/>
      <c r="HD398" s="46"/>
      <c r="HE398" s="46"/>
      <c r="HF398" s="46"/>
      <c r="HG398" s="46"/>
      <c r="HH398" s="46"/>
      <c r="HI398" s="46"/>
      <c r="HJ398" s="46"/>
      <c r="HK398" s="46"/>
      <c r="HL398" s="46"/>
      <c r="HM398" s="46"/>
      <c r="HN398" s="46"/>
      <c r="HO398" s="46"/>
      <c r="HP398" s="46"/>
      <c r="HQ398" s="46"/>
      <c r="HR398" s="46"/>
      <c r="HS398" s="46"/>
      <c r="HT398" s="46"/>
      <c r="HU398" s="46"/>
      <c r="HV398" s="46"/>
      <c r="HW398" s="46"/>
      <c r="HX398" s="46"/>
      <c r="HY398" s="46"/>
      <c r="HZ398" s="46"/>
      <c r="IA398" s="46"/>
      <c r="IB398" s="46"/>
      <c r="IC398" s="46"/>
      <c r="ID398" s="46"/>
      <c r="IE398" s="46"/>
      <c r="IF398" s="46"/>
      <c r="IG398" s="46"/>
      <c r="IH398" s="46"/>
      <c r="II398" s="46"/>
      <c r="IJ398" s="46"/>
      <c r="IK398" s="46"/>
      <c r="IL398" s="46"/>
      <c r="IM398" s="46"/>
      <c r="IN398" s="46"/>
      <c r="IO398" s="46"/>
      <c r="IP398" s="46"/>
      <c r="IQ398" s="46"/>
      <c r="IR398" s="46"/>
      <c r="IS398" s="46"/>
      <c r="IT398" s="46"/>
      <c r="IU398" s="46"/>
      <c r="IV398" s="46"/>
      <c r="IW398" s="46"/>
    </row>
    <row r="399" spans="1:257" s="1" customFormat="1" ht="9" customHeight="1">
      <c r="A399" s="43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5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6"/>
      <c r="CD399" s="46"/>
      <c r="CE399" s="46"/>
      <c r="CF399" s="46"/>
      <c r="CG399" s="46"/>
      <c r="CH399" s="46"/>
      <c r="CI399" s="46"/>
      <c r="CJ399" s="46"/>
      <c r="CK399" s="46"/>
      <c r="CL399" s="46"/>
      <c r="CM399" s="46"/>
      <c r="CN399" s="46"/>
      <c r="CO399" s="46"/>
      <c r="CP399" s="46"/>
      <c r="CQ399" s="46"/>
      <c r="CR399" s="46"/>
      <c r="CS399" s="46"/>
      <c r="CT399" s="46"/>
      <c r="CU399" s="46"/>
      <c r="CV399" s="46"/>
      <c r="CW399" s="46"/>
      <c r="CX399" s="46"/>
      <c r="CY399" s="46"/>
      <c r="CZ399" s="46"/>
      <c r="DA399" s="46"/>
      <c r="DB399" s="46"/>
      <c r="DC399" s="46"/>
      <c r="DD399" s="46"/>
      <c r="DE399" s="46"/>
      <c r="DF399" s="46"/>
      <c r="DG399" s="46"/>
      <c r="DH399" s="46"/>
      <c r="DI399" s="46"/>
      <c r="DJ399" s="46"/>
      <c r="DK399" s="46"/>
      <c r="DL399" s="46"/>
      <c r="DM399" s="46"/>
      <c r="DN399" s="46"/>
      <c r="DO399" s="46"/>
      <c r="DP399" s="46"/>
      <c r="DQ399" s="46"/>
      <c r="DR399" s="46"/>
      <c r="DS399" s="46"/>
      <c r="DT399" s="46"/>
      <c r="DU399" s="46"/>
      <c r="DV399" s="46"/>
      <c r="DW399" s="46"/>
      <c r="DX399" s="46"/>
      <c r="DY399" s="46"/>
      <c r="DZ399" s="46"/>
      <c r="EA399" s="46"/>
      <c r="EB399" s="46"/>
      <c r="EC399" s="46"/>
      <c r="ED399" s="46"/>
      <c r="EE399" s="46"/>
      <c r="EF399" s="46"/>
      <c r="EG399" s="46"/>
      <c r="EH399" s="46"/>
      <c r="EI399" s="46"/>
      <c r="EJ399" s="46"/>
      <c r="EK399" s="46"/>
      <c r="EL399" s="46"/>
      <c r="EM399" s="46"/>
      <c r="EN399" s="46"/>
      <c r="EO399" s="46"/>
      <c r="EP399" s="46"/>
      <c r="EQ399" s="46"/>
      <c r="ER399" s="46"/>
      <c r="ES399" s="46"/>
      <c r="ET399" s="46"/>
      <c r="EU399" s="46"/>
      <c r="EV399" s="46"/>
      <c r="EW399" s="46"/>
      <c r="EX399" s="46"/>
      <c r="EY399" s="46"/>
      <c r="EZ399" s="46"/>
      <c r="FA399" s="46"/>
      <c r="FB399" s="46"/>
      <c r="FC399" s="46"/>
      <c r="FD399" s="46"/>
      <c r="FE399" s="46"/>
      <c r="FF399" s="46"/>
      <c r="FG399" s="46"/>
      <c r="FH399" s="46"/>
      <c r="FI399" s="46"/>
      <c r="FJ399" s="46"/>
      <c r="FK399" s="46"/>
      <c r="FL399" s="46"/>
      <c r="FM399" s="46"/>
      <c r="FN399" s="46"/>
      <c r="FO399" s="46"/>
      <c r="FP399" s="46"/>
      <c r="FQ399" s="46"/>
      <c r="FR399" s="46"/>
      <c r="FS399" s="46"/>
      <c r="FT399" s="46"/>
      <c r="FU399" s="46"/>
      <c r="FV399" s="46"/>
      <c r="FW399" s="46"/>
      <c r="FX399" s="46"/>
      <c r="FY399" s="46"/>
      <c r="FZ399" s="46"/>
      <c r="GA399" s="46"/>
      <c r="GB399" s="46"/>
      <c r="GC399" s="46"/>
      <c r="GD399" s="46"/>
      <c r="GE399" s="46"/>
      <c r="GF399" s="46"/>
      <c r="GG399" s="46"/>
      <c r="GH399" s="46"/>
      <c r="GI399" s="46"/>
      <c r="GJ399" s="46"/>
      <c r="GK399" s="46"/>
      <c r="GL399" s="46"/>
      <c r="GM399" s="46"/>
      <c r="GN399" s="46"/>
      <c r="GO399" s="46"/>
      <c r="GP399" s="46"/>
      <c r="GQ399" s="46"/>
      <c r="GR399" s="46"/>
      <c r="GS399" s="46"/>
      <c r="GT399" s="46"/>
      <c r="GU399" s="46"/>
      <c r="GV399" s="46"/>
      <c r="GW399" s="46"/>
      <c r="GX399" s="46"/>
      <c r="GY399" s="46"/>
      <c r="GZ399" s="46"/>
      <c r="HA399" s="46"/>
      <c r="HB399" s="46"/>
      <c r="HC399" s="46"/>
      <c r="HD399" s="46"/>
      <c r="HE399" s="46"/>
      <c r="HF399" s="46"/>
      <c r="HG399" s="46"/>
      <c r="HH399" s="46"/>
      <c r="HI399" s="46"/>
      <c r="HJ399" s="46"/>
      <c r="HK399" s="46"/>
      <c r="HL399" s="46"/>
      <c r="HM399" s="46"/>
      <c r="HN399" s="46"/>
      <c r="HO399" s="46"/>
      <c r="HP399" s="46"/>
      <c r="HQ399" s="46"/>
      <c r="HR399" s="46"/>
      <c r="HS399" s="46"/>
      <c r="HT399" s="46"/>
      <c r="HU399" s="46"/>
      <c r="HV399" s="46"/>
      <c r="HW399" s="46"/>
      <c r="HX399" s="46"/>
      <c r="HY399" s="46"/>
      <c r="HZ399" s="46"/>
      <c r="IA399" s="46"/>
      <c r="IB399" s="46"/>
      <c r="IC399" s="46"/>
      <c r="ID399" s="46"/>
      <c r="IE399" s="46"/>
      <c r="IF399" s="46"/>
      <c r="IG399" s="46"/>
      <c r="IH399" s="46"/>
      <c r="II399" s="46"/>
      <c r="IJ399" s="46"/>
      <c r="IK399" s="46"/>
      <c r="IL399" s="46"/>
      <c r="IM399" s="46"/>
      <c r="IN399" s="46"/>
      <c r="IO399" s="46"/>
      <c r="IP399" s="46"/>
      <c r="IQ399" s="46"/>
      <c r="IR399" s="46"/>
      <c r="IS399" s="46"/>
      <c r="IT399" s="46"/>
      <c r="IU399" s="46"/>
      <c r="IV399" s="46"/>
      <c r="IW399" s="46"/>
    </row>
    <row r="400" spans="1:257" s="1" customFormat="1" ht="9" customHeight="1">
      <c r="A400" s="43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5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6"/>
      <c r="CD400" s="46"/>
      <c r="CE400" s="46"/>
      <c r="CF400" s="46"/>
      <c r="CG400" s="46"/>
      <c r="CH400" s="46"/>
      <c r="CI400" s="46"/>
      <c r="CJ400" s="46"/>
      <c r="CK400" s="46"/>
      <c r="CL400" s="46"/>
      <c r="CM400" s="46"/>
      <c r="CN400" s="46"/>
      <c r="CO400" s="46"/>
      <c r="CP400" s="46"/>
      <c r="CQ400" s="46"/>
      <c r="CR400" s="46"/>
      <c r="CS400" s="46"/>
      <c r="CT400" s="46"/>
      <c r="CU400" s="46"/>
      <c r="CV400" s="46"/>
      <c r="CW400" s="46"/>
      <c r="CX400" s="46"/>
      <c r="CY400" s="46"/>
      <c r="CZ400" s="46"/>
      <c r="DA400" s="46"/>
      <c r="DB400" s="46"/>
      <c r="DC400" s="46"/>
      <c r="DD400" s="46"/>
      <c r="DE400" s="46"/>
      <c r="DF400" s="46"/>
      <c r="DG400" s="46"/>
      <c r="DH400" s="46"/>
      <c r="DI400" s="46"/>
      <c r="DJ400" s="46"/>
      <c r="DK400" s="46"/>
      <c r="DL400" s="46"/>
      <c r="DM400" s="46"/>
      <c r="DN400" s="46"/>
      <c r="DO400" s="46"/>
      <c r="DP400" s="46"/>
      <c r="DQ400" s="46"/>
      <c r="DR400" s="46"/>
      <c r="DS400" s="46"/>
      <c r="DT400" s="46"/>
      <c r="DU400" s="46"/>
      <c r="DV400" s="46"/>
      <c r="DW400" s="46"/>
      <c r="DX400" s="46"/>
      <c r="DY400" s="46"/>
      <c r="DZ400" s="46"/>
      <c r="EA400" s="46"/>
      <c r="EB400" s="46"/>
      <c r="EC400" s="46"/>
      <c r="ED400" s="46"/>
      <c r="EE400" s="46"/>
      <c r="EF400" s="46"/>
      <c r="EG400" s="46"/>
      <c r="EH400" s="46"/>
      <c r="EI400" s="46"/>
      <c r="EJ400" s="46"/>
      <c r="EK400" s="46"/>
      <c r="EL400" s="46"/>
      <c r="EM400" s="46"/>
      <c r="EN400" s="46"/>
      <c r="EO400" s="46"/>
      <c r="EP400" s="46"/>
      <c r="EQ400" s="46"/>
      <c r="ER400" s="46"/>
      <c r="ES400" s="46"/>
      <c r="ET400" s="46"/>
      <c r="EU400" s="46"/>
      <c r="EV400" s="46"/>
      <c r="EW400" s="46"/>
      <c r="EX400" s="46"/>
      <c r="EY400" s="46"/>
      <c r="EZ400" s="46"/>
      <c r="FA400" s="46"/>
      <c r="FB400" s="46"/>
      <c r="FC400" s="46"/>
      <c r="FD400" s="46"/>
      <c r="FE400" s="46"/>
      <c r="FF400" s="46"/>
      <c r="FG400" s="46"/>
      <c r="FH400" s="46"/>
      <c r="FI400" s="46"/>
      <c r="FJ400" s="46"/>
      <c r="FK400" s="46"/>
      <c r="FL400" s="46"/>
      <c r="FM400" s="46"/>
      <c r="FN400" s="46"/>
      <c r="FO400" s="46"/>
      <c r="FP400" s="46"/>
      <c r="FQ400" s="46"/>
      <c r="FR400" s="46"/>
      <c r="FS400" s="46"/>
      <c r="FT400" s="46"/>
      <c r="FU400" s="46"/>
      <c r="FV400" s="46"/>
      <c r="FW400" s="46"/>
      <c r="FX400" s="46"/>
      <c r="FY400" s="46"/>
      <c r="FZ400" s="46"/>
      <c r="GA400" s="46"/>
      <c r="GB400" s="46"/>
      <c r="GC400" s="46"/>
      <c r="GD400" s="46"/>
      <c r="GE400" s="46"/>
      <c r="GF400" s="46"/>
      <c r="GG400" s="46"/>
      <c r="GH400" s="46"/>
      <c r="GI400" s="46"/>
      <c r="GJ400" s="46"/>
      <c r="GK400" s="46"/>
      <c r="GL400" s="46"/>
      <c r="GM400" s="46"/>
      <c r="GN400" s="46"/>
      <c r="GO400" s="46"/>
      <c r="GP400" s="46"/>
      <c r="GQ400" s="46"/>
      <c r="GR400" s="46"/>
      <c r="GS400" s="46"/>
      <c r="GT400" s="46"/>
      <c r="GU400" s="46"/>
      <c r="GV400" s="46"/>
      <c r="GW400" s="46"/>
      <c r="GX400" s="46"/>
      <c r="GY400" s="46"/>
      <c r="GZ400" s="46"/>
      <c r="HA400" s="46"/>
      <c r="HB400" s="46"/>
      <c r="HC400" s="46"/>
      <c r="HD400" s="46"/>
      <c r="HE400" s="46"/>
      <c r="HF400" s="46"/>
      <c r="HG400" s="46"/>
      <c r="HH400" s="46"/>
      <c r="HI400" s="46"/>
      <c r="HJ400" s="46"/>
      <c r="HK400" s="46"/>
      <c r="HL400" s="46"/>
      <c r="HM400" s="46"/>
      <c r="HN400" s="46"/>
      <c r="HO400" s="46"/>
      <c r="HP400" s="46"/>
      <c r="HQ400" s="46"/>
      <c r="HR400" s="46"/>
      <c r="HS400" s="46"/>
      <c r="HT400" s="46"/>
      <c r="HU400" s="46"/>
      <c r="HV400" s="46"/>
      <c r="HW400" s="46"/>
      <c r="HX400" s="46"/>
      <c r="HY400" s="46"/>
      <c r="HZ400" s="46"/>
      <c r="IA400" s="46"/>
      <c r="IB400" s="46"/>
      <c r="IC400" s="46"/>
      <c r="ID400" s="46"/>
      <c r="IE400" s="46"/>
      <c r="IF400" s="46"/>
      <c r="IG400" s="46"/>
      <c r="IH400" s="46"/>
      <c r="II400" s="46"/>
      <c r="IJ400" s="46"/>
      <c r="IK400" s="46"/>
      <c r="IL400" s="46"/>
      <c r="IM400" s="46"/>
      <c r="IN400" s="46"/>
      <c r="IO400" s="46"/>
      <c r="IP400" s="46"/>
      <c r="IQ400" s="46"/>
      <c r="IR400" s="46"/>
      <c r="IS400" s="46"/>
      <c r="IT400" s="46"/>
      <c r="IU400" s="46"/>
      <c r="IV400" s="46"/>
      <c r="IW400" s="46"/>
    </row>
    <row r="401" spans="1:257" s="1" customFormat="1" ht="9" customHeight="1">
      <c r="A401" s="43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5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6"/>
      <c r="CD401" s="46"/>
      <c r="CE401" s="46"/>
      <c r="CF401" s="46"/>
      <c r="CG401" s="46"/>
      <c r="CH401" s="46"/>
      <c r="CI401" s="46"/>
      <c r="CJ401" s="46"/>
      <c r="CK401" s="46"/>
      <c r="CL401" s="46"/>
      <c r="CM401" s="46"/>
      <c r="CN401" s="46"/>
      <c r="CO401" s="46"/>
      <c r="CP401" s="46"/>
      <c r="CQ401" s="46"/>
      <c r="CR401" s="46"/>
      <c r="CS401" s="46"/>
      <c r="CT401" s="46"/>
      <c r="CU401" s="46"/>
      <c r="CV401" s="46"/>
      <c r="CW401" s="46"/>
      <c r="CX401" s="46"/>
      <c r="CY401" s="46"/>
      <c r="CZ401" s="46"/>
      <c r="DA401" s="46"/>
      <c r="DB401" s="46"/>
      <c r="DC401" s="46"/>
      <c r="DD401" s="46"/>
      <c r="DE401" s="46"/>
      <c r="DF401" s="46"/>
      <c r="DG401" s="46"/>
      <c r="DH401" s="46"/>
      <c r="DI401" s="46"/>
      <c r="DJ401" s="46"/>
      <c r="DK401" s="46"/>
      <c r="DL401" s="46"/>
      <c r="DM401" s="46"/>
      <c r="DN401" s="46"/>
      <c r="DO401" s="46"/>
      <c r="DP401" s="46"/>
      <c r="DQ401" s="46"/>
      <c r="DR401" s="46"/>
      <c r="DS401" s="46"/>
      <c r="DT401" s="46"/>
      <c r="DU401" s="46"/>
      <c r="DV401" s="46"/>
      <c r="DW401" s="46"/>
      <c r="DX401" s="46"/>
      <c r="DY401" s="46"/>
      <c r="DZ401" s="46"/>
      <c r="EA401" s="46"/>
      <c r="EB401" s="46"/>
      <c r="EC401" s="46"/>
      <c r="ED401" s="46"/>
      <c r="EE401" s="46"/>
      <c r="EF401" s="46"/>
      <c r="EG401" s="46"/>
      <c r="EH401" s="46"/>
      <c r="EI401" s="46"/>
      <c r="EJ401" s="46"/>
      <c r="EK401" s="46"/>
      <c r="EL401" s="46"/>
      <c r="EM401" s="46"/>
      <c r="EN401" s="46"/>
      <c r="EO401" s="46"/>
      <c r="EP401" s="46"/>
      <c r="EQ401" s="46"/>
      <c r="ER401" s="46"/>
      <c r="ES401" s="46"/>
      <c r="ET401" s="46"/>
      <c r="EU401" s="46"/>
      <c r="EV401" s="46"/>
      <c r="EW401" s="46"/>
      <c r="EX401" s="46"/>
      <c r="EY401" s="46"/>
      <c r="EZ401" s="46"/>
      <c r="FA401" s="46"/>
      <c r="FB401" s="46"/>
      <c r="FC401" s="46"/>
      <c r="FD401" s="46"/>
      <c r="FE401" s="46"/>
      <c r="FF401" s="46"/>
      <c r="FG401" s="46"/>
      <c r="FH401" s="46"/>
      <c r="FI401" s="46"/>
      <c r="FJ401" s="46"/>
      <c r="FK401" s="46"/>
      <c r="FL401" s="46"/>
      <c r="FM401" s="46"/>
      <c r="FN401" s="46"/>
      <c r="FO401" s="46"/>
      <c r="FP401" s="46"/>
      <c r="FQ401" s="46"/>
      <c r="FR401" s="46"/>
      <c r="FS401" s="46"/>
      <c r="FT401" s="46"/>
      <c r="FU401" s="46"/>
      <c r="FV401" s="46"/>
      <c r="FW401" s="46"/>
      <c r="FX401" s="46"/>
      <c r="FY401" s="46"/>
      <c r="FZ401" s="46"/>
      <c r="GA401" s="46"/>
      <c r="GB401" s="46"/>
      <c r="GC401" s="46"/>
      <c r="GD401" s="46"/>
      <c r="GE401" s="46"/>
      <c r="GF401" s="46"/>
      <c r="GG401" s="46"/>
      <c r="GH401" s="46"/>
      <c r="GI401" s="46"/>
      <c r="GJ401" s="46"/>
      <c r="GK401" s="46"/>
      <c r="GL401" s="46"/>
      <c r="GM401" s="46"/>
      <c r="GN401" s="46"/>
      <c r="GO401" s="46"/>
      <c r="GP401" s="46"/>
      <c r="GQ401" s="46"/>
      <c r="GR401" s="46"/>
      <c r="GS401" s="46"/>
      <c r="GT401" s="46"/>
      <c r="GU401" s="46"/>
      <c r="GV401" s="46"/>
      <c r="GW401" s="46"/>
      <c r="GX401" s="46"/>
      <c r="GY401" s="46"/>
      <c r="GZ401" s="46"/>
      <c r="HA401" s="46"/>
      <c r="HB401" s="46"/>
      <c r="HC401" s="46"/>
      <c r="HD401" s="46"/>
      <c r="HE401" s="46"/>
      <c r="HF401" s="46"/>
      <c r="HG401" s="46"/>
      <c r="HH401" s="46"/>
      <c r="HI401" s="46"/>
      <c r="HJ401" s="46"/>
      <c r="HK401" s="46"/>
      <c r="HL401" s="46"/>
      <c r="HM401" s="46"/>
      <c r="HN401" s="46"/>
      <c r="HO401" s="46"/>
      <c r="HP401" s="46"/>
      <c r="HQ401" s="46"/>
      <c r="HR401" s="46"/>
      <c r="HS401" s="46"/>
      <c r="HT401" s="46"/>
      <c r="HU401" s="46"/>
      <c r="HV401" s="46"/>
      <c r="HW401" s="46"/>
      <c r="HX401" s="46"/>
      <c r="HY401" s="46"/>
      <c r="HZ401" s="46"/>
      <c r="IA401" s="46"/>
      <c r="IB401" s="46"/>
      <c r="IC401" s="46"/>
      <c r="ID401" s="46"/>
      <c r="IE401" s="46"/>
      <c r="IF401" s="46"/>
      <c r="IG401" s="46"/>
      <c r="IH401" s="46"/>
      <c r="II401" s="46"/>
      <c r="IJ401" s="46"/>
      <c r="IK401" s="46"/>
      <c r="IL401" s="46"/>
      <c r="IM401" s="46"/>
      <c r="IN401" s="46"/>
      <c r="IO401" s="46"/>
      <c r="IP401" s="46"/>
      <c r="IQ401" s="46"/>
      <c r="IR401" s="46"/>
      <c r="IS401" s="46"/>
      <c r="IT401" s="46"/>
      <c r="IU401" s="46"/>
      <c r="IV401" s="46"/>
      <c r="IW401" s="46"/>
    </row>
    <row r="402" spans="1:257" s="1" customFormat="1" ht="9" customHeight="1">
      <c r="A402" s="43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5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6"/>
      <c r="CD402" s="46"/>
      <c r="CE402" s="46"/>
      <c r="CF402" s="46"/>
      <c r="CG402" s="46"/>
      <c r="CH402" s="46"/>
      <c r="CI402" s="46"/>
      <c r="CJ402" s="46"/>
      <c r="CK402" s="46"/>
      <c r="CL402" s="46"/>
      <c r="CM402" s="46"/>
      <c r="CN402" s="46"/>
      <c r="CO402" s="46"/>
      <c r="CP402" s="46"/>
      <c r="CQ402" s="46"/>
      <c r="CR402" s="46"/>
      <c r="CS402" s="46"/>
      <c r="CT402" s="46"/>
      <c r="CU402" s="46"/>
      <c r="CV402" s="46"/>
      <c r="CW402" s="46"/>
      <c r="CX402" s="46"/>
      <c r="CY402" s="46"/>
      <c r="CZ402" s="46"/>
      <c r="DA402" s="46"/>
      <c r="DB402" s="46"/>
      <c r="DC402" s="46"/>
      <c r="DD402" s="46"/>
      <c r="DE402" s="46"/>
      <c r="DF402" s="46"/>
      <c r="DG402" s="46"/>
      <c r="DH402" s="46"/>
      <c r="DI402" s="46"/>
      <c r="DJ402" s="46"/>
      <c r="DK402" s="46"/>
      <c r="DL402" s="46"/>
      <c r="DM402" s="46"/>
      <c r="DN402" s="46"/>
      <c r="DO402" s="46"/>
      <c r="DP402" s="46"/>
      <c r="DQ402" s="46"/>
      <c r="DR402" s="46"/>
      <c r="DS402" s="46"/>
      <c r="DT402" s="46"/>
      <c r="DU402" s="46"/>
      <c r="DV402" s="46"/>
      <c r="DW402" s="46"/>
      <c r="DX402" s="46"/>
      <c r="DY402" s="46"/>
      <c r="DZ402" s="46"/>
      <c r="EA402" s="46"/>
      <c r="EB402" s="46"/>
      <c r="EC402" s="46"/>
      <c r="ED402" s="46"/>
      <c r="EE402" s="46"/>
      <c r="EF402" s="46"/>
      <c r="EG402" s="46"/>
      <c r="EH402" s="46"/>
      <c r="EI402" s="46"/>
      <c r="EJ402" s="46"/>
      <c r="EK402" s="46"/>
      <c r="EL402" s="46"/>
      <c r="EM402" s="46"/>
      <c r="EN402" s="46"/>
      <c r="EO402" s="46"/>
      <c r="EP402" s="46"/>
      <c r="EQ402" s="46"/>
      <c r="ER402" s="46"/>
      <c r="ES402" s="46"/>
      <c r="ET402" s="46"/>
      <c r="EU402" s="46"/>
      <c r="EV402" s="46"/>
      <c r="EW402" s="46"/>
      <c r="EX402" s="46"/>
      <c r="EY402" s="46"/>
      <c r="EZ402" s="46"/>
      <c r="FA402" s="46"/>
      <c r="FB402" s="46"/>
      <c r="FC402" s="46"/>
      <c r="FD402" s="46"/>
      <c r="FE402" s="46"/>
      <c r="FF402" s="46"/>
      <c r="FG402" s="46"/>
      <c r="FH402" s="46"/>
      <c r="FI402" s="46"/>
      <c r="FJ402" s="46"/>
      <c r="FK402" s="46"/>
      <c r="FL402" s="46"/>
      <c r="FM402" s="46"/>
      <c r="FN402" s="46"/>
      <c r="FO402" s="46"/>
      <c r="FP402" s="46"/>
      <c r="FQ402" s="46"/>
      <c r="FR402" s="46"/>
      <c r="FS402" s="46"/>
      <c r="FT402" s="46"/>
      <c r="FU402" s="46"/>
      <c r="FV402" s="46"/>
      <c r="FW402" s="46"/>
      <c r="FX402" s="46"/>
      <c r="FY402" s="46"/>
      <c r="FZ402" s="46"/>
      <c r="GA402" s="46"/>
      <c r="GB402" s="46"/>
      <c r="GC402" s="46"/>
      <c r="GD402" s="46"/>
      <c r="GE402" s="46"/>
      <c r="GF402" s="46"/>
      <c r="GG402" s="46"/>
      <c r="GH402" s="46"/>
      <c r="GI402" s="46"/>
      <c r="GJ402" s="46"/>
      <c r="GK402" s="46"/>
      <c r="GL402" s="46"/>
      <c r="GM402" s="46"/>
      <c r="GN402" s="46"/>
      <c r="GO402" s="46"/>
      <c r="GP402" s="46"/>
      <c r="GQ402" s="46"/>
      <c r="GR402" s="46"/>
      <c r="GS402" s="46"/>
      <c r="GT402" s="46"/>
      <c r="GU402" s="46"/>
      <c r="GV402" s="46"/>
      <c r="GW402" s="46"/>
      <c r="GX402" s="46"/>
      <c r="GY402" s="46"/>
      <c r="GZ402" s="46"/>
      <c r="HA402" s="46"/>
      <c r="HB402" s="46"/>
      <c r="HC402" s="46"/>
      <c r="HD402" s="46"/>
      <c r="HE402" s="46"/>
      <c r="HF402" s="46"/>
      <c r="HG402" s="46"/>
      <c r="HH402" s="46"/>
      <c r="HI402" s="46"/>
      <c r="HJ402" s="46"/>
      <c r="HK402" s="46"/>
      <c r="HL402" s="46"/>
      <c r="HM402" s="46"/>
      <c r="HN402" s="46"/>
      <c r="HO402" s="46"/>
      <c r="HP402" s="46"/>
      <c r="HQ402" s="46"/>
      <c r="HR402" s="46"/>
      <c r="HS402" s="46"/>
      <c r="HT402" s="46"/>
      <c r="HU402" s="46"/>
      <c r="HV402" s="46"/>
      <c r="HW402" s="46"/>
      <c r="HX402" s="46"/>
      <c r="HY402" s="46"/>
      <c r="HZ402" s="46"/>
      <c r="IA402" s="46"/>
      <c r="IB402" s="46"/>
      <c r="IC402" s="46"/>
      <c r="ID402" s="46"/>
      <c r="IE402" s="46"/>
      <c r="IF402" s="46"/>
      <c r="IG402" s="46"/>
      <c r="IH402" s="46"/>
      <c r="II402" s="46"/>
      <c r="IJ402" s="46"/>
      <c r="IK402" s="46"/>
      <c r="IL402" s="46"/>
      <c r="IM402" s="46"/>
      <c r="IN402" s="46"/>
      <c r="IO402" s="46"/>
      <c r="IP402" s="46"/>
      <c r="IQ402" s="46"/>
      <c r="IR402" s="46"/>
      <c r="IS402" s="46"/>
      <c r="IT402" s="46"/>
      <c r="IU402" s="46"/>
      <c r="IV402" s="46"/>
      <c r="IW402" s="46"/>
    </row>
    <row r="403" spans="1:257" s="1" customFormat="1" ht="9" customHeight="1">
      <c r="A403" s="43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5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6"/>
      <c r="CD403" s="46"/>
      <c r="CE403" s="46"/>
      <c r="CF403" s="46"/>
      <c r="CG403" s="46"/>
      <c r="CH403" s="46"/>
      <c r="CI403" s="46"/>
      <c r="CJ403" s="46"/>
      <c r="CK403" s="46"/>
      <c r="CL403" s="46"/>
      <c r="CM403" s="46"/>
      <c r="CN403" s="46"/>
      <c r="CO403" s="46"/>
      <c r="CP403" s="46"/>
      <c r="CQ403" s="46"/>
      <c r="CR403" s="46"/>
      <c r="CS403" s="46"/>
      <c r="CT403" s="46"/>
      <c r="CU403" s="46"/>
      <c r="CV403" s="46"/>
      <c r="CW403" s="46"/>
      <c r="CX403" s="46"/>
      <c r="CY403" s="46"/>
      <c r="CZ403" s="46"/>
      <c r="DA403" s="46"/>
      <c r="DB403" s="46"/>
      <c r="DC403" s="46"/>
      <c r="DD403" s="46"/>
      <c r="DE403" s="46"/>
      <c r="DF403" s="46"/>
      <c r="DG403" s="46"/>
      <c r="DH403" s="46"/>
      <c r="DI403" s="46"/>
      <c r="DJ403" s="46"/>
      <c r="DK403" s="46"/>
      <c r="DL403" s="46"/>
      <c r="DM403" s="46"/>
      <c r="DN403" s="46"/>
      <c r="DO403" s="46"/>
      <c r="DP403" s="46"/>
      <c r="DQ403" s="46"/>
      <c r="DR403" s="46"/>
      <c r="DS403" s="46"/>
      <c r="DT403" s="46"/>
      <c r="DU403" s="46"/>
      <c r="DV403" s="46"/>
      <c r="DW403" s="46"/>
      <c r="DX403" s="46"/>
      <c r="DY403" s="46"/>
      <c r="DZ403" s="46"/>
      <c r="EA403" s="46"/>
      <c r="EB403" s="46"/>
      <c r="EC403" s="46"/>
      <c r="ED403" s="46"/>
      <c r="EE403" s="46"/>
      <c r="EF403" s="46"/>
      <c r="EG403" s="46"/>
      <c r="EH403" s="46"/>
      <c r="EI403" s="46"/>
      <c r="EJ403" s="46"/>
      <c r="EK403" s="46"/>
      <c r="EL403" s="46"/>
      <c r="EM403" s="46"/>
      <c r="EN403" s="46"/>
      <c r="EO403" s="46"/>
      <c r="EP403" s="46"/>
      <c r="EQ403" s="46"/>
      <c r="ER403" s="46"/>
      <c r="ES403" s="46"/>
      <c r="ET403" s="46"/>
      <c r="EU403" s="46"/>
      <c r="EV403" s="46"/>
      <c r="EW403" s="46"/>
      <c r="EX403" s="46"/>
      <c r="EY403" s="46"/>
      <c r="EZ403" s="46"/>
      <c r="FA403" s="46"/>
      <c r="FB403" s="46"/>
      <c r="FC403" s="46"/>
      <c r="FD403" s="46"/>
      <c r="FE403" s="46"/>
      <c r="FF403" s="46"/>
      <c r="FG403" s="46"/>
      <c r="FH403" s="46"/>
      <c r="FI403" s="46"/>
      <c r="FJ403" s="46"/>
      <c r="FK403" s="46"/>
      <c r="FL403" s="46"/>
      <c r="FM403" s="46"/>
      <c r="FN403" s="46"/>
      <c r="FO403" s="46"/>
      <c r="FP403" s="46"/>
      <c r="FQ403" s="46"/>
      <c r="FR403" s="46"/>
      <c r="FS403" s="46"/>
      <c r="FT403" s="46"/>
      <c r="FU403" s="46"/>
      <c r="FV403" s="46"/>
      <c r="FW403" s="46"/>
      <c r="FX403" s="46"/>
      <c r="FY403" s="46"/>
      <c r="FZ403" s="46"/>
      <c r="GA403" s="46"/>
      <c r="GB403" s="46"/>
      <c r="GC403" s="46"/>
      <c r="GD403" s="46"/>
      <c r="GE403" s="46"/>
      <c r="GF403" s="46"/>
      <c r="GG403" s="46"/>
      <c r="GH403" s="46"/>
      <c r="GI403" s="46"/>
      <c r="GJ403" s="46"/>
      <c r="GK403" s="46"/>
      <c r="GL403" s="46"/>
      <c r="GM403" s="46"/>
      <c r="GN403" s="46"/>
      <c r="GO403" s="46"/>
      <c r="GP403" s="46"/>
      <c r="GQ403" s="46"/>
      <c r="GR403" s="46"/>
      <c r="GS403" s="46"/>
      <c r="GT403" s="46"/>
      <c r="GU403" s="46"/>
      <c r="GV403" s="46"/>
      <c r="GW403" s="46"/>
      <c r="GX403" s="46"/>
      <c r="GY403" s="46"/>
      <c r="GZ403" s="46"/>
      <c r="HA403" s="46"/>
      <c r="HB403" s="46"/>
      <c r="HC403" s="46"/>
      <c r="HD403" s="46"/>
      <c r="HE403" s="46"/>
      <c r="HF403" s="46"/>
      <c r="HG403" s="46"/>
      <c r="HH403" s="46"/>
      <c r="HI403" s="46"/>
      <c r="HJ403" s="46"/>
      <c r="HK403" s="46"/>
      <c r="HL403" s="46"/>
      <c r="HM403" s="46"/>
      <c r="HN403" s="46"/>
      <c r="HO403" s="46"/>
      <c r="HP403" s="46"/>
      <c r="HQ403" s="46"/>
      <c r="HR403" s="46"/>
      <c r="HS403" s="46"/>
      <c r="HT403" s="46"/>
      <c r="HU403" s="46"/>
      <c r="HV403" s="46"/>
      <c r="HW403" s="46"/>
      <c r="HX403" s="46"/>
      <c r="HY403" s="46"/>
      <c r="HZ403" s="46"/>
      <c r="IA403" s="46"/>
      <c r="IB403" s="46"/>
      <c r="IC403" s="46"/>
      <c r="ID403" s="46"/>
      <c r="IE403" s="46"/>
      <c r="IF403" s="46"/>
      <c r="IG403" s="46"/>
      <c r="IH403" s="46"/>
      <c r="II403" s="46"/>
      <c r="IJ403" s="46"/>
      <c r="IK403" s="46"/>
      <c r="IL403" s="46"/>
      <c r="IM403" s="46"/>
      <c r="IN403" s="46"/>
      <c r="IO403" s="46"/>
      <c r="IP403" s="46"/>
      <c r="IQ403" s="46"/>
      <c r="IR403" s="46"/>
      <c r="IS403" s="46"/>
      <c r="IT403" s="46"/>
      <c r="IU403" s="46"/>
      <c r="IV403" s="46"/>
      <c r="IW403" s="46"/>
    </row>
    <row r="404" spans="1:257" s="1" customFormat="1" ht="9" customHeight="1">
      <c r="A404" s="43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5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6"/>
      <c r="CD404" s="46"/>
      <c r="CE404" s="46"/>
      <c r="CF404" s="46"/>
      <c r="CG404" s="46"/>
      <c r="CH404" s="46"/>
      <c r="CI404" s="46"/>
      <c r="CJ404" s="46"/>
      <c r="CK404" s="46"/>
      <c r="CL404" s="46"/>
      <c r="CM404" s="46"/>
      <c r="CN404" s="46"/>
      <c r="CO404" s="46"/>
      <c r="CP404" s="46"/>
      <c r="CQ404" s="46"/>
      <c r="CR404" s="46"/>
      <c r="CS404" s="46"/>
      <c r="CT404" s="46"/>
      <c r="CU404" s="46"/>
      <c r="CV404" s="46"/>
      <c r="CW404" s="46"/>
      <c r="CX404" s="46"/>
      <c r="CY404" s="46"/>
      <c r="CZ404" s="46"/>
      <c r="DA404" s="46"/>
      <c r="DB404" s="46"/>
      <c r="DC404" s="46"/>
      <c r="DD404" s="46"/>
      <c r="DE404" s="46"/>
      <c r="DF404" s="46"/>
      <c r="DG404" s="46"/>
      <c r="DH404" s="46"/>
      <c r="DI404" s="46"/>
      <c r="DJ404" s="46"/>
      <c r="DK404" s="46"/>
      <c r="DL404" s="46"/>
      <c r="DM404" s="46"/>
      <c r="DN404" s="46"/>
      <c r="DO404" s="46"/>
      <c r="DP404" s="46"/>
      <c r="DQ404" s="46"/>
      <c r="DR404" s="46"/>
      <c r="DS404" s="46"/>
      <c r="DT404" s="46"/>
      <c r="DU404" s="46"/>
      <c r="DV404" s="46"/>
      <c r="DW404" s="46"/>
      <c r="DX404" s="46"/>
      <c r="DY404" s="46"/>
      <c r="DZ404" s="46"/>
      <c r="EA404" s="46"/>
      <c r="EB404" s="46"/>
      <c r="EC404" s="46"/>
      <c r="ED404" s="46"/>
      <c r="EE404" s="46"/>
      <c r="EF404" s="46"/>
      <c r="EG404" s="46"/>
      <c r="EH404" s="46"/>
      <c r="EI404" s="46"/>
      <c r="EJ404" s="46"/>
      <c r="EK404" s="46"/>
      <c r="EL404" s="46"/>
      <c r="EM404" s="46"/>
      <c r="EN404" s="46"/>
      <c r="EO404" s="46"/>
      <c r="EP404" s="46"/>
      <c r="EQ404" s="46"/>
      <c r="ER404" s="46"/>
      <c r="ES404" s="46"/>
      <c r="ET404" s="46"/>
      <c r="EU404" s="46"/>
      <c r="EV404" s="46"/>
      <c r="EW404" s="46"/>
      <c r="EX404" s="46"/>
      <c r="EY404" s="46"/>
      <c r="EZ404" s="46"/>
      <c r="FA404" s="46"/>
      <c r="FB404" s="46"/>
      <c r="FC404" s="46"/>
      <c r="FD404" s="46"/>
      <c r="FE404" s="46"/>
      <c r="FF404" s="46"/>
      <c r="FG404" s="46"/>
      <c r="FH404" s="46"/>
      <c r="FI404" s="46"/>
      <c r="FJ404" s="46"/>
      <c r="FK404" s="46"/>
      <c r="FL404" s="46"/>
      <c r="FM404" s="46"/>
      <c r="FN404" s="46"/>
      <c r="FO404" s="46"/>
      <c r="FP404" s="46"/>
      <c r="FQ404" s="46"/>
      <c r="FR404" s="46"/>
      <c r="FS404" s="46"/>
      <c r="FT404" s="46"/>
      <c r="FU404" s="46"/>
      <c r="FV404" s="46"/>
      <c r="FW404" s="46"/>
      <c r="FX404" s="46"/>
      <c r="FY404" s="46"/>
      <c r="FZ404" s="46"/>
      <c r="GA404" s="46"/>
      <c r="GB404" s="46"/>
      <c r="GC404" s="46"/>
      <c r="GD404" s="46"/>
      <c r="GE404" s="46"/>
      <c r="GF404" s="46"/>
      <c r="GG404" s="46"/>
      <c r="GH404" s="46"/>
      <c r="GI404" s="46"/>
      <c r="GJ404" s="46"/>
      <c r="GK404" s="46"/>
      <c r="GL404" s="46"/>
      <c r="GM404" s="46"/>
      <c r="GN404" s="46"/>
      <c r="GO404" s="46"/>
      <c r="GP404" s="46"/>
      <c r="GQ404" s="46"/>
      <c r="GR404" s="46"/>
      <c r="GS404" s="46"/>
      <c r="GT404" s="46"/>
      <c r="GU404" s="46"/>
      <c r="GV404" s="46"/>
      <c r="GW404" s="46"/>
      <c r="GX404" s="46"/>
      <c r="GY404" s="46"/>
      <c r="GZ404" s="46"/>
      <c r="HA404" s="46"/>
      <c r="HB404" s="46"/>
      <c r="HC404" s="46"/>
      <c r="HD404" s="46"/>
      <c r="HE404" s="46"/>
      <c r="HF404" s="46"/>
      <c r="HG404" s="46"/>
      <c r="HH404" s="46"/>
      <c r="HI404" s="46"/>
      <c r="HJ404" s="46"/>
      <c r="HK404" s="46"/>
      <c r="HL404" s="46"/>
      <c r="HM404" s="46"/>
      <c r="HN404" s="46"/>
      <c r="HO404" s="46"/>
      <c r="HP404" s="46"/>
      <c r="HQ404" s="46"/>
      <c r="HR404" s="46"/>
      <c r="HS404" s="46"/>
      <c r="HT404" s="46"/>
      <c r="HU404" s="46"/>
      <c r="HV404" s="46"/>
      <c r="HW404" s="46"/>
      <c r="HX404" s="46"/>
      <c r="HY404" s="46"/>
      <c r="HZ404" s="46"/>
      <c r="IA404" s="46"/>
      <c r="IB404" s="46"/>
      <c r="IC404" s="46"/>
      <c r="ID404" s="46"/>
      <c r="IE404" s="46"/>
      <c r="IF404" s="46"/>
      <c r="IG404" s="46"/>
      <c r="IH404" s="46"/>
      <c r="II404" s="46"/>
      <c r="IJ404" s="46"/>
      <c r="IK404" s="46"/>
      <c r="IL404" s="46"/>
      <c r="IM404" s="46"/>
      <c r="IN404" s="46"/>
      <c r="IO404" s="46"/>
      <c r="IP404" s="46"/>
      <c r="IQ404" s="46"/>
      <c r="IR404" s="46"/>
      <c r="IS404" s="46"/>
      <c r="IT404" s="46"/>
      <c r="IU404" s="46"/>
      <c r="IV404" s="46"/>
      <c r="IW404" s="46"/>
    </row>
    <row r="405" spans="1:257" s="1" customFormat="1" ht="9" customHeight="1">
      <c r="A405" s="43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5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6"/>
      <c r="CD405" s="46"/>
      <c r="CE405" s="46"/>
      <c r="CF405" s="46"/>
      <c r="CG405" s="46"/>
      <c r="CH405" s="46"/>
      <c r="CI405" s="46"/>
      <c r="CJ405" s="46"/>
      <c r="CK405" s="46"/>
      <c r="CL405" s="46"/>
      <c r="CM405" s="46"/>
      <c r="CN405" s="46"/>
      <c r="CO405" s="46"/>
      <c r="CP405" s="46"/>
      <c r="CQ405" s="46"/>
      <c r="CR405" s="46"/>
      <c r="CS405" s="46"/>
      <c r="CT405" s="46"/>
      <c r="CU405" s="46"/>
      <c r="CV405" s="46"/>
      <c r="CW405" s="46"/>
      <c r="CX405" s="46"/>
      <c r="CY405" s="46"/>
      <c r="CZ405" s="46"/>
      <c r="DA405" s="46"/>
      <c r="DB405" s="46"/>
      <c r="DC405" s="46"/>
      <c r="DD405" s="46"/>
      <c r="DE405" s="46"/>
      <c r="DF405" s="46"/>
      <c r="DG405" s="46"/>
      <c r="DH405" s="46"/>
      <c r="DI405" s="46"/>
      <c r="DJ405" s="46"/>
      <c r="DK405" s="46"/>
      <c r="DL405" s="46"/>
      <c r="DM405" s="46"/>
      <c r="DN405" s="46"/>
      <c r="DO405" s="46"/>
      <c r="DP405" s="46"/>
      <c r="DQ405" s="46"/>
      <c r="DR405" s="46"/>
      <c r="DS405" s="46"/>
      <c r="DT405" s="46"/>
      <c r="DU405" s="46"/>
      <c r="DV405" s="46"/>
      <c r="DW405" s="46"/>
      <c r="DX405" s="46"/>
      <c r="DY405" s="46"/>
      <c r="DZ405" s="46"/>
      <c r="EA405" s="46"/>
      <c r="EB405" s="46"/>
      <c r="EC405" s="46"/>
      <c r="ED405" s="46"/>
      <c r="EE405" s="46"/>
      <c r="EF405" s="46"/>
      <c r="EG405" s="46"/>
      <c r="EH405" s="46"/>
      <c r="EI405" s="46"/>
      <c r="EJ405" s="46"/>
      <c r="EK405" s="46"/>
      <c r="EL405" s="46"/>
      <c r="EM405" s="46"/>
      <c r="EN405" s="46"/>
      <c r="EO405" s="46"/>
      <c r="EP405" s="46"/>
      <c r="EQ405" s="46"/>
      <c r="ER405" s="46"/>
      <c r="ES405" s="46"/>
      <c r="ET405" s="46"/>
      <c r="EU405" s="46"/>
      <c r="EV405" s="46"/>
      <c r="EW405" s="46"/>
      <c r="EX405" s="46"/>
      <c r="EY405" s="46"/>
      <c r="EZ405" s="46"/>
      <c r="FA405" s="46"/>
      <c r="FB405" s="46"/>
      <c r="FC405" s="46"/>
      <c r="FD405" s="46"/>
      <c r="FE405" s="46"/>
      <c r="FF405" s="46"/>
      <c r="FG405" s="46"/>
      <c r="FH405" s="46"/>
      <c r="FI405" s="46"/>
      <c r="FJ405" s="46"/>
      <c r="FK405" s="46"/>
      <c r="FL405" s="46"/>
      <c r="FM405" s="46"/>
      <c r="FN405" s="46"/>
      <c r="FO405" s="46"/>
      <c r="FP405" s="46"/>
      <c r="FQ405" s="46"/>
      <c r="FR405" s="46"/>
      <c r="FS405" s="46"/>
      <c r="FT405" s="46"/>
      <c r="FU405" s="46"/>
      <c r="FV405" s="46"/>
      <c r="FW405" s="46"/>
      <c r="FX405" s="46"/>
      <c r="FY405" s="46"/>
      <c r="FZ405" s="46"/>
      <c r="GA405" s="46"/>
      <c r="GB405" s="46"/>
      <c r="GC405" s="46"/>
      <c r="GD405" s="46"/>
      <c r="GE405" s="46"/>
      <c r="GF405" s="46"/>
      <c r="GG405" s="46"/>
      <c r="GH405" s="46"/>
      <c r="GI405" s="46"/>
      <c r="GJ405" s="46"/>
      <c r="GK405" s="46"/>
      <c r="GL405" s="46"/>
      <c r="GM405" s="46"/>
      <c r="GN405" s="46"/>
      <c r="GO405" s="46"/>
      <c r="GP405" s="46"/>
      <c r="GQ405" s="46"/>
      <c r="GR405" s="46"/>
      <c r="GS405" s="46"/>
      <c r="GT405" s="46"/>
      <c r="GU405" s="46"/>
      <c r="GV405" s="46"/>
      <c r="GW405" s="46"/>
      <c r="GX405" s="46"/>
      <c r="GY405" s="46"/>
      <c r="GZ405" s="46"/>
      <c r="HA405" s="46"/>
      <c r="HB405" s="46"/>
      <c r="HC405" s="46"/>
      <c r="HD405" s="46"/>
      <c r="HE405" s="46"/>
      <c r="HF405" s="46"/>
      <c r="HG405" s="46"/>
      <c r="HH405" s="46"/>
      <c r="HI405" s="46"/>
      <c r="HJ405" s="46"/>
      <c r="HK405" s="46"/>
      <c r="HL405" s="46"/>
      <c r="HM405" s="46"/>
      <c r="HN405" s="46"/>
      <c r="HO405" s="46"/>
      <c r="HP405" s="46"/>
      <c r="HQ405" s="46"/>
      <c r="HR405" s="46"/>
      <c r="HS405" s="46"/>
      <c r="HT405" s="46"/>
      <c r="HU405" s="46"/>
      <c r="HV405" s="46"/>
      <c r="HW405" s="46"/>
      <c r="HX405" s="46"/>
      <c r="HY405" s="46"/>
      <c r="HZ405" s="46"/>
      <c r="IA405" s="46"/>
      <c r="IB405" s="46"/>
      <c r="IC405" s="46"/>
      <c r="ID405" s="46"/>
      <c r="IE405" s="46"/>
      <c r="IF405" s="46"/>
      <c r="IG405" s="46"/>
      <c r="IH405" s="46"/>
      <c r="II405" s="46"/>
      <c r="IJ405" s="46"/>
      <c r="IK405" s="46"/>
      <c r="IL405" s="46"/>
      <c r="IM405" s="46"/>
      <c r="IN405" s="46"/>
      <c r="IO405" s="46"/>
      <c r="IP405" s="46"/>
      <c r="IQ405" s="46"/>
      <c r="IR405" s="46"/>
      <c r="IS405" s="46"/>
      <c r="IT405" s="46"/>
      <c r="IU405" s="46"/>
      <c r="IV405" s="46"/>
      <c r="IW405" s="46"/>
    </row>
    <row r="406" spans="1:257" s="1" customFormat="1" ht="9" customHeight="1">
      <c r="A406" s="43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5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6"/>
      <c r="CD406" s="46"/>
      <c r="CE406" s="46"/>
      <c r="CF406" s="46"/>
      <c r="CG406" s="46"/>
      <c r="CH406" s="46"/>
      <c r="CI406" s="46"/>
      <c r="CJ406" s="46"/>
      <c r="CK406" s="46"/>
      <c r="CL406" s="46"/>
      <c r="CM406" s="46"/>
      <c r="CN406" s="46"/>
      <c r="CO406" s="46"/>
      <c r="CP406" s="46"/>
      <c r="CQ406" s="46"/>
      <c r="CR406" s="46"/>
      <c r="CS406" s="46"/>
      <c r="CT406" s="46"/>
      <c r="CU406" s="46"/>
      <c r="CV406" s="46"/>
      <c r="CW406" s="46"/>
      <c r="CX406" s="46"/>
      <c r="CY406" s="46"/>
      <c r="CZ406" s="46"/>
      <c r="DA406" s="46"/>
      <c r="DB406" s="46"/>
      <c r="DC406" s="46"/>
      <c r="DD406" s="46"/>
      <c r="DE406" s="46"/>
      <c r="DF406" s="46"/>
      <c r="DG406" s="46"/>
      <c r="DH406" s="46"/>
      <c r="DI406" s="46"/>
      <c r="DJ406" s="46"/>
      <c r="DK406" s="46"/>
      <c r="DL406" s="46"/>
      <c r="DM406" s="46"/>
      <c r="DN406" s="46"/>
      <c r="DO406" s="46"/>
      <c r="DP406" s="46"/>
      <c r="DQ406" s="46"/>
      <c r="DR406" s="46"/>
      <c r="DS406" s="46"/>
      <c r="DT406" s="46"/>
      <c r="DU406" s="46"/>
      <c r="DV406" s="46"/>
      <c r="DW406" s="46"/>
      <c r="DX406" s="46"/>
      <c r="DY406" s="46"/>
      <c r="DZ406" s="46"/>
      <c r="EA406" s="46"/>
      <c r="EB406" s="46"/>
      <c r="EC406" s="46"/>
      <c r="ED406" s="46"/>
      <c r="EE406" s="46"/>
      <c r="EF406" s="46"/>
      <c r="EG406" s="46"/>
      <c r="EH406" s="46"/>
      <c r="EI406" s="46"/>
      <c r="EJ406" s="46"/>
      <c r="EK406" s="46"/>
      <c r="EL406" s="46"/>
      <c r="EM406" s="46"/>
      <c r="EN406" s="46"/>
      <c r="EO406" s="46"/>
      <c r="EP406" s="46"/>
      <c r="EQ406" s="46"/>
      <c r="ER406" s="46"/>
      <c r="ES406" s="46"/>
      <c r="ET406" s="46"/>
      <c r="EU406" s="46"/>
      <c r="EV406" s="46"/>
      <c r="EW406" s="46"/>
      <c r="EX406" s="46"/>
      <c r="EY406" s="46"/>
      <c r="EZ406" s="46"/>
      <c r="FA406" s="46"/>
      <c r="FB406" s="46"/>
      <c r="FC406" s="46"/>
      <c r="FD406" s="46"/>
      <c r="FE406" s="46"/>
      <c r="FF406" s="46"/>
      <c r="FG406" s="46"/>
      <c r="FH406" s="46"/>
      <c r="FI406" s="46"/>
      <c r="FJ406" s="46"/>
      <c r="FK406" s="46"/>
      <c r="FL406" s="46"/>
      <c r="FM406" s="46"/>
      <c r="FN406" s="46"/>
      <c r="FO406" s="46"/>
      <c r="FP406" s="46"/>
      <c r="FQ406" s="46"/>
      <c r="FR406" s="46"/>
      <c r="FS406" s="46"/>
      <c r="FT406" s="46"/>
      <c r="FU406" s="46"/>
      <c r="FV406" s="46"/>
      <c r="FW406" s="46"/>
      <c r="FX406" s="46"/>
      <c r="FY406" s="46"/>
      <c r="FZ406" s="46"/>
      <c r="GA406" s="46"/>
      <c r="GB406" s="46"/>
      <c r="GC406" s="46"/>
      <c r="GD406" s="46"/>
      <c r="GE406" s="46"/>
      <c r="GF406" s="46"/>
      <c r="GG406" s="46"/>
      <c r="GH406" s="46"/>
      <c r="GI406" s="46"/>
      <c r="GJ406" s="46"/>
      <c r="GK406" s="46"/>
      <c r="GL406" s="46"/>
      <c r="GM406" s="46"/>
      <c r="GN406" s="46"/>
      <c r="GO406" s="46"/>
      <c r="GP406" s="46"/>
      <c r="GQ406" s="46"/>
      <c r="GR406" s="46"/>
      <c r="GS406" s="46"/>
      <c r="GT406" s="46"/>
      <c r="GU406" s="46"/>
      <c r="GV406" s="46"/>
      <c r="GW406" s="46"/>
      <c r="GX406" s="46"/>
      <c r="GY406" s="46"/>
      <c r="GZ406" s="46"/>
      <c r="HA406" s="46"/>
      <c r="HB406" s="46"/>
      <c r="HC406" s="46"/>
      <c r="HD406" s="46"/>
      <c r="HE406" s="46"/>
      <c r="HF406" s="46"/>
      <c r="HG406" s="46"/>
      <c r="HH406" s="46"/>
      <c r="HI406" s="46"/>
      <c r="HJ406" s="46"/>
      <c r="HK406" s="46"/>
      <c r="HL406" s="46"/>
      <c r="HM406" s="46"/>
      <c r="HN406" s="46"/>
      <c r="HO406" s="46"/>
      <c r="HP406" s="46"/>
      <c r="HQ406" s="46"/>
      <c r="HR406" s="46"/>
      <c r="HS406" s="46"/>
      <c r="HT406" s="46"/>
      <c r="HU406" s="46"/>
      <c r="HV406" s="46"/>
      <c r="HW406" s="46"/>
      <c r="HX406" s="46"/>
      <c r="HY406" s="46"/>
      <c r="HZ406" s="46"/>
      <c r="IA406" s="46"/>
      <c r="IB406" s="46"/>
      <c r="IC406" s="46"/>
      <c r="ID406" s="46"/>
      <c r="IE406" s="46"/>
      <c r="IF406" s="46"/>
      <c r="IG406" s="46"/>
      <c r="IH406" s="46"/>
      <c r="II406" s="46"/>
      <c r="IJ406" s="46"/>
      <c r="IK406" s="46"/>
      <c r="IL406" s="46"/>
      <c r="IM406" s="46"/>
      <c r="IN406" s="46"/>
      <c r="IO406" s="46"/>
      <c r="IP406" s="46"/>
      <c r="IQ406" s="46"/>
      <c r="IR406" s="46"/>
      <c r="IS406" s="46"/>
      <c r="IT406" s="46"/>
      <c r="IU406" s="46"/>
      <c r="IV406" s="46"/>
      <c r="IW406" s="46"/>
    </row>
    <row r="407" spans="1:257" s="1" customFormat="1" ht="9" customHeight="1">
      <c r="A407" s="43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5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6"/>
      <c r="CD407" s="46"/>
      <c r="CE407" s="46"/>
      <c r="CF407" s="46"/>
      <c r="CG407" s="46"/>
      <c r="CH407" s="46"/>
      <c r="CI407" s="46"/>
      <c r="CJ407" s="46"/>
      <c r="CK407" s="46"/>
      <c r="CL407" s="46"/>
      <c r="CM407" s="46"/>
      <c r="CN407" s="46"/>
      <c r="CO407" s="46"/>
      <c r="CP407" s="46"/>
      <c r="CQ407" s="46"/>
      <c r="CR407" s="46"/>
      <c r="CS407" s="46"/>
      <c r="CT407" s="46"/>
      <c r="CU407" s="46"/>
      <c r="CV407" s="46"/>
      <c r="CW407" s="46"/>
      <c r="CX407" s="46"/>
      <c r="CY407" s="46"/>
      <c r="CZ407" s="46"/>
      <c r="DA407" s="46"/>
      <c r="DB407" s="46"/>
      <c r="DC407" s="46"/>
      <c r="DD407" s="46"/>
      <c r="DE407" s="46"/>
      <c r="DF407" s="46"/>
      <c r="DG407" s="46"/>
      <c r="DH407" s="46"/>
      <c r="DI407" s="46"/>
      <c r="DJ407" s="46"/>
      <c r="DK407" s="46"/>
      <c r="DL407" s="46"/>
      <c r="DM407" s="46"/>
      <c r="DN407" s="46"/>
      <c r="DO407" s="46"/>
      <c r="DP407" s="46"/>
      <c r="DQ407" s="46"/>
      <c r="DR407" s="46"/>
      <c r="DS407" s="46"/>
      <c r="DT407" s="46"/>
      <c r="DU407" s="46"/>
      <c r="DV407" s="46"/>
      <c r="DW407" s="46"/>
      <c r="DX407" s="46"/>
      <c r="DY407" s="46"/>
      <c r="DZ407" s="46"/>
      <c r="EA407" s="46"/>
      <c r="EB407" s="46"/>
      <c r="EC407" s="46"/>
      <c r="ED407" s="46"/>
      <c r="EE407" s="46"/>
      <c r="EF407" s="46"/>
      <c r="EG407" s="46"/>
      <c r="EH407" s="46"/>
      <c r="EI407" s="46"/>
      <c r="EJ407" s="46"/>
      <c r="EK407" s="46"/>
      <c r="EL407" s="46"/>
      <c r="EM407" s="46"/>
      <c r="EN407" s="46"/>
      <c r="EO407" s="46"/>
      <c r="EP407" s="46"/>
      <c r="EQ407" s="46"/>
      <c r="ER407" s="46"/>
      <c r="ES407" s="46"/>
      <c r="ET407" s="46"/>
      <c r="EU407" s="46"/>
      <c r="EV407" s="46"/>
      <c r="EW407" s="46"/>
      <c r="EX407" s="46"/>
      <c r="EY407" s="46"/>
      <c r="EZ407" s="46"/>
      <c r="FA407" s="46"/>
      <c r="FB407" s="46"/>
      <c r="FC407" s="46"/>
      <c r="FD407" s="46"/>
      <c r="FE407" s="46"/>
      <c r="FF407" s="46"/>
      <c r="FG407" s="46"/>
      <c r="FH407" s="46"/>
      <c r="FI407" s="46"/>
      <c r="FJ407" s="46"/>
      <c r="FK407" s="46"/>
      <c r="FL407" s="46"/>
      <c r="FM407" s="46"/>
      <c r="FN407" s="46"/>
      <c r="FO407" s="46"/>
      <c r="FP407" s="46"/>
      <c r="FQ407" s="46"/>
      <c r="FR407" s="46"/>
      <c r="FS407" s="46"/>
      <c r="FT407" s="46"/>
      <c r="FU407" s="46"/>
      <c r="FV407" s="46"/>
      <c r="FW407" s="46"/>
      <c r="FX407" s="46"/>
      <c r="FY407" s="46"/>
      <c r="FZ407" s="46"/>
      <c r="GA407" s="46"/>
      <c r="GB407" s="46"/>
      <c r="GC407" s="46"/>
      <c r="GD407" s="46"/>
      <c r="GE407" s="46"/>
      <c r="GF407" s="46"/>
      <c r="GG407" s="46"/>
      <c r="GH407" s="46"/>
      <c r="GI407" s="46"/>
      <c r="GJ407" s="46"/>
      <c r="GK407" s="46"/>
      <c r="GL407" s="46"/>
      <c r="GM407" s="46"/>
      <c r="GN407" s="46"/>
      <c r="GO407" s="46"/>
      <c r="GP407" s="46"/>
      <c r="GQ407" s="46"/>
      <c r="GR407" s="46"/>
      <c r="GS407" s="46"/>
      <c r="GT407" s="46"/>
      <c r="GU407" s="46"/>
      <c r="GV407" s="46"/>
      <c r="GW407" s="46"/>
      <c r="GX407" s="46"/>
      <c r="GY407" s="46"/>
      <c r="GZ407" s="46"/>
      <c r="HA407" s="46"/>
      <c r="HB407" s="46"/>
      <c r="HC407" s="46"/>
      <c r="HD407" s="46"/>
      <c r="HE407" s="46"/>
      <c r="HF407" s="46"/>
      <c r="HG407" s="46"/>
      <c r="HH407" s="46"/>
      <c r="HI407" s="46"/>
      <c r="HJ407" s="46"/>
      <c r="HK407" s="46"/>
      <c r="HL407" s="46"/>
      <c r="HM407" s="46"/>
      <c r="HN407" s="46"/>
      <c r="HO407" s="46"/>
      <c r="HP407" s="46"/>
      <c r="HQ407" s="46"/>
      <c r="HR407" s="46"/>
      <c r="HS407" s="46"/>
      <c r="HT407" s="46"/>
      <c r="HU407" s="46"/>
      <c r="HV407" s="46"/>
      <c r="HW407" s="46"/>
      <c r="HX407" s="46"/>
      <c r="HY407" s="46"/>
      <c r="HZ407" s="46"/>
      <c r="IA407" s="46"/>
      <c r="IB407" s="46"/>
      <c r="IC407" s="46"/>
      <c r="ID407" s="46"/>
      <c r="IE407" s="46"/>
      <c r="IF407" s="46"/>
      <c r="IG407" s="46"/>
      <c r="IH407" s="46"/>
      <c r="II407" s="46"/>
      <c r="IJ407" s="46"/>
      <c r="IK407" s="46"/>
      <c r="IL407" s="46"/>
      <c r="IM407" s="46"/>
      <c r="IN407" s="46"/>
      <c r="IO407" s="46"/>
      <c r="IP407" s="46"/>
      <c r="IQ407" s="46"/>
      <c r="IR407" s="46"/>
      <c r="IS407" s="46"/>
      <c r="IT407" s="46"/>
      <c r="IU407" s="46"/>
      <c r="IV407" s="46"/>
      <c r="IW407" s="46"/>
    </row>
    <row r="408" spans="1:257" s="1" customFormat="1" ht="9" customHeight="1">
      <c r="A408" s="43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5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6"/>
      <c r="CD408" s="46"/>
      <c r="CE408" s="46"/>
      <c r="CF408" s="46"/>
      <c r="CG408" s="46"/>
      <c r="CH408" s="46"/>
      <c r="CI408" s="46"/>
      <c r="CJ408" s="46"/>
      <c r="CK408" s="46"/>
      <c r="CL408" s="46"/>
      <c r="CM408" s="46"/>
      <c r="CN408" s="46"/>
      <c r="CO408" s="46"/>
      <c r="CP408" s="46"/>
      <c r="CQ408" s="46"/>
      <c r="CR408" s="46"/>
      <c r="CS408" s="46"/>
      <c r="CT408" s="46"/>
      <c r="CU408" s="46"/>
      <c r="CV408" s="46"/>
      <c r="CW408" s="46"/>
      <c r="CX408" s="46"/>
      <c r="CY408" s="46"/>
      <c r="CZ408" s="46"/>
      <c r="DA408" s="46"/>
      <c r="DB408" s="46"/>
      <c r="DC408" s="46"/>
      <c r="DD408" s="46"/>
      <c r="DE408" s="46"/>
      <c r="DF408" s="46"/>
      <c r="DG408" s="46"/>
      <c r="DH408" s="46"/>
      <c r="DI408" s="46"/>
      <c r="DJ408" s="46"/>
      <c r="DK408" s="46"/>
      <c r="DL408" s="46"/>
      <c r="DM408" s="46"/>
      <c r="DN408" s="46"/>
      <c r="DO408" s="46"/>
      <c r="DP408" s="46"/>
      <c r="DQ408" s="46"/>
      <c r="DR408" s="46"/>
      <c r="DS408" s="46"/>
      <c r="DT408" s="46"/>
      <c r="DU408" s="46"/>
      <c r="DV408" s="46"/>
      <c r="DW408" s="46"/>
      <c r="DX408" s="46"/>
      <c r="DY408" s="46"/>
      <c r="DZ408" s="46"/>
      <c r="EA408" s="46"/>
      <c r="EB408" s="46"/>
      <c r="EC408" s="46"/>
      <c r="ED408" s="46"/>
      <c r="EE408" s="46"/>
      <c r="EF408" s="46"/>
      <c r="EG408" s="46"/>
      <c r="EH408" s="46"/>
      <c r="EI408" s="46"/>
      <c r="EJ408" s="46"/>
      <c r="EK408" s="46"/>
      <c r="EL408" s="46"/>
      <c r="EM408" s="46"/>
      <c r="EN408" s="46"/>
      <c r="EO408" s="46"/>
      <c r="EP408" s="46"/>
      <c r="EQ408" s="46"/>
      <c r="ER408" s="46"/>
      <c r="ES408" s="46"/>
      <c r="ET408" s="46"/>
      <c r="EU408" s="46"/>
      <c r="EV408" s="46"/>
      <c r="EW408" s="46"/>
      <c r="EX408" s="46"/>
      <c r="EY408" s="46"/>
      <c r="EZ408" s="46"/>
      <c r="FA408" s="46"/>
      <c r="FB408" s="46"/>
      <c r="FC408" s="46"/>
      <c r="FD408" s="46"/>
      <c r="FE408" s="46"/>
      <c r="FF408" s="46"/>
      <c r="FG408" s="46"/>
      <c r="FH408" s="46"/>
      <c r="FI408" s="46"/>
      <c r="FJ408" s="46"/>
      <c r="FK408" s="46"/>
      <c r="FL408" s="46"/>
      <c r="FM408" s="46"/>
      <c r="FN408" s="46"/>
      <c r="FO408" s="46"/>
      <c r="FP408" s="46"/>
      <c r="FQ408" s="46"/>
      <c r="FR408" s="46"/>
      <c r="FS408" s="46"/>
      <c r="FT408" s="46"/>
      <c r="FU408" s="46"/>
      <c r="FV408" s="46"/>
      <c r="FW408" s="46"/>
      <c r="FX408" s="46"/>
      <c r="FY408" s="46"/>
      <c r="FZ408" s="46"/>
      <c r="GA408" s="46"/>
      <c r="GB408" s="46"/>
      <c r="GC408" s="46"/>
      <c r="GD408" s="46"/>
      <c r="GE408" s="46"/>
      <c r="GF408" s="46"/>
      <c r="GG408" s="46"/>
      <c r="GH408" s="46"/>
      <c r="GI408" s="46"/>
      <c r="GJ408" s="46"/>
      <c r="GK408" s="46"/>
      <c r="GL408" s="46"/>
      <c r="GM408" s="46"/>
      <c r="GN408" s="46"/>
      <c r="GO408" s="46"/>
      <c r="GP408" s="46"/>
      <c r="GQ408" s="46"/>
      <c r="GR408" s="46"/>
      <c r="GS408" s="46"/>
      <c r="GT408" s="46"/>
      <c r="GU408" s="46"/>
      <c r="GV408" s="46"/>
      <c r="GW408" s="46"/>
      <c r="GX408" s="46"/>
      <c r="GY408" s="46"/>
      <c r="GZ408" s="46"/>
      <c r="HA408" s="46"/>
      <c r="HB408" s="46"/>
      <c r="HC408" s="46"/>
      <c r="HD408" s="46"/>
      <c r="HE408" s="46"/>
      <c r="HF408" s="46"/>
      <c r="HG408" s="46"/>
      <c r="HH408" s="46"/>
      <c r="HI408" s="46"/>
      <c r="HJ408" s="46"/>
      <c r="HK408" s="46"/>
      <c r="HL408" s="46"/>
      <c r="HM408" s="46"/>
      <c r="HN408" s="46"/>
      <c r="HO408" s="46"/>
      <c r="HP408" s="46"/>
      <c r="HQ408" s="46"/>
      <c r="HR408" s="46"/>
      <c r="HS408" s="46"/>
      <c r="HT408" s="46"/>
      <c r="HU408" s="46"/>
      <c r="HV408" s="46"/>
      <c r="HW408" s="46"/>
      <c r="HX408" s="46"/>
      <c r="HY408" s="46"/>
      <c r="HZ408" s="46"/>
      <c r="IA408" s="46"/>
      <c r="IB408" s="46"/>
      <c r="IC408" s="46"/>
      <c r="ID408" s="46"/>
      <c r="IE408" s="46"/>
      <c r="IF408" s="46"/>
      <c r="IG408" s="46"/>
      <c r="IH408" s="46"/>
      <c r="II408" s="46"/>
      <c r="IJ408" s="46"/>
      <c r="IK408" s="46"/>
      <c r="IL408" s="46"/>
      <c r="IM408" s="46"/>
      <c r="IN408" s="46"/>
      <c r="IO408" s="46"/>
      <c r="IP408" s="46"/>
      <c r="IQ408" s="46"/>
      <c r="IR408" s="46"/>
      <c r="IS408" s="46"/>
      <c r="IT408" s="46"/>
      <c r="IU408" s="46"/>
      <c r="IV408" s="46"/>
      <c r="IW408" s="46"/>
    </row>
    <row r="409" spans="1:257" s="1" customFormat="1" ht="9" customHeight="1">
      <c r="A409" s="43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5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6"/>
      <c r="CD409" s="46"/>
      <c r="CE409" s="46"/>
      <c r="CF409" s="46"/>
      <c r="CG409" s="46"/>
      <c r="CH409" s="46"/>
      <c r="CI409" s="46"/>
      <c r="CJ409" s="46"/>
      <c r="CK409" s="46"/>
      <c r="CL409" s="46"/>
      <c r="CM409" s="46"/>
      <c r="CN409" s="46"/>
      <c r="CO409" s="46"/>
      <c r="CP409" s="46"/>
      <c r="CQ409" s="46"/>
      <c r="CR409" s="46"/>
      <c r="CS409" s="46"/>
      <c r="CT409" s="46"/>
      <c r="CU409" s="46"/>
      <c r="CV409" s="46"/>
      <c r="CW409" s="46"/>
      <c r="CX409" s="46"/>
      <c r="CY409" s="46"/>
      <c r="CZ409" s="46"/>
      <c r="DA409" s="46"/>
      <c r="DB409" s="46"/>
      <c r="DC409" s="46"/>
      <c r="DD409" s="46"/>
      <c r="DE409" s="46"/>
      <c r="DF409" s="46"/>
      <c r="DG409" s="46"/>
      <c r="DH409" s="46"/>
      <c r="DI409" s="46"/>
      <c r="DJ409" s="46"/>
      <c r="DK409" s="46"/>
      <c r="DL409" s="46"/>
      <c r="DM409" s="46"/>
      <c r="DN409" s="46"/>
      <c r="DO409" s="46"/>
      <c r="DP409" s="46"/>
      <c r="DQ409" s="46"/>
      <c r="DR409" s="46"/>
      <c r="DS409" s="46"/>
      <c r="DT409" s="46"/>
      <c r="DU409" s="46"/>
      <c r="DV409" s="46"/>
      <c r="DW409" s="46"/>
      <c r="DX409" s="46"/>
      <c r="DY409" s="46"/>
      <c r="DZ409" s="46"/>
      <c r="EA409" s="46"/>
      <c r="EB409" s="46"/>
      <c r="EC409" s="46"/>
      <c r="ED409" s="46"/>
      <c r="EE409" s="46"/>
      <c r="EF409" s="46"/>
      <c r="EG409" s="46"/>
      <c r="EH409" s="46"/>
      <c r="EI409" s="46"/>
      <c r="EJ409" s="46"/>
      <c r="EK409" s="46"/>
      <c r="EL409" s="46"/>
      <c r="EM409" s="46"/>
      <c r="EN409" s="46"/>
      <c r="EO409" s="46"/>
      <c r="EP409" s="46"/>
      <c r="EQ409" s="46"/>
      <c r="ER409" s="46"/>
      <c r="ES409" s="46"/>
      <c r="ET409" s="46"/>
      <c r="EU409" s="46"/>
      <c r="EV409" s="46"/>
      <c r="EW409" s="46"/>
      <c r="EX409" s="46"/>
      <c r="EY409" s="46"/>
      <c r="EZ409" s="46"/>
      <c r="FA409" s="46"/>
      <c r="FB409" s="46"/>
      <c r="FC409" s="46"/>
      <c r="FD409" s="46"/>
      <c r="FE409" s="46"/>
      <c r="FF409" s="46"/>
      <c r="FG409" s="46"/>
      <c r="FH409" s="46"/>
      <c r="FI409" s="46"/>
      <c r="FJ409" s="46"/>
      <c r="FK409" s="46"/>
      <c r="FL409" s="46"/>
      <c r="FM409" s="46"/>
      <c r="FN409" s="46"/>
      <c r="FO409" s="46"/>
      <c r="FP409" s="46"/>
      <c r="FQ409" s="46"/>
      <c r="FR409" s="46"/>
      <c r="FS409" s="46"/>
      <c r="FT409" s="46"/>
      <c r="FU409" s="46"/>
      <c r="FV409" s="46"/>
      <c r="FW409" s="46"/>
      <c r="FX409" s="46"/>
      <c r="FY409" s="46"/>
      <c r="FZ409" s="46"/>
      <c r="GA409" s="46"/>
      <c r="GB409" s="46"/>
      <c r="GC409" s="46"/>
      <c r="GD409" s="46"/>
      <c r="GE409" s="46"/>
      <c r="GF409" s="46"/>
      <c r="GG409" s="46"/>
      <c r="GH409" s="46"/>
      <c r="GI409" s="46"/>
      <c r="GJ409" s="46"/>
      <c r="GK409" s="46"/>
      <c r="GL409" s="46"/>
      <c r="GM409" s="46"/>
      <c r="GN409" s="46"/>
      <c r="GO409" s="46"/>
      <c r="GP409" s="46"/>
      <c r="GQ409" s="46"/>
      <c r="GR409" s="46"/>
      <c r="GS409" s="46"/>
      <c r="GT409" s="46"/>
      <c r="GU409" s="46"/>
      <c r="GV409" s="46"/>
      <c r="GW409" s="46"/>
      <c r="GX409" s="46"/>
      <c r="GY409" s="46"/>
      <c r="GZ409" s="46"/>
      <c r="HA409" s="46"/>
      <c r="HB409" s="46"/>
      <c r="HC409" s="46"/>
      <c r="HD409" s="46"/>
      <c r="HE409" s="46"/>
      <c r="HF409" s="46"/>
      <c r="HG409" s="46"/>
      <c r="HH409" s="46"/>
      <c r="HI409" s="46"/>
      <c r="HJ409" s="46"/>
      <c r="HK409" s="46"/>
      <c r="HL409" s="46"/>
      <c r="HM409" s="46"/>
      <c r="HN409" s="46"/>
      <c r="HO409" s="46"/>
      <c r="HP409" s="46"/>
      <c r="HQ409" s="46"/>
      <c r="HR409" s="46"/>
      <c r="HS409" s="46"/>
      <c r="HT409" s="46"/>
      <c r="HU409" s="46"/>
      <c r="HV409" s="46"/>
      <c r="HW409" s="46"/>
      <c r="HX409" s="46"/>
      <c r="HY409" s="46"/>
      <c r="HZ409" s="46"/>
      <c r="IA409" s="46"/>
      <c r="IB409" s="46"/>
      <c r="IC409" s="46"/>
      <c r="ID409" s="46"/>
      <c r="IE409" s="46"/>
      <c r="IF409" s="46"/>
      <c r="IG409" s="46"/>
      <c r="IH409" s="46"/>
      <c r="II409" s="46"/>
      <c r="IJ409" s="46"/>
      <c r="IK409" s="46"/>
      <c r="IL409" s="46"/>
      <c r="IM409" s="46"/>
      <c r="IN409" s="46"/>
      <c r="IO409" s="46"/>
      <c r="IP409" s="46"/>
      <c r="IQ409" s="46"/>
      <c r="IR409" s="46"/>
      <c r="IS409" s="46"/>
      <c r="IT409" s="46"/>
      <c r="IU409" s="46"/>
      <c r="IV409" s="46"/>
      <c r="IW409" s="46"/>
    </row>
    <row r="410" spans="1:257" s="1" customFormat="1" ht="9" customHeight="1">
      <c r="A410" s="43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5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6"/>
      <c r="CD410" s="46"/>
      <c r="CE410" s="46"/>
      <c r="CF410" s="46"/>
      <c r="CG410" s="46"/>
      <c r="CH410" s="46"/>
      <c r="CI410" s="46"/>
      <c r="CJ410" s="46"/>
      <c r="CK410" s="46"/>
      <c r="CL410" s="46"/>
      <c r="CM410" s="46"/>
      <c r="CN410" s="46"/>
      <c r="CO410" s="46"/>
      <c r="CP410" s="46"/>
      <c r="CQ410" s="46"/>
      <c r="CR410" s="46"/>
      <c r="CS410" s="46"/>
      <c r="CT410" s="46"/>
      <c r="CU410" s="46"/>
      <c r="CV410" s="46"/>
      <c r="CW410" s="46"/>
      <c r="CX410" s="46"/>
      <c r="CY410" s="46"/>
      <c r="CZ410" s="46"/>
      <c r="DA410" s="46"/>
      <c r="DB410" s="46"/>
      <c r="DC410" s="46"/>
      <c r="DD410" s="46"/>
      <c r="DE410" s="46"/>
      <c r="DF410" s="46"/>
      <c r="DG410" s="46"/>
      <c r="DH410" s="46"/>
      <c r="DI410" s="46"/>
      <c r="DJ410" s="46"/>
      <c r="DK410" s="46"/>
      <c r="DL410" s="46"/>
      <c r="DM410" s="46"/>
      <c r="DN410" s="46"/>
      <c r="DO410" s="46"/>
      <c r="DP410" s="46"/>
      <c r="DQ410" s="46"/>
      <c r="DR410" s="46"/>
      <c r="DS410" s="46"/>
      <c r="DT410" s="46"/>
      <c r="DU410" s="46"/>
      <c r="DV410" s="46"/>
      <c r="DW410" s="46"/>
      <c r="DX410" s="46"/>
      <c r="DY410" s="46"/>
      <c r="DZ410" s="46"/>
      <c r="EA410" s="46"/>
      <c r="EB410" s="46"/>
      <c r="EC410" s="46"/>
      <c r="ED410" s="46"/>
      <c r="EE410" s="46"/>
      <c r="EF410" s="46"/>
      <c r="EG410" s="46"/>
      <c r="EH410" s="46"/>
      <c r="EI410" s="46"/>
      <c r="EJ410" s="46"/>
      <c r="EK410" s="46"/>
      <c r="EL410" s="46"/>
      <c r="EM410" s="46"/>
      <c r="EN410" s="46"/>
      <c r="EO410" s="46"/>
      <c r="EP410" s="46"/>
      <c r="EQ410" s="46"/>
      <c r="ER410" s="46"/>
      <c r="ES410" s="46"/>
      <c r="ET410" s="46"/>
      <c r="EU410" s="46"/>
      <c r="EV410" s="46"/>
      <c r="EW410" s="46"/>
      <c r="EX410" s="46"/>
      <c r="EY410" s="46"/>
      <c r="EZ410" s="46"/>
      <c r="FA410" s="46"/>
      <c r="FB410" s="46"/>
      <c r="FC410" s="46"/>
      <c r="FD410" s="46"/>
      <c r="FE410" s="46"/>
      <c r="FF410" s="46"/>
      <c r="FG410" s="46"/>
      <c r="FH410" s="46"/>
      <c r="FI410" s="46"/>
      <c r="FJ410" s="46"/>
      <c r="FK410" s="46"/>
      <c r="FL410" s="46"/>
      <c r="FM410" s="46"/>
      <c r="FN410" s="46"/>
      <c r="FO410" s="46"/>
      <c r="FP410" s="46"/>
      <c r="FQ410" s="46"/>
      <c r="FR410" s="46"/>
      <c r="FS410" s="46"/>
      <c r="FT410" s="46"/>
      <c r="FU410" s="46"/>
      <c r="FV410" s="46"/>
      <c r="FW410" s="46"/>
      <c r="FX410" s="46"/>
      <c r="FY410" s="46"/>
      <c r="FZ410" s="46"/>
      <c r="GA410" s="46"/>
      <c r="GB410" s="46"/>
      <c r="GC410" s="46"/>
      <c r="GD410" s="46"/>
      <c r="GE410" s="46"/>
      <c r="GF410" s="46"/>
      <c r="GG410" s="46"/>
      <c r="GH410" s="46"/>
      <c r="GI410" s="46"/>
      <c r="GJ410" s="46"/>
      <c r="GK410" s="46"/>
      <c r="GL410" s="46"/>
      <c r="GM410" s="46"/>
      <c r="GN410" s="46"/>
      <c r="GO410" s="46"/>
      <c r="GP410" s="46"/>
      <c r="GQ410" s="46"/>
      <c r="GR410" s="46"/>
      <c r="GS410" s="46"/>
      <c r="GT410" s="46"/>
      <c r="GU410" s="46"/>
      <c r="GV410" s="46"/>
      <c r="GW410" s="46"/>
      <c r="GX410" s="46"/>
      <c r="GY410" s="46"/>
      <c r="GZ410" s="46"/>
      <c r="HA410" s="46"/>
      <c r="HB410" s="46"/>
      <c r="HC410" s="46"/>
      <c r="HD410" s="46"/>
      <c r="HE410" s="46"/>
      <c r="HF410" s="46"/>
      <c r="HG410" s="46"/>
      <c r="HH410" s="46"/>
      <c r="HI410" s="46"/>
      <c r="HJ410" s="46"/>
      <c r="HK410" s="46"/>
      <c r="HL410" s="46"/>
      <c r="HM410" s="46"/>
      <c r="HN410" s="46"/>
      <c r="HO410" s="46"/>
      <c r="HP410" s="46"/>
      <c r="HQ410" s="46"/>
      <c r="HR410" s="46"/>
      <c r="HS410" s="46"/>
      <c r="HT410" s="46"/>
      <c r="HU410" s="46"/>
      <c r="HV410" s="46"/>
      <c r="HW410" s="46"/>
      <c r="HX410" s="46"/>
      <c r="HY410" s="46"/>
      <c r="HZ410" s="46"/>
      <c r="IA410" s="46"/>
      <c r="IB410" s="46"/>
      <c r="IC410" s="46"/>
      <c r="ID410" s="46"/>
      <c r="IE410" s="46"/>
      <c r="IF410" s="46"/>
      <c r="IG410" s="46"/>
      <c r="IH410" s="46"/>
      <c r="II410" s="46"/>
      <c r="IJ410" s="46"/>
      <c r="IK410" s="46"/>
      <c r="IL410" s="46"/>
      <c r="IM410" s="46"/>
      <c r="IN410" s="46"/>
      <c r="IO410" s="46"/>
      <c r="IP410" s="46"/>
      <c r="IQ410" s="46"/>
      <c r="IR410" s="46"/>
      <c r="IS410" s="46"/>
      <c r="IT410" s="46"/>
      <c r="IU410" s="46"/>
      <c r="IV410" s="46"/>
      <c r="IW410" s="46"/>
    </row>
    <row r="411" spans="1:257" s="1" customFormat="1" ht="9" customHeight="1">
      <c r="A411" s="43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5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6"/>
      <c r="CD411" s="46"/>
      <c r="CE411" s="46"/>
      <c r="CF411" s="46"/>
      <c r="CG411" s="46"/>
      <c r="CH411" s="46"/>
      <c r="CI411" s="46"/>
      <c r="CJ411" s="46"/>
      <c r="CK411" s="46"/>
      <c r="CL411" s="46"/>
      <c r="CM411" s="46"/>
      <c r="CN411" s="46"/>
      <c r="CO411" s="46"/>
      <c r="CP411" s="46"/>
      <c r="CQ411" s="46"/>
      <c r="CR411" s="46"/>
      <c r="CS411" s="46"/>
      <c r="CT411" s="46"/>
      <c r="CU411" s="46"/>
      <c r="CV411" s="46"/>
      <c r="CW411" s="46"/>
      <c r="CX411" s="46"/>
      <c r="CY411" s="46"/>
      <c r="CZ411" s="46"/>
      <c r="DA411" s="46"/>
      <c r="DB411" s="46"/>
      <c r="DC411" s="46"/>
      <c r="DD411" s="46"/>
      <c r="DE411" s="46"/>
      <c r="DF411" s="46"/>
      <c r="DG411" s="46"/>
      <c r="DH411" s="46"/>
      <c r="DI411" s="46"/>
      <c r="DJ411" s="46"/>
      <c r="DK411" s="46"/>
      <c r="DL411" s="46"/>
      <c r="DM411" s="46"/>
      <c r="DN411" s="46"/>
      <c r="DO411" s="46"/>
      <c r="DP411" s="46"/>
      <c r="DQ411" s="46"/>
      <c r="DR411" s="46"/>
      <c r="DS411" s="46"/>
      <c r="DT411" s="46"/>
      <c r="DU411" s="46"/>
      <c r="DV411" s="46"/>
      <c r="DW411" s="46"/>
      <c r="DX411" s="46"/>
      <c r="DY411" s="46"/>
      <c r="DZ411" s="46"/>
      <c r="EA411" s="46"/>
      <c r="EB411" s="46"/>
      <c r="EC411" s="46"/>
      <c r="ED411" s="46"/>
      <c r="EE411" s="46"/>
      <c r="EF411" s="46"/>
      <c r="EG411" s="46"/>
      <c r="EH411" s="46"/>
      <c r="EI411" s="46"/>
      <c r="EJ411" s="46"/>
      <c r="EK411" s="46"/>
      <c r="EL411" s="46"/>
      <c r="EM411" s="46"/>
      <c r="EN411" s="46"/>
      <c r="EO411" s="46"/>
      <c r="EP411" s="46"/>
      <c r="EQ411" s="46"/>
      <c r="ER411" s="46"/>
      <c r="ES411" s="46"/>
      <c r="ET411" s="46"/>
      <c r="EU411" s="46"/>
      <c r="EV411" s="46"/>
      <c r="EW411" s="46"/>
      <c r="EX411" s="46"/>
      <c r="EY411" s="46"/>
      <c r="EZ411" s="46"/>
      <c r="FA411" s="46"/>
      <c r="FB411" s="46"/>
      <c r="FC411" s="46"/>
      <c r="FD411" s="46"/>
      <c r="FE411" s="46"/>
      <c r="FF411" s="46"/>
      <c r="FG411" s="46"/>
      <c r="FH411" s="46"/>
      <c r="FI411" s="46"/>
      <c r="FJ411" s="46"/>
      <c r="FK411" s="46"/>
      <c r="FL411" s="46"/>
      <c r="FM411" s="46"/>
      <c r="FN411" s="46"/>
      <c r="FO411" s="46"/>
      <c r="FP411" s="46"/>
      <c r="FQ411" s="46"/>
      <c r="FR411" s="46"/>
      <c r="FS411" s="46"/>
      <c r="FT411" s="46"/>
      <c r="FU411" s="46"/>
      <c r="FV411" s="46"/>
      <c r="FW411" s="46"/>
      <c r="FX411" s="46"/>
      <c r="FY411" s="46"/>
      <c r="FZ411" s="46"/>
      <c r="GA411" s="46"/>
      <c r="GB411" s="46"/>
      <c r="GC411" s="46"/>
      <c r="GD411" s="46"/>
      <c r="GE411" s="46"/>
      <c r="GF411" s="46"/>
      <c r="GG411" s="46"/>
      <c r="GH411" s="46"/>
      <c r="GI411" s="46"/>
      <c r="GJ411" s="46"/>
      <c r="GK411" s="46"/>
      <c r="GL411" s="46"/>
      <c r="GM411" s="46"/>
      <c r="GN411" s="46"/>
      <c r="GO411" s="46"/>
      <c r="GP411" s="46"/>
      <c r="GQ411" s="46"/>
      <c r="GR411" s="46"/>
      <c r="GS411" s="46"/>
      <c r="GT411" s="46"/>
      <c r="GU411" s="46"/>
      <c r="GV411" s="46"/>
      <c r="GW411" s="46"/>
      <c r="GX411" s="46"/>
      <c r="GY411" s="46"/>
      <c r="GZ411" s="46"/>
      <c r="HA411" s="46"/>
      <c r="HB411" s="46"/>
      <c r="HC411" s="46"/>
      <c r="HD411" s="46"/>
      <c r="HE411" s="46"/>
      <c r="HF411" s="46"/>
      <c r="HG411" s="46"/>
      <c r="HH411" s="46"/>
      <c r="HI411" s="46"/>
      <c r="HJ411" s="46"/>
      <c r="HK411" s="46"/>
      <c r="HL411" s="46"/>
      <c r="HM411" s="46"/>
      <c r="HN411" s="46"/>
      <c r="HO411" s="46"/>
      <c r="HP411" s="46"/>
      <c r="HQ411" s="46"/>
      <c r="HR411" s="46"/>
      <c r="HS411" s="46"/>
      <c r="HT411" s="46"/>
      <c r="HU411" s="46"/>
      <c r="HV411" s="46"/>
      <c r="HW411" s="46"/>
      <c r="HX411" s="46"/>
      <c r="HY411" s="46"/>
      <c r="HZ411" s="46"/>
      <c r="IA411" s="46"/>
      <c r="IB411" s="46"/>
      <c r="IC411" s="46"/>
      <c r="ID411" s="46"/>
      <c r="IE411" s="46"/>
      <c r="IF411" s="46"/>
      <c r="IG411" s="46"/>
      <c r="IH411" s="46"/>
      <c r="II411" s="46"/>
      <c r="IJ411" s="46"/>
      <c r="IK411" s="46"/>
      <c r="IL411" s="46"/>
      <c r="IM411" s="46"/>
      <c r="IN411" s="46"/>
      <c r="IO411" s="46"/>
      <c r="IP411" s="46"/>
      <c r="IQ411" s="46"/>
      <c r="IR411" s="46"/>
      <c r="IS411" s="46"/>
      <c r="IT411" s="46"/>
      <c r="IU411" s="46"/>
      <c r="IV411" s="46"/>
      <c r="IW411" s="46"/>
    </row>
    <row r="412" spans="1:257" s="1" customFormat="1" ht="9" customHeight="1">
      <c r="A412" s="43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  <c r="BB412" s="45"/>
      <c r="BC412" s="44"/>
      <c r="BD412" s="44"/>
      <c r="BE412" s="44"/>
      <c r="BF412" s="44"/>
      <c r="BG412" s="44"/>
      <c r="BH412" s="44"/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4"/>
      <c r="BT412" s="44"/>
      <c r="BU412" s="44"/>
      <c r="BV412" s="44"/>
      <c r="BW412" s="44"/>
      <c r="BX412" s="44"/>
      <c r="BY412" s="44"/>
      <c r="BZ412" s="44"/>
      <c r="CA412" s="44"/>
      <c r="CB412" s="44"/>
      <c r="CC412" s="46"/>
      <c r="CD412" s="46"/>
      <c r="CE412" s="46"/>
      <c r="CF412" s="46"/>
      <c r="CG412" s="46"/>
      <c r="CH412" s="46"/>
      <c r="CI412" s="46"/>
      <c r="CJ412" s="46"/>
      <c r="CK412" s="46"/>
      <c r="CL412" s="46"/>
      <c r="CM412" s="46"/>
      <c r="CN412" s="46"/>
      <c r="CO412" s="46"/>
      <c r="CP412" s="46"/>
      <c r="CQ412" s="46"/>
      <c r="CR412" s="46"/>
      <c r="CS412" s="46"/>
      <c r="CT412" s="46"/>
      <c r="CU412" s="46"/>
      <c r="CV412" s="46"/>
      <c r="CW412" s="46"/>
      <c r="CX412" s="46"/>
      <c r="CY412" s="46"/>
      <c r="CZ412" s="46"/>
      <c r="DA412" s="46"/>
      <c r="DB412" s="46"/>
      <c r="DC412" s="46"/>
      <c r="DD412" s="46"/>
      <c r="DE412" s="46"/>
      <c r="DF412" s="46"/>
      <c r="DG412" s="46"/>
      <c r="DH412" s="46"/>
      <c r="DI412" s="46"/>
      <c r="DJ412" s="46"/>
      <c r="DK412" s="46"/>
      <c r="DL412" s="46"/>
      <c r="DM412" s="46"/>
      <c r="DN412" s="46"/>
      <c r="DO412" s="46"/>
      <c r="DP412" s="46"/>
      <c r="DQ412" s="46"/>
      <c r="DR412" s="46"/>
      <c r="DS412" s="46"/>
      <c r="DT412" s="46"/>
      <c r="DU412" s="46"/>
      <c r="DV412" s="46"/>
      <c r="DW412" s="46"/>
      <c r="DX412" s="46"/>
      <c r="DY412" s="46"/>
      <c r="DZ412" s="46"/>
      <c r="EA412" s="46"/>
      <c r="EB412" s="46"/>
      <c r="EC412" s="46"/>
      <c r="ED412" s="46"/>
      <c r="EE412" s="46"/>
      <c r="EF412" s="46"/>
      <c r="EG412" s="46"/>
      <c r="EH412" s="46"/>
      <c r="EI412" s="46"/>
      <c r="EJ412" s="46"/>
      <c r="EK412" s="46"/>
      <c r="EL412" s="46"/>
      <c r="EM412" s="46"/>
      <c r="EN412" s="46"/>
      <c r="EO412" s="46"/>
      <c r="EP412" s="46"/>
      <c r="EQ412" s="46"/>
      <c r="ER412" s="46"/>
      <c r="ES412" s="46"/>
      <c r="ET412" s="46"/>
      <c r="EU412" s="46"/>
      <c r="EV412" s="46"/>
      <c r="EW412" s="46"/>
      <c r="EX412" s="46"/>
      <c r="EY412" s="46"/>
      <c r="EZ412" s="46"/>
      <c r="FA412" s="46"/>
      <c r="FB412" s="46"/>
      <c r="FC412" s="46"/>
      <c r="FD412" s="46"/>
      <c r="FE412" s="46"/>
      <c r="FF412" s="46"/>
      <c r="FG412" s="46"/>
      <c r="FH412" s="46"/>
      <c r="FI412" s="46"/>
      <c r="FJ412" s="46"/>
      <c r="FK412" s="46"/>
      <c r="FL412" s="46"/>
      <c r="FM412" s="46"/>
      <c r="FN412" s="46"/>
      <c r="FO412" s="46"/>
      <c r="FP412" s="46"/>
      <c r="FQ412" s="46"/>
      <c r="FR412" s="46"/>
      <c r="FS412" s="46"/>
      <c r="FT412" s="46"/>
      <c r="FU412" s="46"/>
      <c r="FV412" s="46"/>
      <c r="FW412" s="46"/>
      <c r="FX412" s="46"/>
      <c r="FY412" s="46"/>
      <c r="FZ412" s="46"/>
      <c r="GA412" s="46"/>
      <c r="GB412" s="46"/>
      <c r="GC412" s="46"/>
      <c r="GD412" s="46"/>
      <c r="GE412" s="46"/>
      <c r="GF412" s="46"/>
      <c r="GG412" s="46"/>
      <c r="GH412" s="46"/>
      <c r="GI412" s="46"/>
      <c r="GJ412" s="46"/>
      <c r="GK412" s="46"/>
      <c r="GL412" s="46"/>
      <c r="GM412" s="46"/>
      <c r="GN412" s="46"/>
      <c r="GO412" s="46"/>
      <c r="GP412" s="46"/>
      <c r="GQ412" s="46"/>
      <c r="GR412" s="46"/>
      <c r="GS412" s="46"/>
      <c r="GT412" s="46"/>
      <c r="GU412" s="46"/>
      <c r="GV412" s="46"/>
      <c r="GW412" s="46"/>
      <c r="GX412" s="46"/>
      <c r="GY412" s="46"/>
      <c r="GZ412" s="46"/>
      <c r="HA412" s="46"/>
      <c r="HB412" s="46"/>
      <c r="HC412" s="46"/>
      <c r="HD412" s="46"/>
      <c r="HE412" s="46"/>
      <c r="HF412" s="46"/>
      <c r="HG412" s="46"/>
      <c r="HH412" s="46"/>
      <c r="HI412" s="46"/>
      <c r="HJ412" s="46"/>
      <c r="HK412" s="46"/>
      <c r="HL412" s="46"/>
      <c r="HM412" s="46"/>
      <c r="HN412" s="46"/>
      <c r="HO412" s="46"/>
      <c r="HP412" s="46"/>
      <c r="HQ412" s="46"/>
      <c r="HR412" s="46"/>
      <c r="HS412" s="46"/>
      <c r="HT412" s="46"/>
      <c r="HU412" s="46"/>
      <c r="HV412" s="46"/>
      <c r="HW412" s="46"/>
      <c r="HX412" s="46"/>
      <c r="HY412" s="46"/>
      <c r="HZ412" s="46"/>
      <c r="IA412" s="46"/>
      <c r="IB412" s="46"/>
      <c r="IC412" s="46"/>
      <c r="ID412" s="46"/>
      <c r="IE412" s="46"/>
      <c r="IF412" s="46"/>
      <c r="IG412" s="46"/>
      <c r="IH412" s="46"/>
      <c r="II412" s="46"/>
      <c r="IJ412" s="46"/>
      <c r="IK412" s="46"/>
      <c r="IL412" s="46"/>
      <c r="IM412" s="46"/>
      <c r="IN412" s="46"/>
      <c r="IO412" s="46"/>
      <c r="IP412" s="46"/>
      <c r="IQ412" s="46"/>
      <c r="IR412" s="46"/>
      <c r="IS412" s="46"/>
      <c r="IT412" s="46"/>
      <c r="IU412" s="46"/>
      <c r="IV412" s="46"/>
      <c r="IW412" s="46"/>
    </row>
    <row r="413" spans="1:257" s="1" customFormat="1" ht="9" customHeight="1">
      <c r="A413" s="43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  <c r="BB413" s="45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6"/>
      <c r="CD413" s="46"/>
      <c r="CE413" s="46"/>
      <c r="CF413" s="46"/>
      <c r="CG413" s="46"/>
      <c r="CH413" s="46"/>
      <c r="CI413" s="46"/>
      <c r="CJ413" s="46"/>
      <c r="CK413" s="46"/>
      <c r="CL413" s="46"/>
      <c r="CM413" s="46"/>
      <c r="CN413" s="46"/>
      <c r="CO413" s="46"/>
      <c r="CP413" s="46"/>
      <c r="CQ413" s="46"/>
      <c r="CR413" s="46"/>
      <c r="CS413" s="46"/>
      <c r="CT413" s="46"/>
      <c r="CU413" s="46"/>
      <c r="CV413" s="46"/>
      <c r="CW413" s="46"/>
      <c r="CX413" s="46"/>
      <c r="CY413" s="46"/>
      <c r="CZ413" s="46"/>
      <c r="DA413" s="46"/>
      <c r="DB413" s="46"/>
      <c r="DC413" s="46"/>
      <c r="DD413" s="46"/>
      <c r="DE413" s="46"/>
      <c r="DF413" s="46"/>
      <c r="DG413" s="46"/>
      <c r="DH413" s="46"/>
      <c r="DI413" s="46"/>
      <c r="DJ413" s="46"/>
      <c r="DK413" s="46"/>
      <c r="DL413" s="46"/>
      <c r="DM413" s="46"/>
      <c r="DN413" s="46"/>
      <c r="DO413" s="46"/>
      <c r="DP413" s="46"/>
      <c r="DQ413" s="46"/>
      <c r="DR413" s="46"/>
      <c r="DS413" s="46"/>
      <c r="DT413" s="46"/>
      <c r="DU413" s="46"/>
      <c r="DV413" s="46"/>
      <c r="DW413" s="46"/>
      <c r="DX413" s="46"/>
      <c r="DY413" s="46"/>
      <c r="DZ413" s="46"/>
      <c r="EA413" s="46"/>
      <c r="EB413" s="46"/>
      <c r="EC413" s="46"/>
      <c r="ED413" s="46"/>
      <c r="EE413" s="46"/>
      <c r="EF413" s="46"/>
      <c r="EG413" s="46"/>
      <c r="EH413" s="46"/>
      <c r="EI413" s="46"/>
      <c r="EJ413" s="46"/>
      <c r="EK413" s="46"/>
      <c r="EL413" s="46"/>
      <c r="EM413" s="46"/>
      <c r="EN413" s="46"/>
      <c r="EO413" s="46"/>
      <c r="EP413" s="46"/>
      <c r="EQ413" s="46"/>
      <c r="ER413" s="46"/>
      <c r="ES413" s="46"/>
      <c r="ET413" s="46"/>
      <c r="EU413" s="46"/>
      <c r="EV413" s="46"/>
      <c r="EW413" s="46"/>
      <c r="EX413" s="46"/>
      <c r="EY413" s="46"/>
      <c r="EZ413" s="46"/>
      <c r="FA413" s="46"/>
      <c r="FB413" s="46"/>
      <c r="FC413" s="46"/>
      <c r="FD413" s="46"/>
      <c r="FE413" s="46"/>
      <c r="FF413" s="46"/>
      <c r="FG413" s="46"/>
      <c r="FH413" s="46"/>
      <c r="FI413" s="46"/>
      <c r="FJ413" s="46"/>
      <c r="FK413" s="46"/>
      <c r="FL413" s="46"/>
      <c r="FM413" s="46"/>
      <c r="FN413" s="46"/>
      <c r="FO413" s="46"/>
      <c r="FP413" s="46"/>
      <c r="FQ413" s="46"/>
      <c r="FR413" s="46"/>
      <c r="FS413" s="46"/>
      <c r="FT413" s="46"/>
      <c r="FU413" s="46"/>
      <c r="FV413" s="46"/>
      <c r="FW413" s="46"/>
      <c r="FX413" s="46"/>
      <c r="FY413" s="46"/>
      <c r="FZ413" s="46"/>
      <c r="GA413" s="46"/>
      <c r="GB413" s="46"/>
      <c r="GC413" s="46"/>
      <c r="GD413" s="46"/>
      <c r="GE413" s="46"/>
      <c r="GF413" s="46"/>
      <c r="GG413" s="46"/>
      <c r="GH413" s="46"/>
      <c r="GI413" s="46"/>
      <c r="GJ413" s="46"/>
      <c r="GK413" s="46"/>
      <c r="GL413" s="46"/>
      <c r="GM413" s="46"/>
      <c r="GN413" s="46"/>
      <c r="GO413" s="46"/>
      <c r="GP413" s="46"/>
      <c r="GQ413" s="46"/>
      <c r="GR413" s="46"/>
      <c r="GS413" s="46"/>
      <c r="GT413" s="46"/>
      <c r="GU413" s="46"/>
      <c r="GV413" s="46"/>
      <c r="GW413" s="46"/>
      <c r="GX413" s="46"/>
      <c r="GY413" s="46"/>
      <c r="GZ413" s="46"/>
      <c r="HA413" s="46"/>
      <c r="HB413" s="46"/>
      <c r="HC413" s="46"/>
      <c r="HD413" s="46"/>
      <c r="HE413" s="46"/>
      <c r="HF413" s="46"/>
      <c r="HG413" s="46"/>
      <c r="HH413" s="46"/>
      <c r="HI413" s="46"/>
      <c r="HJ413" s="46"/>
      <c r="HK413" s="46"/>
      <c r="HL413" s="46"/>
      <c r="HM413" s="46"/>
      <c r="HN413" s="46"/>
      <c r="HO413" s="46"/>
      <c r="HP413" s="46"/>
      <c r="HQ413" s="46"/>
      <c r="HR413" s="46"/>
      <c r="HS413" s="46"/>
      <c r="HT413" s="46"/>
      <c r="HU413" s="46"/>
      <c r="HV413" s="46"/>
      <c r="HW413" s="46"/>
      <c r="HX413" s="46"/>
      <c r="HY413" s="46"/>
      <c r="HZ413" s="46"/>
      <c r="IA413" s="46"/>
      <c r="IB413" s="46"/>
      <c r="IC413" s="46"/>
      <c r="ID413" s="46"/>
      <c r="IE413" s="46"/>
      <c r="IF413" s="46"/>
      <c r="IG413" s="46"/>
      <c r="IH413" s="46"/>
      <c r="II413" s="46"/>
      <c r="IJ413" s="46"/>
      <c r="IK413" s="46"/>
      <c r="IL413" s="46"/>
      <c r="IM413" s="46"/>
      <c r="IN413" s="46"/>
      <c r="IO413" s="46"/>
      <c r="IP413" s="46"/>
      <c r="IQ413" s="46"/>
      <c r="IR413" s="46"/>
      <c r="IS413" s="46"/>
      <c r="IT413" s="46"/>
      <c r="IU413" s="46"/>
      <c r="IV413" s="46"/>
      <c r="IW413" s="46"/>
    </row>
    <row r="414" spans="1:257" s="1" customFormat="1" ht="9" customHeight="1">
      <c r="A414" s="43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  <c r="BB414" s="45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6"/>
      <c r="CD414" s="46"/>
      <c r="CE414" s="46"/>
      <c r="CF414" s="46"/>
      <c r="CG414" s="46"/>
      <c r="CH414" s="46"/>
      <c r="CI414" s="46"/>
      <c r="CJ414" s="46"/>
      <c r="CK414" s="46"/>
      <c r="CL414" s="46"/>
      <c r="CM414" s="46"/>
      <c r="CN414" s="46"/>
      <c r="CO414" s="46"/>
      <c r="CP414" s="46"/>
      <c r="CQ414" s="46"/>
      <c r="CR414" s="46"/>
      <c r="CS414" s="46"/>
      <c r="CT414" s="46"/>
      <c r="CU414" s="46"/>
      <c r="CV414" s="46"/>
      <c r="CW414" s="46"/>
      <c r="CX414" s="46"/>
      <c r="CY414" s="46"/>
      <c r="CZ414" s="46"/>
      <c r="DA414" s="46"/>
      <c r="DB414" s="46"/>
      <c r="DC414" s="46"/>
      <c r="DD414" s="46"/>
      <c r="DE414" s="46"/>
      <c r="DF414" s="46"/>
      <c r="DG414" s="46"/>
      <c r="DH414" s="46"/>
      <c r="DI414" s="46"/>
      <c r="DJ414" s="46"/>
      <c r="DK414" s="46"/>
      <c r="DL414" s="46"/>
      <c r="DM414" s="46"/>
      <c r="DN414" s="46"/>
      <c r="DO414" s="46"/>
      <c r="DP414" s="46"/>
      <c r="DQ414" s="46"/>
      <c r="DR414" s="46"/>
      <c r="DS414" s="46"/>
      <c r="DT414" s="46"/>
      <c r="DU414" s="46"/>
      <c r="DV414" s="46"/>
      <c r="DW414" s="46"/>
      <c r="DX414" s="46"/>
      <c r="DY414" s="46"/>
      <c r="DZ414" s="46"/>
      <c r="EA414" s="46"/>
      <c r="EB414" s="46"/>
      <c r="EC414" s="46"/>
      <c r="ED414" s="46"/>
      <c r="EE414" s="46"/>
      <c r="EF414" s="46"/>
      <c r="EG414" s="46"/>
      <c r="EH414" s="46"/>
      <c r="EI414" s="46"/>
      <c r="EJ414" s="46"/>
      <c r="EK414" s="46"/>
      <c r="EL414" s="46"/>
      <c r="EM414" s="46"/>
      <c r="EN414" s="46"/>
      <c r="EO414" s="46"/>
      <c r="EP414" s="46"/>
      <c r="EQ414" s="46"/>
      <c r="ER414" s="46"/>
      <c r="ES414" s="46"/>
      <c r="ET414" s="46"/>
      <c r="EU414" s="46"/>
      <c r="EV414" s="46"/>
      <c r="EW414" s="46"/>
      <c r="EX414" s="46"/>
      <c r="EY414" s="46"/>
      <c r="EZ414" s="46"/>
      <c r="FA414" s="46"/>
      <c r="FB414" s="46"/>
      <c r="FC414" s="46"/>
      <c r="FD414" s="46"/>
      <c r="FE414" s="46"/>
      <c r="FF414" s="46"/>
      <c r="FG414" s="46"/>
      <c r="FH414" s="46"/>
      <c r="FI414" s="46"/>
      <c r="FJ414" s="46"/>
      <c r="FK414" s="46"/>
      <c r="FL414" s="46"/>
      <c r="FM414" s="46"/>
      <c r="FN414" s="46"/>
      <c r="FO414" s="46"/>
      <c r="FP414" s="46"/>
      <c r="FQ414" s="46"/>
      <c r="FR414" s="46"/>
      <c r="FS414" s="46"/>
      <c r="FT414" s="46"/>
      <c r="FU414" s="46"/>
      <c r="FV414" s="46"/>
      <c r="FW414" s="46"/>
      <c r="FX414" s="46"/>
      <c r="FY414" s="46"/>
      <c r="FZ414" s="46"/>
      <c r="GA414" s="46"/>
      <c r="GB414" s="46"/>
      <c r="GC414" s="46"/>
      <c r="GD414" s="46"/>
      <c r="GE414" s="46"/>
      <c r="GF414" s="46"/>
      <c r="GG414" s="46"/>
      <c r="GH414" s="46"/>
      <c r="GI414" s="46"/>
      <c r="GJ414" s="46"/>
      <c r="GK414" s="46"/>
      <c r="GL414" s="46"/>
      <c r="GM414" s="46"/>
      <c r="GN414" s="46"/>
      <c r="GO414" s="46"/>
      <c r="GP414" s="46"/>
      <c r="GQ414" s="46"/>
      <c r="GR414" s="46"/>
      <c r="GS414" s="46"/>
      <c r="GT414" s="46"/>
      <c r="GU414" s="46"/>
      <c r="GV414" s="46"/>
      <c r="GW414" s="46"/>
      <c r="GX414" s="46"/>
      <c r="GY414" s="46"/>
      <c r="GZ414" s="46"/>
      <c r="HA414" s="46"/>
      <c r="HB414" s="46"/>
      <c r="HC414" s="46"/>
      <c r="HD414" s="46"/>
      <c r="HE414" s="46"/>
      <c r="HF414" s="46"/>
      <c r="HG414" s="46"/>
      <c r="HH414" s="46"/>
      <c r="HI414" s="46"/>
      <c r="HJ414" s="46"/>
      <c r="HK414" s="46"/>
      <c r="HL414" s="46"/>
      <c r="HM414" s="46"/>
      <c r="HN414" s="46"/>
      <c r="HO414" s="46"/>
      <c r="HP414" s="46"/>
      <c r="HQ414" s="46"/>
      <c r="HR414" s="46"/>
      <c r="HS414" s="46"/>
      <c r="HT414" s="46"/>
      <c r="HU414" s="46"/>
      <c r="HV414" s="46"/>
      <c r="HW414" s="46"/>
      <c r="HX414" s="46"/>
      <c r="HY414" s="46"/>
      <c r="HZ414" s="46"/>
      <c r="IA414" s="46"/>
      <c r="IB414" s="46"/>
      <c r="IC414" s="46"/>
      <c r="ID414" s="46"/>
      <c r="IE414" s="46"/>
      <c r="IF414" s="46"/>
      <c r="IG414" s="46"/>
      <c r="IH414" s="46"/>
      <c r="II414" s="46"/>
      <c r="IJ414" s="46"/>
      <c r="IK414" s="46"/>
      <c r="IL414" s="46"/>
      <c r="IM414" s="46"/>
      <c r="IN414" s="46"/>
      <c r="IO414" s="46"/>
      <c r="IP414" s="46"/>
      <c r="IQ414" s="46"/>
      <c r="IR414" s="46"/>
      <c r="IS414" s="46"/>
      <c r="IT414" s="46"/>
      <c r="IU414" s="46"/>
      <c r="IV414" s="46"/>
      <c r="IW414" s="46"/>
    </row>
    <row r="415" spans="1:257" s="1" customFormat="1" ht="9" customHeight="1">
      <c r="A415" s="43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5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6"/>
      <c r="CD415" s="46"/>
      <c r="CE415" s="46"/>
      <c r="CF415" s="46"/>
      <c r="CG415" s="46"/>
      <c r="CH415" s="46"/>
      <c r="CI415" s="46"/>
      <c r="CJ415" s="46"/>
      <c r="CK415" s="46"/>
      <c r="CL415" s="46"/>
      <c r="CM415" s="46"/>
      <c r="CN415" s="46"/>
      <c r="CO415" s="46"/>
      <c r="CP415" s="46"/>
      <c r="CQ415" s="46"/>
      <c r="CR415" s="46"/>
      <c r="CS415" s="46"/>
      <c r="CT415" s="46"/>
      <c r="CU415" s="46"/>
      <c r="CV415" s="46"/>
      <c r="CW415" s="46"/>
      <c r="CX415" s="46"/>
      <c r="CY415" s="46"/>
      <c r="CZ415" s="46"/>
      <c r="DA415" s="46"/>
      <c r="DB415" s="46"/>
      <c r="DC415" s="46"/>
      <c r="DD415" s="46"/>
      <c r="DE415" s="46"/>
      <c r="DF415" s="46"/>
      <c r="DG415" s="46"/>
      <c r="DH415" s="46"/>
      <c r="DI415" s="46"/>
      <c r="DJ415" s="46"/>
      <c r="DK415" s="46"/>
      <c r="DL415" s="46"/>
      <c r="DM415" s="46"/>
      <c r="DN415" s="46"/>
      <c r="DO415" s="46"/>
      <c r="DP415" s="46"/>
      <c r="DQ415" s="46"/>
      <c r="DR415" s="46"/>
      <c r="DS415" s="46"/>
      <c r="DT415" s="46"/>
      <c r="DU415" s="46"/>
      <c r="DV415" s="46"/>
      <c r="DW415" s="46"/>
      <c r="DX415" s="46"/>
      <c r="DY415" s="46"/>
      <c r="DZ415" s="46"/>
      <c r="EA415" s="46"/>
      <c r="EB415" s="46"/>
      <c r="EC415" s="46"/>
      <c r="ED415" s="46"/>
      <c r="EE415" s="46"/>
      <c r="EF415" s="46"/>
      <c r="EG415" s="46"/>
      <c r="EH415" s="46"/>
      <c r="EI415" s="46"/>
      <c r="EJ415" s="46"/>
      <c r="EK415" s="46"/>
      <c r="EL415" s="46"/>
      <c r="EM415" s="46"/>
      <c r="EN415" s="46"/>
      <c r="EO415" s="46"/>
      <c r="EP415" s="46"/>
      <c r="EQ415" s="46"/>
      <c r="ER415" s="46"/>
      <c r="ES415" s="46"/>
      <c r="ET415" s="46"/>
      <c r="EU415" s="46"/>
      <c r="EV415" s="46"/>
      <c r="EW415" s="46"/>
      <c r="EX415" s="46"/>
      <c r="EY415" s="46"/>
      <c r="EZ415" s="46"/>
      <c r="FA415" s="46"/>
      <c r="FB415" s="46"/>
      <c r="FC415" s="46"/>
      <c r="FD415" s="46"/>
      <c r="FE415" s="46"/>
      <c r="FF415" s="46"/>
      <c r="FG415" s="46"/>
      <c r="FH415" s="46"/>
      <c r="FI415" s="46"/>
      <c r="FJ415" s="46"/>
      <c r="FK415" s="46"/>
      <c r="FL415" s="46"/>
      <c r="FM415" s="46"/>
      <c r="FN415" s="46"/>
      <c r="FO415" s="46"/>
      <c r="FP415" s="46"/>
      <c r="FQ415" s="46"/>
      <c r="FR415" s="46"/>
      <c r="FS415" s="46"/>
      <c r="FT415" s="46"/>
      <c r="FU415" s="46"/>
      <c r="FV415" s="46"/>
      <c r="FW415" s="46"/>
      <c r="FX415" s="46"/>
      <c r="FY415" s="46"/>
      <c r="FZ415" s="46"/>
      <c r="GA415" s="46"/>
      <c r="GB415" s="46"/>
      <c r="GC415" s="46"/>
      <c r="GD415" s="46"/>
      <c r="GE415" s="46"/>
      <c r="GF415" s="46"/>
      <c r="GG415" s="46"/>
      <c r="GH415" s="46"/>
      <c r="GI415" s="46"/>
      <c r="GJ415" s="46"/>
      <c r="GK415" s="46"/>
      <c r="GL415" s="46"/>
      <c r="GM415" s="46"/>
      <c r="GN415" s="46"/>
      <c r="GO415" s="46"/>
      <c r="GP415" s="46"/>
      <c r="GQ415" s="46"/>
      <c r="GR415" s="46"/>
      <c r="GS415" s="46"/>
      <c r="GT415" s="46"/>
      <c r="GU415" s="46"/>
      <c r="GV415" s="46"/>
      <c r="GW415" s="46"/>
      <c r="GX415" s="46"/>
      <c r="GY415" s="46"/>
      <c r="GZ415" s="46"/>
      <c r="HA415" s="46"/>
      <c r="HB415" s="46"/>
      <c r="HC415" s="46"/>
      <c r="HD415" s="46"/>
      <c r="HE415" s="46"/>
      <c r="HF415" s="46"/>
      <c r="HG415" s="46"/>
      <c r="HH415" s="46"/>
      <c r="HI415" s="46"/>
      <c r="HJ415" s="46"/>
      <c r="HK415" s="46"/>
      <c r="HL415" s="46"/>
      <c r="HM415" s="46"/>
      <c r="HN415" s="46"/>
      <c r="HO415" s="46"/>
      <c r="HP415" s="46"/>
      <c r="HQ415" s="46"/>
      <c r="HR415" s="46"/>
      <c r="HS415" s="46"/>
      <c r="HT415" s="46"/>
      <c r="HU415" s="46"/>
      <c r="HV415" s="46"/>
      <c r="HW415" s="46"/>
      <c r="HX415" s="46"/>
      <c r="HY415" s="46"/>
      <c r="HZ415" s="46"/>
      <c r="IA415" s="46"/>
      <c r="IB415" s="46"/>
      <c r="IC415" s="46"/>
      <c r="ID415" s="46"/>
      <c r="IE415" s="46"/>
      <c r="IF415" s="46"/>
      <c r="IG415" s="46"/>
      <c r="IH415" s="46"/>
      <c r="II415" s="46"/>
      <c r="IJ415" s="46"/>
      <c r="IK415" s="46"/>
      <c r="IL415" s="46"/>
      <c r="IM415" s="46"/>
      <c r="IN415" s="46"/>
      <c r="IO415" s="46"/>
      <c r="IP415" s="46"/>
      <c r="IQ415" s="46"/>
      <c r="IR415" s="46"/>
      <c r="IS415" s="46"/>
      <c r="IT415" s="46"/>
      <c r="IU415" s="46"/>
      <c r="IV415" s="46"/>
      <c r="IW415" s="46"/>
    </row>
    <row r="416" spans="1:257" s="1" customFormat="1" ht="9" customHeight="1">
      <c r="A416" s="43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  <c r="BB416" s="45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6"/>
      <c r="CD416" s="46"/>
      <c r="CE416" s="46"/>
      <c r="CF416" s="46"/>
      <c r="CG416" s="46"/>
      <c r="CH416" s="46"/>
      <c r="CI416" s="46"/>
      <c r="CJ416" s="46"/>
      <c r="CK416" s="46"/>
      <c r="CL416" s="46"/>
      <c r="CM416" s="46"/>
      <c r="CN416" s="46"/>
      <c r="CO416" s="46"/>
      <c r="CP416" s="46"/>
      <c r="CQ416" s="46"/>
      <c r="CR416" s="46"/>
      <c r="CS416" s="46"/>
      <c r="CT416" s="46"/>
      <c r="CU416" s="46"/>
      <c r="CV416" s="46"/>
      <c r="CW416" s="46"/>
      <c r="CX416" s="46"/>
      <c r="CY416" s="46"/>
      <c r="CZ416" s="46"/>
      <c r="DA416" s="46"/>
      <c r="DB416" s="46"/>
      <c r="DC416" s="46"/>
      <c r="DD416" s="46"/>
      <c r="DE416" s="46"/>
      <c r="DF416" s="46"/>
      <c r="DG416" s="46"/>
      <c r="DH416" s="46"/>
      <c r="DI416" s="46"/>
      <c r="DJ416" s="46"/>
      <c r="DK416" s="46"/>
      <c r="DL416" s="46"/>
      <c r="DM416" s="46"/>
      <c r="DN416" s="46"/>
      <c r="DO416" s="46"/>
      <c r="DP416" s="46"/>
      <c r="DQ416" s="46"/>
      <c r="DR416" s="46"/>
      <c r="DS416" s="46"/>
      <c r="DT416" s="46"/>
      <c r="DU416" s="46"/>
      <c r="DV416" s="46"/>
      <c r="DW416" s="46"/>
      <c r="DX416" s="46"/>
      <c r="DY416" s="46"/>
      <c r="DZ416" s="46"/>
      <c r="EA416" s="46"/>
      <c r="EB416" s="46"/>
      <c r="EC416" s="46"/>
      <c r="ED416" s="46"/>
      <c r="EE416" s="46"/>
      <c r="EF416" s="46"/>
      <c r="EG416" s="46"/>
      <c r="EH416" s="46"/>
      <c r="EI416" s="46"/>
      <c r="EJ416" s="46"/>
      <c r="EK416" s="46"/>
      <c r="EL416" s="46"/>
      <c r="EM416" s="46"/>
      <c r="EN416" s="46"/>
      <c r="EO416" s="46"/>
      <c r="EP416" s="46"/>
      <c r="EQ416" s="46"/>
      <c r="ER416" s="46"/>
      <c r="ES416" s="46"/>
      <c r="ET416" s="46"/>
      <c r="EU416" s="46"/>
      <c r="EV416" s="46"/>
      <c r="EW416" s="46"/>
      <c r="EX416" s="46"/>
      <c r="EY416" s="46"/>
      <c r="EZ416" s="46"/>
      <c r="FA416" s="46"/>
      <c r="FB416" s="46"/>
      <c r="FC416" s="46"/>
      <c r="FD416" s="46"/>
      <c r="FE416" s="46"/>
      <c r="FF416" s="46"/>
      <c r="FG416" s="46"/>
      <c r="FH416" s="46"/>
      <c r="FI416" s="46"/>
      <c r="FJ416" s="46"/>
      <c r="FK416" s="46"/>
      <c r="FL416" s="46"/>
      <c r="FM416" s="46"/>
      <c r="FN416" s="46"/>
      <c r="FO416" s="46"/>
      <c r="FP416" s="46"/>
      <c r="FQ416" s="46"/>
      <c r="FR416" s="46"/>
      <c r="FS416" s="46"/>
      <c r="FT416" s="46"/>
      <c r="FU416" s="46"/>
      <c r="FV416" s="46"/>
      <c r="FW416" s="46"/>
      <c r="FX416" s="46"/>
      <c r="FY416" s="46"/>
      <c r="FZ416" s="46"/>
      <c r="GA416" s="46"/>
      <c r="GB416" s="46"/>
      <c r="GC416" s="46"/>
      <c r="GD416" s="46"/>
      <c r="GE416" s="46"/>
      <c r="GF416" s="46"/>
      <c r="GG416" s="46"/>
      <c r="GH416" s="46"/>
      <c r="GI416" s="46"/>
      <c r="GJ416" s="46"/>
      <c r="GK416" s="46"/>
      <c r="GL416" s="46"/>
      <c r="GM416" s="46"/>
      <c r="GN416" s="46"/>
      <c r="GO416" s="46"/>
      <c r="GP416" s="46"/>
      <c r="GQ416" s="46"/>
      <c r="GR416" s="46"/>
      <c r="GS416" s="46"/>
      <c r="GT416" s="46"/>
      <c r="GU416" s="46"/>
      <c r="GV416" s="46"/>
      <c r="GW416" s="46"/>
      <c r="GX416" s="46"/>
      <c r="GY416" s="46"/>
      <c r="GZ416" s="46"/>
      <c r="HA416" s="46"/>
      <c r="HB416" s="46"/>
      <c r="HC416" s="46"/>
      <c r="HD416" s="46"/>
      <c r="HE416" s="46"/>
      <c r="HF416" s="46"/>
      <c r="HG416" s="46"/>
      <c r="HH416" s="46"/>
      <c r="HI416" s="46"/>
      <c r="HJ416" s="46"/>
      <c r="HK416" s="46"/>
      <c r="HL416" s="46"/>
      <c r="HM416" s="46"/>
      <c r="HN416" s="46"/>
      <c r="HO416" s="46"/>
      <c r="HP416" s="46"/>
      <c r="HQ416" s="46"/>
      <c r="HR416" s="46"/>
      <c r="HS416" s="46"/>
      <c r="HT416" s="46"/>
      <c r="HU416" s="46"/>
      <c r="HV416" s="46"/>
      <c r="HW416" s="46"/>
      <c r="HX416" s="46"/>
      <c r="HY416" s="46"/>
      <c r="HZ416" s="46"/>
      <c r="IA416" s="46"/>
      <c r="IB416" s="46"/>
      <c r="IC416" s="46"/>
      <c r="ID416" s="46"/>
      <c r="IE416" s="46"/>
      <c r="IF416" s="46"/>
      <c r="IG416" s="46"/>
      <c r="IH416" s="46"/>
      <c r="II416" s="46"/>
      <c r="IJ416" s="46"/>
      <c r="IK416" s="46"/>
      <c r="IL416" s="46"/>
      <c r="IM416" s="46"/>
      <c r="IN416" s="46"/>
      <c r="IO416" s="46"/>
      <c r="IP416" s="46"/>
      <c r="IQ416" s="46"/>
      <c r="IR416" s="46"/>
      <c r="IS416" s="46"/>
      <c r="IT416" s="46"/>
      <c r="IU416" s="46"/>
      <c r="IV416" s="46"/>
      <c r="IW416" s="46"/>
    </row>
    <row r="417" spans="1:257" s="1" customFormat="1" ht="9" customHeight="1">
      <c r="A417" s="43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  <c r="BB417" s="45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6"/>
      <c r="CD417" s="46"/>
      <c r="CE417" s="46"/>
      <c r="CF417" s="46"/>
      <c r="CG417" s="46"/>
      <c r="CH417" s="46"/>
      <c r="CI417" s="46"/>
      <c r="CJ417" s="46"/>
      <c r="CK417" s="46"/>
      <c r="CL417" s="46"/>
      <c r="CM417" s="46"/>
      <c r="CN417" s="46"/>
      <c r="CO417" s="46"/>
      <c r="CP417" s="46"/>
      <c r="CQ417" s="46"/>
      <c r="CR417" s="46"/>
      <c r="CS417" s="46"/>
      <c r="CT417" s="46"/>
      <c r="CU417" s="46"/>
      <c r="CV417" s="46"/>
      <c r="CW417" s="46"/>
      <c r="CX417" s="46"/>
      <c r="CY417" s="46"/>
      <c r="CZ417" s="46"/>
      <c r="DA417" s="46"/>
      <c r="DB417" s="46"/>
      <c r="DC417" s="46"/>
      <c r="DD417" s="46"/>
      <c r="DE417" s="46"/>
      <c r="DF417" s="46"/>
      <c r="DG417" s="46"/>
      <c r="DH417" s="46"/>
      <c r="DI417" s="46"/>
      <c r="DJ417" s="46"/>
      <c r="DK417" s="46"/>
      <c r="DL417" s="46"/>
      <c r="DM417" s="46"/>
      <c r="DN417" s="46"/>
      <c r="DO417" s="46"/>
      <c r="DP417" s="46"/>
      <c r="DQ417" s="46"/>
      <c r="DR417" s="46"/>
      <c r="DS417" s="46"/>
      <c r="DT417" s="46"/>
      <c r="DU417" s="46"/>
      <c r="DV417" s="46"/>
      <c r="DW417" s="46"/>
      <c r="DX417" s="46"/>
      <c r="DY417" s="46"/>
      <c r="DZ417" s="46"/>
      <c r="EA417" s="46"/>
      <c r="EB417" s="46"/>
      <c r="EC417" s="46"/>
      <c r="ED417" s="46"/>
      <c r="EE417" s="46"/>
      <c r="EF417" s="46"/>
      <c r="EG417" s="46"/>
      <c r="EH417" s="46"/>
      <c r="EI417" s="46"/>
      <c r="EJ417" s="46"/>
      <c r="EK417" s="46"/>
      <c r="EL417" s="46"/>
      <c r="EM417" s="46"/>
      <c r="EN417" s="46"/>
      <c r="EO417" s="46"/>
      <c r="EP417" s="46"/>
      <c r="EQ417" s="46"/>
      <c r="ER417" s="46"/>
      <c r="ES417" s="46"/>
      <c r="ET417" s="46"/>
      <c r="EU417" s="46"/>
      <c r="EV417" s="46"/>
      <c r="EW417" s="46"/>
      <c r="EX417" s="46"/>
      <c r="EY417" s="46"/>
      <c r="EZ417" s="46"/>
      <c r="FA417" s="46"/>
      <c r="FB417" s="46"/>
      <c r="FC417" s="46"/>
      <c r="FD417" s="46"/>
      <c r="FE417" s="46"/>
      <c r="FF417" s="46"/>
      <c r="FG417" s="46"/>
      <c r="FH417" s="46"/>
      <c r="FI417" s="46"/>
      <c r="FJ417" s="46"/>
      <c r="FK417" s="46"/>
      <c r="FL417" s="46"/>
      <c r="FM417" s="46"/>
      <c r="FN417" s="46"/>
      <c r="FO417" s="46"/>
      <c r="FP417" s="46"/>
      <c r="FQ417" s="46"/>
      <c r="FR417" s="46"/>
      <c r="FS417" s="46"/>
      <c r="FT417" s="46"/>
      <c r="FU417" s="46"/>
      <c r="FV417" s="46"/>
      <c r="FW417" s="46"/>
      <c r="FX417" s="46"/>
      <c r="FY417" s="46"/>
      <c r="FZ417" s="46"/>
      <c r="GA417" s="46"/>
      <c r="GB417" s="46"/>
      <c r="GC417" s="46"/>
      <c r="GD417" s="46"/>
      <c r="GE417" s="46"/>
      <c r="GF417" s="46"/>
      <c r="GG417" s="46"/>
      <c r="GH417" s="46"/>
      <c r="GI417" s="46"/>
      <c r="GJ417" s="46"/>
      <c r="GK417" s="46"/>
      <c r="GL417" s="46"/>
      <c r="GM417" s="46"/>
      <c r="GN417" s="46"/>
      <c r="GO417" s="46"/>
      <c r="GP417" s="46"/>
      <c r="GQ417" s="46"/>
      <c r="GR417" s="46"/>
      <c r="GS417" s="46"/>
      <c r="GT417" s="46"/>
      <c r="GU417" s="46"/>
      <c r="GV417" s="46"/>
      <c r="GW417" s="46"/>
      <c r="GX417" s="46"/>
      <c r="GY417" s="46"/>
      <c r="GZ417" s="46"/>
      <c r="HA417" s="46"/>
      <c r="HB417" s="46"/>
      <c r="HC417" s="46"/>
      <c r="HD417" s="46"/>
      <c r="HE417" s="46"/>
      <c r="HF417" s="46"/>
      <c r="HG417" s="46"/>
      <c r="HH417" s="46"/>
      <c r="HI417" s="46"/>
      <c r="HJ417" s="46"/>
      <c r="HK417" s="46"/>
      <c r="HL417" s="46"/>
      <c r="HM417" s="46"/>
      <c r="HN417" s="46"/>
      <c r="HO417" s="46"/>
      <c r="HP417" s="46"/>
      <c r="HQ417" s="46"/>
      <c r="HR417" s="46"/>
      <c r="HS417" s="46"/>
      <c r="HT417" s="46"/>
      <c r="HU417" s="46"/>
      <c r="HV417" s="46"/>
      <c r="HW417" s="46"/>
      <c r="HX417" s="46"/>
      <c r="HY417" s="46"/>
      <c r="HZ417" s="46"/>
      <c r="IA417" s="46"/>
      <c r="IB417" s="46"/>
      <c r="IC417" s="46"/>
      <c r="ID417" s="46"/>
      <c r="IE417" s="46"/>
      <c r="IF417" s="46"/>
      <c r="IG417" s="46"/>
      <c r="IH417" s="46"/>
      <c r="II417" s="46"/>
      <c r="IJ417" s="46"/>
      <c r="IK417" s="46"/>
      <c r="IL417" s="46"/>
      <c r="IM417" s="46"/>
      <c r="IN417" s="46"/>
      <c r="IO417" s="46"/>
      <c r="IP417" s="46"/>
      <c r="IQ417" s="46"/>
      <c r="IR417" s="46"/>
      <c r="IS417" s="46"/>
      <c r="IT417" s="46"/>
      <c r="IU417" s="46"/>
      <c r="IV417" s="46"/>
      <c r="IW417" s="46"/>
    </row>
    <row r="418" spans="1:257" s="1" customFormat="1" ht="9" customHeight="1">
      <c r="A418" s="43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  <c r="BB418" s="45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6"/>
      <c r="CD418" s="46"/>
      <c r="CE418" s="46"/>
      <c r="CF418" s="46"/>
      <c r="CG418" s="46"/>
      <c r="CH418" s="46"/>
      <c r="CI418" s="46"/>
      <c r="CJ418" s="46"/>
      <c r="CK418" s="46"/>
      <c r="CL418" s="46"/>
      <c r="CM418" s="46"/>
      <c r="CN418" s="46"/>
      <c r="CO418" s="46"/>
      <c r="CP418" s="46"/>
      <c r="CQ418" s="46"/>
      <c r="CR418" s="46"/>
      <c r="CS418" s="46"/>
      <c r="CT418" s="46"/>
      <c r="CU418" s="46"/>
      <c r="CV418" s="46"/>
      <c r="CW418" s="46"/>
      <c r="CX418" s="46"/>
      <c r="CY418" s="46"/>
      <c r="CZ418" s="46"/>
      <c r="DA418" s="46"/>
      <c r="DB418" s="46"/>
      <c r="DC418" s="46"/>
      <c r="DD418" s="46"/>
      <c r="DE418" s="46"/>
      <c r="DF418" s="46"/>
      <c r="DG418" s="46"/>
      <c r="DH418" s="46"/>
      <c r="DI418" s="46"/>
      <c r="DJ418" s="46"/>
      <c r="DK418" s="46"/>
      <c r="DL418" s="46"/>
      <c r="DM418" s="46"/>
      <c r="DN418" s="46"/>
      <c r="DO418" s="46"/>
      <c r="DP418" s="46"/>
      <c r="DQ418" s="46"/>
      <c r="DR418" s="46"/>
      <c r="DS418" s="46"/>
      <c r="DT418" s="46"/>
      <c r="DU418" s="46"/>
      <c r="DV418" s="46"/>
      <c r="DW418" s="46"/>
      <c r="DX418" s="46"/>
      <c r="DY418" s="46"/>
      <c r="DZ418" s="46"/>
      <c r="EA418" s="46"/>
      <c r="EB418" s="46"/>
      <c r="EC418" s="46"/>
      <c r="ED418" s="46"/>
      <c r="EE418" s="46"/>
      <c r="EF418" s="46"/>
      <c r="EG418" s="46"/>
      <c r="EH418" s="46"/>
      <c r="EI418" s="46"/>
      <c r="EJ418" s="46"/>
      <c r="EK418" s="46"/>
      <c r="EL418" s="46"/>
      <c r="EM418" s="46"/>
      <c r="EN418" s="46"/>
      <c r="EO418" s="46"/>
      <c r="EP418" s="46"/>
      <c r="EQ418" s="46"/>
      <c r="ER418" s="46"/>
      <c r="ES418" s="46"/>
      <c r="ET418" s="46"/>
      <c r="EU418" s="46"/>
      <c r="EV418" s="46"/>
      <c r="EW418" s="46"/>
      <c r="EX418" s="46"/>
      <c r="EY418" s="46"/>
      <c r="EZ418" s="46"/>
      <c r="FA418" s="46"/>
      <c r="FB418" s="46"/>
      <c r="FC418" s="46"/>
      <c r="FD418" s="46"/>
      <c r="FE418" s="46"/>
      <c r="FF418" s="46"/>
      <c r="FG418" s="46"/>
      <c r="FH418" s="46"/>
      <c r="FI418" s="46"/>
      <c r="FJ418" s="46"/>
      <c r="FK418" s="46"/>
      <c r="FL418" s="46"/>
      <c r="FM418" s="46"/>
      <c r="FN418" s="46"/>
      <c r="FO418" s="46"/>
      <c r="FP418" s="46"/>
      <c r="FQ418" s="46"/>
      <c r="FR418" s="46"/>
      <c r="FS418" s="46"/>
      <c r="FT418" s="46"/>
      <c r="FU418" s="46"/>
      <c r="FV418" s="46"/>
      <c r="FW418" s="46"/>
      <c r="FX418" s="46"/>
      <c r="FY418" s="46"/>
      <c r="FZ418" s="46"/>
      <c r="GA418" s="46"/>
      <c r="GB418" s="46"/>
      <c r="GC418" s="46"/>
      <c r="GD418" s="46"/>
      <c r="GE418" s="46"/>
      <c r="GF418" s="46"/>
      <c r="GG418" s="46"/>
      <c r="GH418" s="46"/>
      <c r="GI418" s="46"/>
      <c r="GJ418" s="46"/>
      <c r="GK418" s="46"/>
      <c r="GL418" s="46"/>
      <c r="GM418" s="46"/>
      <c r="GN418" s="46"/>
      <c r="GO418" s="46"/>
      <c r="GP418" s="46"/>
      <c r="GQ418" s="46"/>
      <c r="GR418" s="46"/>
      <c r="GS418" s="46"/>
      <c r="GT418" s="46"/>
      <c r="GU418" s="46"/>
      <c r="GV418" s="46"/>
      <c r="GW418" s="46"/>
      <c r="GX418" s="46"/>
      <c r="GY418" s="46"/>
      <c r="GZ418" s="46"/>
      <c r="HA418" s="46"/>
      <c r="HB418" s="46"/>
      <c r="HC418" s="46"/>
      <c r="HD418" s="46"/>
      <c r="HE418" s="46"/>
      <c r="HF418" s="46"/>
      <c r="HG418" s="46"/>
      <c r="HH418" s="46"/>
      <c r="HI418" s="46"/>
      <c r="HJ418" s="46"/>
      <c r="HK418" s="46"/>
      <c r="HL418" s="46"/>
      <c r="HM418" s="46"/>
      <c r="HN418" s="46"/>
      <c r="HO418" s="46"/>
      <c r="HP418" s="46"/>
      <c r="HQ418" s="46"/>
      <c r="HR418" s="46"/>
      <c r="HS418" s="46"/>
      <c r="HT418" s="46"/>
      <c r="HU418" s="46"/>
      <c r="HV418" s="46"/>
      <c r="HW418" s="46"/>
      <c r="HX418" s="46"/>
      <c r="HY418" s="46"/>
      <c r="HZ418" s="46"/>
      <c r="IA418" s="46"/>
      <c r="IB418" s="46"/>
      <c r="IC418" s="46"/>
      <c r="ID418" s="46"/>
      <c r="IE418" s="46"/>
      <c r="IF418" s="46"/>
      <c r="IG418" s="46"/>
      <c r="IH418" s="46"/>
      <c r="II418" s="46"/>
      <c r="IJ418" s="46"/>
      <c r="IK418" s="46"/>
      <c r="IL418" s="46"/>
      <c r="IM418" s="46"/>
      <c r="IN418" s="46"/>
      <c r="IO418" s="46"/>
      <c r="IP418" s="46"/>
      <c r="IQ418" s="46"/>
      <c r="IR418" s="46"/>
      <c r="IS418" s="46"/>
      <c r="IT418" s="46"/>
      <c r="IU418" s="46"/>
      <c r="IV418" s="46"/>
      <c r="IW418" s="46"/>
    </row>
    <row r="419" spans="1:257" s="1" customFormat="1" ht="9" customHeight="1">
      <c r="A419" s="43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5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6"/>
      <c r="CD419" s="46"/>
      <c r="CE419" s="46"/>
      <c r="CF419" s="46"/>
      <c r="CG419" s="46"/>
      <c r="CH419" s="46"/>
      <c r="CI419" s="46"/>
      <c r="CJ419" s="46"/>
      <c r="CK419" s="46"/>
      <c r="CL419" s="46"/>
      <c r="CM419" s="46"/>
      <c r="CN419" s="46"/>
      <c r="CO419" s="46"/>
      <c r="CP419" s="46"/>
      <c r="CQ419" s="46"/>
      <c r="CR419" s="46"/>
      <c r="CS419" s="46"/>
      <c r="CT419" s="46"/>
      <c r="CU419" s="46"/>
      <c r="CV419" s="46"/>
      <c r="CW419" s="46"/>
      <c r="CX419" s="46"/>
      <c r="CY419" s="46"/>
      <c r="CZ419" s="46"/>
      <c r="DA419" s="46"/>
      <c r="DB419" s="46"/>
      <c r="DC419" s="46"/>
      <c r="DD419" s="46"/>
      <c r="DE419" s="46"/>
      <c r="DF419" s="46"/>
      <c r="DG419" s="46"/>
      <c r="DH419" s="46"/>
      <c r="DI419" s="46"/>
      <c r="DJ419" s="46"/>
      <c r="DK419" s="46"/>
      <c r="DL419" s="46"/>
      <c r="DM419" s="46"/>
      <c r="DN419" s="46"/>
      <c r="DO419" s="46"/>
      <c r="DP419" s="46"/>
      <c r="DQ419" s="46"/>
      <c r="DR419" s="46"/>
      <c r="DS419" s="46"/>
      <c r="DT419" s="46"/>
      <c r="DU419" s="46"/>
      <c r="DV419" s="46"/>
      <c r="DW419" s="46"/>
      <c r="DX419" s="46"/>
      <c r="DY419" s="46"/>
      <c r="DZ419" s="46"/>
      <c r="EA419" s="46"/>
      <c r="EB419" s="46"/>
      <c r="EC419" s="46"/>
      <c r="ED419" s="46"/>
      <c r="EE419" s="46"/>
      <c r="EF419" s="46"/>
      <c r="EG419" s="46"/>
      <c r="EH419" s="46"/>
      <c r="EI419" s="46"/>
      <c r="EJ419" s="46"/>
      <c r="EK419" s="46"/>
      <c r="EL419" s="46"/>
      <c r="EM419" s="46"/>
      <c r="EN419" s="46"/>
      <c r="EO419" s="46"/>
      <c r="EP419" s="46"/>
      <c r="EQ419" s="46"/>
      <c r="ER419" s="46"/>
      <c r="ES419" s="46"/>
      <c r="ET419" s="46"/>
      <c r="EU419" s="46"/>
      <c r="EV419" s="46"/>
      <c r="EW419" s="46"/>
      <c r="EX419" s="46"/>
      <c r="EY419" s="46"/>
      <c r="EZ419" s="46"/>
      <c r="FA419" s="46"/>
      <c r="FB419" s="46"/>
      <c r="FC419" s="46"/>
      <c r="FD419" s="46"/>
      <c r="FE419" s="46"/>
      <c r="FF419" s="46"/>
      <c r="FG419" s="46"/>
      <c r="FH419" s="46"/>
      <c r="FI419" s="46"/>
      <c r="FJ419" s="46"/>
      <c r="FK419" s="46"/>
      <c r="FL419" s="46"/>
      <c r="FM419" s="46"/>
      <c r="FN419" s="46"/>
      <c r="FO419" s="46"/>
      <c r="FP419" s="46"/>
      <c r="FQ419" s="46"/>
      <c r="FR419" s="46"/>
      <c r="FS419" s="46"/>
      <c r="FT419" s="46"/>
      <c r="FU419" s="46"/>
      <c r="FV419" s="46"/>
      <c r="FW419" s="46"/>
      <c r="FX419" s="46"/>
      <c r="FY419" s="46"/>
      <c r="FZ419" s="46"/>
      <c r="GA419" s="46"/>
      <c r="GB419" s="46"/>
      <c r="GC419" s="46"/>
      <c r="GD419" s="46"/>
      <c r="GE419" s="46"/>
      <c r="GF419" s="46"/>
      <c r="GG419" s="46"/>
      <c r="GH419" s="46"/>
      <c r="GI419" s="46"/>
      <c r="GJ419" s="46"/>
      <c r="GK419" s="46"/>
      <c r="GL419" s="46"/>
      <c r="GM419" s="46"/>
      <c r="GN419" s="46"/>
      <c r="GO419" s="46"/>
      <c r="GP419" s="46"/>
      <c r="GQ419" s="46"/>
      <c r="GR419" s="46"/>
      <c r="GS419" s="46"/>
      <c r="GT419" s="46"/>
      <c r="GU419" s="46"/>
      <c r="GV419" s="46"/>
      <c r="GW419" s="46"/>
      <c r="GX419" s="46"/>
      <c r="GY419" s="46"/>
      <c r="GZ419" s="46"/>
      <c r="HA419" s="46"/>
      <c r="HB419" s="46"/>
      <c r="HC419" s="46"/>
      <c r="HD419" s="46"/>
      <c r="HE419" s="46"/>
      <c r="HF419" s="46"/>
      <c r="HG419" s="46"/>
      <c r="HH419" s="46"/>
      <c r="HI419" s="46"/>
      <c r="HJ419" s="46"/>
      <c r="HK419" s="46"/>
      <c r="HL419" s="46"/>
      <c r="HM419" s="46"/>
      <c r="HN419" s="46"/>
      <c r="HO419" s="46"/>
      <c r="HP419" s="46"/>
      <c r="HQ419" s="46"/>
      <c r="HR419" s="46"/>
      <c r="HS419" s="46"/>
      <c r="HT419" s="46"/>
      <c r="HU419" s="46"/>
      <c r="HV419" s="46"/>
      <c r="HW419" s="46"/>
      <c r="HX419" s="46"/>
      <c r="HY419" s="46"/>
      <c r="HZ419" s="46"/>
      <c r="IA419" s="46"/>
      <c r="IB419" s="46"/>
      <c r="IC419" s="46"/>
      <c r="ID419" s="46"/>
      <c r="IE419" s="46"/>
      <c r="IF419" s="46"/>
      <c r="IG419" s="46"/>
      <c r="IH419" s="46"/>
      <c r="II419" s="46"/>
      <c r="IJ419" s="46"/>
      <c r="IK419" s="46"/>
      <c r="IL419" s="46"/>
      <c r="IM419" s="46"/>
      <c r="IN419" s="46"/>
      <c r="IO419" s="46"/>
      <c r="IP419" s="46"/>
      <c r="IQ419" s="46"/>
      <c r="IR419" s="46"/>
      <c r="IS419" s="46"/>
      <c r="IT419" s="46"/>
      <c r="IU419" s="46"/>
      <c r="IV419" s="46"/>
      <c r="IW419" s="46"/>
    </row>
    <row r="420" spans="1:257" s="1" customFormat="1" ht="9" customHeight="1">
      <c r="A420" s="43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5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6"/>
      <c r="CD420" s="46"/>
      <c r="CE420" s="46"/>
      <c r="CF420" s="46"/>
      <c r="CG420" s="46"/>
      <c r="CH420" s="46"/>
      <c r="CI420" s="46"/>
      <c r="CJ420" s="46"/>
      <c r="CK420" s="46"/>
      <c r="CL420" s="46"/>
      <c r="CM420" s="46"/>
      <c r="CN420" s="46"/>
      <c r="CO420" s="46"/>
      <c r="CP420" s="46"/>
      <c r="CQ420" s="46"/>
      <c r="CR420" s="46"/>
      <c r="CS420" s="46"/>
      <c r="CT420" s="46"/>
      <c r="CU420" s="46"/>
      <c r="CV420" s="46"/>
      <c r="CW420" s="46"/>
      <c r="CX420" s="46"/>
      <c r="CY420" s="46"/>
      <c r="CZ420" s="46"/>
      <c r="DA420" s="46"/>
      <c r="DB420" s="46"/>
      <c r="DC420" s="46"/>
      <c r="DD420" s="46"/>
      <c r="DE420" s="46"/>
      <c r="DF420" s="46"/>
      <c r="DG420" s="46"/>
      <c r="DH420" s="46"/>
      <c r="DI420" s="46"/>
      <c r="DJ420" s="46"/>
      <c r="DK420" s="46"/>
      <c r="DL420" s="46"/>
      <c r="DM420" s="46"/>
      <c r="DN420" s="46"/>
      <c r="DO420" s="46"/>
      <c r="DP420" s="46"/>
      <c r="DQ420" s="46"/>
      <c r="DR420" s="46"/>
      <c r="DS420" s="46"/>
      <c r="DT420" s="46"/>
      <c r="DU420" s="46"/>
      <c r="DV420" s="46"/>
      <c r="DW420" s="46"/>
      <c r="DX420" s="46"/>
      <c r="DY420" s="46"/>
      <c r="DZ420" s="46"/>
      <c r="EA420" s="46"/>
      <c r="EB420" s="46"/>
      <c r="EC420" s="46"/>
      <c r="ED420" s="46"/>
      <c r="EE420" s="46"/>
      <c r="EF420" s="46"/>
      <c r="EG420" s="46"/>
      <c r="EH420" s="46"/>
      <c r="EI420" s="46"/>
      <c r="EJ420" s="46"/>
      <c r="EK420" s="46"/>
      <c r="EL420" s="46"/>
      <c r="EM420" s="46"/>
      <c r="EN420" s="46"/>
      <c r="EO420" s="46"/>
      <c r="EP420" s="46"/>
      <c r="EQ420" s="46"/>
      <c r="ER420" s="46"/>
      <c r="ES420" s="46"/>
      <c r="ET420" s="46"/>
      <c r="EU420" s="46"/>
      <c r="EV420" s="46"/>
      <c r="EW420" s="46"/>
      <c r="EX420" s="46"/>
      <c r="EY420" s="46"/>
      <c r="EZ420" s="46"/>
      <c r="FA420" s="46"/>
      <c r="FB420" s="46"/>
      <c r="FC420" s="46"/>
      <c r="FD420" s="46"/>
      <c r="FE420" s="46"/>
      <c r="FF420" s="46"/>
      <c r="FG420" s="46"/>
      <c r="FH420" s="46"/>
      <c r="FI420" s="46"/>
      <c r="FJ420" s="46"/>
      <c r="FK420" s="46"/>
      <c r="FL420" s="46"/>
      <c r="FM420" s="46"/>
      <c r="FN420" s="46"/>
      <c r="FO420" s="46"/>
      <c r="FP420" s="46"/>
      <c r="FQ420" s="46"/>
      <c r="FR420" s="46"/>
      <c r="FS420" s="46"/>
      <c r="FT420" s="46"/>
      <c r="FU420" s="46"/>
      <c r="FV420" s="46"/>
      <c r="FW420" s="46"/>
      <c r="FX420" s="46"/>
      <c r="FY420" s="46"/>
      <c r="FZ420" s="46"/>
      <c r="GA420" s="46"/>
      <c r="GB420" s="46"/>
      <c r="GC420" s="46"/>
      <c r="GD420" s="46"/>
      <c r="GE420" s="46"/>
      <c r="GF420" s="46"/>
      <c r="GG420" s="46"/>
      <c r="GH420" s="46"/>
      <c r="GI420" s="46"/>
      <c r="GJ420" s="46"/>
      <c r="GK420" s="46"/>
      <c r="GL420" s="46"/>
      <c r="GM420" s="46"/>
      <c r="GN420" s="46"/>
      <c r="GO420" s="46"/>
      <c r="GP420" s="46"/>
      <c r="GQ420" s="46"/>
      <c r="GR420" s="46"/>
      <c r="GS420" s="46"/>
      <c r="GT420" s="46"/>
      <c r="GU420" s="46"/>
      <c r="GV420" s="46"/>
      <c r="GW420" s="46"/>
      <c r="GX420" s="46"/>
      <c r="GY420" s="46"/>
      <c r="GZ420" s="46"/>
      <c r="HA420" s="46"/>
      <c r="HB420" s="46"/>
      <c r="HC420" s="46"/>
      <c r="HD420" s="46"/>
      <c r="HE420" s="46"/>
      <c r="HF420" s="46"/>
      <c r="HG420" s="46"/>
      <c r="HH420" s="46"/>
      <c r="HI420" s="46"/>
      <c r="HJ420" s="46"/>
      <c r="HK420" s="46"/>
      <c r="HL420" s="46"/>
      <c r="HM420" s="46"/>
      <c r="HN420" s="46"/>
      <c r="HO420" s="46"/>
      <c r="HP420" s="46"/>
      <c r="HQ420" s="46"/>
      <c r="HR420" s="46"/>
      <c r="HS420" s="46"/>
      <c r="HT420" s="46"/>
      <c r="HU420" s="46"/>
      <c r="HV420" s="46"/>
      <c r="HW420" s="46"/>
      <c r="HX420" s="46"/>
      <c r="HY420" s="46"/>
      <c r="HZ420" s="46"/>
      <c r="IA420" s="46"/>
      <c r="IB420" s="46"/>
      <c r="IC420" s="46"/>
      <c r="ID420" s="46"/>
      <c r="IE420" s="46"/>
      <c r="IF420" s="46"/>
      <c r="IG420" s="46"/>
      <c r="IH420" s="46"/>
      <c r="II420" s="46"/>
      <c r="IJ420" s="46"/>
      <c r="IK420" s="46"/>
      <c r="IL420" s="46"/>
      <c r="IM420" s="46"/>
      <c r="IN420" s="46"/>
      <c r="IO420" s="46"/>
      <c r="IP420" s="46"/>
      <c r="IQ420" s="46"/>
      <c r="IR420" s="46"/>
      <c r="IS420" s="46"/>
      <c r="IT420" s="46"/>
      <c r="IU420" s="46"/>
      <c r="IV420" s="46"/>
      <c r="IW420" s="46"/>
    </row>
    <row r="421" spans="1:257" s="1" customFormat="1" ht="9" customHeight="1">
      <c r="A421" s="43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5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6"/>
      <c r="CD421" s="46"/>
      <c r="CE421" s="46"/>
      <c r="CF421" s="46"/>
      <c r="CG421" s="46"/>
      <c r="CH421" s="46"/>
      <c r="CI421" s="46"/>
      <c r="CJ421" s="46"/>
      <c r="CK421" s="46"/>
      <c r="CL421" s="46"/>
      <c r="CM421" s="46"/>
      <c r="CN421" s="46"/>
      <c r="CO421" s="46"/>
      <c r="CP421" s="46"/>
      <c r="CQ421" s="46"/>
      <c r="CR421" s="46"/>
      <c r="CS421" s="46"/>
      <c r="CT421" s="46"/>
      <c r="CU421" s="46"/>
      <c r="CV421" s="46"/>
      <c r="CW421" s="46"/>
      <c r="CX421" s="46"/>
      <c r="CY421" s="46"/>
      <c r="CZ421" s="46"/>
      <c r="DA421" s="46"/>
      <c r="DB421" s="46"/>
      <c r="DC421" s="46"/>
      <c r="DD421" s="46"/>
      <c r="DE421" s="46"/>
      <c r="DF421" s="46"/>
      <c r="DG421" s="46"/>
      <c r="DH421" s="46"/>
      <c r="DI421" s="46"/>
      <c r="DJ421" s="46"/>
      <c r="DK421" s="46"/>
      <c r="DL421" s="46"/>
      <c r="DM421" s="46"/>
      <c r="DN421" s="46"/>
      <c r="DO421" s="46"/>
      <c r="DP421" s="46"/>
      <c r="DQ421" s="46"/>
      <c r="DR421" s="46"/>
      <c r="DS421" s="46"/>
      <c r="DT421" s="46"/>
      <c r="DU421" s="46"/>
      <c r="DV421" s="46"/>
      <c r="DW421" s="46"/>
      <c r="DX421" s="46"/>
      <c r="DY421" s="46"/>
      <c r="DZ421" s="46"/>
      <c r="EA421" s="46"/>
      <c r="EB421" s="46"/>
      <c r="EC421" s="46"/>
      <c r="ED421" s="46"/>
      <c r="EE421" s="46"/>
      <c r="EF421" s="46"/>
      <c r="EG421" s="46"/>
      <c r="EH421" s="46"/>
      <c r="EI421" s="46"/>
      <c r="EJ421" s="46"/>
      <c r="EK421" s="46"/>
      <c r="EL421" s="46"/>
      <c r="EM421" s="46"/>
      <c r="EN421" s="46"/>
      <c r="EO421" s="46"/>
      <c r="EP421" s="46"/>
      <c r="EQ421" s="46"/>
      <c r="ER421" s="46"/>
      <c r="ES421" s="46"/>
      <c r="ET421" s="46"/>
      <c r="EU421" s="46"/>
      <c r="EV421" s="46"/>
      <c r="EW421" s="46"/>
      <c r="EX421" s="46"/>
      <c r="EY421" s="46"/>
      <c r="EZ421" s="46"/>
      <c r="FA421" s="46"/>
      <c r="FB421" s="46"/>
      <c r="FC421" s="46"/>
      <c r="FD421" s="46"/>
      <c r="FE421" s="46"/>
      <c r="FF421" s="46"/>
      <c r="FG421" s="46"/>
      <c r="FH421" s="46"/>
      <c r="FI421" s="46"/>
      <c r="FJ421" s="46"/>
      <c r="FK421" s="46"/>
      <c r="FL421" s="46"/>
      <c r="FM421" s="46"/>
      <c r="FN421" s="46"/>
      <c r="FO421" s="46"/>
      <c r="FP421" s="46"/>
      <c r="FQ421" s="46"/>
      <c r="FR421" s="46"/>
      <c r="FS421" s="46"/>
      <c r="FT421" s="46"/>
      <c r="FU421" s="46"/>
      <c r="FV421" s="46"/>
      <c r="FW421" s="46"/>
      <c r="FX421" s="46"/>
      <c r="FY421" s="46"/>
      <c r="FZ421" s="46"/>
      <c r="GA421" s="46"/>
      <c r="GB421" s="46"/>
      <c r="GC421" s="46"/>
      <c r="GD421" s="46"/>
      <c r="GE421" s="46"/>
      <c r="GF421" s="46"/>
      <c r="GG421" s="46"/>
      <c r="GH421" s="46"/>
      <c r="GI421" s="46"/>
      <c r="GJ421" s="46"/>
      <c r="GK421" s="46"/>
      <c r="GL421" s="46"/>
      <c r="GM421" s="46"/>
      <c r="GN421" s="46"/>
      <c r="GO421" s="46"/>
      <c r="GP421" s="46"/>
      <c r="GQ421" s="46"/>
      <c r="GR421" s="46"/>
      <c r="GS421" s="46"/>
      <c r="GT421" s="46"/>
      <c r="GU421" s="46"/>
      <c r="GV421" s="46"/>
      <c r="GW421" s="46"/>
      <c r="GX421" s="46"/>
      <c r="GY421" s="46"/>
      <c r="GZ421" s="46"/>
      <c r="HA421" s="46"/>
      <c r="HB421" s="46"/>
      <c r="HC421" s="46"/>
      <c r="HD421" s="46"/>
      <c r="HE421" s="46"/>
      <c r="HF421" s="46"/>
      <c r="HG421" s="46"/>
      <c r="HH421" s="46"/>
      <c r="HI421" s="46"/>
      <c r="HJ421" s="46"/>
      <c r="HK421" s="46"/>
      <c r="HL421" s="46"/>
      <c r="HM421" s="46"/>
      <c r="HN421" s="46"/>
      <c r="HO421" s="46"/>
      <c r="HP421" s="46"/>
      <c r="HQ421" s="46"/>
      <c r="HR421" s="46"/>
      <c r="HS421" s="46"/>
      <c r="HT421" s="46"/>
      <c r="HU421" s="46"/>
      <c r="HV421" s="46"/>
      <c r="HW421" s="46"/>
      <c r="HX421" s="46"/>
      <c r="HY421" s="46"/>
      <c r="HZ421" s="46"/>
      <c r="IA421" s="46"/>
      <c r="IB421" s="46"/>
      <c r="IC421" s="46"/>
      <c r="ID421" s="46"/>
      <c r="IE421" s="46"/>
      <c r="IF421" s="46"/>
      <c r="IG421" s="46"/>
      <c r="IH421" s="46"/>
      <c r="II421" s="46"/>
      <c r="IJ421" s="46"/>
      <c r="IK421" s="46"/>
      <c r="IL421" s="46"/>
      <c r="IM421" s="46"/>
      <c r="IN421" s="46"/>
      <c r="IO421" s="46"/>
      <c r="IP421" s="46"/>
      <c r="IQ421" s="46"/>
      <c r="IR421" s="46"/>
      <c r="IS421" s="46"/>
      <c r="IT421" s="46"/>
      <c r="IU421" s="46"/>
      <c r="IV421" s="46"/>
      <c r="IW421" s="46"/>
    </row>
    <row r="422" spans="1:257" s="1" customFormat="1" ht="9" customHeight="1">
      <c r="A422" s="43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5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6"/>
      <c r="CD422" s="46"/>
      <c r="CE422" s="46"/>
      <c r="CF422" s="46"/>
      <c r="CG422" s="46"/>
      <c r="CH422" s="46"/>
      <c r="CI422" s="46"/>
      <c r="CJ422" s="46"/>
      <c r="CK422" s="46"/>
      <c r="CL422" s="46"/>
      <c r="CM422" s="46"/>
      <c r="CN422" s="46"/>
      <c r="CO422" s="46"/>
      <c r="CP422" s="46"/>
      <c r="CQ422" s="46"/>
      <c r="CR422" s="46"/>
      <c r="CS422" s="46"/>
      <c r="CT422" s="46"/>
      <c r="CU422" s="46"/>
      <c r="CV422" s="46"/>
      <c r="CW422" s="46"/>
      <c r="CX422" s="46"/>
      <c r="CY422" s="46"/>
      <c r="CZ422" s="46"/>
      <c r="DA422" s="46"/>
      <c r="DB422" s="46"/>
      <c r="DC422" s="46"/>
      <c r="DD422" s="46"/>
      <c r="DE422" s="46"/>
      <c r="DF422" s="46"/>
      <c r="DG422" s="46"/>
      <c r="DH422" s="46"/>
      <c r="DI422" s="46"/>
      <c r="DJ422" s="46"/>
      <c r="DK422" s="46"/>
      <c r="DL422" s="46"/>
      <c r="DM422" s="46"/>
      <c r="DN422" s="46"/>
      <c r="DO422" s="46"/>
      <c r="DP422" s="46"/>
      <c r="DQ422" s="46"/>
      <c r="DR422" s="46"/>
      <c r="DS422" s="46"/>
      <c r="DT422" s="46"/>
      <c r="DU422" s="46"/>
      <c r="DV422" s="46"/>
      <c r="DW422" s="46"/>
      <c r="DX422" s="46"/>
      <c r="DY422" s="46"/>
      <c r="DZ422" s="46"/>
      <c r="EA422" s="46"/>
      <c r="EB422" s="46"/>
      <c r="EC422" s="46"/>
      <c r="ED422" s="46"/>
      <c r="EE422" s="46"/>
      <c r="EF422" s="46"/>
      <c r="EG422" s="46"/>
      <c r="EH422" s="46"/>
      <c r="EI422" s="46"/>
      <c r="EJ422" s="46"/>
      <c r="EK422" s="46"/>
      <c r="EL422" s="46"/>
      <c r="EM422" s="46"/>
      <c r="EN422" s="46"/>
      <c r="EO422" s="46"/>
      <c r="EP422" s="46"/>
      <c r="EQ422" s="46"/>
      <c r="ER422" s="46"/>
      <c r="ES422" s="46"/>
      <c r="ET422" s="46"/>
      <c r="EU422" s="46"/>
      <c r="EV422" s="46"/>
      <c r="EW422" s="46"/>
      <c r="EX422" s="46"/>
      <c r="EY422" s="46"/>
      <c r="EZ422" s="46"/>
      <c r="FA422" s="46"/>
      <c r="FB422" s="46"/>
      <c r="FC422" s="46"/>
      <c r="FD422" s="46"/>
      <c r="FE422" s="46"/>
      <c r="FF422" s="46"/>
      <c r="FG422" s="46"/>
      <c r="FH422" s="46"/>
      <c r="FI422" s="46"/>
      <c r="FJ422" s="46"/>
      <c r="FK422" s="46"/>
      <c r="FL422" s="46"/>
      <c r="FM422" s="46"/>
      <c r="FN422" s="46"/>
      <c r="FO422" s="46"/>
      <c r="FP422" s="46"/>
      <c r="FQ422" s="46"/>
      <c r="FR422" s="46"/>
      <c r="FS422" s="46"/>
      <c r="FT422" s="46"/>
      <c r="FU422" s="46"/>
      <c r="FV422" s="46"/>
      <c r="FW422" s="46"/>
      <c r="FX422" s="46"/>
      <c r="FY422" s="46"/>
      <c r="FZ422" s="46"/>
      <c r="GA422" s="46"/>
      <c r="GB422" s="46"/>
      <c r="GC422" s="46"/>
      <c r="GD422" s="46"/>
      <c r="GE422" s="46"/>
      <c r="GF422" s="46"/>
      <c r="GG422" s="46"/>
      <c r="GH422" s="46"/>
      <c r="GI422" s="46"/>
      <c r="GJ422" s="46"/>
      <c r="GK422" s="46"/>
      <c r="GL422" s="46"/>
      <c r="GM422" s="46"/>
      <c r="GN422" s="46"/>
      <c r="GO422" s="46"/>
      <c r="GP422" s="46"/>
      <c r="GQ422" s="46"/>
      <c r="GR422" s="46"/>
      <c r="GS422" s="46"/>
      <c r="GT422" s="46"/>
      <c r="GU422" s="46"/>
      <c r="GV422" s="46"/>
      <c r="GW422" s="46"/>
      <c r="GX422" s="46"/>
      <c r="GY422" s="46"/>
      <c r="GZ422" s="46"/>
      <c r="HA422" s="46"/>
      <c r="HB422" s="46"/>
      <c r="HC422" s="46"/>
      <c r="HD422" s="46"/>
      <c r="HE422" s="46"/>
      <c r="HF422" s="46"/>
      <c r="HG422" s="46"/>
      <c r="HH422" s="46"/>
      <c r="HI422" s="46"/>
      <c r="HJ422" s="46"/>
      <c r="HK422" s="46"/>
      <c r="HL422" s="46"/>
      <c r="HM422" s="46"/>
      <c r="HN422" s="46"/>
      <c r="HO422" s="46"/>
      <c r="HP422" s="46"/>
      <c r="HQ422" s="46"/>
      <c r="HR422" s="46"/>
      <c r="HS422" s="46"/>
      <c r="HT422" s="46"/>
      <c r="HU422" s="46"/>
      <c r="HV422" s="46"/>
      <c r="HW422" s="46"/>
      <c r="HX422" s="46"/>
      <c r="HY422" s="46"/>
      <c r="HZ422" s="46"/>
      <c r="IA422" s="46"/>
      <c r="IB422" s="46"/>
      <c r="IC422" s="46"/>
      <c r="ID422" s="46"/>
      <c r="IE422" s="46"/>
      <c r="IF422" s="46"/>
      <c r="IG422" s="46"/>
      <c r="IH422" s="46"/>
      <c r="II422" s="46"/>
      <c r="IJ422" s="46"/>
      <c r="IK422" s="46"/>
      <c r="IL422" s="46"/>
      <c r="IM422" s="46"/>
      <c r="IN422" s="46"/>
      <c r="IO422" s="46"/>
      <c r="IP422" s="46"/>
      <c r="IQ422" s="46"/>
      <c r="IR422" s="46"/>
      <c r="IS422" s="46"/>
      <c r="IT422" s="46"/>
      <c r="IU422" s="46"/>
      <c r="IV422" s="46"/>
      <c r="IW422" s="46"/>
    </row>
    <row r="423" spans="1:257" s="1" customFormat="1" ht="9" customHeight="1">
      <c r="A423" s="43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5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6"/>
      <c r="CD423" s="46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46"/>
      <c r="EI423" s="46"/>
      <c r="EJ423" s="46"/>
      <c r="EK423" s="46"/>
      <c r="EL423" s="46"/>
      <c r="EM423" s="46"/>
      <c r="EN423" s="46"/>
      <c r="EO423" s="46"/>
      <c r="EP423" s="46"/>
      <c r="EQ423" s="46"/>
      <c r="ER423" s="46"/>
      <c r="ES423" s="46"/>
      <c r="ET423" s="46"/>
      <c r="EU423" s="46"/>
      <c r="EV423" s="46"/>
      <c r="EW423" s="46"/>
      <c r="EX423" s="46"/>
      <c r="EY423" s="46"/>
      <c r="EZ423" s="46"/>
      <c r="FA423" s="46"/>
      <c r="FB423" s="46"/>
      <c r="FC423" s="46"/>
      <c r="FD423" s="46"/>
      <c r="FE423" s="46"/>
      <c r="FF423" s="46"/>
      <c r="FG423" s="46"/>
      <c r="FH423" s="46"/>
      <c r="FI423" s="46"/>
      <c r="FJ423" s="46"/>
      <c r="FK423" s="46"/>
      <c r="FL423" s="46"/>
      <c r="FM423" s="46"/>
      <c r="FN423" s="46"/>
      <c r="FO423" s="46"/>
      <c r="FP423" s="46"/>
      <c r="FQ423" s="46"/>
      <c r="FR423" s="46"/>
      <c r="FS423" s="46"/>
      <c r="FT423" s="46"/>
      <c r="FU423" s="46"/>
      <c r="FV423" s="46"/>
      <c r="FW423" s="46"/>
      <c r="FX423" s="46"/>
      <c r="FY423" s="46"/>
      <c r="FZ423" s="46"/>
      <c r="GA423" s="46"/>
      <c r="GB423" s="46"/>
      <c r="GC423" s="46"/>
      <c r="GD423" s="46"/>
      <c r="GE423" s="46"/>
      <c r="GF423" s="46"/>
      <c r="GG423" s="46"/>
      <c r="GH423" s="46"/>
      <c r="GI423" s="46"/>
      <c r="GJ423" s="46"/>
      <c r="GK423" s="46"/>
      <c r="GL423" s="46"/>
      <c r="GM423" s="46"/>
      <c r="GN423" s="46"/>
      <c r="GO423" s="46"/>
      <c r="GP423" s="46"/>
      <c r="GQ423" s="46"/>
      <c r="GR423" s="46"/>
      <c r="GS423" s="46"/>
      <c r="GT423" s="46"/>
      <c r="GU423" s="46"/>
      <c r="GV423" s="46"/>
      <c r="GW423" s="46"/>
      <c r="GX423" s="46"/>
      <c r="GY423" s="46"/>
      <c r="GZ423" s="46"/>
      <c r="HA423" s="46"/>
      <c r="HB423" s="46"/>
      <c r="HC423" s="46"/>
      <c r="HD423" s="46"/>
      <c r="HE423" s="46"/>
      <c r="HF423" s="46"/>
      <c r="HG423" s="46"/>
      <c r="HH423" s="46"/>
      <c r="HI423" s="46"/>
      <c r="HJ423" s="46"/>
      <c r="HK423" s="46"/>
      <c r="HL423" s="46"/>
      <c r="HM423" s="46"/>
      <c r="HN423" s="46"/>
      <c r="HO423" s="46"/>
      <c r="HP423" s="46"/>
      <c r="HQ423" s="46"/>
      <c r="HR423" s="46"/>
      <c r="HS423" s="46"/>
      <c r="HT423" s="46"/>
      <c r="HU423" s="46"/>
      <c r="HV423" s="46"/>
      <c r="HW423" s="46"/>
      <c r="HX423" s="46"/>
      <c r="HY423" s="46"/>
      <c r="HZ423" s="46"/>
      <c r="IA423" s="46"/>
      <c r="IB423" s="46"/>
      <c r="IC423" s="46"/>
      <c r="ID423" s="46"/>
      <c r="IE423" s="46"/>
      <c r="IF423" s="46"/>
      <c r="IG423" s="46"/>
      <c r="IH423" s="46"/>
      <c r="II423" s="46"/>
      <c r="IJ423" s="46"/>
      <c r="IK423" s="46"/>
      <c r="IL423" s="46"/>
      <c r="IM423" s="46"/>
      <c r="IN423" s="46"/>
      <c r="IO423" s="46"/>
      <c r="IP423" s="46"/>
      <c r="IQ423" s="46"/>
      <c r="IR423" s="46"/>
      <c r="IS423" s="46"/>
      <c r="IT423" s="46"/>
      <c r="IU423" s="46"/>
      <c r="IV423" s="46"/>
      <c r="IW423" s="46"/>
    </row>
    <row r="424" spans="1:257" s="1" customFormat="1" ht="9" customHeight="1">
      <c r="A424" s="43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5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6"/>
      <c r="CD424" s="46"/>
      <c r="CE424" s="46"/>
      <c r="CF424" s="46"/>
      <c r="CG424" s="46"/>
      <c r="CH424" s="46"/>
      <c r="CI424" s="46"/>
      <c r="CJ424" s="46"/>
      <c r="CK424" s="46"/>
      <c r="CL424" s="46"/>
      <c r="CM424" s="46"/>
      <c r="CN424" s="46"/>
      <c r="CO424" s="46"/>
      <c r="CP424" s="46"/>
      <c r="CQ424" s="46"/>
      <c r="CR424" s="46"/>
      <c r="CS424" s="46"/>
      <c r="CT424" s="46"/>
      <c r="CU424" s="46"/>
      <c r="CV424" s="46"/>
      <c r="CW424" s="46"/>
      <c r="CX424" s="46"/>
      <c r="CY424" s="46"/>
      <c r="CZ424" s="46"/>
      <c r="DA424" s="46"/>
      <c r="DB424" s="46"/>
      <c r="DC424" s="46"/>
      <c r="DD424" s="46"/>
      <c r="DE424" s="46"/>
      <c r="DF424" s="46"/>
      <c r="DG424" s="46"/>
      <c r="DH424" s="46"/>
      <c r="DI424" s="46"/>
      <c r="DJ424" s="46"/>
      <c r="DK424" s="46"/>
      <c r="DL424" s="46"/>
      <c r="DM424" s="46"/>
      <c r="DN424" s="46"/>
      <c r="DO424" s="46"/>
      <c r="DP424" s="46"/>
      <c r="DQ424" s="46"/>
      <c r="DR424" s="46"/>
      <c r="DS424" s="46"/>
      <c r="DT424" s="46"/>
      <c r="DU424" s="46"/>
      <c r="DV424" s="46"/>
      <c r="DW424" s="46"/>
      <c r="DX424" s="46"/>
      <c r="DY424" s="46"/>
      <c r="DZ424" s="46"/>
      <c r="EA424" s="46"/>
      <c r="EB424" s="46"/>
      <c r="EC424" s="46"/>
      <c r="ED424" s="46"/>
      <c r="EE424" s="46"/>
      <c r="EF424" s="46"/>
      <c r="EG424" s="46"/>
      <c r="EH424" s="46"/>
      <c r="EI424" s="46"/>
      <c r="EJ424" s="46"/>
      <c r="EK424" s="46"/>
      <c r="EL424" s="46"/>
      <c r="EM424" s="46"/>
      <c r="EN424" s="46"/>
      <c r="EO424" s="46"/>
      <c r="EP424" s="46"/>
      <c r="EQ424" s="46"/>
      <c r="ER424" s="46"/>
      <c r="ES424" s="46"/>
      <c r="ET424" s="46"/>
      <c r="EU424" s="46"/>
      <c r="EV424" s="46"/>
      <c r="EW424" s="46"/>
      <c r="EX424" s="46"/>
      <c r="EY424" s="46"/>
      <c r="EZ424" s="46"/>
      <c r="FA424" s="46"/>
      <c r="FB424" s="46"/>
      <c r="FC424" s="46"/>
      <c r="FD424" s="46"/>
      <c r="FE424" s="46"/>
      <c r="FF424" s="46"/>
      <c r="FG424" s="46"/>
      <c r="FH424" s="46"/>
      <c r="FI424" s="46"/>
      <c r="FJ424" s="46"/>
      <c r="FK424" s="46"/>
      <c r="FL424" s="46"/>
      <c r="FM424" s="46"/>
      <c r="FN424" s="46"/>
      <c r="FO424" s="46"/>
      <c r="FP424" s="46"/>
      <c r="FQ424" s="46"/>
      <c r="FR424" s="46"/>
      <c r="FS424" s="46"/>
      <c r="FT424" s="46"/>
      <c r="FU424" s="46"/>
      <c r="FV424" s="46"/>
      <c r="FW424" s="46"/>
      <c r="FX424" s="46"/>
      <c r="FY424" s="46"/>
      <c r="FZ424" s="46"/>
      <c r="GA424" s="46"/>
      <c r="GB424" s="46"/>
      <c r="GC424" s="46"/>
      <c r="GD424" s="46"/>
      <c r="GE424" s="46"/>
      <c r="GF424" s="46"/>
      <c r="GG424" s="46"/>
      <c r="GH424" s="46"/>
      <c r="GI424" s="46"/>
      <c r="GJ424" s="46"/>
      <c r="GK424" s="46"/>
      <c r="GL424" s="46"/>
      <c r="GM424" s="46"/>
      <c r="GN424" s="46"/>
      <c r="GO424" s="46"/>
      <c r="GP424" s="46"/>
      <c r="GQ424" s="46"/>
      <c r="GR424" s="46"/>
      <c r="GS424" s="46"/>
      <c r="GT424" s="46"/>
      <c r="GU424" s="46"/>
      <c r="GV424" s="46"/>
      <c r="GW424" s="46"/>
      <c r="GX424" s="46"/>
      <c r="GY424" s="46"/>
      <c r="GZ424" s="46"/>
      <c r="HA424" s="46"/>
      <c r="HB424" s="46"/>
      <c r="HC424" s="46"/>
      <c r="HD424" s="46"/>
      <c r="HE424" s="46"/>
      <c r="HF424" s="46"/>
      <c r="HG424" s="46"/>
      <c r="HH424" s="46"/>
      <c r="HI424" s="46"/>
      <c r="HJ424" s="46"/>
      <c r="HK424" s="46"/>
      <c r="HL424" s="46"/>
      <c r="HM424" s="46"/>
      <c r="HN424" s="46"/>
      <c r="HO424" s="46"/>
      <c r="HP424" s="46"/>
      <c r="HQ424" s="46"/>
      <c r="HR424" s="46"/>
      <c r="HS424" s="46"/>
      <c r="HT424" s="46"/>
      <c r="HU424" s="46"/>
      <c r="HV424" s="46"/>
      <c r="HW424" s="46"/>
      <c r="HX424" s="46"/>
      <c r="HY424" s="46"/>
      <c r="HZ424" s="46"/>
      <c r="IA424" s="46"/>
      <c r="IB424" s="46"/>
      <c r="IC424" s="46"/>
      <c r="ID424" s="46"/>
      <c r="IE424" s="46"/>
      <c r="IF424" s="46"/>
      <c r="IG424" s="46"/>
      <c r="IH424" s="46"/>
      <c r="II424" s="46"/>
      <c r="IJ424" s="46"/>
      <c r="IK424" s="46"/>
      <c r="IL424" s="46"/>
      <c r="IM424" s="46"/>
      <c r="IN424" s="46"/>
      <c r="IO424" s="46"/>
      <c r="IP424" s="46"/>
      <c r="IQ424" s="46"/>
      <c r="IR424" s="46"/>
      <c r="IS424" s="46"/>
      <c r="IT424" s="46"/>
      <c r="IU424" s="46"/>
      <c r="IV424" s="46"/>
      <c r="IW424" s="46"/>
    </row>
    <row r="425" spans="1:257" s="1" customFormat="1" ht="9" customHeight="1">
      <c r="A425" s="43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5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6"/>
      <c r="CD425" s="46"/>
      <c r="CE425" s="46"/>
      <c r="CF425" s="46"/>
      <c r="CG425" s="46"/>
      <c r="CH425" s="46"/>
      <c r="CI425" s="46"/>
      <c r="CJ425" s="46"/>
      <c r="CK425" s="46"/>
      <c r="CL425" s="46"/>
      <c r="CM425" s="46"/>
      <c r="CN425" s="46"/>
      <c r="CO425" s="46"/>
      <c r="CP425" s="46"/>
      <c r="CQ425" s="46"/>
      <c r="CR425" s="46"/>
      <c r="CS425" s="46"/>
      <c r="CT425" s="46"/>
      <c r="CU425" s="46"/>
      <c r="CV425" s="46"/>
      <c r="CW425" s="46"/>
      <c r="CX425" s="46"/>
      <c r="CY425" s="46"/>
      <c r="CZ425" s="46"/>
      <c r="DA425" s="46"/>
      <c r="DB425" s="46"/>
      <c r="DC425" s="46"/>
      <c r="DD425" s="46"/>
      <c r="DE425" s="46"/>
      <c r="DF425" s="46"/>
      <c r="DG425" s="46"/>
      <c r="DH425" s="46"/>
      <c r="DI425" s="46"/>
      <c r="DJ425" s="46"/>
      <c r="DK425" s="46"/>
      <c r="DL425" s="46"/>
      <c r="DM425" s="46"/>
      <c r="DN425" s="46"/>
      <c r="DO425" s="46"/>
      <c r="DP425" s="46"/>
      <c r="DQ425" s="46"/>
      <c r="DR425" s="46"/>
      <c r="DS425" s="46"/>
      <c r="DT425" s="46"/>
      <c r="DU425" s="46"/>
      <c r="DV425" s="46"/>
      <c r="DW425" s="46"/>
      <c r="DX425" s="46"/>
      <c r="DY425" s="46"/>
      <c r="DZ425" s="46"/>
      <c r="EA425" s="46"/>
      <c r="EB425" s="46"/>
      <c r="EC425" s="46"/>
      <c r="ED425" s="46"/>
      <c r="EE425" s="46"/>
      <c r="EF425" s="46"/>
      <c r="EG425" s="46"/>
      <c r="EH425" s="46"/>
      <c r="EI425" s="46"/>
      <c r="EJ425" s="46"/>
      <c r="EK425" s="46"/>
      <c r="EL425" s="46"/>
      <c r="EM425" s="46"/>
      <c r="EN425" s="46"/>
      <c r="EO425" s="46"/>
      <c r="EP425" s="46"/>
      <c r="EQ425" s="46"/>
      <c r="ER425" s="46"/>
      <c r="ES425" s="46"/>
      <c r="ET425" s="46"/>
      <c r="EU425" s="46"/>
      <c r="EV425" s="46"/>
      <c r="EW425" s="46"/>
      <c r="EX425" s="46"/>
      <c r="EY425" s="46"/>
      <c r="EZ425" s="46"/>
      <c r="FA425" s="46"/>
      <c r="FB425" s="46"/>
      <c r="FC425" s="46"/>
      <c r="FD425" s="46"/>
      <c r="FE425" s="46"/>
      <c r="FF425" s="46"/>
      <c r="FG425" s="46"/>
      <c r="FH425" s="46"/>
      <c r="FI425" s="46"/>
      <c r="FJ425" s="46"/>
      <c r="FK425" s="46"/>
      <c r="FL425" s="46"/>
      <c r="FM425" s="46"/>
      <c r="FN425" s="46"/>
      <c r="FO425" s="46"/>
      <c r="FP425" s="46"/>
      <c r="FQ425" s="46"/>
      <c r="FR425" s="46"/>
      <c r="FS425" s="46"/>
      <c r="FT425" s="46"/>
      <c r="FU425" s="46"/>
      <c r="FV425" s="46"/>
      <c r="FW425" s="46"/>
      <c r="FX425" s="46"/>
      <c r="FY425" s="46"/>
      <c r="FZ425" s="46"/>
      <c r="GA425" s="46"/>
      <c r="GB425" s="46"/>
      <c r="GC425" s="46"/>
      <c r="GD425" s="46"/>
      <c r="GE425" s="46"/>
      <c r="GF425" s="46"/>
      <c r="GG425" s="46"/>
      <c r="GH425" s="46"/>
      <c r="GI425" s="46"/>
      <c r="GJ425" s="46"/>
      <c r="GK425" s="46"/>
      <c r="GL425" s="46"/>
      <c r="GM425" s="46"/>
      <c r="GN425" s="46"/>
      <c r="GO425" s="46"/>
      <c r="GP425" s="46"/>
      <c r="GQ425" s="46"/>
      <c r="GR425" s="46"/>
      <c r="GS425" s="46"/>
      <c r="GT425" s="46"/>
      <c r="GU425" s="46"/>
      <c r="GV425" s="46"/>
      <c r="GW425" s="46"/>
      <c r="GX425" s="46"/>
      <c r="GY425" s="46"/>
      <c r="GZ425" s="46"/>
      <c r="HA425" s="46"/>
      <c r="HB425" s="46"/>
      <c r="HC425" s="46"/>
      <c r="HD425" s="46"/>
      <c r="HE425" s="46"/>
      <c r="HF425" s="46"/>
      <c r="HG425" s="46"/>
      <c r="HH425" s="46"/>
      <c r="HI425" s="46"/>
      <c r="HJ425" s="46"/>
      <c r="HK425" s="46"/>
      <c r="HL425" s="46"/>
      <c r="HM425" s="46"/>
      <c r="HN425" s="46"/>
      <c r="HO425" s="46"/>
      <c r="HP425" s="46"/>
      <c r="HQ425" s="46"/>
      <c r="HR425" s="46"/>
      <c r="HS425" s="46"/>
      <c r="HT425" s="46"/>
      <c r="HU425" s="46"/>
      <c r="HV425" s="46"/>
      <c r="HW425" s="46"/>
      <c r="HX425" s="46"/>
      <c r="HY425" s="46"/>
      <c r="HZ425" s="46"/>
      <c r="IA425" s="46"/>
      <c r="IB425" s="46"/>
      <c r="IC425" s="46"/>
      <c r="ID425" s="46"/>
      <c r="IE425" s="46"/>
      <c r="IF425" s="46"/>
      <c r="IG425" s="46"/>
      <c r="IH425" s="46"/>
      <c r="II425" s="46"/>
      <c r="IJ425" s="46"/>
      <c r="IK425" s="46"/>
      <c r="IL425" s="46"/>
      <c r="IM425" s="46"/>
      <c r="IN425" s="46"/>
      <c r="IO425" s="46"/>
      <c r="IP425" s="46"/>
      <c r="IQ425" s="46"/>
      <c r="IR425" s="46"/>
      <c r="IS425" s="46"/>
      <c r="IT425" s="46"/>
      <c r="IU425" s="46"/>
      <c r="IV425" s="46"/>
      <c r="IW425" s="46"/>
    </row>
    <row r="426" spans="1:257" s="1" customFormat="1" ht="9" customHeight="1">
      <c r="A426" s="43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5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6"/>
      <c r="CD426" s="46"/>
      <c r="CE426" s="46"/>
      <c r="CF426" s="46"/>
      <c r="CG426" s="46"/>
      <c r="CH426" s="46"/>
      <c r="CI426" s="46"/>
      <c r="CJ426" s="46"/>
      <c r="CK426" s="46"/>
      <c r="CL426" s="46"/>
      <c r="CM426" s="46"/>
      <c r="CN426" s="46"/>
      <c r="CO426" s="46"/>
      <c r="CP426" s="46"/>
      <c r="CQ426" s="46"/>
      <c r="CR426" s="46"/>
      <c r="CS426" s="46"/>
      <c r="CT426" s="46"/>
      <c r="CU426" s="46"/>
      <c r="CV426" s="46"/>
      <c r="CW426" s="46"/>
      <c r="CX426" s="46"/>
      <c r="CY426" s="46"/>
      <c r="CZ426" s="46"/>
      <c r="DA426" s="46"/>
      <c r="DB426" s="46"/>
      <c r="DC426" s="46"/>
      <c r="DD426" s="46"/>
      <c r="DE426" s="46"/>
      <c r="DF426" s="46"/>
      <c r="DG426" s="46"/>
      <c r="DH426" s="46"/>
      <c r="DI426" s="46"/>
      <c r="DJ426" s="46"/>
      <c r="DK426" s="46"/>
      <c r="DL426" s="46"/>
      <c r="DM426" s="46"/>
      <c r="DN426" s="46"/>
      <c r="DO426" s="46"/>
      <c r="DP426" s="46"/>
      <c r="DQ426" s="46"/>
      <c r="DR426" s="46"/>
      <c r="DS426" s="46"/>
      <c r="DT426" s="46"/>
      <c r="DU426" s="46"/>
      <c r="DV426" s="46"/>
      <c r="DW426" s="46"/>
      <c r="DX426" s="46"/>
      <c r="DY426" s="46"/>
      <c r="DZ426" s="46"/>
      <c r="EA426" s="46"/>
      <c r="EB426" s="46"/>
      <c r="EC426" s="46"/>
      <c r="ED426" s="46"/>
      <c r="EE426" s="46"/>
      <c r="EF426" s="46"/>
      <c r="EG426" s="46"/>
      <c r="EH426" s="46"/>
      <c r="EI426" s="46"/>
      <c r="EJ426" s="46"/>
      <c r="EK426" s="46"/>
      <c r="EL426" s="46"/>
      <c r="EM426" s="46"/>
      <c r="EN426" s="46"/>
      <c r="EO426" s="46"/>
      <c r="EP426" s="46"/>
      <c r="EQ426" s="46"/>
      <c r="ER426" s="46"/>
      <c r="ES426" s="46"/>
      <c r="ET426" s="46"/>
      <c r="EU426" s="46"/>
      <c r="EV426" s="46"/>
      <c r="EW426" s="46"/>
      <c r="EX426" s="46"/>
      <c r="EY426" s="46"/>
      <c r="EZ426" s="46"/>
      <c r="FA426" s="46"/>
      <c r="FB426" s="46"/>
      <c r="FC426" s="46"/>
      <c r="FD426" s="46"/>
      <c r="FE426" s="46"/>
      <c r="FF426" s="46"/>
      <c r="FG426" s="46"/>
      <c r="FH426" s="46"/>
      <c r="FI426" s="46"/>
      <c r="FJ426" s="46"/>
      <c r="FK426" s="46"/>
      <c r="FL426" s="46"/>
      <c r="FM426" s="46"/>
      <c r="FN426" s="46"/>
      <c r="FO426" s="46"/>
      <c r="FP426" s="46"/>
      <c r="FQ426" s="46"/>
      <c r="FR426" s="46"/>
      <c r="FS426" s="46"/>
      <c r="FT426" s="46"/>
      <c r="FU426" s="46"/>
      <c r="FV426" s="46"/>
      <c r="FW426" s="46"/>
      <c r="FX426" s="46"/>
      <c r="FY426" s="46"/>
      <c r="FZ426" s="46"/>
      <c r="GA426" s="46"/>
      <c r="GB426" s="46"/>
      <c r="GC426" s="46"/>
      <c r="GD426" s="46"/>
      <c r="GE426" s="46"/>
      <c r="GF426" s="46"/>
      <c r="GG426" s="46"/>
      <c r="GH426" s="46"/>
      <c r="GI426" s="46"/>
      <c r="GJ426" s="46"/>
      <c r="GK426" s="46"/>
      <c r="GL426" s="46"/>
      <c r="GM426" s="46"/>
      <c r="GN426" s="46"/>
      <c r="GO426" s="46"/>
      <c r="GP426" s="46"/>
      <c r="GQ426" s="46"/>
      <c r="GR426" s="46"/>
      <c r="GS426" s="46"/>
      <c r="GT426" s="46"/>
      <c r="GU426" s="46"/>
      <c r="GV426" s="46"/>
      <c r="GW426" s="46"/>
      <c r="GX426" s="46"/>
      <c r="GY426" s="46"/>
      <c r="GZ426" s="46"/>
      <c r="HA426" s="46"/>
      <c r="HB426" s="46"/>
      <c r="HC426" s="46"/>
      <c r="HD426" s="46"/>
      <c r="HE426" s="46"/>
      <c r="HF426" s="46"/>
      <c r="HG426" s="46"/>
      <c r="HH426" s="46"/>
      <c r="HI426" s="46"/>
      <c r="HJ426" s="46"/>
      <c r="HK426" s="46"/>
      <c r="HL426" s="46"/>
      <c r="HM426" s="46"/>
      <c r="HN426" s="46"/>
      <c r="HO426" s="46"/>
      <c r="HP426" s="46"/>
      <c r="HQ426" s="46"/>
      <c r="HR426" s="46"/>
      <c r="HS426" s="46"/>
      <c r="HT426" s="46"/>
      <c r="HU426" s="46"/>
      <c r="HV426" s="46"/>
      <c r="HW426" s="46"/>
      <c r="HX426" s="46"/>
      <c r="HY426" s="46"/>
      <c r="HZ426" s="46"/>
      <c r="IA426" s="46"/>
      <c r="IB426" s="46"/>
      <c r="IC426" s="46"/>
      <c r="ID426" s="46"/>
      <c r="IE426" s="46"/>
      <c r="IF426" s="46"/>
      <c r="IG426" s="46"/>
      <c r="IH426" s="46"/>
      <c r="II426" s="46"/>
      <c r="IJ426" s="46"/>
      <c r="IK426" s="46"/>
      <c r="IL426" s="46"/>
      <c r="IM426" s="46"/>
      <c r="IN426" s="46"/>
      <c r="IO426" s="46"/>
      <c r="IP426" s="46"/>
      <c r="IQ426" s="46"/>
      <c r="IR426" s="46"/>
      <c r="IS426" s="46"/>
      <c r="IT426" s="46"/>
      <c r="IU426" s="46"/>
      <c r="IV426" s="46"/>
      <c r="IW426" s="46"/>
    </row>
    <row r="427" spans="1:257" s="1" customFormat="1" ht="9" customHeight="1">
      <c r="A427" s="43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5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6"/>
      <c r="CD427" s="46"/>
      <c r="CE427" s="46"/>
      <c r="CF427" s="46"/>
      <c r="CG427" s="46"/>
      <c r="CH427" s="46"/>
      <c r="CI427" s="46"/>
      <c r="CJ427" s="46"/>
      <c r="CK427" s="46"/>
      <c r="CL427" s="46"/>
      <c r="CM427" s="46"/>
      <c r="CN427" s="46"/>
      <c r="CO427" s="46"/>
      <c r="CP427" s="46"/>
      <c r="CQ427" s="46"/>
      <c r="CR427" s="46"/>
      <c r="CS427" s="46"/>
      <c r="CT427" s="46"/>
      <c r="CU427" s="46"/>
      <c r="CV427" s="46"/>
      <c r="CW427" s="46"/>
      <c r="CX427" s="46"/>
      <c r="CY427" s="46"/>
      <c r="CZ427" s="46"/>
      <c r="DA427" s="46"/>
      <c r="DB427" s="46"/>
      <c r="DC427" s="46"/>
      <c r="DD427" s="46"/>
      <c r="DE427" s="46"/>
      <c r="DF427" s="46"/>
      <c r="DG427" s="46"/>
      <c r="DH427" s="46"/>
      <c r="DI427" s="46"/>
      <c r="DJ427" s="46"/>
      <c r="DK427" s="46"/>
      <c r="DL427" s="46"/>
      <c r="DM427" s="46"/>
      <c r="DN427" s="46"/>
      <c r="DO427" s="46"/>
      <c r="DP427" s="46"/>
      <c r="DQ427" s="46"/>
      <c r="DR427" s="46"/>
      <c r="DS427" s="46"/>
      <c r="DT427" s="46"/>
      <c r="DU427" s="46"/>
      <c r="DV427" s="46"/>
      <c r="DW427" s="46"/>
      <c r="DX427" s="46"/>
      <c r="DY427" s="46"/>
      <c r="DZ427" s="46"/>
      <c r="EA427" s="46"/>
      <c r="EB427" s="46"/>
      <c r="EC427" s="46"/>
      <c r="ED427" s="46"/>
      <c r="EE427" s="46"/>
      <c r="EF427" s="46"/>
      <c r="EG427" s="46"/>
      <c r="EH427" s="46"/>
      <c r="EI427" s="46"/>
      <c r="EJ427" s="46"/>
      <c r="EK427" s="46"/>
      <c r="EL427" s="46"/>
      <c r="EM427" s="46"/>
      <c r="EN427" s="46"/>
      <c r="EO427" s="46"/>
      <c r="EP427" s="46"/>
      <c r="EQ427" s="46"/>
      <c r="ER427" s="46"/>
      <c r="ES427" s="46"/>
      <c r="ET427" s="46"/>
      <c r="EU427" s="46"/>
      <c r="EV427" s="46"/>
      <c r="EW427" s="46"/>
      <c r="EX427" s="46"/>
      <c r="EY427" s="46"/>
      <c r="EZ427" s="46"/>
      <c r="FA427" s="46"/>
      <c r="FB427" s="46"/>
      <c r="FC427" s="46"/>
      <c r="FD427" s="46"/>
      <c r="FE427" s="46"/>
      <c r="FF427" s="46"/>
      <c r="FG427" s="46"/>
      <c r="FH427" s="46"/>
      <c r="FI427" s="46"/>
      <c r="FJ427" s="46"/>
      <c r="FK427" s="46"/>
      <c r="FL427" s="46"/>
      <c r="FM427" s="46"/>
      <c r="FN427" s="46"/>
      <c r="FO427" s="46"/>
      <c r="FP427" s="46"/>
      <c r="FQ427" s="46"/>
      <c r="FR427" s="46"/>
      <c r="FS427" s="46"/>
      <c r="FT427" s="46"/>
      <c r="FU427" s="46"/>
      <c r="FV427" s="46"/>
      <c r="FW427" s="46"/>
      <c r="FX427" s="46"/>
      <c r="FY427" s="46"/>
      <c r="FZ427" s="46"/>
      <c r="GA427" s="46"/>
      <c r="GB427" s="46"/>
      <c r="GC427" s="46"/>
      <c r="GD427" s="46"/>
      <c r="GE427" s="46"/>
      <c r="GF427" s="46"/>
      <c r="GG427" s="46"/>
      <c r="GH427" s="46"/>
      <c r="GI427" s="46"/>
      <c r="GJ427" s="46"/>
      <c r="GK427" s="46"/>
      <c r="GL427" s="46"/>
      <c r="GM427" s="46"/>
      <c r="GN427" s="46"/>
      <c r="GO427" s="46"/>
      <c r="GP427" s="46"/>
      <c r="GQ427" s="46"/>
      <c r="GR427" s="46"/>
      <c r="GS427" s="46"/>
      <c r="GT427" s="46"/>
      <c r="GU427" s="46"/>
      <c r="GV427" s="46"/>
      <c r="GW427" s="46"/>
      <c r="GX427" s="46"/>
      <c r="GY427" s="46"/>
      <c r="GZ427" s="46"/>
      <c r="HA427" s="46"/>
      <c r="HB427" s="46"/>
      <c r="HC427" s="46"/>
      <c r="HD427" s="46"/>
      <c r="HE427" s="46"/>
      <c r="HF427" s="46"/>
      <c r="HG427" s="46"/>
      <c r="HH427" s="46"/>
      <c r="HI427" s="46"/>
      <c r="HJ427" s="46"/>
      <c r="HK427" s="46"/>
      <c r="HL427" s="46"/>
      <c r="HM427" s="46"/>
      <c r="HN427" s="46"/>
      <c r="HO427" s="46"/>
      <c r="HP427" s="46"/>
      <c r="HQ427" s="46"/>
      <c r="HR427" s="46"/>
      <c r="HS427" s="46"/>
      <c r="HT427" s="46"/>
      <c r="HU427" s="46"/>
      <c r="HV427" s="46"/>
      <c r="HW427" s="46"/>
      <c r="HX427" s="46"/>
      <c r="HY427" s="46"/>
      <c r="HZ427" s="46"/>
      <c r="IA427" s="46"/>
      <c r="IB427" s="46"/>
      <c r="IC427" s="46"/>
      <c r="ID427" s="46"/>
      <c r="IE427" s="46"/>
      <c r="IF427" s="46"/>
      <c r="IG427" s="46"/>
      <c r="IH427" s="46"/>
      <c r="II427" s="46"/>
      <c r="IJ427" s="46"/>
      <c r="IK427" s="46"/>
      <c r="IL427" s="46"/>
      <c r="IM427" s="46"/>
      <c r="IN427" s="46"/>
      <c r="IO427" s="46"/>
      <c r="IP427" s="46"/>
      <c r="IQ427" s="46"/>
      <c r="IR427" s="46"/>
      <c r="IS427" s="46"/>
      <c r="IT427" s="46"/>
      <c r="IU427" s="46"/>
      <c r="IV427" s="46"/>
      <c r="IW427" s="46"/>
    </row>
    <row r="428" spans="1:257" s="1" customFormat="1" ht="9" customHeight="1">
      <c r="A428" s="43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5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6"/>
      <c r="CD428" s="46"/>
      <c r="CE428" s="46"/>
      <c r="CF428" s="46"/>
      <c r="CG428" s="46"/>
      <c r="CH428" s="46"/>
      <c r="CI428" s="46"/>
      <c r="CJ428" s="46"/>
      <c r="CK428" s="46"/>
      <c r="CL428" s="46"/>
      <c r="CM428" s="46"/>
      <c r="CN428" s="46"/>
      <c r="CO428" s="46"/>
      <c r="CP428" s="46"/>
      <c r="CQ428" s="46"/>
      <c r="CR428" s="46"/>
      <c r="CS428" s="46"/>
      <c r="CT428" s="46"/>
      <c r="CU428" s="46"/>
      <c r="CV428" s="46"/>
      <c r="CW428" s="46"/>
      <c r="CX428" s="46"/>
      <c r="CY428" s="46"/>
      <c r="CZ428" s="46"/>
      <c r="DA428" s="46"/>
      <c r="DB428" s="46"/>
      <c r="DC428" s="46"/>
      <c r="DD428" s="46"/>
      <c r="DE428" s="46"/>
      <c r="DF428" s="46"/>
      <c r="DG428" s="46"/>
      <c r="DH428" s="46"/>
      <c r="DI428" s="46"/>
      <c r="DJ428" s="46"/>
      <c r="DK428" s="46"/>
      <c r="DL428" s="46"/>
      <c r="DM428" s="46"/>
      <c r="DN428" s="46"/>
      <c r="DO428" s="46"/>
      <c r="DP428" s="46"/>
      <c r="DQ428" s="46"/>
      <c r="DR428" s="46"/>
      <c r="DS428" s="46"/>
      <c r="DT428" s="46"/>
      <c r="DU428" s="46"/>
      <c r="DV428" s="46"/>
      <c r="DW428" s="46"/>
      <c r="DX428" s="46"/>
      <c r="DY428" s="46"/>
      <c r="DZ428" s="46"/>
      <c r="EA428" s="46"/>
      <c r="EB428" s="46"/>
      <c r="EC428" s="46"/>
      <c r="ED428" s="46"/>
      <c r="EE428" s="46"/>
      <c r="EF428" s="46"/>
      <c r="EG428" s="46"/>
      <c r="EH428" s="46"/>
      <c r="EI428" s="46"/>
      <c r="EJ428" s="46"/>
      <c r="EK428" s="46"/>
      <c r="EL428" s="46"/>
      <c r="EM428" s="46"/>
      <c r="EN428" s="46"/>
      <c r="EO428" s="46"/>
      <c r="EP428" s="46"/>
      <c r="EQ428" s="46"/>
      <c r="ER428" s="46"/>
      <c r="ES428" s="46"/>
      <c r="ET428" s="46"/>
      <c r="EU428" s="46"/>
      <c r="EV428" s="46"/>
      <c r="EW428" s="46"/>
      <c r="EX428" s="46"/>
      <c r="EY428" s="46"/>
      <c r="EZ428" s="46"/>
      <c r="FA428" s="46"/>
      <c r="FB428" s="46"/>
      <c r="FC428" s="46"/>
      <c r="FD428" s="46"/>
      <c r="FE428" s="46"/>
      <c r="FF428" s="46"/>
      <c r="FG428" s="46"/>
      <c r="FH428" s="46"/>
      <c r="FI428" s="46"/>
      <c r="FJ428" s="46"/>
      <c r="FK428" s="46"/>
      <c r="FL428" s="46"/>
      <c r="FM428" s="46"/>
      <c r="FN428" s="46"/>
      <c r="FO428" s="46"/>
      <c r="FP428" s="46"/>
      <c r="FQ428" s="46"/>
      <c r="FR428" s="46"/>
      <c r="FS428" s="46"/>
      <c r="FT428" s="46"/>
      <c r="FU428" s="46"/>
      <c r="FV428" s="46"/>
      <c r="FW428" s="46"/>
      <c r="FX428" s="46"/>
      <c r="FY428" s="46"/>
      <c r="FZ428" s="46"/>
      <c r="GA428" s="46"/>
      <c r="GB428" s="46"/>
      <c r="GC428" s="46"/>
      <c r="GD428" s="46"/>
      <c r="GE428" s="46"/>
      <c r="GF428" s="46"/>
      <c r="GG428" s="46"/>
      <c r="GH428" s="46"/>
      <c r="GI428" s="46"/>
      <c r="GJ428" s="46"/>
      <c r="GK428" s="46"/>
      <c r="GL428" s="46"/>
      <c r="GM428" s="46"/>
      <c r="GN428" s="46"/>
      <c r="GO428" s="46"/>
      <c r="GP428" s="46"/>
      <c r="GQ428" s="46"/>
      <c r="GR428" s="46"/>
      <c r="GS428" s="46"/>
      <c r="GT428" s="46"/>
      <c r="GU428" s="46"/>
      <c r="GV428" s="46"/>
      <c r="GW428" s="46"/>
      <c r="GX428" s="46"/>
      <c r="GY428" s="46"/>
      <c r="GZ428" s="46"/>
      <c r="HA428" s="46"/>
      <c r="HB428" s="46"/>
      <c r="HC428" s="46"/>
      <c r="HD428" s="46"/>
      <c r="HE428" s="46"/>
      <c r="HF428" s="46"/>
      <c r="HG428" s="46"/>
      <c r="HH428" s="46"/>
      <c r="HI428" s="46"/>
      <c r="HJ428" s="46"/>
      <c r="HK428" s="46"/>
      <c r="HL428" s="46"/>
      <c r="HM428" s="46"/>
      <c r="HN428" s="46"/>
      <c r="HO428" s="46"/>
      <c r="HP428" s="46"/>
      <c r="HQ428" s="46"/>
      <c r="HR428" s="46"/>
      <c r="HS428" s="46"/>
      <c r="HT428" s="46"/>
      <c r="HU428" s="46"/>
      <c r="HV428" s="46"/>
      <c r="HW428" s="46"/>
      <c r="HX428" s="46"/>
      <c r="HY428" s="46"/>
      <c r="HZ428" s="46"/>
      <c r="IA428" s="46"/>
      <c r="IB428" s="46"/>
      <c r="IC428" s="46"/>
      <c r="ID428" s="46"/>
      <c r="IE428" s="46"/>
      <c r="IF428" s="46"/>
      <c r="IG428" s="46"/>
      <c r="IH428" s="46"/>
      <c r="II428" s="46"/>
      <c r="IJ428" s="46"/>
      <c r="IK428" s="46"/>
      <c r="IL428" s="46"/>
      <c r="IM428" s="46"/>
      <c r="IN428" s="46"/>
      <c r="IO428" s="46"/>
      <c r="IP428" s="46"/>
      <c r="IQ428" s="46"/>
      <c r="IR428" s="46"/>
      <c r="IS428" s="46"/>
      <c r="IT428" s="46"/>
      <c r="IU428" s="46"/>
      <c r="IV428" s="46"/>
      <c r="IW428" s="46"/>
    </row>
    <row r="429" spans="1:257" s="1" customFormat="1" ht="9" customHeight="1">
      <c r="A429" s="43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5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6"/>
      <c r="CD429" s="46"/>
      <c r="CE429" s="46"/>
      <c r="CF429" s="46"/>
      <c r="CG429" s="46"/>
      <c r="CH429" s="46"/>
      <c r="CI429" s="46"/>
      <c r="CJ429" s="46"/>
      <c r="CK429" s="46"/>
      <c r="CL429" s="46"/>
      <c r="CM429" s="46"/>
      <c r="CN429" s="46"/>
      <c r="CO429" s="46"/>
      <c r="CP429" s="46"/>
      <c r="CQ429" s="46"/>
      <c r="CR429" s="46"/>
      <c r="CS429" s="46"/>
      <c r="CT429" s="46"/>
      <c r="CU429" s="46"/>
      <c r="CV429" s="46"/>
      <c r="CW429" s="46"/>
      <c r="CX429" s="46"/>
      <c r="CY429" s="46"/>
      <c r="CZ429" s="46"/>
      <c r="DA429" s="46"/>
      <c r="DB429" s="46"/>
      <c r="DC429" s="46"/>
      <c r="DD429" s="46"/>
      <c r="DE429" s="46"/>
      <c r="DF429" s="46"/>
      <c r="DG429" s="46"/>
      <c r="DH429" s="46"/>
      <c r="DI429" s="46"/>
      <c r="DJ429" s="46"/>
      <c r="DK429" s="46"/>
      <c r="DL429" s="46"/>
      <c r="DM429" s="46"/>
      <c r="DN429" s="46"/>
      <c r="DO429" s="46"/>
      <c r="DP429" s="46"/>
      <c r="DQ429" s="46"/>
      <c r="DR429" s="46"/>
      <c r="DS429" s="46"/>
      <c r="DT429" s="46"/>
      <c r="DU429" s="46"/>
      <c r="DV429" s="46"/>
      <c r="DW429" s="46"/>
      <c r="DX429" s="46"/>
      <c r="DY429" s="46"/>
      <c r="DZ429" s="46"/>
      <c r="EA429" s="46"/>
      <c r="EB429" s="46"/>
      <c r="EC429" s="46"/>
      <c r="ED429" s="46"/>
      <c r="EE429" s="46"/>
      <c r="EF429" s="46"/>
      <c r="EG429" s="46"/>
      <c r="EH429" s="46"/>
      <c r="EI429" s="46"/>
      <c r="EJ429" s="46"/>
      <c r="EK429" s="46"/>
      <c r="EL429" s="46"/>
      <c r="EM429" s="46"/>
      <c r="EN429" s="46"/>
      <c r="EO429" s="46"/>
      <c r="EP429" s="46"/>
      <c r="EQ429" s="46"/>
      <c r="ER429" s="46"/>
      <c r="ES429" s="46"/>
      <c r="ET429" s="46"/>
      <c r="EU429" s="46"/>
      <c r="EV429" s="46"/>
      <c r="EW429" s="46"/>
      <c r="EX429" s="46"/>
      <c r="EY429" s="46"/>
      <c r="EZ429" s="46"/>
      <c r="FA429" s="46"/>
      <c r="FB429" s="46"/>
      <c r="FC429" s="46"/>
      <c r="FD429" s="46"/>
      <c r="FE429" s="46"/>
      <c r="FF429" s="46"/>
      <c r="FG429" s="46"/>
      <c r="FH429" s="46"/>
      <c r="FI429" s="46"/>
      <c r="FJ429" s="46"/>
      <c r="FK429" s="46"/>
      <c r="FL429" s="46"/>
      <c r="FM429" s="46"/>
      <c r="FN429" s="46"/>
      <c r="FO429" s="46"/>
      <c r="FP429" s="46"/>
      <c r="FQ429" s="46"/>
      <c r="FR429" s="46"/>
      <c r="FS429" s="46"/>
      <c r="FT429" s="46"/>
      <c r="FU429" s="46"/>
      <c r="FV429" s="46"/>
      <c r="FW429" s="46"/>
      <c r="FX429" s="46"/>
      <c r="FY429" s="46"/>
      <c r="FZ429" s="46"/>
      <c r="GA429" s="46"/>
      <c r="GB429" s="46"/>
      <c r="GC429" s="46"/>
      <c r="GD429" s="46"/>
      <c r="GE429" s="46"/>
      <c r="GF429" s="46"/>
      <c r="GG429" s="46"/>
      <c r="GH429" s="46"/>
      <c r="GI429" s="46"/>
      <c r="GJ429" s="46"/>
      <c r="GK429" s="46"/>
      <c r="GL429" s="46"/>
      <c r="GM429" s="46"/>
      <c r="GN429" s="46"/>
      <c r="GO429" s="46"/>
      <c r="GP429" s="46"/>
      <c r="GQ429" s="46"/>
      <c r="GR429" s="46"/>
      <c r="GS429" s="46"/>
      <c r="GT429" s="46"/>
      <c r="GU429" s="46"/>
      <c r="GV429" s="46"/>
      <c r="GW429" s="46"/>
      <c r="GX429" s="46"/>
      <c r="GY429" s="46"/>
      <c r="GZ429" s="46"/>
      <c r="HA429" s="46"/>
      <c r="HB429" s="46"/>
      <c r="HC429" s="46"/>
      <c r="HD429" s="46"/>
      <c r="HE429" s="46"/>
      <c r="HF429" s="46"/>
      <c r="HG429" s="46"/>
      <c r="HH429" s="46"/>
      <c r="HI429" s="46"/>
      <c r="HJ429" s="46"/>
      <c r="HK429" s="46"/>
      <c r="HL429" s="46"/>
      <c r="HM429" s="46"/>
      <c r="HN429" s="46"/>
      <c r="HO429" s="46"/>
      <c r="HP429" s="46"/>
      <c r="HQ429" s="46"/>
      <c r="HR429" s="46"/>
      <c r="HS429" s="46"/>
      <c r="HT429" s="46"/>
      <c r="HU429" s="46"/>
      <c r="HV429" s="46"/>
      <c r="HW429" s="46"/>
      <c r="HX429" s="46"/>
      <c r="HY429" s="46"/>
      <c r="HZ429" s="46"/>
      <c r="IA429" s="46"/>
      <c r="IB429" s="46"/>
      <c r="IC429" s="46"/>
      <c r="ID429" s="46"/>
      <c r="IE429" s="46"/>
      <c r="IF429" s="46"/>
      <c r="IG429" s="46"/>
      <c r="IH429" s="46"/>
      <c r="II429" s="46"/>
      <c r="IJ429" s="46"/>
      <c r="IK429" s="46"/>
      <c r="IL429" s="46"/>
      <c r="IM429" s="46"/>
      <c r="IN429" s="46"/>
      <c r="IO429" s="46"/>
      <c r="IP429" s="46"/>
      <c r="IQ429" s="46"/>
      <c r="IR429" s="46"/>
      <c r="IS429" s="46"/>
      <c r="IT429" s="46"/>
      <c r="IU429" s="46"/>
      <c r="IV429" s="46"/>
      <c r="IW429" s="46"/>
    </row>
    <row r="430" spans="1:257" s="1" customFormat="1" ht="9" customHeight="1">
      <c r="A430" s="43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5"/>
      <c r="BC430" s="44"/>
      <c r="BD430" s="44"/>
      <c r="BE430" s="44"/>
      <c r="BF430" s="44"/>
      <c r="BG430" s="44"/>
      <c r="BH430" s="44"/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4"/>
      <c r="BT430" s="44"/>
      <c r="BU430" s="44"/>
      <c r="BV430" s="44"/>
      <c r="BW430" s="44"/>
      <c r="BX430" s="44"/>
      <c r="BY430" s="44"/>
      <c r="BZ430" s="44"/>
      <c r="CA430" s="44"/>
      <c r="CB430" s="44"/>
      <c r="CC430" s="46"/>
      <c r="CD430" s="46"/>
      <c r="CE430" s="46"/>
      <c r="CF430" s="46"/>
      <c r="CG430" s="46"/>
      <c r="CH430" s="46"/>
      <c r="CI430" s="46"/>
      <c r="CJ430" s="46"/>
      <c r="CK430" s="46"/>
      <c r="CL430" s="46"/>
      <c r="CM430" s="46"/>
      <c r="CN430" s="46"/>
      <c r="CO430" s="46"/>
      <c r="CP430" s="46"/>
      <c r="CQ430" s="46"/>
      <c r="CR430" s="46"/>
      <c r="CS430" s="46"/>
      <c r="CT430" s="46"/>
      <c r="CU430" s="46"/>
      <c r="CV430" s="46"/>
      <c r="CW430" s="46"/>
      <c r="CX430" s="46"/>
      <c r="CY430" s="46"/>
      <c r="CZ430" s="46"/>
      <c r="DA430" s="46"/>
      <c r="DB430" s="46"/>
      <c r="DC430" s="46"/>
      <c r="DD430" s="46"/>
      <c r="DE430" s="46"/>
      <c r="DF430" s="46"/>
      <c r="DG430" s="46"/>
      <c r="DH430" s="46"/>
      <c r="DI430" s="46"/>
      <c r="DJ430" s="46"/>
      <c r="DK430" s="46"/>
      <c r="DL430" s="46"/>
      <c r="DM430" s="46"/>
      <c r="DN430" s="46"/>
      <c r="DO430" s="46"/>
      <c r="DP430" s="46"/>
      <c r="DQ430" s="46"/>
      <c r="DR430" s="46"/>
      <c r="DS430" s="46"/>
      <c r="DT430" s="46"/>
      <c r="DU430" s="46"/>
      <c r="DV430" s="46"/>
      <c r="DW430" s="46"/>
      <c r="DX430" s="46"/>
      <c r="DY430" s="46"/>
      <c r="DZ430" s="46"/>
      <c r="EA430" s="46"/>
      <c r="EB430" s="46"/>
      <c r="EC430" s="46"/>
      <c r="ED430" s="46"/>
      <c r="EE430" s="46"/>
      <c r="EF430" s="46"/>
      <c r="EG430" s="46"/>
      <c r="EH430" s="46"/>
      <c r="EI430" s="46"/>
      <c r="EJ430" s="46"/>
      <c r="EK430" s="46"/>
      <c r="EL430" s="46"/>
      <c r="EM430" s="46"/>
      <c r="EN430" s="46"/>
      <c r="EO430" s="46"/>
      <c r="EP430" s="46"/>
      <c r="EQ430" s="46"/>
      <c r="ER430" s="46"/>
      <c r="ES430" s="46"/>
      <c r="ET430" s="46"/>
      <c r="EU430" s="46"/>
      <c r="EV430" s="46"/>
      <c r="EW430" s="46"/>
      <c r="EX430" s="46"/>
      <c r="EY430" s="46"/>
      <c r="EZ430" s="46"/>
      <c r="FA430" s="46"/>
      <c r="FB430" s="46"/>
      <c r="FC430" s="46"/>
      <c r="FD430" s="46"/>
      <c r="FE430" s="46"/>
      <c r="FF430" s="46"/>
      <c r="FG430" s="46"/>
      <c r="FH430" s="46"/>
      <c r="FI430" s="46"/>
      <c r="FJ430" s="46"/>
      <c r="FK430" s="46"/>
      <c r="FL430" s="46"/>
      <c r="FM430" s="46"/>
      <c r="FN430" s="46"/>
      <c r="FO430" s="46"/>
      <c r="FP430" s="46"/>
      <c r="FQ430" s="46"/>
      <c r="FR430" s="46"/>
      <c r="FS430" s="46"/>
      <c r="FT430" s="46"/>
      <c r="FU430" s="46"/>
      <c r="FV430" s="46"/>
      <c r="FW430" s="46"/>
      <c r="FX430" s="46"/>
      <c r="FY430" s="46"/>
      <c r="FZ430" s="46"/>
      <c r="GA430" s="46"/>
      <c r="GB430" s="46"/>
      <c r="GC430" s="46"/>
      <c r="GD430" s="46"/>
      <c r="GE430" s="46"/>
      <c r="GF430" s="46"/>
      <c r="GG430" s="46"/>
      <c r="GH430" s="46"/>
      <c r="GI430" s="46"/>
      <c r="GJ430" s="46"/>
      <c r="GK430" s="46"/>
      <c r="GL430" s="46"/>
      <c r="GM430" s="46"/>
      <c r="GN430" s="46"/>
      <c r="GO430" s="46"/>
      <c r="GP430" s="46"/>
      <c r="GQ430" s="46"/>
      <c r="GR430" s="46"/>
      <c r="GS430" s="46"/>
      <c r="GT430" s="46"/>
      <c r="GU430" s="46"/>
      <c r="GV430" s="46"/>
      <c r="GW430" s="46"/>
      <c r="GX430" s="46"/>
      <c r="GY430" s="46"/>
      <c r="GZ430" s="46"/>
      <c r="HA430" s="46"/>
      <c r="HB430" s="46"/>
      <c r="HC430" s="46"/>
      <c r="HD430" s="46"/>
      <c r="HE430" s="46"/>
      <c r="HF430" s="46"/>
      <c r="HG430" s="46"/>
      <c r="HH430" s="46"/>
      <c r="HI430" s="46"/>
      <c r="HJ430" s="46"/>
      <c r="HK430" s="46"/>
      <c r="HL430" s="46"/>
      <c r="HM430" s="46"/>
      <c r="HN430" s="46"/>
      <c r="HO430" s="46"/>
      <c r="HP430" s="46"/>
      <c r="HQ430" s="46"/>
      <c r="HR430" s="46"/>
      <c r="HS430" s="46"/>
      <c r="HT430" s="46"/>
      <c r="HU430" s="46"/>
      <c r="HV430" s="46"/>
      <c r="HW430" s="46"/>
      <c r="HX430" s="46"/>
      <c r="HY430" s="46"/>
      <c r="HZ430" s="46"/>
      <c r="IA430" s="46"/>
      <c r="IB430" s="46"/>
      <c r="IC430" s="46"/>
      <c r="ID430" s="46"/>
      <c r="IE430" s="46"/>
      <c r="IF430" s="46"/>
      <c r="IG430" s="46"/>
      <c r="IH430" s="46"/>
      <c r="II430" s="46"/>
      <c r="IJ430" s="46"/>
      <c r="IK430" s="46"/>
      <c r="IL430" s="46"/>
      <c r="IM430" s="46"/>
      <c r="IN430" s="46"/>
      <c r="IO430" s="46"/>
      <c r="IP430" s="46"/>
      <c r="IQ430" s="46"/>
      <c r="IR430" s="46"/>
      <c r="IS430" s="46"/>
      <c r="IT430" s="46"/>
      <c r="IU430" s="46"/>
      <c r="IV430" s="46"/>
      <c r="IW430" s="46"/>
    </row>
    <row r="431" spans="1:257" s="1" customFormat="1" ht="9" customHeight="1">
      <c r="A431" s="43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5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6"/>
      <c r="CD431" s="46"/>
      <c r="CE431" s="46"/>
      <c r="CF431" s="46"/>
      <c r="CG431" s="46"/>
      <c r="CH431" s="46"/>
      <c r="CI431" s="46"/>
      <c r="CJ431" s="46"/>
      <c r="CK431" s="46"/>
      <c r="CL431" s="46"/>
      <c r="CM431" s="46"/>
      <c r="CN431" s="46"/>
      <c r="CO431" s="46"/>
      <c r="CP431" s="46"/>
      <c r="CQ431" s="46"/>
      <c r="CR431" s="46"/>
      <c r="CS431" s="46"/>
      <c r="CT431" s="46"/>
      <c r="CU431" s="46"/>
      <c r="CV431" s="46"/>
      <c r="CW431" s="46"/>
      <c r="CX431" s="46"/>
      <c r="CY431" s="46"/>
      <c r="CZ431" s="46"/>
      <c r="DA431" s="46"/>
      <c r="DB431" s="46"/>
      <c r="DC431" s="46"/>
      <c r="DD431" s="46"/>
      <c r="DE431" s="46"/>
      <c r="DF431" s="46"/>
      <c r="DG431" s="46"/>
      <c r="DH431" s="46"/>
      <c r="DI431" s="46"/>
      <c r="DJ431" s="46"/>
      <c r="DK431" s="46"/>
      <c r="DL431" s="46"/>
      <c r="DM431" s="46"/>
      <c r="DN431" s="46"/>
      <c r="DO431" s="46"/>
      <c r="DP431" s="46"/>
      <c r="DQ431" s="46"/>
      <c r="DR431" s="46"/>
      <c r="DS431" s="46"/>
      <c r="DT431" s="46"/>
      <c r="DU431" s="46"/>
      <c r="DV431" s="46"/>
      <c r="DW431" s="46"/>
      <c r="DX431" s="46"/>
      <c r="DY431" s="46"/>
      <c r="DZ431" s="46"/>
      <c r="EA431" s="46"/>
      <c r="EB431" s="46"/>
      <c r="EC431" s="46"/>
      <c r="ED431" s="46"/>
      <c r="EE431" s="46"/>
      <c r="EF431" s="46"/>
      <c r="EG431" s="46"/>
      <c r="EH431" s="46"/>
      <c r="EI431" s="46"/>
      <c r="EJ431" s="46"/>
      <c r="EK431" s="46"/>
      <c r="EL431" s="46"/>
      <c r="EM431" s="46"/>
      <c r="EN431" s="46"/>
      <c r="EO431" s="46"/>
      <c r="EP431" s="46"/>
      <c r="EQ431" s="46"/>
      <c r="ER431" s="46"/>
      <c r="ES431" s="46"/>
      <c r="ET431" s="46"/>
      <c r="EU431" s="46"/>
      <c r="EV431" s="46"/>
      <c r="EW431" s="46"/>
      <c r="EX431" s="46"/>
      <c r="EY431" s="46"/>
      <c r="EZ431" s="46"/>
      <c r="FA431" s="46"/>
      <c r="FB431" s="46"/>
      <c r="FC431" s="46"/>
      <c r="FD431" s="46"/>
      <c r="FE431" s="46"/>
      <c r="FF431" s="46"/>
      <c r="FG431" s="46"/>
      <c r="FH431" s="46"/>
      <c r="FI431" s="46"/>
      <c r="FJ431" s="46"/>
      <c r="FK431" s="46"/>
      <c r="FL431" s="46"/>
      <c r="FM431" s="46"/>
      <c r="FN431" s="46"/>
      <c r="FO431" s="46"/>
      <c r="FP431" s="46"/>
      <c r="FQ431" s="46"/>
      <c r="FR431" s="46"/>
      <c r="FS431" s="46"/>
      <c r="FT431" s="46"/>
      <c r="FU431" s="46"/>
      <c r="FV431" s="46"/>
      <c r="FW431" s="46"/>
      <c r="FX431" s="46"/>
      <c r="FY431" s="46"/>
      <c r="FZ431" s="46"/>
      <c r="GA431" s="46"/>
      <c r="GB431" s="46"/>
      <c r="GC431" s="46"/>
      <c r="GD431" s="46"/>
      <c r="GE431" s="46"/>
      <c r="GF431" s="46"/>
      <c r="GG431" s="46"/>
      <c r="GH431" s="46"/>
      <c r="GI431" s="46"/>
      <c r="GJ431" s="46"/>
      <c r="GK431" s="46"/>
      <c r="GL431" s="46"/>
      <c r="GM431" s="46"/>
      <c r="GN431" s="46"/>
      <c r="GO431" s="46"/>
      <c r="GP431" s="46"/>
      <c r="GQ431" s="46"/>
      <c r="GR431" s="46"/>
      <c r="GS431" s="46"/>
      <c r="GT431" s="46"/>
      <c r="GU431" s="46"/>
      <c r="GV431" s="46"/>
      <c r="GW431" s="46"/>
      <c r="GX431" s="46"/>
      <c r="GY431" s="46"/>
      <c r="GZ431" s="46"/>
      <c r="HA431" s="46"/>
      <c r="HB431" s="46"/>
      <c r="HC431" s="46"/>
      <c r="HD431" s="46"/>
      <c r="HE431" s="46"/>
      <c r="HF431" s="46"/>
      <c r="HG431" s="46"/>
      <c r="HH431" s="46"/>
      <c r="HI431" s="46"/>
      <c r="HJ431" s="46"/>
      <c r="HK431" s="46"/>
      <c r="HL431" s="46"/>
      <c r="HM431" s="46"/>
      <c r="HN431" s="46"/>
      <c r="HO431" s="46"/>
      <c r="HP431" s="46"/>
      <c r="HQ431" s="46"/>
      <c r="HR431" s="46"/>
      <c r="HS431" s="46"/>
      <c r="HT431" s="46"/>
      <c r="HU431" s="46"/>
      <c r="HV431" s="46"/>
      <c r="HW431" s="46"/>
      <c r="HX431" s="46"/>
      <c r="HY431" s="46"/>
      <c r="HZ431" s="46"/>
      <c r="IA431" s="46"/>
      <c r="IB431" s="46"/>
      <c r="IC431" s="46"/>
      <c r="ID431" s="46"/>
      <c r="IE431" s="46"/>
      <c r="IF431" s="46"/>
      <c r="IG431" s="46"/>
      <c r="IH431" s="46"/>
      <c r="II431" s="46"/>
      <c r="IJ431" s="46"/>
      <c r="IK431" s="46"/>
      <c r="IL431" s="46"/>
      <c r="IM431" s="46"/>
      <c r="IN431" s="46"/>
      <c r="IO431" s="46"/>
      <c r="IP431" s="46"/>
      <c r="IQ431" s="46"/>
      <c r="IR431" s="46"/>
      <c r="IS431" s="46"/>
      <c r="IT431" s="46"/>
      <c r="IU431" s="46"/>
      <c r="IV431" s="46"/>
      <c r="IW431" s="46"/>
    </row>
    <row r="432" spans="1:257" s="1" customFormat="1" ht="9" customHeight="1">
      <c r="A432" s="43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5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6"/>
      <c r="CD432" s="46"/>
      <c r="CE432" s="46"/>
      <c r="CF432" s="46"/>
      <c r="CG432" s="46"/>
      <c r="CH432" s="46"/>
      <c r="CI432" s="46"/>
      <c r="CJ432" s="46"/>
      <c r="CK432" s="46"/>
      <c r="CL432" s="46"/>
      <c r="CM432" s="46"/>
      <c r="CN432" s="46"/>
      <c r="CO432" s="46"/>
      <c r="CP432" s="46"/>
      <c r="CQ432" s="46"/>
      <c r="CR432" s="46"/>
      <c r="CS432" s="46"/>
      <c r="CT432" s="46"/>
      <c r="CU432" s="46"/>
      <c r="CV432" s="46"/>
      <c r="CW432" s="46"/>
      <c r="CX432" s="46"/>
      <c r="CY432" s="46"/>
      <c r="CZ432" s="46"/>
      <c r="DA432" s="46"/>
      <c r="DB432" s="46"/>
      <c r="DC432" s="46"/>
      <c r="DD432" s="46"/>
      <c r="DE432" s="46"/>
      <c r="DF432" s="46"/>
      <c r="DG432" s="46"/>
      <c r="DH432" s="46"/>
      <c r="DI432" s="46"/>
      <c r="DJ432" s="46"/>
      <c r="DK432" s="46"/>
      <c r="DL432" s="46"/>
      <c r="DM432" s="46"/>
      <c r="DN432" s="46"/>
      <c r="DO432" s="46"/>
      <c r="DP432" s="46"/>
      <c r="DQ432" s="46"/>
      <c r="DR432" s="46"/>
      <c r="DS432" s="46"/>
      <c r="DT432" s="46"/>
      <c r="DU432" s="46"/>
      <c r="DV432" s="46"/>
      <c r="DW432" s="46"/>
      <c r="DX432" s="46"/>
      <c r="DY432" s="46"/>
      <c r="DZ432" s="46"/>
      <c r="EA432" s="46"/>
      <c r="EB432" s="46"/>
      <c r="EC432" s="46"/>
      <c r="ED432" s="46"/>
      <c r="EE432" s="46"/>
      <c r="EF432" s="46"/>
      <c r="EG432" s="46"/>
      <c r="EH432" s="46"/>
      <c r="EI432" s="46"/>
      <c r="EJ432" s="46"/>
      <c r="EK432" s="46"/>
      <c r="EL432" s="46"/>
      <c r="EM432" s="46"/>
      <c r="EN432" s="46"/>
      <c r="EO432" s="46"/>
      <c r="EP432" s="46"/>
      <c r="EQ432" s="46"/>
      <c r="ER432" s="46"/>
      <c r="ES432" s="46"/>
      <c r="ET432" s="46"/>
      <c r="EU432" s="46"/>
      <c r="EV432" s="46"/>
      <c r="EW432" s="46"/>
      <c r="EX432" s="46"/>
      <c r="EY432" s="46"/>
      <c r="EZ432" s="46"/>
      <c r="FA432" s="46"/>
      <c r="FB432" s="46"/>
      <c r="FC432" s="46"/>
      <c r="FD432" s="46"/>
      <c r="FE432" s="46"/>
      <c r="FF432" s="46"/>
      <c r="FG432" s="46"/>
      <c r="FH432" s="46"/>
      <c r="FI432" s="46"/>
      <c r="FJ432" s="46"/>
      <c r="FK432" s="46"/>
      <c r="FL432" s="46"/>
      <c r="FM432" s="46"/>
      <c r="FN432" s="46"/>
      <c r="FO432" s="46"/>
      <c r="FP432" s="46"/>
      <c r="FQ432" s="46"/>
      <c r="FR432" s="46"/>
      <c r="FS432" s="46"/>
      <c r="FT432" s="46"/>
      <c r="FU432" s="46"/>
      <c r="FV432" s="46"/>
      <c r="FW432" s="46"/>
      <c r="FX432" s="46"/>
      <c r="FY432" s="46"/>
      <c r="FZ432" s="46"/>
      <c r="GA432" s="46"/>
      <c r="GB432" s="46"/>
      <c r="GC432" s="46"/>
      <c r="GD432" s="46"/>
      <c r="GE432" s="46"/>
      <c r="GF432" s="46"/>
      <c r="GG432" s="46"/>
      <c r="GH432" s="46"/>
      <c r="GI432" s="46"/>
      <c r="GJ432" s="46"/>
      <c r="GK432" s="46"/>
      <c r="GL432" s="46"/>
      <c r="GM432" s="46"/>
      <c r="GN432" s="46"/>
      <c r="GO432" s="46"/>
      <c r="GP432" s="46"/>
      <c r="GQ432" s="46"/>
      <c r="GR432" s="46"/>
      <c r="GS432" s="46"/>
      <c r="GT432" s="46"/>
      <c r="GU432" s="46"/>
      <c r="GV432" s="46"/>
      <c r="GW432" s="46"/>
      <c r="GX432" s="46"/>
      <c r="GY432" s="46"/>
      <c r="GZ432" s="46"/>
      <c r="HA432" s="46"/>
      <c r="HB432" s="46"/>
      <c r="HC432" s="46"/>
      <c r="HD432" s="46"/>
      <c r="HE432" s="46"/>
      <c r="HF432" s="46"/>
      <c r="HG432" s="46"/>
      <c r="HH432" s="46"/>
      <c r="HI432" s="46"/>
      <c r="HJ432" s="46"/>
      <c r="HK432" s="46"/>
      <c r="HL432" s="46"/>
      <c r="HM432" s="46"/>
      <c r="HN432" s="46"/>
      <c r="HO432" s="46"/>
      <c r="HP432" s="46"/>
      <c r="HQ432" s="46"/>
      <c r="HR432" s="46"/>
      <c r="HS432" s="46"/>
      <c r="HT432" s="46"/>
      <c r="HU432" s="46"/>
      <c r="HV432" s="46"/>
      <c r="HW432" s="46"/>
      <c r="HX432" s="46"/>
      <c r="HY432" s="46"/>
      <c r="HZ432" s="46"/>
      <c r="IA432" s="46"/>
      <c r="IB432" s="46"/>
      <c r="IC432" s="46"/>
      <c r="ID432" s="46"/>
      <c r="IE432" s="46"/>
      <c r="IF432" s="46"/>
      <c r="IG432" s="46"/>
      <c r="IH432" s="46"/>
      <c r="II432" s="46"/>
      <c r="IJ432" s="46"/>
      <c r="IK432" s="46"/>
      <c r="IL432" s="46"/>
      <c r="IM432" s="46"/>
      <c r="IN432" s="46"/>
      <c r="IO432" s="46"/>
      <c r="IP432" s="46"/>
      <c r="IQ432" s="46"/>
      <c r="IR432" s="46"/>
      <c r="IS432" s="46"/>
      <c r="IT432" s="46"/>
      <c r="IU432" s="46"/>
      <c r="IV432" s="46"/>
      <c r="IW432" s="46"/>
    </row>
    <row r="433" spans="1:257" s="1" customFormat="1" ht="9" customHeight="1">
      <c r="A433" s="43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5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6"/>
      <c r="CD433" s="46"/>
      <c r="CE433" s="46"/>
      <c r="CF433" s="46"/>
      <c r="CG433" s="46"/>
      <c r="CH433" s="46"/>
      <c r="CI433" s="46"/>
      <c r="CJ433" s="46"/>
      <c r="CK433" s="46"/>
      <c r="CL433" s="46"/>
      <c r="CM433" s="46"/>
      <c r="CN433" s="46"/>
      <c r="CO433" s="46"/>
      <c r="CP433" s="46"/>
      <c r="CQ433" s="46"/>
      <c r="CR433" s="46"/>
      <c r="CS433" s="46"/>
      <c r="CT433" s="46"/>
      <c r="CU433" s="46"/>
      <c r="CV433" s="46"/>
      <c r="CW433" s="46"/>
      <c r="CX433" s="46"/>
      <c r="CY433" s="46"/>
      <c r="CZ433" s="46"/>
      <c r="DA433" s="46"/>
      <c r="DB433" s="46"/>
      <c r="DC433" s="46"/>
      <c r="DD433" s="46"/>
      <c r="DE433" s="46"/>
      <c r="DF433" s="46"/>
      <c r="DG433" s="46"/>
      <c r="DH433" s="46"/>
      <c r="DI433" s="46"/>
      <c r="DJ433" s="46"/>
      <c r="DK433" s="46"/>
      <c r="DL433" s="46"/>
      <c r="DM433" s="46"/>
      <c r="DN433" s="46"/>
      <c r="DO433" s="46"/>
      <c r="DP433" s="46"/>
      <c r="DQ433" s="46"/>
      <c r="DR433" s="46"/>
      <c r="DS433" s="46"/>
      <c r="DT433" s="46"/>
      <c r="DU433" s="46"/>
      <c r="DV433" s="46"/>
      <c r="DW433" s="46"/>
      <c r="DX433" s="46"/>
      <c r="DY433" s="46"/>
      <c r="DZ433" s="46"/>
      <c r="EA433" s="46"/>
      <c r="EB433" s="46"/>
      <c r="EC433" s="46"/>
      <c r="ED433" s="46"/>
      <c r="EE433" s="46"/>
      <c r="EF433" s="46"/>
      <c r="EG433" s="46"/>
      <c r="EH433" s="46"/>
      <c r="EI433" s="46"/>
      <c r="EJ433" s="46"/>
      <c r="EK433" s="46"/>
      <c r="EL433" s="46"/>
      <c r="EM433" s="46"/>
      <c r="EN433" s="46"/>
      <c r="EO433" s="46"/>
      <c r="EP433" s="46"/>
      <c r="EQ433" s="46"/>
      <c r="ER433" s="46"/>
      <c r="ES433" s="46"/>
      <c r="ET433" s="46"/>
      <c r="EU433" s="46"/>
      <c r="EV433" s="46"/>
      <c r="EW433" s="46"/>
      <c r="EX433" s="46"/>
      <c r="EY433" s="46"/>
      <c r="EZ433" s="46"/>
      <c r="FA433" s="46"/>
      <c r="FB433" s="46"/>
      <c r="FC433" s="46"/>
      <c r="FD433" s="46"/>
      <c r="FE433" s="46"/>
      <c r="FF433" s="46"/>
      <c r="FG433" s="46"/>
      <c r="FH433" s="46"/>
      <c r="FI433" s="46"/>
      <c r="FJ433" s="46"/>
      <c r="FK433" s="46"/>
      <c r="FL433" s="46"/>
      <c r="FM433" s="46"/>
      <c r="FN433" s="46"/>
      <c r="FO433" s="46"/>
      <c r="FP433" s="46"/>
      <c r="FQ433" s="46"/>
      <c r="FR433" s="46"/>
      <c r="FS433" s="46"/>
      <c r="FT433" s="46"/>
      <c r="FU433" s="46"/>
      <c r="FV433" s="46"/>
      <c r="FW433" s="46"/>
      <c r="FX433" s="46"/>
      <c r="FY433" s="46"/>
      <c r="FZ433" s="46"/>
      <c r="GA433" s="46"/>
      <c r="GB433" s="46"/>
      <c r="GC433" s="46"/>
      <c r="GD433" s="46"/>
      <c r="GE433" s="46"/>
      <c r="GF433" s="46"/>
      <c r="GG433" s="46"/>
      <c r="GH433" s="46"/>
      <c r="GI433" s="46"/>
      <c r="GJ433" s="46"/>
      <c r="GK433" s="46"/>
      <c r="GL433" s="46"/>
      <c r="GM433" s="46"/>
      <c r="GN433" s="46"/>
      <c r="GO433" s="46"/>
      <c r="GP433" s="46"/>
      <c r="GQ433" s="46"/>
      <c r="GR433" s="46"/>
      <c r="GS433" s="46"/>
      <c r="GT433" s="46"/>
      <c r="GU433" s="46"/>
      <c r="GV433" s="46"/>
      <c r="GW433" s="46"/>
      <c r="GX433" s="46"/>
      <c r="GY433" s="46"/>
      <c r="GZ433" s="46"/>
      <c r="HA433" s="46"/>
      <c r="HB433" s="46"/>
      <c r="HC433" s="46"/>
      <c r="HD433" s="46"/>
      <c r="HE433" s="46"/>
      <c r="HF433" s="46"/>
      <c r="HG433" s="46"/>
      <c r="HH433" s="46"/>
      <c r="HI433" s="46"/>
      <c r="HJ433" s="46"/>
      <c r="HK433" s="46"/>
      <c r="HL433" s="46"/>
      <c r="HM433" s="46"/>
      <c r="HN433" s="46"/>
      <c r="HO433" s="46"/>
      <c r="HP433" s="46"/>
      <c r="HQ433" s="46"/>
      <c r="HR433" s="46"/>
      <c r="HS433" s="46"/>
      <c r="HT433" s="46"/>
      <c r="HU433" s="46"/>
      <c r="HV433" s="46"/>
      <c r="HW433" s="46"/>
      <c r="HX433" s="46"/>
      <c r="HY433" s="46"/>
      <c r="HZ433" s="46"/>
      <c r="IA433" s="46"/>
      <c r="IB433" s="46"/>
      <c r="IC433" s="46"/>
      <c r="ID433" s="46"/>
      <c r="IE433" s="46"/>
      <c r="IF433" s="46"/>
      <c r="IG433" s="46"/>
      <c r="IH433" s="46"/>
      <c r="II433" s="46"/>
      <c r="IJ433" s="46"/>
      <c r="IK433" s="46"/>
      <c r="IL433" s="46"/>
      <c r="IM433" s="46"/>
      <c r="IN433" s="46"/>
      <c r="IO433" s="46"/>
      <c r="IP433" s="46"/>
      <c r="IQ433" s="46"/>
      <c r="IR433" s="46"/>
      <c r="IS433" s="46"/>
      <c r="IT433" s="46"/>
      <c r="IU433" s="46"/>
      <c r="IV433" s="46"/>
      <c r="IW433" s="46"/>
    </row>
    <row r="434" spans="1:257" s="1" customFormat="1" ht="9" customHeight="1">
      <c r="A434" s="43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5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6"/>
      <c r="CD434" s="46"/>
      <c r="CE434" s="46"/>
      <c r="CF434" s="46"/>
      <c r="CG434" s="46"/>
      <c r="CH434" s="46"/>
      <c r="CI434" s="46"/>
      <c r="CJ434" s="46"/>
      <c r="CK434" s="46"/>
      <c r="CL434" s="46"/>
      <c r="CM434" s="46"/>
      <c r="CN434" s="46"/>
      <c r="CO434" s="46"/>
      <c r="CP434" s="46"/>
      <c r="CQ434" s="46"/>
      <c r="CR434" s="46"/>
      <c r="CS434" s="46"/>
      <c r="CT434" s="46"/>
      <c r="CU434" s="46"/>
      <c r="CV434" s="46"/>
      <c r="CW434" s="46"/>
      <c r="CX434" s="46"/>
      <c r="CY434" s="46"/>
      <c r="CZ434" s="46"/>
      <c r="DA434" s="46"/>
      <c r="DB434" s="46"/>
      <c r="DC434" s="46"/>
      <c r="DD434" s="46"/>
      <c r="DE434" s="46"/>
      <c r="DF434" s="46"/>
      <c r="DG434" s="46"/>
      <c r="DH434" s="46"/>
      <c r="DI434" s="46"/>
      <c r="DJ434" s="46"/>
      <c r="DK434" s="46"/>
      <c r="DL434" s="46"/>
      <c r="DM434" s="46"/>
      <c r="DN434" s="46"/>
      <c r="DO434" s="46"/>
      <c r="DP434" s="46"/>
      <c r="DQ434" s="46"/>
      <c r="DR434" s="46"/>
      <c r="DS434" s="46"/>
      <c r="DT434" s="46"/>
      <c r="DU434" s="46"/>
      <c r="DV434" s="46"/>
      <c r="DW434" s="46"/>
      <c r="DX434" s="46"/>
      <c r="DY434" s="46"/>
      <c r="DZ434" s="46"/>
      <c r="EA434" s="46"/>
      <c r="EB434" s="46"/>
      <c r="EC434" s="46"/>
      <c r="ED434" s="46"/>
      <c r="EE434" s="46"/>
      <c r="EF434" s="46"/>
      <c r="EG434" s="46"/>
      <c r="EH434" s="46"/>
      <c r="EI434" s="46"/>
      <c r="EJ434" s="46"/>
      <c r="EK434" s="46"/>
      <c r="EL434" s="46"/>
      <c r="EM434" s="46"/>
      <c r="EN434" s="46"/>
      <c r="EO434" s="46"/>
      <c r="EP434" s="46"/>
      <c r="EQ434" s="46"/>
      <c r="ER434" s="46"/>
      <c r="ES434" s="46"/>
      <c r="ET434" s="46"/>
      <c r="EU434" s="46"/>
      <c r="EV434" s="46"/>
      <c r="EW434" s="46"/>
      <c r="EX434" s="46"/>
      <c r="EY434" s="46"/>
      <c r="EZ434" s="46"/>
      <c r="FA434" s="46"/>
      <c r="FB434" s="46"/>
      <c r="FC434" s="46"/>
      <c r="FD434" s="46"/>
      <c r="FE434" s="46"/>
      <c r="FF434" s="46"/>
      <c r="FG434" s="46"/>
      <c r="FH434" s="46"/>
      <c r="FI434" s="46"/>
      <c r="FJ434" s="46"/>
      <c r="FK434" s="46"/>
      <c r="FL434" s="46"/>
      <c r="FM434" s="46"/>
      <c r="FN434" s="46"/>
      <c r="FO434" s="46"/>
      <c r="FP434" s="46"/>
      <c r="FQ434" s="46"/>
      <c r="FR434" s="46"/>
      <c r="FS434" s="46"/>
      <c r="FT434" s="46"/>
      <c r="FU434" s="46"/>
      <c r="FV434" s="46"/>
      <c r="FW434" s="46"/>
      <c r="FX434" s="46"/>
      <c r="FY434" s="46"/>
      <c r="FZ434" s="46"/>
      <c r="GA434" s="46"/>
      <c r="GB434" s="46"/>
      <c r="GC434" s="46"/>
      <c r="GD434" s="46"/>
      <c r="GE434" s="46"/>
      <c r="GF434" s="46"/>
      <c r="GG434" s="46"/>
      <c r="GH434" s="46"/>
      <c r="GI434" s="46"/>
      <c r="GJ434" s="46"/>
      <c r="GK434" s="46"/>
      <c r="GL434" s="46"/>
      <c r="GM434" s="46"/>
      <c r="GN434" s="46"/>
      <c r="GO434" s="46"/>
      <c r="GP434" s="46"/>
      <c r="GQ434" s="46"/>
      <c r="GR434" s="46"/>
      <c r="GS434" s="46"/>
      <c r="GT434" s="46"/>
      <c r="GU434" s="46"/>
      <c r="GV434" s="46"/>
      <c r="GW434" s="46"/>
      <c r="GX434" s="46"/>
      <c r="GY434" s="46"/>
      <c r="GZ434" s="46"/>
      <c r="HA434" s="46"/>
      <c r="HB434" s="46"/>
      <c r="HC434" s="46"/>
      <c r="HD434" s="46"/>
      <c r="HE434" s="46"/>
      <c r="HF434" s="46"/>
      <c r="HG434" s="46"/>
      <c r="HH434" s="46"/>
      <c r="HI434" s="46"/>
      <c r="HJ434" s="46"/>
      <c r="HK434" s="46"/>
      <c r="HL434" s="46"/>
      <c r="HM434" s="46"/>
      <c r="HN434" s="46"/>
      <c r="HO434" s="46"/>
      <c r="HP434" s="46"/>
      <c r="HQ434" s="46"/>
      <c r="HR434" s="46"/>
      <c r="HS434" s="46"/>
      <c r="HT434" s="46"/>
      <c r="HU434" s="46"/>
      <c r="HV434" s="46"/>
      <c r="HW434" s="46"/>
      <c r="HX434" s="46"/>
      <c r="HY434" s="46"/>
      <c r="HZ434" s="46"/>
      <c r="IA434" s="46"/>
      <c r="IB434" s="46"/>
      <c r="IC434" s="46"/>
      <c r="ID434" s="46"/>
      <c r="IE434" s="46"/>
      <c r="IF434" s="46"/>
      <c r="IG434" s="46"/>
      <c r="IH434" s="46"/>
      <c r="II434" s="46"/>
      <c r="IJ434" s="46"/>
      <c r="IK434" s="46"/>
      <c r="IL434" s="46"/>
      <c r="IM434" s="46"/>
      <c r="IN434" s="46"/>
      <c r="IO434" s="46"/>
      <c r="IP434" s="46"/>
      <c r="IQ434" s="46"/>
      <c r="IR434" s="46"/>
      <c r="IS434" s="46"/>
      <c r="IT434" s="46"/>
      <c r="IU434" s="46"/>
      <c r="IV434" s="46"/>
      <c r="IW434" s="46"/>
    </row>
    <row r="435" spans="1:257" s="1" customFormat="1" ht="9" customHeight="1">
      <c r="A435" s="43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5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6"/>
      <c r="CD435" s="46"/>
      <c r="CE435" s="46"/>
      <c r="CF435" s="46"/>
      <c r="CG435" s="46"/>
      <c r="CH435" s="46"/>
      <c r="CI435" s="46"/>
      <c r="CJ435" s="46"/>
      <c r="CK435" s="46"/>
      <c r="CL435" s="46"/>
      <c r="CM435" s="46"/>
      <c r="CN435" s="46"/>
      <c r="CO435" s="46"/>
      <c r="CP435" s="46"/>
      <c r="CQ435" s="46"/>
      <c r="CR435" s="46"/>
      <c r="CS435" s="46"/>
      <c r="CT435" s="46"/>
      <c r="CU435" s="46"/>
      <c r="CV435" s="46"/>
      <c r="CW435" s="46"/>
      <c r="CX435" s="46"/>
      <c r="CY435" s="46"/>
      <c r="CZ435" s="46"/>
      <c r="DA435" s="46"/>
      <c r="DB435" s="46"/>
      <c r="DC435" s="46"/>
      <c r="DD435" s="46"/>
      <c r="DE435" s="46"/>
      <c r="DF435" s="46"/>
      <c r="DG435" s="46"/>
      <c r="DH435" s="46"/>
      <c r="DI435" s="46"/>
      <c r="DJ435" s="46"/>
      <c r="DK435" s="46"/>
      <c r="DL435" s="46"/>
      <c r="DM435" s="46"/>
      <c r="DN435" s="46"/>
      <c r="DO435" s="46"/>
      <c r="DP435" s="46"/>
      <c r="DQ435" s="46"/>
      <c r="DR435" s="46"/>
      <c r="DS435" s="46"/>
      <c r="DT435" s="46"/>
      <c r="DU435" s="46"/>
      <c r="DV435" s="46"/>
      <c r="DW435" s="46"/>
      <c r="DX435" s="46"/>
      <c r="DY435" s="46"/>
      <c r="DZ435" s="46"/>
      <c r="EA435" s="46"/>
      <c r="EB435" s="46"/>
      <c r="EC435" s="46"/>
      <c r="ED435" s="46"/>
      <c r="EE435" s="46"/>
      <c r="EF435" s="46"/>
      <c r="EG435" s="46"/>
      <c r="EH435" s="46"/>
      <c r="EI435" s="46"/>
      <c r="EJ435" s="46"/>
      <c r="EK435" s="46"/>
      <c r="EL435" s="46"/>
      <c r="EM435" s="46"/>
      <c r="EN435" s="46"/>
      <c r="EO435" s="46"/>
      <c r="EP435" s="46"/>
      <c r="EQ435" s="46"/>
      <c r="ER435" s="46"/>
      <c r="ES435" s="46"/>
      <c r="ET435" s="46"/>
      <c r="EU435" s="46"/>
      <c r="EV435" s="46"/>
      <c r="EW435" s="46"/>
      <c r="EX435" s="46"/>
      <c r="EY435" s="46"/>
      <c r="EZ435" s="46"/>
      <c r="FA435" s="46"/>
      <c r="FB435" s="46"/>
      <c r="FC435" s="46"/>
      <c r="FD435" s="46"/>
      <c r="FE435" s="46"/>
      <c r="FF435" s="46"/>
      <c r="FG435" s="46"/>
      <c r="FH435" s="46"/>
      <c r="FI435" s="46"/>
      <c r="FJ435" s="46"/>
      <c r="FK435" s="46"/>
      <c r="FL435" s="46"/>
      <c r="FM435" s="46"/>
      <c r="FN435" s="46"/>
      <c r="FO435" s="46"/>
      <c r="FP435" s="46"/>
      <c r="FQ435" s="46"/>
      <c r="FR435" s="46"/>
      <c r="FS435" s="46"/>
      <c r="FT435" s="46"/>
      <c r="FU435" s="46"/>
      <c r="FV435" s="46"/>
      <c r="FW435" s="46"/>
      <c r="FX435" s="46"/>
      <c r="FY435" s="46"/>
      <c r="FZ435" s="46"/>
      <c r="GA435" s="46"/>
      <c r="GB435" s="46"/>
      <c r="GC435" s="46"/>
      <c r="GD435" s="46"/>
      <c r="GE435" s="46"/>
      <c r="GF435" s="46"/>
      <c r="GG435" s="46"/>
      <c r="GH435" s="46"/>
      <c r="GI435" s="46"/>
      <c r="GJ435" s="46"/>
      <c r="GK435" s="46"/>
      <c r="GL435" s="46"/>
      <c r="GM435" s="46"/>
      <c r="GN435" s="46"/>
      <c r="GO435" s="46"/>
      <c r="GP435" s="46"/>
      <c r="GQ435" s="46"/>
      <c r="GR435" s="46"/>
      <c r="GS435" s="46"/>
      <c r="GT435" s="46"/>
      <c r="GU435" s="46"/>
      <c r="GV435" s="46"/>
      <c r="GW435" s="46"/>
      <c r="GX435" s="46"/>
      <c r="GY435" s="46"/>
      <c r="GZ435" s="46"/>
      <c r="HA435" s="46"/>
      <c r="HB435" s="46"/>
      <c r="HC435" s="46"/>
      <c r="HD435" s="46"/>
      <c r="HE435" s="46"/>
      <c r="HF435" s="46"/>
      <c r="HG435" s="46"/>
      <c r="HH435" s="46"/>
      <c r="HI435" s="46"/>
      <c r="HJ435" s="46"/>
      <c r="HK435" s="46"/>
      <c r="HL435" s="46"/>
      <c r="HM435" s="46"/>
      <c r="HN435" s="46"/>
      <c r="HO435" s="46"/>
      <c r="HP435" s="46"/>
      <c r="HQ435" s="46"/>
      <c r="HR435" s="46"/>
      <c r="HS435" s="46"/>
      <c r="HT435" s="46"/>
      <c r="HU435" s="46"/>
      <c r="HV435" s="46"/>
      <c r="HW435" s="46"/>
      <c r="HX435" s="46"/>
      <c r="HY435" s="46"/>
      <c r="HZ435" s="46"/>
      <c r="IA435" s="46"/>
      <c r="IB435" s="46"/>
      <c r="IC435" s="46"/>
      <c r="ID435" s="46"/>
      <c r="IE435" s="46"/>
      <c r="IF435" s="46"/>
      <c r="IG435" s="46"/>
      <c r="IH435" s="46"/>
      <c r="II435" s="46"/>
      <c r="IJ435" s="46"/>
      <c r="IK435" s="46"/>
      <c r="IL435" s="46"/>
      <c r="IM435" s="46"/>
      <c r="IN435" s="46"/>
      <c r="IO435" s="46"/>
      <c r="IP435" s="46"/>
      <c r="IQ435" s="46"/>
      <c r="IR435" s="46"/>
      <c r="IS435" s="46"/>
      <c r="IT435" s="46"/>
      <c r="IU435" s="46"/>
      <c r="IV435" s="46"/>
      <c r="IW435" s="46"/>
    </row>
    <row r="436" spans="1:257" s="1" customFormat="1" ht="9" customHeight="1">
      <c r="A436" s="43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5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6"/>
      <c r="CD436" s="46"/>
      <c r="CE436" s="46"/>
      <c r="CF436" s="46"/>
      <c r="CG436" s="46"/>
      <c r="CH436" s="46"/>
      <c r="CI436" s="46"/>
      <c r="CJ436" s="46"/>
      <c r="CK436" s="46"/>
      <c r="CL436" s="46"/>
      <c r="CM436" s="46"/>
      <c r="CN436" s="46"/>
      <c r="CO436" s="46"/>
      <c r="CP436" s="46"/>
      <c r="CQ436" s="46"/>
      <c r="CR436" s="46"/>
      <c r="CS436" s="46"/>
      <c r="CT436" s="46"/>
      <c r="CU436" s="46"/>
      <c r="CV436" s="46"/>
      <c r="CW436" s="46"/>
      <c r="CX436" s="46"/>
      <c r="CY436" s="46"/>
      <c r="CZ436" s="46"/>
      <c r="DA436" s="46"/>
      <c r="DB436" s="46"/>
      <c r="DC436" s="46"/>
      <c r="DD436" s="46"/>
      <c r="DE436" s="46"/>
      <c r="DF436" s="46"/>
      <c r="DG436" s="46"/>
      <c r="DH436" s="46"/>
      <c r="DI436" s="46"/>
      <c r="DJ436" s="46"/>
      <c r="DK436" s="46"/>
      <c r="DL436" s="46"/>
      <c r="DM436" s="46"/>
      <c r="DN436" s="46"/>
      <c r="DO436" s="46"/>
      <c r="DP436" s="46"/>
      <c r="DQ436" s="46"/>
      <c r="DR436" s="46"/>
      <c r="DS436" s="46"/>
      <c r="DT436" s="46"/>
      <c r="DU436" s="46"/>
      <c r="DV436" s="46"/>
      <c r="DW436" s="46"/>
      <c r="DX436" s="46"/>
      <c r="DY436" s="46"/>
      <c r="DZ436" s="46"/>
      <c r="EA436" s="46"/>
      <c r="EB436" s="46"/>
      <c r="EC436" s="46"/>
      <c r="ED436" s="46"/>
      <c r="EE436" s="46"/>
      <c r="EF436" s="46"/>
      <c r="EG436" s="46"/>
      <c r="EH436" s="46"/>
      <c r="EI436" s="46"/>
      <c r="EJ436" s="46"/>
      <c r="EK436" s="46"/>
      <c r="EL436" s="46"/>
      <c r="EM436" s="46"/>
      <c r="EN436" s="46"/>
      <c r="EO436" s="46"/>
      <c r="EP436" s="46"/>
      <c r="EQ436" s="46"/>
      <c r="ER436" s="46"/>
      <c r="ES436" s="46"/>
      <c r="ET436" s="46"/>
      <c r="EU436" s="46"/>
      <c r="EV436" s="46"/>
      <c r="EW436" s="46"/>
      <c r="EX436" s="46"/>
      <c r="EY436" s="46"/>
      <c r="EZ436" s="46"/>
      <c r="FA436" s="46"/>
      <c r="FB436" s="46"/>
      <c r="FC436" s="46"/>
      <c r="FD436" s="46"/>
      <c r="FE436" s="46"/>
      <c r="FF436" s="46"/>
      <c r="FG436" s="46"/>
      <c r="FH436" s="46"/>
      <c r="FI436" s="46"/>
      <c r="FJ436" s="46"/>
      <c r="FK436" s="46"/>
      <c r="FL436" s="46"/>
      <c r="FM436" s="46"/>
      <c r="FN436" s="46"/>
      <c r="FO436" s="46"/>
      <c r="FP436" s="46"/>
      <c r="FQ436" s="46"/>
      <c r="FR436" s="46"/>
      <c r="FS436" s="46"/>
      <c r="FT436" s="46"/>
      <c r="FU436" s="46"/>
      <c r="FV436" s="46"/>
      <c r="FW436" s="46"/>
      <c r="FX436" s="46"/>
      <c r="FY436" s="46"/>
      <c r="FZ436" s="46"/>
      <c r="GA436" s="46"/>
      <c r="GB436" s="46"/>
      <c r="GC436" s="46"/>
      <c r="GD436" s="46"/>
      <c r="GE436" s="46"/>
      <c r="GF436" s="46"/>
      <c r="GG436" s="46"/>
      <c r="GH436" s="46"/>
      <c r="GI436" s="46"/>
      <c r="GJ436" s="46"/>
      <c r="GK436" s="46"/>
      <c r="GL436" s="46"/>
      <c r="GM436" s="46"/>
      <c r="GN436" s="46"/>
      <c r="GO436" s="46"/>
      <c r="GP436" s="46"/>
      <c r="GQ436" s="46"/>
      <c r="GR436" s="46"/>
      <c r="GS436" s="46"/>
      <c r="GT436" s="46"/>
      <c r="GU436" s="46"/>
      <c r="GV436" s="46"/>
      <c r="GW436" s="46"/>
      <c r="GX436" s="46"/>
      <c r="GY436" s="46"/>
      <c r="GZ436" s="46"/>
      <c r="HA436" s="46"/>
      <c r="HB436" s="46"/>
      <c r="HC436" s="46"/>
      <c r="HD436" s="46"/>
      <c r="HE436" s="46"/>
      <c r="HF436" s="46"/>
      <c r="HG436" s="46"/>
      <c r="HH436" s="46"/>
      <c r="HI436" s="46"/>
      <c r="HJ436" s="46"/>
      <c r="HK436" s="46"/>
      <c r="HL436" s="46"/>
      <c r="HM436" s="46"/>
      <c r="HN436" s="46"/>
      <c r="HO436" s="46"/>
      <c r="HP436" s="46"/>
      <c r="HQ436" s="46"/>
      <c r="HR436" s="46"/>
      <c r="HS436" s="46"/>
      <c r="HT436" s="46"/>
      <c r="HU436" s="46"/>
      <c r="HV436" s="46"/>
      <c r="HW436" s="46"/>
      <c r="HX436" s="46"/>
      <c r="HY436" s="46"/>
      <c r="HZ436" s="46"/>
      <c r="IA436" s="46"/>
      <c r="IB436" s="46"/>
      <c r="IC436" s="46"/>
      <c r="ID436" s="46"/>
      <c r="IE436" s="46"/>
      <c r="IF436" s="46"/>
      <c r="IG436" s="46"/>
      <c r="IH436" s="46"/>
      <c r="II436" s="46"/>
      <c r="IJ436" s="46"/>
      <c r="IK436" s="46"/>
      <c r="IL436" s="46"/>
      <c r="IM436" s="46"/>
      <c r="IN436" s="46"/>
      <c r="IO436" s="46"/>
      <c r="IP436" s="46"/>
      <c r="IQ436" s="46"/>
      <c r="IR436" s="46"/>
      <c r="IS436" s="46"/>
      <c r="IT436" s="46"/>
      <c r="IU436" s="46"/>
      <c r="IV436" s="46"/>
      <c r="IW436" s="46"/>
    </row>
    <row r="437" spans="1:257" s="1" customFormat="1" ht="9" customHeight="1">
      <c r="A437" s="43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5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6"/>
      <c r="CD437" s="46"/>
      <c r="CE437" s="46"/>
      <c r="CF437" s="46"/>
      <c r="CG437" s="46"/>
      <c r="CH437" s="46"/>
      <c r="CI437" s="46"/>
      <c r="CJ437" s="46"/>
      <c r="CK437" s="46"/>
      <c r="CL437" s="46"/>
      <c r="CM437" s="46"/>
      <c r="CN437" s="46"/>
      <c r="CO437" s="46"/>
      <c r="CP437" s="46"/>
      <c r="CQ437" s="46"/>
      <c r="CR437" s="46"/>
      <c r="CS437" s="46"/>
      <c r="CT437" s="46"/>
      <c r="CU437" s="46"/>
      <c r="CV437" s="46"/>
      <c r="CW437" s="46"/>
      <c r="CX437" s="46"/>
      <c r="CY437" s="46"/>
      <c r="CZ437" s="46"/>
      <c r="DA437" s="46"/>
      <c r="DB437" s="46"/>
      <c r="DC437" s="46"/>
      <c r="DD437" s="46"/>
      <c r="DE437" s="46"/>
      <c r="DF437" s="46"/>
      <c r="DG437" s="46"/>
      <c r="DH437" s="46"/>
      <c r="DI437" s="46"/>
      <c r="DJ437" s="46"/>
      <c r="DK437" s="46"/>
      <c r="DL437" s="46"/>
      <c r="DM437" s="46"/>
      <c r="DN437" s="46"/>
      <c r="DO437" s="46"/>
      <c r="DP437" s="46"/>
      <c r="DQ437" s="46"/>
      <c r="DR437" s="46"/>
      <c r="DS437" s="46"/>
      <c r="DT437" s="46"/>
      <c r="DU437" s="46"/>
      <c r="DV437" s="46"/>
      <c r="DW437" s="46"/>
      <c r="DX437" s="46"/>
      <c r="DY437" s="46"/>
      <c r="DZ437" s="46"/>
      <c r="EA437" s="46"/>
      <c r="EB437" s="46"/>
      <c r="EC437" s="46"/>
      <c r="ED437" s="46"/>
      <c r="EE437" s="46"/>
      <c r="EF437" s="46"/>
      <c r="EG437" s="46"/>
      <c r="EH437" s="46"/>
      <c r="EI437" s="46"/>
      <c r="EJ437" s="46"/>
      <c r="EK437" s="46"/>
      <c r="EL437" s="46"/>
      <c r="EM437" s="46"/>
      <c r="EN437" s="46"/>
      <c r="EO437" s="46"/>
      <c r="EP437" s="46"/>
      <c r="EQ437" s="46"/>
      <c r="ER437" s="46"/>
      <c r="ES437" s="46"/>
      <c r="ET437" s="46"/>
      <c r="EU437" s="46"/>
      <c r="EV437" s="46"/>
      <c r="EW437" s="46"/>
      <c r="EX437" s="46"/>
      <c r="EY437" s="46"/>
      <c r="EZ437" s="46"/>
      <c r="FA437" s="46"/>
      <c r="FB437" s="46"/>
      <c r="FC437" s="46"/>
      <c r="FD437" s="46"/>
      <c r="FE437" s="46"/>
      <c r="FF437" s="46"/>
      <c r="FG437" s="46"/>
      <c r="FH437" s="46"/>
      <c r="FI437" s="46"/>
      <c r="FJ437" s="46"/>
      <c r="FK437" s="46"/>
      <c r="FL437" s="46"/>
      <c r="FM437" s="46"/>
      <c r="FN437" s="46"/>
      <c r="FO437" s="46"/>
      <c r="FP437" s="46"/>
      <c r="FQ437" s="46"/>
      <c r="FR437" s="46"/>
      <c r="FS437" s="46"/>
      <c r="FT437" s="46"/>
      <c r="FU437" s="46"/>
      <c r="FV437" s="46"/>
      <c r="FW437" s="46"/>
      <c r="FX437" s="46"/>
      <c r="FY437" s="46"/>
      <c r="FZ437" s="46"/>
      <c r="GA437" s="46"/>
      <c r="GB437" s="46"/>
      <c r="GC437" s="46"/>
      <c r="GD437" s="46"/>
      <c r="GE437" s="46"/>
      <c r="GF437" s="46"/>
      <c r="GG437" s="46"/>
      <c r="GH437" s="46"/>
      <c r="GI437" s="46"/>
      <c r="GJ437" s="46"/>
      <c r="GK437" s="46"/>
      <c r="GL437" s="46"/>
      <c r="GM437" s="46"/>
      <c r="GN437" s="46"/>
      <c r="GO437" s="46"/>
      <c r="GP437" s="46"/>
      <c r="GQ437" s="46"/>
      <c r="GR437" s="46"/>
      <c r="GS437" s="46"/>
      <c r="GT437" s="46"/>
      <c r="GU437" s="46"/>
      <c r="GV437" s="46"/>
      <c r="GW437" s="46"/>
      <c r="GX437" s="46"/>
      <c r="GY437" s="46"/>
      <c r="GZ437" s="46"/>
      <c r="HA437" s="46"/>
      <c r="HB437" s="46"/>
      <c r="HC437" s="46"/>
      <c r="HD437" s="46"/>
      <c r="HE437" s="46"/>
      <c r="HF437" s="46"/>
      <c r="HG437" s="46"/>
      <c r="HH437" s="46"/>
      <c r="HI437" s="46"/>
      <c r="HJ437" s="46"/>
      <c r="HK437" s="46"/>
      <c r="HL437" s="46"/>
      <c r="HM437" s="46"/>
      <c r="HN437" s="46"/>
      <c r="HO437" s="46"/>
      <c r="HP437" s="46"/>
      <c r="HQ437" s="46"/>
      <c r="HR437" s="46"/>
      <c r="HS437" s="46"/>
      <c r="HT437" s="46"/>
      <c r="HU437" s="46"/>
      <c r="HV437" s="46"/>
      <c r="HW437" s="46"/>
      <c r="HX437" s="46"/>
      <c r="HY437" s="46"/>
      <c r="HZ437" s="46"/>
      <c r="IA437" s="46"/>
      <c r="IB437" s="46"/>
      <c r="IC437" s="46"/>
      <c r="ID437" s="46"/>
      <c r="IE437" s="46"/>
      <c r="IF437" s="46"/>
      <c r="IG437" s="46"/>
      <c r="IH437" s="46"/>
      <c r="II437" s="46"/>
      <c r="IJ437" s="46"/>
      <c r="IK437" s="46"/>
      <c r="IL437" s="46"/>
      <c r="IM437" s="46"/>
      <c r="IN437" s="46"/>
      <c r="IO437" s="46"/>
      <c r="IP437" s="46"/>
      <c r="IQ437" s="46"/>
      <c r="IR437" s="46"/>
      <c r="IS437" s="46"/>
      <c r="IT437" s="46"/>
      <c r="IU437" s="46"/>
      <c r="IV437" s="46"/>
      <c r="IW437" s="46"/>
    </row>
    <row r="438" spans="1:257" s="1" customFormat="1" ht="9" customHeight="1">
      <c r="A438" s="43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5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6"/>
      <c r="CD438" s="46"/>
      <c r="CE438" s="46"/>
      <c r="CF438" s="46"/>
      <c r="CG438" s="46"/>
      <c r="CH438" s="46"/>
      <c r="CI438" s="46"/>
      <c r="CJ438" s="46"/>
      <c r="CK438" s="46"/>
      <c r="CL438" s="46"/>
      <c r="CM438" s="46"/>
      <c r="CN438" s="46"/>
      <c r="CO438" s="46"/>
      <c r="CP438" s="46"/>
      <c r="CQ438" s="46"/>
      <c r="CR438" s="46"/>
      <c r="CS438" s="46"/>
      <c r="CT438" s="46"/>
      <c r="CU438" s="46"/>
      <c r="CV438" s="46"/>
      <c r="CW438" s="46"/>
      <c r="CX438" s="46"/>
      <c r="CY438" s="46"/>
      <c r="CZ438" s="46"/>
      <c r="DA438" s="46"/>
      <c r="DB438" s="46"/>
      <c r="DC438" s="46"/>
      <c r="DD438" s="46"/>
      <c r="DE438" s="46"/>
      <c r="DF438" s="46"/>
      <c r="DG438" s="46"/>
      <c r="DH438" s="46"/>
      <c r="DI438" s="46"/>
      <c r="DJ438" s="46"/>
      <c r="DK438" s="46"/>
      <c r="DL438" s="46"/>
      <c r="DM438" s="46"/>
      <c r="DN438" s="46"/>
      <c r="DO438" s="46"/>
      <c r="DP438" s="46"/>
      <c r="DQ438" s="46"/>
      <c r="DR438" s="46"/>
      <c r="DS438" s="46"/>
      <c r="DT438" s="46"/>
      <c r="DU438" s="46"/>
      <c r="DV438" s="46"/>
      <c r="DW438" s="46"/>
      <c r="DX438" s="46"/>
      <c r="DY438" s="46"/>
      <c r="DZ438" s="46"/>
      <c r="EA438" s="46"/>
      <c r="EB438" s="46"/>
      <c r="EC438" s="46"/>
      <c r="ED438" s="46"/>
      <c r="EE438" s="46"/>
      <c r="EF438" s="46"/>
      <c r="EG438" s="46"/>
      <c r="EH438" s="46"/>
      <c r="EI438" s="46"/>
      <c r="EJ438" s="46"/>
      <c r="EK438" s="46"/>
      <c r="EL438" s="46"/>
      <c r="EM438" s="46"/>
      <c r="EN438" s="46"/>
      <c r="EO438" s="46"/>
      <c r="EP438" s="46"/>
      <c r="EQ438" s="46"/>
      <c r="ER438" s="46"/>
      <c r="ES438" s="46"/>
      <c r="ET438" s="46"/>
      <c r="EU438" s="46"/>
      <c r="EV438" s="46"/>
      <c r="EW438" s="46"/>
      <c r="EX438" s="46"/>
      <c r="EY438" s="46"/>
      <c r="EZ438" s="46"/>
      <c r="FA438" s="46"/>
      <c r="FB438" s="46"/>
      <c r="FC438" s="46"/>
      <c r="FD438" s="46"/>
      <c r="FE438" s="46"/>
      <c r="FF438" s="46"/>
      <c r="FG438" s="46"/>
      <c r="FH438" s="46"/>
      <c r="FI438" s="46"/>
      <c r="FJ438" s="46"/>
      <c r="FK438" s="46"/>
      <c r="FL438" s="46"/>
      <c r="FM438" s="46"/>
      <c r="FN438" s="46"/>
      <c r="FO438" s="46"/>
      <c r="FP438" s="46"/>
      <c r="FQ438" s="46"/>
      <c r="FR438" s="46"/>
      <c r="FS438" s="46"/>
      <c r="FT438" s="46"/>
      <c r="FU438" s="46"/>
      <c r="FV438" s="46"/>
      <c r="FW438" s="46"/>
      <c r="FX438" s="46"/>
      <c r="FY438" s="46"/>
      <c r="FZ438" s="46"/>
      <c r="GA438" s="46"/>
      <c r="GB438" s="46"/>
      <c r="GC438" s="46"/>
      <c r="GD438" s="46"/>
      <c r="GE438" s="46"/>
      <c r="GF438" s="46"/>
      <c r="GG438" s="46"/>
      <c r="GH438" s="46"/>
      <c r="GI438" s="46"/>
      <c r="GJ438" s="46"/>
      <c r="GK438" s="46"/>
      <c r="GL438" s="46"/>
      <c r="GM438" s="46"/>
      <c r="GN438" s="46"/>
      <c r="GO438" s="46"/>
      <c r="GP438" s="46"/>
      <c r="GQ438" s="46"/>
      <c r="GR438" s="46"/>
      <c r="GS438" s="46"/>
      <c r="GT438" s="46"/>
      <c r="GU438" s="46"/>
      <c r="GV438" s="46"/>
      <c r="GW438" s="46"/>
      <c r="GX438" s="46"/>
      <c r="GY438" s="46"/>
      <c r="GZ438" s="46"/>
      <c r="HA438" s="46"/>
      <c r="HB438" s="46"/>
      <c r="HC438" s="46"/>
      <c r="HD438" s="46"/>
      <c r="HE438" s="46"/>
      <c r="HF438" s="46"/>
      <c r="HG438" s="46"/>
      <c r="HH438" s="46"/>
      <c r="HI438" s="46"/>
      <c r="HJ438" s="46"/>
      <c r="HK438" s="46"/>
      <c r="HL438" s="46"/>
      <c r="HM438" s="46"/>
      <c r="HN438" s="46"/>
      <c r="HO438" s="46"/>
      <c r="HP438" s="46"/>
      <c r="HQ438" s="46"/>
      <c r="HR438" s="46"/>
      <c r="HS438" s="46"/>
      <c r="HT438" s="46"/>
      <c r="HU438" s="46"/>
      <c r="HV438" s="46"/>
      <c r="HW438" s="46"/>
      <c r="HX438" s="46"/>
      <c r="HY438" s="46"/>
      <c r="HZ438" s="46"/>
      <c r="IA438" s="46"/>
      <c r="IB438" s="46"/>
      <c r="IC438" s="46"/>
      <c r="ID438" s="46"/>
      <c r="IE438" s="46"/>
      <c r="IF438" s="46"/>
      <c r="IG438" s="46"/>
      <c r="IH438" s="46"/>
      <c r="II438" s="46"/>
      <c r="IJ438" s="46"/>
      <c r="IK438" s="46"/>
      <c r="IL438" s="46"/>
      <c r="IM438" s="46"/>
      <c r="IN438" s="46"/>
      <c r="IO438" s="46"/>
      <c r="IP438" s="46"/>
      <c r="IQ438" s="46"/>
      <c r="IR438" s="46"/>
      <c r="IS438" s="46"/>
      <c r="IT438" s="46"/>
      <c r="IU438" s="46"/>
      <c r="IV438" s="46"/>
      <c r="IW438" s="46"/>
    </row>
    <row r="439" spans="1:257" s="1" customFormat="1" ht="9" customHeight="1">
      <c r="A439" s="43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5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6"/>
      <c r="CD439" s="46"/>
      <c r="CE439" s="46"/>
      <c r="CF439" s="46"/>
      <c r="CG439" s="46"/>
      <c r="CH439" s="46"/>
      <c r="CI439" s="46"/>
      <c r="CJ439" s="46"/>
      <c r="CK439" s="46"/>
      <c r="CL439" s="46"/>
      <c r="CM439" s="46"/>
      <c r="CN439" s="46"/>
      <c r="CO439" s="46"/>
      <c r="CP439" s="46"/>
      <c r="CQ439" s="46"/>
      <c r="CR439" s="46"/>
      <c r="CS439" s="46"/>
      <c r="CT439" s="46"/>
      <c r="CU439" s="46"/>
      <c r="CV439" s="46"/>
      <c r="CW439" s="46"/>
      <c r="CX439" s="46"/>
      <c r="CY439" s="46"/>
      <c r="CZ439" s="46"/>
      <c r="DA439" s="46"/>
      <c r="DB439" s="46"/>
      <c r="DC439" s="46"/>
      <c r="DD439" s="46"/>
      <c r="DE439" s="46"/>
      <c r="DF439" s="46"/>
      <c r="DG439" s="46"/>
      <c r="DH439" s="46"/>
      <c r="DI439" s="46"/>
      <c r="DJ439" s="46"/>
      <c r="DK439" s="46"/>
      <c r="DL439" s="46"/>
      <c r="DM439" s="46"/>
      <c r="DN439" s="46"/>
      <c r="DO439" s="46"/>
      <c r="DP439" s="46"/>
      <c r="DQ439" s="46"/>
      <c r="DR439" s="46"/>
      <c r="DS439" s="46"/>
      <c r="DT439" s="46"/>
      <c r="DU439" s="46"/>
      <c r="DV439" s="46"/>
      <c r="DW439" s="46"/>
      <c r="DX439" s="46"/>
      <c r="DY439" s="46"/>
      <c r="DZ439" s="46"/>
      <c r="EA439" s="46"/>
      <c r="EB439" s="46"/>
      <c r="EC439" s="46"/>
      <c r="ED439" s="46"/>
      <c r="EE439" s="46"/>
      <c r="EF439" s="46"/>
      <c r="EG439" s="46"/>
      <c r="EH439" s="46"/>
      <c r="EI439" s="46"/>
      <c r="EJ439" s="46"/>
      <c r="EK439" s="46"/>
      <c r="EL439" s="46"/>
      <c r="EM439" s="46"/>
      <c r="EN439" s="46"/>
      <c r="EO439" s="46"/>
      <c r="EP439" s="46"/>
      <c r="EQ439" s="46"/>
      <c r="ER439" s="46"/>
      <c r="ES439" s="46"/>
      <c r="ET439" s="46"/>
      <c r="EU439" s="46"/>
      <c r="EV439" s="46"/>
      <c r="EW439" s="46"/>
      <c r="EX439" s="46"/>
      <c r="EY439" s="46"/>
      <c r="EZ439" s="46"/>
      <c r="FA439" s="46"/>
      <c r="FB439" s="46"/>
      <c r="FC439" s="46"/>
      <c r="FD439" s="46"/>
      <c r="FE439" s="46"/>
      <c r="FF439" s="46"/>
      <c r="FG439" s="46"/>
      <c r="FH439" s="46"/>
      <c r="FI439" s="46"/>
      <c r="FJ439" s="46"/>
      <c r="FK439" s="46"/>
      <c r="FL439" s="46"/>
      <c r="FM439" s="46"/>
      <c r="FN439" s="46"/>
      <c r="FO439" s="46"/>
      <c r="FP439" s="46"/>
      <c r="FQ439" s="46"/>
      <c r="FR439" s="46"/>
      <c r="FS439" s="46"/>
      <c r="FT439" s="46"/>
      <c r="FU439" s="46"/>
      <c r="FV439" s="46"/>
      <c r="FW439" s="46"/>
      <c r="FX439" s="46"/>
      <c r="FY439" s="46"/>
      <c r="FZ439" s="46"/>
      <c r="GA439" s="46"/>
      <c r="GB439" s="46"/>
      <c r="GC439" s="46"/>
      <c r="GD439" s="46"/>
      <c r="GE439" s="46"/>
      <c r="GF439" s="46"/>
      <c r="GG439" s="46"/>
      <c r="GH439" s="46"/>
      <c r="GI439" s="46"/>
      <c r="GJ439" s="46"/>
      <c r="GK439" s="46"/>
      <c r="GL439" s="46"/>
      <c r="GM439" s="46"/>
      <c r="GN439" s="46"/>
      <c r="GO439" s="46"/>
      <c r="GP439" s="46"/>
      <c r="GQ439" s="46"/>
      <c r="GR439" s="46"/>
      <c r="GS439" s="46"/>
      <c r="GT439" s="46"/>
      <c r="GU439" s="46"/>
      <c r="GV439" s="46"/>
      <c r="GW439" s="46"/>
      <c r="GX439" s="46"/>
      <c r="GY439" s="46"/>
      <c r="GZ439" s="46"/>
      <c r="HA439" s="46"/>
      <c r="HB439" s="46"/>
      <c r="HC439" s="46"/>
      <c r="HD439" s="46"/>
      <c r="HE439" s="46"/>
      <c r="HF439" s="46"/>
      <c r="HG439" s="46"/>
      <c r="HH439" s="46"/>
      <c r="HI439" s="46"/>
      <c r="HJ439" s="46"/>
      <c r="HK439" s="46"/>
      <c r="HL439" s="46"/>
      <c r="HM439" s="46"/>
      <c r="HN439" s="46"/>
      <c r="HO439" s="46"/>
      <c r="HP439" s="46"/>
      <c r="HQ439" s="46"/>
      <c r="HR439" s="46"/>
      <c r="HS439" s="46"/>
      <c r="HT439" s="46"/>
      <c r="HU439" s="46"/>
      <c r="HV439" s="46"/>
      <c r="HW439" s="46"/>
      <c r="HX439" s="46"/>
      <c r="HY439" s="46"/>
      <c r="HZ439" s="46"/>
      <c r="IA439" s="46"/>
      <c r="IB439" s="46"/>
      <c r="IC439" s="46"/>
      <c r="ID439" s="46"/>
      <c r="IE439" s="46"/>
      <c r="IF439" s="46"/>
      <c r="IG439" s="46"/>
      <c r="IH439" s="46"/>
      <c r="II439" s="46"/>
      <c r="IJ439" s="46"/>
      <c r="IK439" s="46"/>
      <c r="IL439" s="46"/>
      <c r="IM439" s="46"/>
      <c r="IN439" s="46"/>
      <c r="IO439" s="46"/>
      <c r="IP439" s="46"/>
      <c r="IQ439" s="46"/>
      <c r="IR439" s="46"/>
      <c r="IS439" s="46"/>
      <c r="IT439" s="46"/>
      <c r="IU439" s="46"/>
      <c r="IV439" s="46"/>
      <c r="IW439" s="46"/>
    </row>
    <row r="440" spans="1:257" s="1" customFormat="1" ht="9" customHeight="1">
      <c r="A440" s="43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5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6"/>
      <c r="CD440" s="46"/>
      <c r="CE440" s="46"/>
      <c r="CF440" s="46"/>
      <c r="CG440" s="46"/>
      <c r="CH440" s="46"/>
      <c r="CI440" s="46"/>
      <c r="CJ440" s="46"/>
      <c r="CK440" s="46"/>
      <c r="CL440" s="46"/>
      <c r="CM440" s="46"/>
      <c r="CN440" s="46"/>
      <c r="CO440" s="46"/>
      <c r="CP440" s="46"/>
      <c r="CQ440" s="46"/>
      <c r="CR440" s="46"/>
      <c r="CS440" s="46"/>
      <c r="CT440" s="46"/>
      <c r="CU440" s="46"/>
      <c r="CV440" s="46"/>
      <c r="CW440" s="46"/>
      <c r="CX440" s="46"/>
      <c r="CY440" s="46"/>
      <c r="CZ440" s="46"/>
      <c r="DA440" s="46"/>
      <c r="DB440" s="46"/>
      <c r="DC440" s="46"/>
      <c r="DD440" s="46"/>
      <c r="DE440" s="46"/>
      <c r="DF440" s="46"/>
      <c r="DG440" s="46"/>
      <c r="DH440" s="46"/>
      <c r="DI440" s="46"/>
      <c r="DJ440" s="46"/>
      <c r="DK440" s="46"/>
      <c r="DL440" s="46"/>
      <c r="DM440" s="46"/>
      <c r="DN440" s="46"/>
      <c r="DO440" s="46"/>
      <c r="DP440" s="46"/>
      <c r="DQ440" s="46"/>
      <c r="DR440" s="46"/>
      <c r="DS440" s="46"/>
      <c r="DT440" s="46"/>
      <c r="DU440" s="46"/>
      <c r="DV440" s="46"/>
      <c r="DW440" s="46"/>
      <c r="DX440" s="46"/>
      <c r="DY440" s="46"/>
      <c r="DZ440" s="46"/>
      <c r="EA440" s="46"/>
      <c r="EB440" s="46"/>
      <c r="EC440" s="46"/>
      <c r="ED440" s="46"/>
      <c r="EE440" s="46"/>
      <c r="EF440" s="46"/>
      <c r="EG440" s="46"/>
      <c r="EH440" s="46"/>
      <c r="EI440" s="46"/>
      <c r="EJ440" s="46"/>
      <c r="EK440" s="46"/>
      <c r="EL440" s="46"/>
      <c r="EM440" s="46"/>
      <c r="EN440" s="46"/>
      <c r="EO440" s="46"/>
      <c r="EP440" s="46"/>
      <c r="EQ440" s="46"/>
      <c r="ER440" s="46"/>
      <c r="ES440" s="46"/>
      <c r="ET440" s="46"/>
      <c r="EU440" s="46"/>
      <c r="EV440" s="46"/>
      <c r="EW440" s="46"/>
      <c r="EX440" s="46"/>
      <c r="EY440" s="46"/>
      <c r="EZ440" s="46"/>
      <c r="FA440" s="46"/>
      <c r="FB440" s="46"/>
      <c r="FC440" s="46"/>
      <c r="FD440" s="46"/>
      <c r="FE440" s="46"/>
      <c r="FF440" s="46"/>
      <c r="FG440" s="46"/>
      <c r="FH440" s="46"/>
      <c r="FI440" s="46"/>
      <c r="FJ440" s="46"/>
      <c r="FK440" s="46"/>
      <c r="FL440" s="46"/>
      <c r="FM440" s="46"/>
      <c r="FN440" s="46"/>
      <c r="FO440" s="46"/>
      <c r="FP440" s="46"/>
      <c r="FQ440" s="46"/>
      <c r="FR440" s="46"/>
      <c r="FS440" s="46"/>
      <c r="FT440" s="46"/>
      <c r="FU440" s="46"/>
      <c r="FV440" s="46"/>
      <c r="FW440" s="46"/>
      <c r="FX440" s="46"/>
      <c r="FY440" s="46"/>
      <c r="FZ440" s="46"/>
      <c r="GA440" s="46"/>
      <c r="GB440" s="46"/>
      <c r="GC440" s="46"/>
      <c r="GD440" s="46"/>
      <c r="GE440" s="46"/>
      <c r="GF440" s="46"/>
      <c r="GG440" s="46"/>
      <c r="GH440" s="46"/>
      <c r="GI440" s="46"/>
      <c r="GJ440" s="46"/>
      <c r="GK440" s="46"/>
      <c r="GL440" s="46"/>
      <c r="GM440" s="46"/>
      <c r="GN440" s="46"/>
      <c r="GO440" s="46"/>
      <c r="GP440" s="46"/>
      <c r="GQ440" s="46"/>
      <c r="GR440" s="46"/>
      <c r="GS440" s="46"/>
      <c r="GT440" s="46"/>
      <c r="GU440" s="46"/>
      <c r="GV440" s="46"/>
      <c r="GW440" s="46"/>
      <c r="GX440" s="46"/>
      <c r="GY440" s="46"/>
      <c r="GZ440" s="46"/>
      <c r="HA440" s="46"/>
      <c r="HB440" s="46"/>
      <c r="HC440" s="46"/>
      <c r="HD440" s="46"/>
      <c r="HE440" s="46"/>
      <c r="HF440" s="46"/>
      <c r="HG440" s="46"/>
      <c r="HH440" s="46"/>
      <c r="HI440" s="46"/>
      <c r="HJ440" s="46"/>
      <c r="HK440" s="46"/>
      <c r="HL440" s="46"/>
      <c r="HM440" s="46"/>
      <c r="HN440" s="46"/>
      <c r="HO440" s="46"/>
      <c r="HP440" s="46"/>
      <c r="HQ440" s="46"/>
      <c r="HR440" s="46"/>
      <c r="HS440" s="46"/>
      <c r="HT440" s="46"/>
      <c r="HU440" s="46"/>
      <c r="HV440" s="46"/>
      <c r="HW440" s="46"/>
      <c r="HX440" s="46"/>
      <c r="HY440" s="46"/>
      <c r="HZ440" s="46"/>
      <c r="IA440" s="46"/>
      <c r="IB440" s="46"/>
      <c r="IC440" s="46"/>
      <c r="ID440" s="46"/>
      <c r="IE440" s="46"/>
      <c r="IF440" s="46"/>
      <c r="IG440" s="46"/>
      <c r="IH440" s="46"/>
      <c r="II440" s="46"/>
      <c r="IJ440" s="46"/>
      <c r="IK440" s="46"/>
      <c r="IL440" s="46"/>
      <c r="IM440" s="46"/>
      <c r="IN440" s="46"/>
      <c r="IO440" s="46"/>
      <c r="IP440" s="46"/>
      <c r="IQ440" s="46"/>
      <c r="IR440" s="46"/>
      <c r="IS440" s="46"/>
      <c r="IT440" s="46"/>
      <c r="IU440" s="46"/>
      <c r="IV440" s="46"/>
      <c r="IW440" s="46"/>
    </row>
    <row r="441" spans="1:257" s="1" customFormat="1" ht="9" customHeight="1">
      <c r="A441" s="43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5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6"/>
      <c r="CD441" s="46"/>
      <c r="CE441" s="46"/>
      <c r="CF441" s="46"/>
      <c r="CG441" s="46"/>
      <c r="CH441" s="46"/>
      <c r="CI441" s="46"/>
      <c r="CJ441" s="46"/>
      <c r="CK441" s="46"/>
      <c r="CL441" s="46"/>
      <c r="CM441" s="46"/>
      <c r="CN441" s="46"/>
      <c r="CO441" s="46"/>
      <c r="CP441" s="46"/>
      <c r="CQ441" s="46"/>
      <c r="CR441" s="46"/>
      <c r="CS441" s="46"/>
      <c r="CT441" s="46"/>
      <c r="CU441" s="46"/>
      <c r="CV441" s="46"/>
      <c r="CW441" s="46"/>
      <c r="CX441" s="46"/>
      <c r="CY441" s="46"/>
      <c r="CZ441" s="46"/>
      <c r="DA441" s="46"/>
      <c r="DB441" s="46"/>
      <c r="DC441" s="46"/>
      <c r="DD441" s="46"/>
      <c r="DE441" s="46"/>
      <c r="DF441" s="46"/>
      <c r="DG441" s="46"/>
      <c r="DH441" s="46"/>
      <c r="DI441" s="46"/>
      <c r="DJ441" s="46"/>
      <c r="DK441" s="46"/>
      <c r="DL441" s="46"/>
      <c r="DM441" s="46"/>
      <c r="DN441" s="46"/>
      <c r="DO441" s="46"/>
      <c r="DP441" s="46"/>
      <c r="DQ441" s="46"/>
      <c r="DR441" s="46"/>
      <c r="DS441" s="46"/>
      <c r="DT441" s="46"/>
      <c r="DU441" s="46"/>
      <c r="DV441" s="46"/>
      <c r="DW441" s="46"/>
      <c r="DX441" s="46"/>
      <c r="DY441" s="46"/>
      <c r="DZ441" s="46"/>
      <c r="EA441" s="46"/>
      <c r="EB441" s="46"/>
      <c r="EC441" s="46"/>
      <c r="ED441" s="46"/>
      <c r="EE441" s="46"/>
      <c r="EF441" s="46"/>
      <c r="EG441" s="46"/>
      <c r="EH441" s="46"/>
      <c r="EI441" s="46"/>
      <c r="EJ441" s="46"/>
      <c r="EK441" s="46"/>
      <c r="EL441" s="46"/>
      <c r="EM441" s="46"/>
      <c r="EN441" s="46"/>
      <c r="EO441" s="46"/>
      <c r="EP441" s="46"/>
      <c r="EQ441" s="46"/>
      <c r="ER441" s="46"/>
      <c r="ES441" s="46"/>
      <c r="ET441" s="46"/>
      <c r="EU441" s="46"/>
      <c r="EV441" s="46"/>
      <c r="EW441" s="46"/>
      <c r="EX441" s="46"/>
      <c r="EY441" s="46"/>
      <c r="EZ441" s="46"/>
      <c r="FA441" s="46"/>
      <c r="FB441" s="46"/>
      <c r="FC441" s="46"/>
      <c r="FD441" s="46"/>
      <c r="FE441" s="46"/>
      <c r="FF441" s="46"/>
      <c r="FG441" s="46"/>
      <c r="FH441" s="46"/>
      <c r="FI441" s="46"/>
      <c r="FJ441" s="46"/>
      <c r="FK441" s="46"/>
      <c r="FL441" s="46"/>
      <c r="FM441" s="46"/>
      <c r="FN441" s="46"/>
      <c r="FO441" s="46"/>
      <c r="FP441" s="46"/>
      <c r="FQ441" s="46"/>
      <c r="FR441" s="46"/>
      <c r="FS441" s="46"/>
      <c r="FT441" s="46"/>
      <c r="FU441" s="46"/>
      <c r="FV441" s="46"/>
      <c r="FW441" s="46"/>
      <c r="FX441" s="46"/>
      <c r="FY441" s="46"/>
      <c r="FZ441" s="46"/>
      <c r="GA441" s="46"/>
      <c r="GB441" s="46"/>
      <c r="GC441" s="46"/>
      <c r="GD441" s="46"/>
      <c r="GE441" s="46"/>
      <c r="GF441" s="46"/>
      <c r="GG441" s="46"/>
      <c r="GH441" s="46"/>
      <c r="GI441" s="46"/>
      <c r="GJ441" s="46"/>
      <c r="GK441" s="46"/>
      <c r="GL441" s="46"/>
      <c r="GM441" s="46"/>
      <c r="GN441" s="46"/>
      <c r="GO441" s="46"/>
      <c r="GP441" s="46"/>
      <c r="GQ441" s="46"/>
      <c r="GR441" s="46"/>
      <c r="GS441" s="46"/>
      <c r="GT441" s="46"/>
      <c r="GU441" s="46"/>
      <c r="GV441" s="46"/>
      <c r="GW441" s="46"/>
      <c r="GX441" s="46"/>
      <c r="GY441" s="46"/>
      <c r="GZ441" s="46"/>
      <c r="HA441" s="46"/>
      <c r="HB441" s="46"/>
      <c r="HC441" s="46"/>
      <c r="HD441" s="46"/>
      <c r="HE441" s="46"/>
      <c r="HF441" s="46"/>
      <c r="HG441" s="46"/>
      <c r="HH441" s="46"/>
      <c r="HI441" s="46"/>
      <c r="HJ441" s="46"/>
      <c r="HK441" s="46"/>
      <c r="HL441" s="46"/>
      <c r="HM441" s="46"/>
      <c r="HN441" s="46"/>
      <c r="HO441" s="46"/>
      <c r="HP441" s="46"/>
      <c r="HQ441" s="46"/>
      <c r="HR441" s="46"/>
      <c r="HS441" s="46"/>
      <c r="HT441" s="46"/>
      <c r="HU441" s="46"/>
      <c r="HV441" s="46"/>
      <c r="HW441" s="46"/>
      <c r="HX441" s="46"/>
      <c r="HY441" s="46"/>
      <c r="HZ441" s="46"/>
      <c r="IA441" s="46"/>
      <c r="IB441" s="46"/>
      <c r="IC441" s="46"/>
      <c r="ID441" s="46"/>
      <c r="IE441" s="46"/>
      <c r="IF441" s="46"/>
      <c r="IG441" s="46"/>
      <c r="IH441" s="46"/>
      <c r="II441" s="46"/>
      <c r="IJ441" s="46"/>
      <c r="IK441" s="46"/>
      <c r="IL441" s="46"/>
      <c r="IM441" s="46"/>
      <c r="IN441" s="46"/>
      <c r="IO441" s="46"/>
      <c r="IP441" s="46"/>
      <c r="IQ441" s="46"/>
      <c r="IR441" s="46"/>
      <c r="IS441" s="46"/>
      <c r="IT441" s="46"/>
      <c r="IU441" s="46"/>
      <c r="IV441" s="46"/>
      <c r="IW441" s="46"/>
    </row>
    <row r="442" spans="1:257" s="1" customFormat="1" ht="9" customHeight="1">
      <c r="A442" s="43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5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6"/>
      <c r="CD442" s="46"/>
      <c r="CE442" s="46"/>
      <c r="CF442" s="46"/>
      <c r="CG442" s="46"/>
      <c r="CH442" s="46"/>
      <c r="CI442" s="46"/>
      <c r="CJ442" s="46"/>
      <c r="CK442" s="46"/>
      <c r="CL442" s="46"/>
      <c r="CM442" s="46"/>
      <c r="CN442" s="46"/>
      <c r="CO442" s="46"/>
      <c r="CP442" s="46"/>
      <c r="CQ442" s="46"/>
      <c r="CR442" s="46"/>
      <c r="CS442" s="46"/>
      <c r="CT442" s="46"/>
      <c r="CU442" s="46"/>
      <c r="CV442" s="46"/>
      <c r="CW442" s="46"/>
      <c r="CX442" s="46"/>
      <c r="CY442" s="46"/>
      <c r="CZ442" s="46"/>
      <c r="DA442" s="46"/>
      <c r="DB442" s="46"/>
      <c r="DC442" s="46"/>
      <c r="DD442" s="46"/>
      <c r="DE442" s="46"/>
      <c r="DF442" s="46"/>
      <c r="DG442" s="46"/>
      <c r="DH442" s="46"/>
      <c r="DI442" s="46"/>
      <c r="DJ442" s="46"/>
      <c r="DK442" s="46"/>
      <c r="DL442" s="46"/>
      <c r="DM442" s="46"/>
      <c r="DN442" s="46"/>
      <c r="DO442" s="46"/>
      <c r="DP442" s="46"/>
      <c r="DQ442" s="46"/>
      <c r="DR442" s="46"/>
      <c r="DS442" s="46"/>
      <c r="DT442" s="46"/>
      <c r="DU442" s="46"/>
      <c r="DV442" s="46"/>
      <c r="DW442" s="46"/>
      <c r="DX442" s="46"/>
      <c r="DY442" s="46"/>
      <c r="DZ442" s="46"/>
      <c r="EA442" s="46"/>
      <c r="EB442" s="46"/>
      <c r="EC442" s="46"/>
      <c r="ED442" s="46"/>
      <c r="EE442" s="46"/>
      <c r="EF442" s="46"/>
      <c r="EG442" s="46"/>
      <c r="EH442" s="46"/>
      <c r="EI442" s="46"/>
      <c r="EJ442" s="46"/>
      <c r="EK442" s="46"/>
      <c r="EL442" s="46"/>
      <c r="EM442" s="46"/>
      <c r="EN442" s="46"/>
      <c r="EO442" s="46"/>
      <c r="EP442" s="46"/>
      <c r="EQ442" s="46"/>
      <c r="ER442" s="46"/>
      <c r="ES442" s="46"/>
      <c r="ET442" s="46"/>
      <c r="EU442" s="46"/>
      <c r="EV442" s="46"/>
      <c r="EW442" s="46"/>
      <c r="EX442" s="46"/>
      <c r="EY442" s="46"/>
      <c r="EZ442" s="46"/>
      <c r="FA442" s="46"/>
      <c r="FB442" s="46"/>
      <c r="FC442" s="46"/>
      <c r="FD442" s="46"/>
      <c r="FE442" s="46"/>
      <c r="FF442" s="46"/>
      <c r="FG442" s="46"/>
      <c r="FH442" s="46"/>
      <c r="FI442" s="46"/>
      <c r="FJ442" s="46"/>
      <c r="FK442" s="46"/>
      <c r="FL442" s="46"/>
      <c r="FM442" s="46"/>
      <c r="FN442" s="46"/>
      <c r="FO442" s="46"/>
      <c r="FP442" s="46"/>
      <c r="FQ442" s="46"/>
      <c r="FR442" s="46"/>
      <c r="FS442" s="46"/>
      <c r="FT442" s="46"/>
      <c r="FU442" s="46"/>
      <c r="FV442" s="46"/>
      <c r="FW442" s="46"/>
      <c r="FX442" s="46"/>
      <c r="FY442" s="46"/>
      <c r="FZ442" s="46"/>
      <c r="GA442" s="46"/>
      <c r="GB442" s="46"/>
      <c r="GC442" s="46"/>
      <c r="GD442" s="46"/>
      <c r="GE442" s="46"/>
      <c r="GF442" s="46"/>
      <c r="GG442" s="46"/>
      <c r="GH442" s="46"/>
      <c r="GI442" s="46"/>
      <c r="GJ442" s="46"/>
      <c r="GK442" s="46"/>
      <c r="GL442" s="46"/>
      <c r="GM442" s="46"/>
      <c r="GN442" s="46"/>
      <c r="GO442" s="46"/>
      <c r="GP442" s="46"/>
      <c r="GQ442" s="46"/>
      <c r="GR442" s="46"/>
      <c r="GS442" s="46"/>
      <c r="GT442" s="46"/>
      <c r="GU442" s="46"/>
      <c r="GV442" s="46"/>
      <c r="GW442" s="46"/>
      <c r="GX442" s="46"/>
      <c r="GY442" s="46"/>
      <c r="GZ442" s="46"/>
      <c r="HA442" s="46"/>
      <c r="HB442" s="46"/>
      <c r="HC442" s="46"/>
      <c r="HD442" s="46"/>
      <c r="HE442" s="46"/>
      <c r="HF442" s="46"/>
      <c r="HG442" s="46"/>
      <c r="HH442" s="46"/>
      <c r="HI442" s="46"/>
      <c r="HJ442" s="46"/>
      <c r="HK442" s="46"/>
      <c r="HL442" s="46"/>
      <c r="HM442" s="46"/>
      <c r="HN442" s="46"/>
      <c r="HO442" s="46"/>
      <c r="HP442" s="46"/>
      <c r="HQ442" s="46"/>
      <c r="HR442" s="46"/>
      <c r="HS442" s="46"/>
      <c r="HT442" s="46"/>
      <c r="HU442" s="46"/>
      <c r="HV442" s="46"/>
      <c r="HW442" s="46"/>
      <c r="HX442" s="46"/>
      <c r="HY442" s="46"/>
      <c r="HZ442" s="46"/>
      <c r="IA442" s="46"/>
      <c r="IB442" s="46"/>
      <c r="IC442" s="46"/>
      <c r="ID442" s="46"/>
      <c r="IE442" s="46"/>
      <c r="IF442" s="46"/>
      <c r="IG442" s="46"/>
      <c r="IH442" s="46"/>
      <c r="II442" s="46"/>
      <c r="IJ442" s="46"/>
      <c r="IK442" s="46"/>
      <c r="IL442" s="46"/>
      <c r="IM442" s="46"/>
      <c r="IN442" s="46"/>
      <c r="IO442" s="46"/>
      <c r="IP442" s="46"/>
      <c r="IQ442" s="46"/>
      <c r="IR442" s="46"/>
      <c r="IS442" s="46"/>
      <c r="IT442" s="46"/>
      <c r="IU442" s="46"/>
      <c r="IV442" s="46"/>
      <c r="IW442" s="46"/>
    </row>
    <row r="443" spans="1:257" s="1" customFormat="1" ht="9" customHeight="1">
      <c r="A443" s="43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5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6"/>
      <c r="CD443" s="46"/>
      <c r="CE443" s="46"/>
      <c r="CF443" s="46"/>
      <c r="CG443" s="46"/>
      <c r="CH443" s="46"/>
      <c r="CI443" s="46"/>
      <c r="CJ443" s="46"/>
      <c r="CK443" s="46"/>
      <c r="CL443" s="46"/>
      <c r="CM443" s="46"/>
      <c r="CN443" s="46"/>
      <c r="CO443" s="46"/>
      <c r="CP443" s="46"/>
      <c r="CQ443" s="46"/>
      <c r="CR443" s="46"/>
      <c r="CS443" s="46"/>
      <c r="CT443" s="46"/>
      <c r="CU443" s="46"/>
      <c r="CV443" s="46"/>
      <c r="CW443" s="46"/>
      <c r="CX443" s="46"/>
      <c r="CY443" s="46"/>
      <c r="CZ443" s="46"/>
      <c r="DA443" s="46"/>
      <c r="DB443" s="46"/>
      <c r="DC443" s="46"/>
      <c r="DD443" s="46"/>
      <c r="DE443" s="46"/>
      <c r="DF443" s="46"/>
      <c r="DG443" s="46"/>
      <c r="DH443" s="46"/>
      <c r="DI443" s="46"/>
      <c r="DJ443" s="46"/>
      <c r="DK443" s="46"/>
      <c r="DL443" s="46"/>
      <c r="DM443" s="46"/>
      <c r="DN443" s="46"/>
      <c r="DO443" s="46"/>
      <c r="DP443" s="46"/>
      <c r="DQ443" s="46"/>
      <c r="DR443" s="46"/>
      <c r="DS443" s="46"/>
      <c r="DT443" s="46"/>
      <c r="DU443" s="46"/>
      <c r="DV443" s="46"/>
      <c r="DW443" s="46"/>
      <c r="DX443" s="46"/>
      <c r="DY443" s="46"/>
      <c r="DZ443" s="46"/>
      <c r="EA443" s="46"/>
      <c r="EB443" s="46"/>
      <c r="EC443" s="46"/>
      <c r="ED443" s="46"/>
      <c r="EE443" s="46"/>
      <c r="EF443" s="46"/>
      <c r="EG443" s="46"/>
      <c r="EH443" s="46"/>
      <c r="EI443" s="46"/>
      <c r="EJ443" s="46"/>
      <c r="EK443" s="46"/>
      <c r="EL443" s="46"/>
      <c r="EM443" s="46"/>
      <c r="EN443" s="46"/>
      <c r="EO443" s="46"/>
      <c r="EP443" s="46"/>
      <c r="EQ443" s="46"/>
      <c r="ER443" s="46"/>
      <c r="ES443" s="46"/>
      <c r="ET443" s="46"/>
      <c r="EU443" s="46"/>
      <c r="EV443" s="46"/>
      <c r="EW443" s="46"/>
      <c r="EX443" s="46"/>
      <c r="EY443" s="46"/>
      <c r="EZ443" s="46"/>
      <c r="FA443" s="46"/>
      <c r="FB443" s="46"/>
      <c r="FC443" s="46"/>
      <c r="FD443" s="46"/>
      <c r="FE443" s="46"/>
      <c r="FF443" s="46"/>
      <c r="FG443" s="46"/>
      <c r="FH443" s="46"/>
      <c r="FI443" s="46"/>
      <c r="FJ443" s="46"/>
      <c r="FK443" s="46"/>
      <c r="FL443" s="46"/>
      <c r="FM443" s="46"/>
      <c r="FN443" s="46"/>
      <c r="FO443" s="46"/>
      <c r="FP443" s="46"/>
      <c r="FQ443" s="46"/>
      <c r="FR443" s="46"/>
      <c r="FS443" s="46"/>
      <c r="FT443" s="46"/>
      <c r="FU443" s="46"/>
      <c r="FV443" s="46"/>
      <c r="FW443" s="46"/>
      <c r="FX443" s="46"/>
      <c r="FY443" s="46"/>
      <c r="FZ443" s="46"/>
      <c r="GA443" s="46"/>
      <c r="GB443" s="46"/>
      <c r="GC443" s="46"/>
      <c r="GD443" s="46"/>
      <c r="GE443" s="46"/>
      <c r="GF443" s="46"/>
      <c r="GG443" s="46"/>
      <c r="GH443" s="46"/>
      <c r="GI443" s="46"/>
      <c r="GJ443" s="46"/>
      <c r="GK443" s="46"/>
      <c r="GL443" s="46"/>
      <c r="GM443" s="46"/>
      <c r="GN443" s="46"/>
      <c r="GO443" s="46"/>
      <c r="GP443" s="46"/>
      <c r="GQ443" s="46"/>
      <c r="GR443" s="46"/>
      <c r="GS443" s="46"/>
      <c r="GT443" s="46"/>
      <c r="GU443" s="46"/>
      <c r="GV443" s="46"/>
      <c r="GW443" s="46"/>
      <c r="GX443" s="46"/>
      <c r="GY443" s="46"/>
      <c r="GZ443" s="46"/>
      <c r="HA443" s="46"/>
      <c r="HB443" s="46"/>
      <c r="HC443" s="46"/>
      <c r="HD443" s="46"/>
      <c r="HE443" s="46"/>
      <c r="HF443" s="46"/>
      <c r="HG443" s="46"/>
      <c r="HH443" s="46"/>
      <c r="HI443" s="46"/>
      <c r="HJ443" s="46"/>
      <c r="HK443" s="46"/>
      <c r="HL443" s="46"/>
      <c r="HM443" s="46"/>
      <c r="HN443" s="46"/>
      <c r="HO443" s="46"/>
      <c r="HP443" s="46"/>
      <c r="HQ443" s="46"/>
      <c r="HR443" s="46"/>
      <c r="HS443" s="46"/>
      <c r="HT443" s="46"/>
      <c r="HU443" s="46"/>
      <c r="HV443" s="46"/>
      <c r="HW443" s="46"/>
      <c r="HX443" s="46"/>
      <c r="HY443" s="46"/>
      <c r="HZ443" s="46"/>
      <c r="IA443" s="46"/>
      <c r="IB443" s="46"/>
      <c r="IC443" s="46"/>
      <c r="ID443" s="46"/>
      <c r="IE443" s="46"/>
      <c r="IF443" s="46"/>
      <c r="IG443" s="46"/>
      <c r="IH443" s="46"/>
      <c r="II443" s="46"/>
      <c r="IJ443" s="46"/>
      <c r="IK443" s="46"/>
      <c r="IL443" s="46"/>
      <c r="IM443" s="46"/>
      <c r="IN443" s="46"/>
      <c r="IO443" s="46"/>
      <c r="IP443" s="46"/>
      <c r="IQ443" s="46"/>
      <c r="IR443" s="46"/>
      <c r="IS443" s="46"/>
      <c r="IT443" s="46"/>
      <c r="IU443" s="46"/>
      <c r="IV443" s="46"/>
      <c r="IW443" s="46"/>
    </row>
    <row r="444" spans="1:257" s="1" customFormat="1" ht="9" customHeight="1">
      <c r="A444" s="43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  <c r="AZ444" s="44"/>
      <c r="BA444" s="44"/>
      <c r="BB444" s="45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6"/>
      <c r="CD444" s="46"/>
      <c r="CE444" s="46"/>
      <c r="CF444" s="46"/>
      <c r="CG444" s="46"/>
      <c r="CH444" s="46"/>
      <c r="CI444" s="46"/>
      <c r="CJ444" s="46"/>
      <c r="CK444" s="46"/>
      <c r="CL444" s="46"/>
      <c r="CM444" s="46"/>
      <c r="CN444" s="46"/>
      <c r="CO444" s="46"/>
      <c r="CP444" s="46"/>
      <c r="CQ444" s="46"/>
      <c r="CR444" s="46"/>
      <c r="CS444" s="46"/>
      <c r="CT444" s="46"/>
      <c r="CU444" s="46"/>
      <c r="CV444" s="46"/>
      <c r="CW444" s="46"/>
      <c r="CX444" s="46"/>
      <c r="CY444" s="46"/>
      <c r="CZ444" s="46"/>
      <c r="DA444" s="46"/>
      <c r="DB444" s="46"/>
      <c r="DC444" s="46"/>
      <c r="DD444" s="46"/>
      <c r="DE444" s="46"/>
      <c r="DF444" s="46"/>
      <c r="DG444" s="46"/>
      <c r="DH444" s="46"/>
      <c r="DI444" s="46"/>
      <c r="DJ444" s="46"/>
      <c r="DK444" s="46"/>
      <c r="DL444" s="46"/>
      <c r="DM444" s="46"/>
      <c r="DN444" s="46"/>
      <c r="DO444" s="46"/>
      <c r="DP444" s="46"/>
      <c r="DQ444" s="46"/>
      <c r="DR444" s="46"/>
      <c r="DS444" s="46"/>
      <c r="DT444" s="46"/>
      <c r="DU444" s="46"/>
      <c r="DV444" s="46"/>
      <c r="DW444" s="46"/>
      <c r="DX444" s="46"/>
      <c r="DY444" s="46"/>
      <c r="DZ444" s="46"/>
      <c r="EA444" s="46"/>
      <c r="EB444" s="46"/>
      <c r="EC444" s="46"/>
      <c r="ED444" s="46"/>
      <c r="EE444" s="46"/>
      <c r="EF444" s="46"/>
      <c r="EG444" s="46"/>
      <c r="EH444" s="46"/>
      <c r="EI444" s="46"/>
      <c r="EJ444" s="46"/>
      <c r="EK444" s="46"/>
      <c r="EL444" s="46"/>
      <c r="EM444" s="46"/>
      <c r="EN444" s="46"/>
      <c r="EO444" s="46"/>
      <c r="EP444" s="46"/>
      <c r="EQ444" s="46"/>
      <c r="ER444" s="46"/>
      <c r="ES444" s="46"/>
      <c r="ET444" s="46"/>
      <c r="EU444" s="46"/>
      <c r="EV444" s="46"/>
      <c r="EW444" s="46"/>
      <c r="EX444" s="46"/>
      <c r="EY444" s="46"/>
      <c r="EZ444" s="46"/>
      <c r="FA444" s="46"/>
      <c r="FB444" s="46"/>
      <c r="FC444" s="46"/>
      <c r="FD444" s="46"/>
      <c r="FE444" s="46"/>
      <c r="FF444" s="46"/>
      <c r="FG444" s="46"/>
      <c r="FH444" s="46"/>
      <c r="FI444" s="46"/>
      <c r="FJ444" s="46"/>
      <c r="FK444" s="46"/>
      <c r="FL444" s="46"/>
      <c r="FM444" s="46"/>
      <c r="FN444" s="46"/>
      <c r="FO444" s="46"/>
      <c r="FP444" s="46"/>
      <c r="FQ444" s="46"/>
      <c r="FR444" s="46"/>
      <c r="FS444" s="46"/>
      <c r="FT444" s="46"/>
      <c r="FU444" s="46"/>
      <c r="FV444" s="46"/>
      <c r="FW444" s="46"/>
      <c r="FX444" s="46"/>
      <c r="FY444" s="46"/>
      <c r="FZ444" s="46"/>
      <c r="GA444" s="46"/>
      <c r="GB444" s="46"/>
      <c r="GC444" s="46"/>
      <c r="GD444" s="46"/>
      <c r="GE444" s="46"/>
      <c r="GF444" s="46"/>
      <c r="GG444" s="46"/>
      <c r="GH444" s="46"/>
      <c r="GI444" s="46"/>
      <c r="GJ444" s="46"/>
      <c r="GK444" s="46"/>
      <c r="GL444" s="46"/>
      <c r="GM444" s="46"/>
      <c r="GN444" s="46"/>
      <c r="GO444" s="46"/>
      <c r="GP444" s="46"/>
      <c r="GQ444" s="46"/>
      <c r="GR444" s="46"/>
      <c r="GS444" s="46"/>
      <c r="GT444" s="46"/>
      <c r="GU444" s="46"/>
      <c r="GV444" s="46"/>
      <c r="GW444" s="46"/>
      <c r="GX444" s="46"/>
      <c r="GY444" s="46"/>
      <c r="GZ444" s="46"/>
      <c r="HA444" s="46"/>
      <c r="HB444" s="46"/>
      <c r="HC444" s="46"/>
      <c r="HD444" s="46"/>
      <c r="HE444" s="46"/>
      <c r="HF444" s="46"/>
      <c r="HG444" s="46"/>
      <c r="HH444" s="46"/>
      <c r="HI444" s="46"/>
      <c r="HJ444" s="46"/>
      <c r="HK444" s="46"/>
      <c r="HL444" s="46"/>
      <c r="HM444" s="46"/>
      <c r="HN444" s="46"/>
      <c r="HO444" s="46"/>
      <c r="HP444" s="46"/>
      <c r="HQ444" s="46"/>
      <c r="HR444" s="46"/>
      <c r="HS444" s="46"/>
      <c r="HT444" s="46"/>
      <c r="HU444" s="46"/>
      <c r="HV444" s="46"/>
      <c r="HW444" s="46"/>
      <c r="HX444" s="46"/>
      <c r="HY444" s="46"/>
      <c r="HZ444" s="46"/>
      <c r="IA444" s="46"/>
      <c r="IB444" s="46"/>
      <c r="IC444" s="46"/>
      <c r="ID444" s="46"/>
      <c r="IE444" s="46"/>
      <c r="IF444" s="46"/>
      <c r="IG444" s="46"/>
      <c r="IH444" s="46"/>
      <c r="II444" s="46"/>
      <c r="IJ444" s="46"/>
      <c r="IK444" s="46"/>
      <c r="IL444" s="46"/>
      <c r="IM444" s="46"/>
      <c r="IN444" s="46"/>
      <c r="IO444" s="46"/>
      <c r="IP444" s="46"/>
      <c r="IQ444" s="46"/>
      <c r="IR444" s="46"/>
      <c r="IS444" s="46"/>
      <c r="IT444" s="46"/>
      <c r="IU444" s="46"/>
      <c r="IV444" s="46"/>
      <c r="IW444" s="46"/>
    </row>
    <row r="445" spans="1:257" s="1" customFormat="1" ht="9" customHeight="1">
      <c r="A445" s="43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  <c r="AZ445" s="44"/>
      <c r="BA445" s="44"/>
      <c r="BB445" s="45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6"/>
      <c r="CD445" s="46"/>
      <c r="CE445" s="46"/>
      <c r="CF445" s="46"/>
      <c r="CG445" s="46"/>
      <c r="CH445" s="46"/>
      <c r="CI445" s="46"/>
      <c r="CJ445" s="46"/>
      <c r="CK445" s="46"/>
      <c r="CL445" s="46"/>
      <c r="CM445" s="46"/>
      <c r="CN445" s="46"/>
      <c r="CO445" s="46"/>
      <c r="CP445" s="46"/>
      <c r="CQ445" s="46"/>
      <c r="CR445" s="46"/>
      <c r="CS445" s="46"/>
      <c r="CT445" s="46"/>
      <c r="CU445" s="46"/>
      <c r="CV445" s="46"/>
      <c r="CW445" s="46"/>
      <c r="CX445" s="46"/>
      <c r="CY445" s="46"/>
      <c r="CZ445" s="46"/>
      <c r="DA445" s="46"/>
      <c r="DB445" s="46"/>
      <c r="DC445" s="46"/>
      <c r="DD445" s="46"/>
      <c r="DE445" s="46"/>
      <c r="DF445" s="46"/>
      <c r="DG445" s="46"/>
      <c r="DH445" s="46"/>
      <c r="DI445" s="46"/>
      <c r="DJ445" s="46"/>
      <c r="DK445" s="46"/>
      <c r="DL445" s="46"/>
      <c r="DM445" s="46"/>
      <c r="DN445" s="46"/>
      <c r="DO445" s="46"/>
      <c r="DP445" s="46"/>
      <c r="DQ445" s="46"/>
      <c r="DR445" s="46"/>
      <c r="DS445" s="46"/>
      <c r="DT445" s="46"/>
      <c r="DU445" s="46"/>
      <c r="DV445" s="46"/>
      <c r="DW445" s="46"/>
      <c r="DX445" s="46"/>
      <c r="DY445" s="46"/>
      <c r="DZ445" s="46"/>
      <c r="EA445" s="46"/>
      <c r="EB445" s="46"/>
      <c r="EC445" s="46"/>
      <c r="ED445" s="46"/>
      <c r="EE445" s="46"/>
      <c r="EF445" s="46"/>
      <c r="EG445" s="46"/>
      <c r="EH445" s="46"/>
      <c r="EI445" s="46"/>
      <c r="EJ445" s="46"/>
      <c r="EK445" s="46"/>
      <c r="EL445" s="46"/>
      <c r="EM445" s="46"/>
      <c r="EN445" s="46"/>
      <c r="EO445" s="46"/>
      <c r="EP445" s="46"/>
      <c r="EQ445" s="46"/>
      <c r="ER445" s="46"/>
      <c r="ES445" s="46"/>
      <c r="ET445" s="46"/>
      <c r="EU445" s="46"/>
      <c r="EV445" s="46"/>
      <c r="EW445" s="46"/>
      <c r="EX445" s="46"/>
      <c r="EY445" s="46"/>
      <c r="EZ445" s="46"/>
      <c r="FA445" s="46"/>
      <c r="FB445" s="46"/>
      <c r="FC445" s="46"/>
      <c r="FD445" s="46"/>
      <c r="FE445" s="46"/>
      <c r="FF445" s="46"/>
      <c r="FG445" s="46"/>
      <c r="FH445" s="46"/>
      <c r="FI445" s="46"/>
      <c r="FJ445" s="46"/>
      <c r="FK445" s="46"/>
      <c r="FL445" s="46"/>
      <c r="FM445" s="46"/>
      <c r="FN445" s="46"/>
      <c r="FO445" s="46"/>
      <c r="FP445" s="46"/>
      <c r="FQ445" s="46"/>
      <c r="FR445" s="46"/>
      <c r="FS445" s="46"/>
      <c r="FT445" s="46"/>
      <c r="FU445" s="46"/>
      <c r="FV445" s="46"/>
      <c r="FW445" s="46"/>
      <c r="FX445" s="46"/>
      <c r="FY445" s="46"/>
      <c r="FZ445" s="46"/>
      <c r="GA445" s="46"/>
      <c r="GB445" s="46"/>
      <c r="GC445" s="46"/>
      <c r="GD445" s="46"/>
      <c r="GE445" s="46"/>
      <c r="GF445" s="46"/>
      <c r="GG445" s="46"/>
      <c r="GH445" s="46"/>
      <c r="GI445" s="46"/>
      <c r="GJ445" s="46"/>
      <c r="GK445" s="46"/>
      <c r="GL445" s="46"/>
      <c r="GM445" s="46"/>
      <c r="GN445" s="46"/>
      <c r="GO445" s="46"/>
      <c r="GP445" s="46"/>
      <c r="GQ445" s="46"/>
      <c r="GR445" s="46"/>
      <c r="GS445" s="46"/>
      <c r="GT445" s="46"/>
      <c r="GU445" s="46"/>
      <c r="GV445" s="46"/>
      <c r="GW445" s="46"/>
      <c r="GX445" s="46"/>
      <c r="GY445" s="46"/>
      <c r="GZ445" s="46"/>
      <c r="HA445" s="46"/>
      <c r="HB445" s="46"/>
      <c r="HC445" s="46"/>
      <c r="HD445" s="46"/>
      <c r="HE445" s="46"/>
      <c r="HF445" s="46"/>
      <c r="HG445" s="46"/>
      <c r="HH445" s="46"/>
      <c r="HI445" s="46"/>
      <c r="HJ445" s="46"/>
      <c r="HK445" s="46"/>
      <c r="HL445" s="46"/>
      <c r="HM445" s="46"/>
      <c r="HN445" s="46"/>
      <c r="HO445" s="46"/>
      <c r="HP445" s="46"/>
      <c r="HQ445" s="46"/>
      <c r="HR445" s="46"/>
      <c r="HS445" s="46"/>
      <c r="HT445" s="46"/>
      <c r="HU445" s="46"/>
      <c r="HV445" s="46"/>
      <c r="HW445" s="46"/>
      <c r="HX445" s="46"/>
      <c r="HY445" s="46"/>
      <c r="HZ445" s="46"/>
      <c r="IA445" s="46"/>
      <c r="IB445" s="46"/>
      <c r="IC445" s="46"/>
      <c r="ID445" s="46"/>
      <c r="IE445" s="46"/>
      <c r="IF445" s="46"/>
      <c r="IG445" s="46"/>
      <c r="IH445" s="46"/>
      <c r="II445" s="46"/>
      <c r="IJ445" s="46"/>
      <c r="IK445" s="46"/>
      <c r="IL445" s="46"/>
      <c r="IM445" s="46"/>
      <c r="IN445" s="46"/>
      <c r="IO445" s="46"/>
      <c r="IP445" s="46"/>
      <c r="IQ445" s="46"/>
      <c r="IR445" s="46"/>
      <c r="IS445" s="46"/>
      <c r="IT445" s="46"/>
      <c r="IU445" s="46"/>
      <c r="IV445" s="46"/>
      <c r="IW445" s="46"/>
    </row>
    <row r="446" spans="1:257" s="1" customFormat="1" ht="9" customHeight="1">
      <c r="A446" s="43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  <c r="AZ446" s="44"/>
      <c r="BA446" s="44"/>
      <c r="BB446" s="45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6"/>
      <c r="CD446" s="46"/>
      <c r="CE446" s="46"/>
      <c r="CF446" s="46"/>
      <c r="CG446" s="46"/>
      <c r="CH446" s="46"/>
      <c r="CI446" s="46"/>
      <c r="CJ446" s="46"/>
      <c r="CK446" s="46"/>
      <c r="CL446" s="46"/>
      <c r="CM446" s="46"/>
      <c r="CN446" s="46"/>
      <c r="CO446" s="46"/>
      <c r="CP446" s="46"/>
      <c r="CQ446" s="46"/>
      <c r="CR446" s="46"/>
      <c r="CS446" s="46"/>
      <c r="CT446" s="46"/>
      <c r="CU446" s="46"/>
      <c r="CV446" s="46"/>
      <c r="CW446" s="46"/>
      <c r="CX446" s="46"/>
      <c r="CY446" s="46"/>
      <c r="CZ446" s="46"/>
      <c r="DA446" s="46"/>
      <c r="DB446" s="46"/>
      <c r="DC446" s="46"/>
      <c r="DD446" s="46"/>
      <c r="DE446" s="46"/>
      <c r="DF446" s="46"/>
      <c r="DG446" s="46"/>
      <c r="DH446" s="46"/>
      <c r="DI446" s="46"/>
      <c r="DJ446" s="46"/>
      <c r="DK446" s="46"/>
      <c r="DL446" s="46"/>
      <c r="DM446" s="46"/>
      <c r="DN446" s="46"/>
      <c r="DO446" s="46"/>
      <c r="DP446" s="46"/>
      <c r="DQ446" s="46"/>
      <c r="DR446" s="46"/>
      <c r="DS446" s="46"/>
      <c r="DT446" s="46"/>
      <c r="DU446" s="46"/>
      <c r="DV446" s="46"/>
      <c r="DW446" s="46"/>
      <c r="DX446" s="46"/>
      <c r="DY446" s="46"/>
      <c r="DZ446" s="46"/>
      <c r="EA446" s="46"/>
      <c r="EB446" s="46"/>
      <c r="EC446" s="46"/>
      <c r="ED446" s="46"/>
      <c r="EE446" s="46"/>
      <c r="EF446" s="46"/>
      <c r="EG446" s="46"/>
      <c r="EH446" s="46"/>
      <c r="EI446" s="46"/>
      <c r="EJ446" s="46"/>
      <c r="EK446" s="46"/>
      <c r="EL446" s="46"/>
      <c r="EM446" s="46"/>
      <c r="EN446" s="46"/>
      <c r="EO446" s="46"/>
      <c r="EP446" s="46"/>
      <c r="EQ446" s="46"/>
      <c r="ER446" s="46"/>
      <c r="ES446" s="46"/>
      <c r="ET446" s="46"/>
      <c r="EU446" s="46"/>
      <c r="EV446" s="46"/>
      <c r="EW446" s="46"/>
      <c r="EX446" s="46"/>
      <c r="EY446" s="46"/>
      <c r="EZ446" s="46"/>
      <c r="FA446" s="46"/>
      <c r="FB446" s="46"/>
      <c r="FC446" s="46"/>
      <c r="FD446" s="46"/>
      <c r="FE446" s="46"/>
      <c r="FF446" s="46"/>
      <c r="FG446" s="46"/>
      <c r="FH446" s="46"/>
      <c r="FI446" s="46"/>
      <c r="FJ446" s="46"/>
      <c r="FK446" s="46"/>
      <c r="FL446" s="46"/>
      <c r="FM446" s="46"/>
      <c r="FN446" s="46"/>
      <c r="FO446" s="46"/>
      <c r="FP446" s="46"/>
      <c r="FQ446" s="46"/>
      <c r="FR446" s="46"/>
      <c r="FS446" s="46"/>
      <c r="FT446" s="46"/>
      <c r="FU446" s="46"/>
      <c r="FV446" s="46"/>
      <c r="FW446" s="46"/>
      <c r="FX446" s="46"/>
      <c r="FY446" s="46"/>
      <c r="FZ446" s="46"/>
      <c r="GA446" s="46"/>
      <c r="GB446" s="46"/>
      <c r="GC446" s="46"/>
      <c r="GD446" s="46"/>
      <c r="GE446" s="46"/>
      <c r="GF446" s="46"/>
      <c r="GG446" s="46"/>
      <c r="GH446" s="46"/>
      <c r="GI446" s="46"/>
      <c r="GJ446" s="46"/>
      <c r="GK446" s="46"/>
      <c r="GL446" s="46"/>
      <c r="GM446" s="46"/>
      <c r="GN446" s="46"/>
      <c r="GO446" s="46"/>
      <c r="GP446" s="46"/>
      <c r="GQ446" s="46"/>
      <c r="GR446" s="46"/>
      <c r="GS446" s="46"/>
      <c r="GT446" s="46"/>
      <c r="GU446" s="46"/>
      <c r="GV446" s="46"/>
      <c r="GW446" s="46"/>
      <c r="GX446" s="46"/>
      <c r="GY446" s="46"/>
      <c r="GZ446" s="46"/>
      <c r="HA446" s="46"/>
      <c r="HB446" s="46"/>
      <c r="HC446" s="46"/>
      <c r="HD446" s="46"/>
      <c r="HE446" s="46"/>
      <c r="HF446" s="46"/>
      <c r="HG446" s="46"/>
      <c r="HH446" s="46"/>
      <c r="HI446" s="46"/>
      <c r="HJ446" s="46"/>
      <c r="HK446" s="46"/>
      <c r="HL446" s="46"/>
      <c r="HM446" s="46"/>
      <c r="HN446" s="46"/>
      <c r="HO446" s="46"/>
      <c r="HP446" s="46"/>
      <c r="HQ446" s="46"/>
      <c r="HR446" s="46"/>
      <c r="HS446" s="46"/>
      <c r="HT446" s="46"/>
      <c r="HU446" s="46"/>
      <c r="HV446" s="46"/>
      <c r="HW446" s="46"/>
      <c r="HX446" s="46"/>
      <c r="HY446" s="46"/>
      <c r="HZ446" s="46"/>
      <c r="IA446" s="46"/>
      <c r="IB446" s="46"/>
      <c r="IC446" s="46"/>
      <c r="ID446" s="46"/>
      <c r="IE446" s="46"/>
      <c r="IF446" s="46"/>
      <c r="IG446" s="46"/>
      <c r="IH446" s="46"/>
      <c r="II446" s="46"/>
      <c r="IJ446" s="46"/>
      <c r="IK446" s="46"/>
      <c r="IL446" s="46"/>
      <c r="IM446" s="46"/>
      <c r="IN446" s="46"/>
      <c r="IO446" s="46"/>
      <c r="IP446" s="46"/>
      <c r="IQ446" s="46"/>
      <c r="IR446" s="46"/>
      <c r="IS446" s="46"/>
      <c r="IT446" s="46"/>
      <c r="IU446" s="46"/>
      <c r="IV446" s="46"/>
      <c r="IW446" s="46"/>
    </row>
    <row r="447" spans="1:257" s="1" customFormat="1" ht="9" customHeight="1">
      <c r="A447" s="43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  <c r="AZ447" s="44"/>
      <c r="BA447" s="44"/>
      <c r="BB447" s="45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6"/>
      <c r="CD447" s="46"/>
      <c r="CE447" s="46"/>
      <c r="CF447" s="46"/>
      <c r="CG447" s="46"/>
      <c r="CH447" s="46"/>
      <c r="CI447" s="46"/>
      <c r="CJ447" s="46"/>
      <c r="CK447" s="46"/>
      <c r="CL447" s="46"/>
      <c r="CM447" s="46"/>
      <c r="CN447" s="46"/>
      <c r="CO447" s="46"/>
      <c r="CP447" s="46"/>
      <c r="CQ447" s="46"/>
      <c r="CR447" s="46"/>
      <c r="CS447" s="46"/>
      <c r="CT447" s="46"/>
      <c r="CU447" s="46"/>
      <c r="CV447" s="46"/>
      <c r="CW447" s="46"/>
      <c r="CX447" s="46"/>
      <c r="CY447" s="46"/>
      <c r="CZ447" s="46"/>
      <c r="DA447" s="46"/>
      <c r="DB447" s="46"/>
      <c r="DC447" s="46"/>
      <c r="DD447" s="46"/>
      <c r="DE447" s="46"/>
      <c r="DF447" s="46"/>
      <c r="DG447" s="46"/>
      <c r="DH447" s="46"/>
      <c r="DI447" s="46"/>
      <c r="DJ447" s="46"/>
      <c r="DK447" s="46"/>
      <c r="DL447" s="46"/>
      <c r="DM447" s="46"/>
      <c r="DN447" s="46"/>
      <c r="DO447" s="46"/>
      <c r="DP447" s="46"/>
      <c r="DQ447" s="46"/>
      <c r="DR447" s="46"/>
      <c r="DS447" s="46"/>
      <c r="DT447" s="46"/>
      <c r="DU447" s="46"/>
      <c r="DV447" s="46"/>
      <c r="DW447" s="46"/>
      <c r="DX447" s="46"/>
      <c r="DY447" s="46"/>
      <c r="DZ447" s="46"/>
      <c r="EA447" s="46"/>
      <c r="EB447" s="46"/>
      <c r="EC447" s="46"/>
      <c r="ED447" s="46"/>
      <c r="EE447" s="46"/>
      <c r="EF447" s="46"/>
      <c r="EG447" s="46"/>
      <c r="EH447" s="46"/>
      <c r="EI447" s="46"/>
      <c r="EJ447" s="46"/>
      <c r="EK447" s="46"/>
      <c r="EL447" s="46"/>
      <c r="EM447" s="46"/>
      <c r="EN447" s="46"/>
      <c r="EO447" s="46"/>
      <c r="EP447" s="46"/>
      <c r="EQ447" s="46"/>
      <c r="ER447" s="46"/>
      <c r="ES447" s="46"/>
      <c r="ET447" s="46"/>
      <c r="EU447" s="46"/>
      <c r="EV447" s="46"/>
      <c r="EW447" s="46"/>
      <c r="EX447" s="46"/>
      <c r="EY447" s="46"/>
      <c r="EZ447" s="46"/>
      <c r="FA447" s="46"/>
      <c r="FB447" s="46"/>
      <c r="FC447" s="46"/>
      <c r="FD447" s="46"/>
      <c r="FE447" s="46"/>
      <c r="FF447" s="46"/>
      <c r="FG447" s="46"/>
      <c r="FH447" s="46"/>
      <c r="FI447" s="46"/>
      <c r="FJ447" s="46"/>
      <c r="FK447" s="46"/>
      <c r="FL447" s="46"/>
      <c r="FM447" s="46"/>
      <c r="FN447" s="46"/>
      <c r="FO447" s="46"/>
      <c r="FP447" s="46"/>
      <c r="FQ447" s="46"/>
      <c r="FR447" s="46"/>
      <c r="FS447" s="46"/>
      <c r="FT447" s="46"/>
      <c r="FU447" s="46"/>
      <c r="FV447" s="46"/>
      <c r="FW447" s="46"/>
      <c r="FX447" s="46"/>
      <c r="FY447" s="46"/>
      <c r="FZ447" s="46"/>
      <c r="GA447" s="46"/>
      <c r="GB447" s="46"/>
      <c r="GC447" s="46"/>
      <c r="GD447" s="46"/>
      <c r="GE447" s="46"/>
      <c r="GF447" s="46"/>
      <c r="GG447" s="46"/>
      <c r="GH447" s="46"/>
      <c r="GI447" s="46"/>
      <c r="GJ447" s="46"/>
      <c r="GK447" s="46"/>
      <c r="GL447" s="46"/>
      <c r="GM447" s="46"/>
      <c r="GN447" s="46"/>
      <c r="GO447" s="46"/>
      <c r="GP447" s="46"/>
      <c r="GQ447" s="46"/>
      <c r="GR447" s="46"/>
      <c r="GS447" s="46"/>
      <c r="GT447" s="46"/>
      <c r="GU447" s="46"/>
      <c r="GV447" s="46"/>
      <c r="GW447" s="46"/>
      <c r="GX447" s="46"/>
      <c r="GY447" s="46"/>
      <c r="GZ447" s="46"/>
      <c r="HA447" s="46"/>
      <c r="HB447" s="46"/>
      <c r="HC447" s="46"/>
      <c r="HD447" s="46"/>
      <c r="HE447" s="46"/>
      <c r="HF447" s="46"/>
      <c r="HG447" s="46"/>
      <c r="HH447" s="46"/>
      <c r="HI447" s="46"/>
      <c r="HJ447" s="46"/>
      <c r="HK447" s="46"/>
      <c r="HL447" s="46"/>
      <c r="HM447" s="46"/>
      <c r="HN447" s="46"/>
      <c r="HO447" s="46"/>
      <c r="HP447" s="46"/>
      <c r="HQ447" s="46"/>
      <c r="HR447" s="46"/>
      <c r="HS447" s="46"/>
      <c r="HT447" s="46"/>
      <c r="HU447" s="46"/>
      <c r="HV447" s="46"/>
      <c r="HW447" s="46"/>
      <c r="HX447" s="46"/>
      <c r="HY447" s="46"/>
      <c r="HZ447" s="46"/>
      <c r="IA447" s="46"/>
      <c r="IB447" s="46"/>
      <c r="IC447" s="46"/>
      <c r="ID447" s="46"/>
      <c r="IE447" s="46"/>
      <c r="IF447" s="46"/>
      <c r="IG447" s="46"/>
      <c r="IH447" s="46"/>
      <c r="II447" s="46"/>
      <c r="IJ447" s="46"/>
      <c r="IK447" s="46"/>
      <c r="IL447" s="46"/>
      <c r="IM447" s="46"/>
      <c r="IN447" s="46"/>
      <c r="IO447" s="46"/>
      <c r="IP447" s="46"/>
      <c r="IQ447" s="46"/>
      <c r="IR447" s="46"/>
      <c r="IS447" s="46"/>
      <c r="IT447" s="46"/>
      <c r="IU447" s="46"/>
      <c r="IV447" s="46"/>
      <c r="IW447" s="46"/>
    </row>
    <row r="448" spans="1:257" s="1" customFormat="1" ht="9" customHeight="1">
      <c r="A448" s="43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  <c r="AZ448" s="44"/>
      <c r="BA448" s="44"/>
      <c r="BB448" s="45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6"/>
      <c r="CD448" s="46"/>
      <c r="CE448" s="46"/>
      <c r="CF448" s="46"/>
      <c r="CG448" s="46"/>
      <c r="CH448" s="46"/>
      <c r="CI448" s="46"/>
      <c r="CJ448" s="46"/>
      <c r="CK448" s="46"/>
      <c r="CL448" s="46"/>
      <c r="CM448" s="46"/>
      <c r="CN448" s="46"/>
      <c r="CO448" s="46"/>
      <c r="CP448" s="46"/>
      <c r="CQ448" s="46"/>
      <c r="CR448" s="46"/>
      <c r="CS448" s="46"/>
      <c r="CT448" s="46"/>
      <c r="CU448" s="46"/>
      <c r="CV448" s="46"/>
      <c r="CW448" s="46"/>
      <c r="CX448" s="46"/>
      <c r="CY448" s="46"/>
      <c r="CZ448" s="46"/>
      <c r="DA448" s="46"/>
      <c r="DB448" s="46"/>
      <c r="DC448" s="46"/>
      <c r="DD448" s="46"/>
      <c r="DE448" s="46"/>
      <c r="DF448" s="46"/>
      <c r="DG448" s="46"/>
      <c r="DH448" s="46"/>
      <c r="DI448" s="46"/>
      <c r="DJ448" s="46"/>
      <c r="DK448" s="46"/>
      <c r="DL448" s="46"/>
      <c r="DM448" s="46"/>
      <c r="DN448" s="46"/>
      <c r="DO448" s="46"/>
      <c r="DP448" s="46"/>
      <c r="DQ448" s="46"/>
      <c r="DR448" s="46"/>
      <c r="DS448" s="46"/>
      <c r="DT448" s="46"/>
      <c r="DU448" s="46"/>
      <c r="DV448" s="46"/>
      <c r="DW448" s="46"/>
      <c r="DX448" s="46"/>
      <c r="DY448" s="46"/>
      <c r="DZ448" s="46"/>
      <c r="EA448" s="46"/>
      <c r="EB448" s="46"/>
      <c r="EC448" s="46"/>
      <c r="ED448" s="46"/>
      <c r="EE448" s="46"/>
      <c r="EF448" s="46"/>
      <c r="EG448" s="46"/>
      <c r="EH448" s="46"/>
      <c r="EI448" s="46"/>
      <c r="EJ448" s="46"/>
      <c r="EK448" s="46"/>
      <c r="EL448" s="46"/>
      <c r="EM448" s="46"/>
      <c r="EN448" s="46"/>
      <c r="EO448" s="46"/>
      <c r="EP448" s="46"/>
      <c r="EQ448" s="46"/>
      <c r="ER448" s="46"/>
      <c r="ES448" s="46"/>
      <c r="ET448" s="46"/>
      <c r="EU448" s="46"/>
      <c r="EV448" s="46"/>
      <c r="EW448" s="46"/>
      <c r="EX448" s="46"/>
      <c r="EY448" s="46"/>
      <c r="EZ448" s="46"/>
      <c r="FA448" s="46"/>
      <c r="FB448" s="46"/>
      <c r="FC448" s="46"/>
      <c r="FD448" s="46"/>
      <c r="FE448" s="46"/>
      <c r="FF448" s="46"/>
      <c r="FG448" s="46"/>
      <c r="FH448" s="46"/>
      <c r="FI448" s="46"/>
      <c r="FJ448" s="46"/>
      <c r="FK448" s="46"/>
      <c r="FL448" s="46"/>
      <c r="FM448" s="46"/>
      <c r="FN448" s="46"/>
      <c r="FO448" s="46"/>
      <c r="FP448" s="46"/>
      <c r="FQ448" s="46"/>
      <c r="FR448" s="46"/>
      <c r="FS448" s="46"/>
      <c r="FT448" s="46"/>
      <c r="FU448" s="46"/>
      <c r="FV448" s="46"/>
      <c r="FW448" s="46"/>
      <c r="FX448" s="46"/>
      <c r="FY448" s="46"/>
      <c r="FZ448" s="46"/>
      <c r="GA448" s="46"/>
      <c r="GB448" s="46"/>
      <c r="GC448" s="46"/>
      <c r="GD448" s="46"/>
      <c r="GE448" s="46"/>
      <c r="GF448" s="46"/>
      <c r="GG448" s="46"/>
      <c r="GH448" s="46"/>
      <c r="GI448" s="46"/>
      <c r="GJ448" s="46"/>
      <c r="GK448" s="46"/>
      <c r="GL448" s="46"/>
      <c r="GM448" s="46"/>
      <c r="GN448" s="46"/>
      <c r="GO448" s="46"/>
      <c r="GP448" s="46"/>
      <c r="GQ448" s="46"/>
      <c r="GR448" s="46"/>
      <c r="GS448" s="46"/>
      <c r="GT448" s="46"/>
      <c r="GU448" s="46"/>
      <c r="GV448" s="46"/>
      <c r="GW448" s="46"/>
      <c r="GX448" s="46"/>
      <c r="GY448" s="46"/>
      <c r="GZ448" s="46"/>
      <c r="HA448" s="46"/>
      <c r="HB448" s="46"/>
      <c r="HC448" s="46"/>
      <c r="HD448" s="46"/>
      <c r="HE448" s="46"/>
      <c r="HF448" s="46"/>
      <c r="HG448" s="46"/>
      <c r="HH448" s="46"/>
      <c r="HI448" s="46"/>
      <c r="HJ448" s="46"/>
      <c r="HK448" s="46"/>
      <c r="HL448" s="46"/>
      <c r="HM448" s="46"/>
      <c r="HN448" s="46"/>
      <c r="HO448" s="46"/>
      <c r="HP448" s="46"/>
      <c r="HQ448" s="46"/>
      <c r="HR448" s="46"/>
      <c r="HS448" s="46"/>
      <c r="HT448" s="46"/>
      <c r="HU448" s="46"/>
      <c r="HV448" s="46"/>
      <c r="HW448" s="46"/>
      <c r="HX448" s="46"/>
      <c r="HY448" s="46"/>
      <c r="HZ448" s="46"/>
      <c r="IA448" s="46"/>
      <c r="IB448" s="46"/>
      <c r="IC448" s="46"/>
      <c r="ID448" s="46"/>
      <c r="IE448" s="46"/>
      <c r="IF448" s="46"/>
      <c r="IG448" s="46"/>
      <c r="IH448" s="46"/>
      <c r="II448" s="46"/>
      <c r="IJ448" s="46"/>
      <c r="IK448" s="46"/>
      <c r="IL448" s="46"/>
      <c r="IM448" s="46"/>
      <c r="IN448" s="46"/>
      <c r="IO448" s="46"/>
      <c r="IP448" s="46"/>
      <c r="IQ448" s="46"/>
      <c r="IR448" s="46"/>
      <c r="IS448" s="46"/>
      <c r="IT448" s="46"/>
      <c r="IU448" s="46"/>
      <c r="IV448" s="46"/>
      <c r="IW448" s="46"/>
    </row>
    <row r="449" spans="1:257" s="1" customFormat="1" ht="9" customHeight="1">
      <c r="A449" s="43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  <c r="AZ449" s="44"/>
      <c r="BA449" s="44"/>
      <c r="BB449" s="45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6"/>
      <c r="CD449" s="46"/>
      <c r="CE449" s="46"/>
      <c r="CF449" s="46"/>
      <c r="CG449" s="46"/>
      <c r="CH449" s="46"/>
      <c r="CI449" s="46"/>
      <c r="CJ449" s="46"/>
      <c r="CK449" s="46"/>
      <c r="CL449" s="46"/>
      <c r="CM449" s="46"/>
      <c r="CN449" s="46"/>
      <c r="CO449" s="46"/>
      <c r="CP449" s="46"/>
      <c r="CQ449" s="46"/>
      <c r="CR449" s="46"/>
      <c r="CS449" s="46"/>
      <c r="CT449" s="46"/>
      <c r="CU449" s="46"/>
      <c r="CV449" s="46"/>
      <c r="CW449" s="46"/>
      <c r="CX449" s="46"/>
      <c r="CY449" s="46"/>
      <c r="CZ449" s="46"/>
      <c r="DA449" s="46"/>
      <c r="DB449" s="46"/>
      <c r="DC449" s="46"/>
      <c r="DD449" s="46"/>
      <c r="DE449" s="46"/>
      <c r="DF449" s="46"/>
      <c r="DG449" s="46"/>
      <c r="DH449" s="46"/>
      <c r="DI449" s="46"/>
      <c r="DJ449" s="46"/>
      <c r="DK449" s="46"/>
      <c r="DL449" s="46"/>
      <c r="DM449" s="46"/>
      <c r="DN449" s="46"/>
      <c r="DO449" s="46"/>
      <c r="DP449" s="46"/>
      <c r="DQ449" s="46"/>
      <c r="DR449" s="46"/>
      <c r="DS449" s="46"/>
      <c r="DT449" s="46"/>
      <c r="DU449" s="46"/>
      <c r="DV449" s="46"/>
      <c r="DW449" s="46"/>
      <c r="DX449" s="46"/>
      <c r="DY449" s="46"/>
      <c r="DZ449" s="46"/>
      <c r="EA449" s="46"/>
      <c r="EB449" s="46"/>
      <c r="EC449" s="46"/>
      <c r="ED449" s="46"/>
      <c r="EE449" s="46"/>
      <c r="EF449" s="46"/>
      <c r="EG449" s="46"/>
      <c r="EH449" s="46"/>
      <c r="EI449" s="46"/>
      <c r="EJ449" s="46"/>
      <c r="EK449" s="46"/>
      <c r="EL449" s="46"/>
      <c r="EM449" s="46"/>
      <c r="EN449" s="46"/>
      <c r="EO449" s="46"/>
      <c r="EP449" s="46"/>
      <c r="EQ449" s="46"/>
      <c r="ER449" s="46"/>
      <c r="ES449" s="46"/>
      <c r="ET449" s="46"/>
      <c r="EU449" s="46"/>
      <c r="EV449" s="46"/>
      <c r="EW449" s="46"/>
      <c r="EX449" s="46"/>
      <c r="EY449" s="46"/>
      <c r="EZ449" s="46"/>
      <c r="FA449" s="46"/>
      <c r="FB449" s="46"/>
      <c r="FC449" s="46"/>
      <c r="FD449" s="46"/>
      <c r="FE449" s="46"/>
      <c r="FF449" s="46"/>
      <c r="FG449" s="46"/>
      <c r="FH449" s="46"/>
      <c r="FI449" s="46"/>
      <c r="FJ449" s="46"/>
      <c r="FK449" s="46"/>
      <c r="FL449" s="46"/>
      <c r="FM449" s="46"/>
      <c r="FN449" s="46"/>
      <c r="FO449" s="46"/>
      <c r="FP449" s="46"/>
      <c r="FQ449" s="46"/>
      <c r="FR449" s="46"/>
      <c r="FS449" s="46"/>
      <c r="FT449" s="46"/>
      <c r="FU449" s="46"/>
      <c r="FV449" s="46"/>
      <c r="FW449" s="46"/>
      <c r="FX449" s="46"/>
      <c r="FY449" s="46"/>
      <c r="FZ449" s="46"/>
      <c r="GA449" s="46"/>
      <c r="GB449" s="46"/>
      <c r="GC449" s="46"/>
      <c r="GD449" s="46"/>
      <c r="GE449" s="46"/>
      <c r="GF449" s="46"/>
      <c r="GG449" s="46"/>
      <c r="GH449" s="46"/>
      <c r="GI449" s="46"/>
      <c r="GJ449" s="46"/>
      <c r="GK449" s="46"/>
      <c r="GL449" s="46"/>
      <c r="GM449" s="46"/>
      <c r="GN449" s="46"/>
      <c r="GO449" s="46"/>
      <c r="GP449" s="46"/>
      <c r="GQ449" s="46"/>
      <c r="GR449" s="46"/>
      <c r="GS449" s="46"/>
      <c r="GT449" s="46"/>
      <c r="GU449" s="46"/>
      <c r="GV449" s="46"/>
      <c r="GW449" s="46"/>
      <c r="GX449" s="46"/>
      <c r="GY449" s="46"/>
      <c r="GZ449" s="46"/>
      <c r="HA449" s="46"/>
      <c r="HB449" s="46"/>
      <c r="HC449" s="46"/>
      <c r="HD449" s="46"/>
      <c r="HE449" s="46"/>
      <c r="HF449" s="46"/>
      <c r="HG449" s="46"/>
      <c r="HH449" s="46"/>
      <c r="HI449" s="46"/>
      <c r="HJ449" s="46"/>
      <c r="HK449" s="46"/>
      <c r="HL449" s="46"/>
      <c r="HM449" s="46"/>
      <c r="HN449" s="46"/>
      <c r="HO449" s="46"/>
      <c r="HP449" s="46"/>
      <c r="HQ449" s="46"/>
      <c r="HR449" s="46"/>
      <c r="HS449" s="46"/>
      <c r="HT449" s="46"/>
      <c r="HU449" s="46"/>
      <c r="HV449" s="46"/>
      <c r="HW449" s="46"/>
      <c r="HX449" s="46"/>
      <c r="HY449" s="46"/>
      <c r="HZ449" s="46"/>
      <c r="IA449" s="46"/>
      <c r="IB449" s="46"/>
      <c r="IC449" s="46"/>
      <c r="ID449" s="46"/>
      <c r="IE449" s="46"/>
      <c r="IF449" s="46"/>
      <c r="IG449" s="46"/>
      <c r="IH449" s="46"/>
      <c r="II449" s="46"/>
      <c r="IJ449" s="46"/>
      <c r="IK449" s="46"/>
      <c r="IL449" s="46"/>
      <c r="IM449" s="46"/>
      <c r="IN449" s="46"/>
      <c r="IO449" s="46"/>
      <c r="IP449" s="46"/>
      <c r="IQ449" s="46"/>
      <c r="IR449" s="46"/>
      <c r="IS449" s="46"/>
      <c r="IT449" s="46"/>
      <c r="IU449" s="46"/>
      <c r="IV449" s="46"/>
      <c r="IW449" s="46"/>
    </row>
    <row r="450" spans="1:257" s="1" customFormat="1" ht="9" customHeight="1">
      <c r="A450" s="43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  <c r="AZ450" s="44"/>
      <c r="BA450" s="44"/>
      <c r="BB450" s="45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6"/>
      <c r="CD450" s="46"/>
      <c r="CE450" s="46"/>
      <c r="CF450" s="46"/>
      <c r="CG450" s="46"/>
      <c r="CH450" s="46"/>
      <c r="CI450" s="46"/>
      <c r="CJ450" s="46"/>
      <c r="CK450" s="46"/>
      <c r="CL450" s="46"/>
      <c r="CM450" s="46"/>
      <c r="CN450" s="46"/>
      <c r="CO450" s="46"/>
      <c r="CP450" s="46"/>
      <c r="CQ450" s="46"/>
      <c r="CR450" s="46"/>
      <c r="CS450" s="46"/>
      <c r="CT450" s="46"/>
      <c r="CU450" s="46"/>
      <c r="CV450" s="46"/>
      <c r="CW450" s="46"/>
      <c r="CX450" s="46"/>
      <c r="CY450" s="46"/>
      <c r="CZ450" s="46"/>
      <c r="DA450" s="46"/>
      <c r="DB450" s="46"/>
      <c r="DC450" s="46"/>
      <c r="DD450" s="46"/>
      <c r="DE450" s="46"/>
      <c r="DF450" s="46"/>
      <c r="DG450" s="46"/>
      <c r="DH450" s="46"/>
      <c r="DI450" s="46"/>
      <c r="DJ450" s="46"/>
      <c r="DK450" s="46"/>
      <c r="DL450" s="46"/>
      <c r="DM450" s="46"/>
      <c r="DN450" s="46"/>
      <c r="DO450" s="46"/>
      <c r="DP450" s="46"/>
      <c r="DQ450" s="46"/>
      <c r="DR450" s="46"/>
      <c r="DS450" s="46"/>
      <c r="DT450" s="46"/>
      <c r="DU450" s="46"/>
      <c r="DV450" s="46"/>
      <c r="DW450" s="46"/>
      <c r="DX450" s="46"/>
      <c r="DY450" s="46"/>
      <c r="DZ450" s="46"/>
      <c r="EA450" s="46"/>
      <c r="EB450" s="46"/>
      <c r="EC450" s="46"/>
      <c r="ED450" s="46"/>
      <c r="EE450" s="46"/>
      <c r="EF450" s="46"/>
      <c r="EG450" s="46"/>
      <c r="EH450" s="46"/>
      <c r="EI450" s="46"/>
      <c r="EJ450" s="46"/>
      <c r="EK450" s="46"/>
      <c r="EL450" s="46"/>
      <c r="EM450" s="46"/>
      <c r="EN450" s="46"/>
      <c r="EO450" s="46"/>
      <c r="EP450" s="46"/>
      <c r="EQ450" s="46"/>
      <c r="ER450" s="46"/>
      <c r="ES450" s="46"/>
      <c r="ET450" s="46"/>
      <c r="EU450" s="46"/>
      <c r="EV450" s="46"/>
      <c r="EW450" s="46"/>
      <c r="EX450" s="46"/>
      <c r="EY450" s="46"/>
      <c r="EZ450" s="46"/>
      <c r="FA450" s="46"/>
      <c r="FB450" s="46"/>
      <c r="FC450" s="46"/>
      <c r="FD450" s="46"/>
      <c r="FE450" s="46"/>
      <c r="FF450" s="46"/>
      <c r="FG450" s="46"/>
      <c r="FH450" s="46"/>
      <c r="FI450" s="46"/>
      <c r="FJ450" s="46"/>
      <c r="FK450" s="46"/>
      <c r="FL450" s="46"/>
      <c r="FM450" s="46"/>
      <c r="FN450" s="46"/>
      <c r="FO450" s="46"/>
      <c r="FP450" s="46"/>
      <c r="FQ450" s="46"/>
      <c r="FR450" s="46"/>
      <c r="FS450" s="46"/>
      <c r="FT450" s="46"/>
      <c r="FU450" s="46"/>
      <c r="FV450" s="46"/>
      <c r="FW450" s="46"/>
      <c r="FX450" s="46"/>
      <c r="FY450" s="46"/>
      <c r="FZ450" s="46"/>
      <c r="GA450" s="46"/>
      <c r="GB450" s="46"/>
      <c r="GC450" s="46"/>
      <c r="GD450" s="46"/>
      <c r="GE450" s="46"/>
      <c r="GF450" s="46"/>
      <c r="GG450" s="46"/>
      <c r="GH450" s="46"/>
      <c r="GI450" s="46"/>
      <c r="GJ450" s="46"/>
      <c r="GK450" s="46"/>
      <c r="GL450" s="46"/>
      <c r="GM450" s="46"/>
      <c r="GN450" s="46"/>
      <c r="GO450" s="46"/>
      <c r="GP450" s="46"/>
      <c r="GQ450" s="46"/>
      <c r="GR450" s="46"/>
      <c r="GS450" s="46"/>
      <c r="GT450" s="46"/>
      <c r="GU450" s="46"/>
      <c r="GV450" s="46"/>
      <c r="GW450" s="46"/>
      <c r="GX450" s="46"/>
      <c r="GY450" s="46"/>
      <c r="GZ450" s="46"/>
      <c r="HA450" s="46"/>
      <c r="HB450" s="46"/>
      <c r="HC450" s="46"/>
      <c r="HD450" s="46"/>
      <c r="HE450" s="46"/>
      <c r="HF450" s="46"/>
      <c r="HG450" s="46"/>
      <c r="HH450" s="46"/>
      <c r="HI450" s="46"/>
      <c r="HJ450" s="46"/>
      <c r="HK450" s="46"/>
      <c r="HL450" s="46"/>
      <c r="HM450" s="46"/>
      <c r="HN450" s="46"/>
      <c r="HO450" s="46"/>
      <c r="HP450" s="46"/>
      <c r="HQ450" s="46"/>
      <c r="HR450" s="46"/>
      <c r="HS450" s="46"/>
      <c r="HT450" s="46"/>
      <c r="HU450" s="46"/>
      <c r="HV450" s="46"/>
      <c r="HW450" s="46"/>
      <c r="HX450" s="46"/>
      <c r="HY450" s="46"/>
      <c r="HZ450" s="46"/>
      <c r="IA450" s="46"/>
      <c r="IB450" s="46"/>
      <c r="IC450" s="46"/>
      <c r="ID450" s="46"/>
      <c r="IE450" s="46"/>
      <c r="IF450" s="46"/>
      <c r="IG450" s="46"/>
      <c r="IH450" s="46"/>
      <c r="II450" s="46"/>
      <c r="IJ450" s="46"/>
      <c r="IK450" s="46"/>
      <c r="IL450" s="46"/>
      <c r="IM450" s="46"/>
      <c r="IN450" s="46"/>
      <c r="IO450" s="46"/>
      <c r="IP450" s="46"/>
      <c r="IQ450" s="46"/>
      <c r="IR450" s="46"/>
      <c r="IS450" s="46"/>
      <c r="IT450" s="46"/>
      <c r="IU450" s="46"/>
      <c r="IV450" s="46"/>
      <c r="IW450" s="46"/>
    </row>
    <row r="451" spans="1:257" s="1" customFormat="1" ht="9" customHeight="1">
      <c r="A451" s="43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  <c r="AZ451" s="44"/>
      <c r="BA451" s="44"/>
      <c r="BB451" s="45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6"/>
      <c r="CD451" s="46"/>
      <c r="CE451" s="46"/>
      <c r="CF451" s="46"/>
      <c r="CG451" s="46"/>
      <c r="CH451" s="46"/>
      <c r="CI451" s="46"/>
      <c r="CJ451" s="46"/>
      <c r="CK451" s="46"/>
      <c r="CL451" s="46"/>
      <c r="CM451" s="46"/>
      <c r="CN451" s="46"/>
      <c r="CO451" s="46"/>
      <c r="CP451" s="46"/>
      <c r="CQ451" s="46"/>
      <c r="CR451" s="46"/>
      <c r="CS451" s="46"/>
      <c r="CT451" s="46"/>
      <c r="CU451" s="46"/>
      <c r="CV451" s="46"/>
      <c r="CW451" s="46"/>
      <c r="CX451" s="46"/>
      <c r="CY451" s="46"/>
      <c r="CZ451" s="46"/>
      <c r="DA451" s="46"/>
      <c r="DB451" s="46"/>
      <c r="DC451" s="46"/>
      <c r="DD451" s="46"/>
      <c r="DE451" s="46"/>
      <c r="DF451" s="46"/>
      <c r="DG451" s="46"/>
      <c r="DH451" s="46"/>
      <c r="DI451" s="46"/>
      <c r="DJ451" s="46"/>
      <c r="DK451" s="46"/>
      <c r="DL451" s="46"/>
      <c r="DM451" s="46"/>
      <c r="DN451" s="46"/>
      <c r="DO451" s="46"/>
      <c r="DP451" s="46"/>
      <c r="DQ451" s="46"/>
      <c r="DR451" s="46"/>
      <c r="DS451" s="46"/>
      <c r="DT451" s="46"/>
      <c r="DU451" s="46"/>
      <c r="DV451" s="46"/>
      <c r="DW451" s="46"/>
      <c r="DX451" s="46"/>
      <c r="DY451" s="46"/>
      <c r="DZ451" s="46"/>
      <c r="EA451" s="46"/>
      <c r="EB451" s="46"/>
      <c r="EC451" s="46"/>
      <c r="ED451" s="46"/>
      <c r="EE451" s="46"/>
      <c r="EF451" s="46"/>
      <c r="EG451" s="46"/>
      <c r="EH451" s="46"/>
      <c r="EI451" s="46"/>
      <c r="EJ451" s="46"/>
      <c r="EK451" s="46"/>
      <c r="EL451" s="46"/>
      <c r="EM451" s="46"/>
      <c r="EN451" s="46"/>
      <c r="EO451" s="46"/>
      <c r="EP451" s="46"/>
      <c r="EQ451" s="46"/>
      <c r="ER451" s="46"/>
      <c r="ES451" s="46"/>
      <c r="ET451" s="46"/>
      <c r="EU451" s="46"/>
      <c r="EV451" s="46"/>
      <c r="EW451" s="46"/>
      <c r="EX451" s="46"/>
      <c r="EY451" s="46"/>
      <c r="EZ451" s="46"/>
      <c r="FA451" s="46"/>
      <c r="FB451" s="46"/>
      <c r="FC451" s="46"/>
      <c r="FD451" s="46"/>
      <c r="FE451" s="46"/>
      <c r="FF451" s="46"/>
      <c r="FG451" s="46"/>
      <c r="FH451" s="46"/>
      <c r="FI451" s="46"/>
      <c r="FJ451" s="46"/>
      <c r="FK451" s="46"/>
      <c r="FL451" s="46"/>
      <c r="FM451" s="46"/>
      <c r="FN451" s="46"/>
      <c r="FO451" s="46"/>
      <c r="FP451" s="46"/>
      <c r="FQ451" s="46"/>
      <c r="FR451" s="46"/>
      <c r="FS451" s="46"/>
      <c r="FT451" s="46"/>
      <c r="FU451" s="46"/>
      <c r="FV451" s="46"/>
      <c r="FW451" s="46"/>
      <c r="FX451" s="46"/>
      <c r="FY451" s="46"/>
      <c r="FZ451" s="46"/>
      <c r="GA451" s="46"/>
      <c r="GB451" s="46"/>
      <c r="GC451" s="46"/>
      <c r="GD451" s="46"/>
      <c r="GE451" s="46"/>
      <c r="GF451" s="46"/>
      <c r="GG451" s="46"/>
      <c r="GH451" s="46"/>
      <c r="GI451" s="46"/>
      <c r="GJ451" s="46"/>
      <c r="GK451" s="46"/>
      <c r="GL451" s="46"/>
      <c r="GM451" s="46"/>
      <c r="GN451" s="46"/>
      <c r="GO451" s="46"/>
      <c r="GP451" s="46"/>
      <c r="GQ451" s="46"/>
      <c r="GR451" s="46"/>
      <c r="GS451" s="46"/>
      <c r="GT451" s="46"/>
      <c r="GU451" s="46"/>
      <c r="GV451" s="46"/>
      <c r="GW451" s="46"/>
      <c r="GX451" s="46"/>
      <c r="GY451" s="46"/>
      <c r="GZ451" s="46"/>
      <c r="HA451" s="46"/>
      <c r="HB451" s="46"/>
      <c r="HC451" s="46"/>
      <c r="HD451" s="46"/>
      <c r="HE451" s="46"/>
      <c r="HF451" s="46"/>
      <c r="HG451" s="46"/>
      <c r="HH451" s="46"/>
      <c r="HI451" s="46"/>
      <c r="HJ451" s="46"/>
      <c r="HK451" s="46"/>
      <c r="HL451" s="46"/>
      <c r="HM451" s="46"/>
      <c r="HN451" s="46"/>
      <c r="HO451" s="46"/>
      <c r="HP451" s="46"/>
      <c r="HQ451" s="46"/>
      <c r="HR451" s="46"/>
      <c r="HS451" s="46"/>
      <c r="HT451" s="46"/>
      <c r="HU451" s="46"/>
      <c r="HV451" s="46"/>
      <c r="HW451" s="46"/>
      <c r="HX451" s="46"/>
      <c r="HY451" s="46"/>
      <c r="HZ451" s="46"/>
      <c r="IA451" s="46"/>
      <c r="IB451" s="46"/>
      <c r="IC451" s="46"/>
      <c r="ID451" s="46"/>
      <c r="IE451" s="46"/>
      <c r="IF451" s="46"/>
      <c r="IG451" s="46"/>
      <c r="IH451" s="46"/>
      <c r="II451" s="46"/>
      <c r="IJ451" s="46"/>
      <c r="IK451" s="46"/>
      <c r="IL451" s="46"/>
      <c r="IM451" s="46"/>
      <c r="IN451" s="46"/>
      <c r="IO451" s="46"/>
      <c r="IP451" s="46"/>
      <c r="IQ451" s="46"/>
      <c r="IR451" s="46"/>
      <c r="IS451" s="46"/>
      <c r="IT451" s="46"/>
      <c r="IU451" s="46"/>
      <c r="IV451" s="46"/>
      <c r="IW451" s="46"/>
    </row>
    <row r="452" spans="1:257" s="1" customFormat="1" ht="9" customHeight="1">
      <c r="A452" s="43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  <c r="AZ452" s="44"/>
      <c r="BA452" s="44"/>
      <c r="BB452" s="45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6"/>
      <c r="CD452" s="46"/>
      <c r="CE452" s="46"/>
      <c r="CF452" s="46"/>
      <c r="CG452" s="46"/>
      <c r="CH452" s="46"/>
      <c r="CI452" s="46"/>
      <c r="CJ452" s="46"/>
      <c r="CK452" s="46"/>
      <c r="CL452" s="46"/>
      <c r="CM452" s="46"/>
      <c r="CN452" s="46"/>
      <c r="CO452" s="46"/>
      <c r="CP452" s="46"/>
      <c r="CQ452" s="46"/>
      <c r="CR452" s="46"/>
      <c r="CS452" s="46"/>
      <c r="CT452" s="46"/>
      <c r="CU452" s="46"/>
      <c r="CV452" s="46"/>
      <c r="CW452" s="46"/>
      <c r="CX452" s="46"/>
      <c r="CY452" s="46"/>
      <c r="CZ452" s="46"/>
      <c r="DA452" s="46"/>
      <c r="DB452" s="46"/>
      <c r="DC452" s="46"/>
      <c r="DD452" s="46"/>
      <c r="DE452" s="46"/>
      <c r="DF452" s="46"/>
      <c r="DG452" s="46"/>
      <c r="DH452" s="46"/>
      <c r="DI452" s="46"/>
      <c r="DJ452" s="46"/>
      <c r="DK452" s="46"/>
      <c r="DL452" s="46"/>
      <c r="DM452" s="46"/>
      <c r="DN452" s="46"/>
      <c r="DO452" s="46"/>
      <c r="DP452" s="46"/>
      <c r="DQ452" s="46"/>
      <c r="DR452" s="46"/>
      <c r="DS452" s="46"/>
      <c r="DT452" s="46"/>
      <c r="DU452" s="46"/>
      <c r="DV452" s="46"/>
      <c r="DW452" s="46"/>
      <c r="DX452" s="46"/>
      <c r="DY452" s="46"/>
      <c r="DZ452" s="46"/>
      <c r="EA452" s="46"/>
      <c r="EB452" s="46"/>
      <c r="EC452" s="46"/>
      <c r="ED452" s="46"/>
      <c r="EE452" s="46"/>
      <c r="EF452" s="46"/>
      <c r="EG452" s="46"/>
      <c r="EH452" s="46"/>
      <c r="EI452" s="46"/>
      <c r="EJ452" s="46"/>
      <c r="EK452" s="46"/>
      <c r="EL452" s="46"/>
      <c r="EM452" s="46"/>
      <c r="EN452" s="46"/>
      <c r="EO452" s="46"/>
      <c r="EP452" s="46"/>
      <c r="EQ452" s="46"/>
      <c r="ER452" s="46"/>
      <c r="ES452" s="46"/>
      <c r="ET452" s="46"/>
      <c r="EU452" s="46"/>
      <c r="EV452" s="46"/>
      <c r="EW452" s="46"/>
      <c r="EX452" s="46"/>
      <c r="EY452" s="46"/>
      <c r="EZ452" s="46"/>
      <c r="FA452" s="46"/>
      <c r="FB452" s="46"/>
      <c r="FC452" s="46"/>
      <c r="FD452" s="46"/>
      <c r="FE452" s="46"/>
      <c r="FF452" s="46"/>
      <c r="FG452" s="46"/>
      <c r="FH452" s="46"/>
      <c r="FI452" s="46"/>
      <c r="FJ452" s="46"/>
      <c r="FK452" s="46"/>
      <c r="FL452" s="46"/>
      <c r="FM452" s="46"/>
      <c r="FN452" s="46"/>
      <c r="FO452" s="46"/>
      <c r="FP452" s="46"/>
      <c r="FQ452" s="46"/>
      <c r="FR452" s="46"/>
      <c r="FS452" s="46"/>
      <c r="FT452" s="46"/>
      <c r="FU452" s="46"/>
      <c r="FV452" s="46"/>
      <c r="FW452" s="46"/>
      <c r="FX452" s="46"/>
      <c r="FY452" s="46"/>
      <c r="FZ452" s="46"/>
      <c r="GA452" s="46"/>
      <c r="GB452" s="46"/>
      <c r="GC452" s="46"/>
      <c r="GD452" s="46"/>
      <c r="GE452" s="46"/>
      <c r="GF452" s="46"/>
      <c r="GG452" s="46"/>
      <c r="GH452" s="46"/>
      <c r="GI452" s="46"/>
      <c r="GJ452" s="46"/>
      <c r="GK452" s="46"/>
      <c r="GL452" s="46"/>
      <c r="GM452" s="46"/>
      <c r="GN452" s="46"/>
      <c r="GO452" s="46"/>
      <c r="GP452" s="46"/>
      <c r="GQ452" s="46"/>
      <c r="GR452" s="46"/>
      <c r="GS452" s="46"/>
      <c r="GT452" s="46"/>
      <c r="GU452" s="46"/>
      <c r="GV452" s="46"/>
      <c r="GW452" s="46"/>
      <c r="GX452" s="46"/>
      <c r="GY452" s="46"/>
      <c r="GZ452" s="46"/>
      <c r="HA452" s="46"/>
      <c r="HB452" s="46"/>
      <c r="HC452" s="46"/>
      <c r="HD452" s="46"/>
      <c r="HE452" s="46"/>
      <c r="HF452" s="46"/>
      <c r="HG452" s="46"/>
      <c r="HH452" s="46"/>
      <c r="HI452" s="46"/>
      <c r="HJ452" s="46"/>
      <c r="HK452" s="46"/>
      <c r="HL452" s="46"/>
      <c r="HM452" s="46"/>
      <c r="HN452" s="46"/>
      <c r="HO452" s="46"/>
      <c r="HP452" s="46"/>
      <c r="HQ452" s="46"/>
      <c r="HR452" s="46"/>
      <c r="HS452" s="46"/>
      <c r="HT452" s="46"/>
      <c r="HU452" s="46"/>
      <c r="HV452" s="46"/>
      <c r="HW452" s="46"/>
      <c r="HX452" s="46"/>
      <c r="HY452" s="46"/>
      <c r="HZ452" s="46"/>
      <c r="IA452" s="46"/>
      <c r="IB452" s="46"/>
      <c r="IC452" s="46"/>
      <c r="ID452" s="46"/>
      <c r="IE452" s="46"/>
      <c r="IF452" s="46"/>
      <c r="IG452" s="46"/>
      <c r="IH452" s="46"/>
      <c r="II452" s="46"/>
      <c r="IJ452" s="46"/>
      <c r="IK452" s="46"/>
      <c r="IL452" s="46"/>
      <c r="IM452" s="46"/>
      <c r="IN452" s="46"/>
      <c r="IO452" s="46"/>
      <c r="IP452" s="46"/>
      <c r="IQ452" s="46"/>
      <c r="IR452" s="46"/>
      <c r="IS452" s="46"/>
      <c r="IT452" s="46"/>
      <c r="IU452" s="46"/>
      <c r="IV452" s="46"/>
      <c r="IW452" s="46"/>
    </row>
    <row r="453" spans="1:257" s="1" customFormat="1" ht="9" customHeight="1">
      <c r="A453" s="43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  <c r="AZ453" s="44"/>
      <c r="BA453" s="44"/>
      <c r="BB453" s="45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6"/>
      <c r="CD453" s="46"/>
      <c r="CE453" s="46"/>
      <c r="CF453" s="46"/>
      <c r="CG453" s="46"/>
      <c r="CH453" s="46"/>
      <c r="CI453" s="46"/>
      <c r="CJ453" s="46"/>
      <c r="CK453" s="46"/>
      <c r="CL453" s="46"/>
      <c r="CM453" s="46"/>
      <c r="CN453" s="46"/>
      <c r="CO453" s="46"/>
      <c r="CP453" s="46"/>
      <c r="CQ453" s="46"/>
      <c r="CR453" s="46"/>
      <c r="CS453" s="46"/>
      <c r="CT453" s="46"/>
      <c r="CU453" s="46"/>
      <c r="CV453" s="46"/>
      <c r="CW453" s="46"/>
      <c r="CX453" s="46"/>
      <c r="CY453" s="46"/>
      <c r="CZ453" s="46"/>
      <c r="DA453" s="46"/>
      <c r="DB453" s="46"/>
      <c r="DC453" s="46"/>
      <c r="DD453" s="46"/>
      <c r="DE453" s="46"/>
      <c r="DF453" s="46"/>
      <c r="DG453" s="46"/>
      <c r="DH453" s="46"/>
      <c r="DI453" s="46"/>
      <c r="DJ453" s="46"/>
      <c r="DK453" s="46"/>
      <c r="DL453" s="46"/>
      <c r="DM453" s="46"/>
      <c r="DN453" s="46"/>
      <c r="DO453" s="46"/>
      <c r="DP453" s="46"/>
      <c r="DQ453" s="46"/>
      <c r="DR453" s="46"/>
      <c r="DS453" s="46"/>
      <c r="DT453" s="46"/>
      <c r="DU453" s="46"/>
      <c r="DV453" s="46"/>
      <c r="DW453" s="46"/>
      <c r="DX453" s="46"/>
      <c r="DY453" s="46"/>
      <c r="DZ453" s="46"/>
      <c r="EA453" s="46"/>
      <c r="EB453" s="46"/>
      <c r="EC453" s="46"/>
      <c r="ED453" s="46"/>
      <c r="EE453" s="46"/>
      <c r="EF453" s="46"/>
      <c r="EG453" s="46"/>
      <c r="EH453" s="46"/>
      <c r="EI453" s="46"/>
      <c r="EJ453" s="46"/>
      <c r="EK453" s="46"/>
      <c r="EL453" s="46"/>
      <c r="EM453" s="46"/>
      <c r="EN453" s="46"/>
      <c r="EO453" s="46"/>
      <c r="EP453" s="46"/>
      <c r="EQ453" s="46"/>
      <c r="ER453" s="46"/>
      <c r="ES453" s="46"/>
      <c r="ET453" s="46"/>
      <c r="EU453" s="46"/>
      <c r="EV453" s="46"/>
      <c r="EW453" s="46"/>
      <c r="EX453" s="46"/>
      <c r="EY453" s="46"/>
      <c r="EZ453" s="46"/>
      <c r="FA453" s="46"/>
      <c r="FB453" s="46"/>
      <c r="FC453" s="46"/>
      <c r="FD453" s="46"/>
      <c r="FE453" s="46"/>
      <c r="FF453" s="46"/>
      <c r="FG453" s="46"/>
      <c r="FH453" s="46"/>
      <c r="FI453" s="46"/>
      <c r="FJ453" s="46"/>
      <c r="FK453" s="46"/>
      <c r="FL453" s="46"/>
      <c r="FM453" s="46"/>
      <c r="FN453" s="46"/>
      <c r="FO453" s="46"/>
      <c r="FP453" s="46"/>
      <c r="FQ453" s="46"/>
      <c r="FR453" s="46"/>
      <c r="FS453" s="46"/>
      <c r="FT453" s="46"/>
      <c r="FU453" s="46"/>
      <c r="FV453" s="46"/>
      <c r="FW453" s="46"/>
      <c r="FX453" s="46"/>
      <c r="FY453" s="46"/>
      <c r="FZ453" s="46"/>
      <c r="GA453" s="46"/>
      <c r="GB453" s="46"/>
      <c r="GC453" s="46"/>
      <c r="GD453" s="46"/>
      <c r="GE453" s="46"/>
      <c r="GF453" s="46"/>
      <c r="GG453" s="46"/>
      <c r="GH453" s="46"/>
      <c r="GI453" s="46"/>
      <c r="GJ453" s="46"/>
      <c r="GK453" s="46"/>
      <c r="GL453" s="46"/>
      <c r="GM453" s="46"/>
      <c r="GN453" s="46"/>
      <c r="GO453" s="46"/>
      <c r="GP453" s="46"/>
      <c r="GQ453" s="46"/>
      <c r="GR453" s="46"/>
      <c r="GS453" s="46"/>
      <c r="GT453" s="46"/>
      <c r="GU453" s="46"/>
      <c r="GV453" s="46"/>
      <c r="GW453" s="46"/>
      <c r="GX453" s="46"/>
      <c r="GY453" s="46"/>
      <c r="GZ453" s="46"/>
      <c r="HA453" s="46"/>
      <c r="HB453" s="46"/>
      <c r="HC453" s="46"/>
      <c r="HD453" s="46"/>
      <c r="HE453" s="46"/>
      <c r="HF453" s="46"/>
      <c r="HG453" s="46"/>
      <c r="HH453" s="46"/>
      <c r="HI453" s="46"/>
      <c r="HJ453" s="46"/>
      <c r="HK453" s="46"/>
      <c r="HL453" s="46"/>
      <c r="HM453" s="46"/>
      <c r="HN453" s="46"/>
      <c r="HO453" s="46"/>
      <c r="HP453" s="46"/>
      <c r="HQ453" s="46"/>
      <c r="HR453" s="46"/>
      <c r="HS453" s="46"/>
      <c r="HT453" s="46"/>
      <c r="HU453" s="46"/>
      <c r="HV453" s="46"/>
      <c r="HW453" s="46"/>
      <c r="HX453" s="46"/>
      <c r="HY453" s="46"/>
      <c r="HZ453" s="46"/>
      <c r="IA453" s="46"/>
      <c r="IB453" s="46"/>
      <c r="IC453" s="46"/>
      <c r="ID453" s="46"/>
      <c r="IE453" s="46"/>
      <c r="IF453" s="46"/>
      <c r="IG453" s="46"/>
      <c r="IH453" s="46"/>
      <c r="II453" s="46"/>
      <c r="IJ453" s="46"/>
      <c r="IK453" s="46"/>
      <c r="IL453" s="46"/>
      <c r="IM453" s="46"/>
      <c r="IN453" s="46"/>
      <c r="IO453" s="46"/>
      <c r="IP453" s="46"/>
      <c r="IQ453" s="46"/>
      <c r="IR453" s="46"/>
      <c r="IS453" s="46"/>
      <c r="IT453" s="46"/>
      <c r="IU453" s="46"/>
      <c r="IV453" s="46"/>
      <c r="IW453" s="46"/>
    </row>
    <row r="454" spans="1:257" s="1" customFormat="1" ht="9" customHeight="1">
      <c r="A454" s="43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5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6"/>
      <c r="CD454" s="46"/>
      <c r="CE454" s="46"/>
      <c r="CF454" s="46"/>
      <c r="CG454" s="46"/>
      <c r="CH454" s="46"/>
      <c r="CI454" s="46"/>
      <c r="CJ454" s="46"/>
      <c r="CK454" s="46"/>
      <c r="CL454" s="46"/>
      <c r="CM454" s="46"/>
      <c r="CN454" s="46"/>
      <c r="CO454" s="46"/>
      <c r="CP454" s="46"/>
      <c r="CQ454" s="46"/>
      <c r="CR454" s="46"/>
      <c r="CS454" s="46"/>
      <c r="CT454" s="46"/>
      <c r="CU454" s="46"/>
      <c r="CV454" s="46"/>
      <c r="CW454" s="46"/>
      <c r="CX454" s="46"/>
      <c r="CY454" s="46"/>
      <c r="CZ454" s="46"/>
      <c r="DA454" s="46"/>
      <c r="DB454" s="46"/>
      <c r="DC454" s="46"/>
      <c r="DD454" s="46"/>
      <c r="DE454" s="46"/>
      <c r="DF454" s="46"/>
      <c r="DG454" s="46"/>
      <c r="DH454" s="46"/>
      <c r="DI454" s="46"/>
      <c r="DJ454" s="46"/>
      <c r="DK454" s="46"/>
      <c r="DL454" s="46"/>
      <c r="DM454" s="46"/>
      <c r="DN454" s="46"/>
      <c r="DO454" s="46"/>
      <c r="DP454" s="46"/>
      <c r="DQ454" s="46"/>
      <c r="DR454" s="46"/>
      <c r="DS454" s="46"/>
      <c r="DT454" s="46"/>
      <c r="DU454" s="46"/>
      <c r="DV454" s="46"/>
      <c r="DW454" s="46"/>
      <c r="DX454" s="46"/>
      <c r="DY454" s="46"/>
      <c r="DZ454" s="46"/>
      <c r="EA454" s="46"/>
      <c r="EB454" s="46"/>
      <c r="EC454" s="46"/>
      <c r="ED454" s="46"/>
      <c r="EE454" s="46"/>
      <c r="EF454" s="46"/>
      <c r="EG454" s="46"/>
      <c r="EH454" s="46"/>
      <c r="EI454" s="46"/>
      <c r="EJ454" s="46"/>
      <c r="EK454" s="46"/>
      <c r="EL454" s="46"/>
      <c r="EM454" s="46"/>
      <c r="EN454" s="46"/>
      <c r="EO454" s="46"/>
      <c r="EP454" s="46"/>
      <c r="EQ454" s="46"/>
      <c r="ER454" s="46"/>
      <c r="ES454" s="46"/>
      <c r="ET454" s="46"/>
      <c r="EU454" s="46"/>
      <c r="EV454" s="46"/>
      <c r="EW454" s="46"/>
      <c r="EX454" s="46"/>
      <c r="EY454" s="46"/>
      <c r="EZ454" s="46"/>
      <c r="FA454" s="46"/>
      <c r="FB454" s="46"/>
      <c r="FC454" s="46"/>
      <c r="FD454" s="46"/>
      <c r="FE454" s="46"/>
      <c r="FF454" s="46"/>
      <c r="FG454" s="46"/>
      <c r="FH454" s="46"/>
      <c r="FI454" s="46"/>
      <c r="FJ454" s="46"/>
      <c r="FK454" s="46"/>
      <c r="FL454" s="46"/>
      <c r="FM454" s="46"/>
      <c r="FN454" s="46"/>
      <c r="FO454" s="46"/>
      <c r="FP454" s="46"/>
      <c r="FQ454" s="46"/>
      <c r="FR454" s="46"/>
      <c r="FS454" s="46"/>
      <c r="FT454" s="46"/>
      <c r="FU454" s="46"/>
      <c r="FV454" s="46"/>
      <c r="FW454" s="46"/>
      <c r="FX454" s="46"/>
      <c r="FY454" s="46"/>
      <c r="FZ454" s="46"/>
      <c r="GA454" s="46"/>
      <c r="GB454" s="46"/>
      <c r="GC454" s="46"/>
      <c r="GD454" s="46"/>
      <c r="GE454" s="46"/>
      <c r="GF454" s="46"/>
      <c r="GG454" s="46"/>
      <c r="GH454" s="46"/>
      <c r="GI454" s="46"/>
      <c r="GJ454" s="46"/>
      <c r="GK454" s="46"/>
      <c r="GL454" s="46"/>
      <c r="GM454" s="46"/>
      <c r="GN454" s="46"/>
      <c r="GO454" s="46"/>
      <c r="GP454" s="46"/>
      <c r="GQ454" s="46"/>
      <c r="GR454" s="46"/>
      <c r="GS454" s="46"/>
      <c r="GT454" s="46"/>
      <c r="GU454" s="46"/>
      <c r="GV454" s="46"/>
      <c r="GW454" s="46"/>
      <c r="GX454" s="46"/>
      <c r="GY454" s="46"/>
      <c r="GZ454" s="46"/>
      <c r="HA454" s="46"/>
      <c r="HB454" s="46"/>
      <c r="HC454" s="46"/>
      <c r="HD454" s="46"/>
      <c r="HE454" s="46"/>
      <c r="HF454" s="46"/>
      <c r="HG454" s="46"/>
      <c r="HH454" s="46"/>
      <c r="HI454" s="46"/>
      <c r="HJ454" s="46"/>
      <c r="HK454" s="46"/>
      <c r="HL454" s="46"/>
      <c r="HM454" s="46"/>
      <c r="HN454" s="46"/>
      <c r="HO454" s="46"/>
      <c r="HP454" s="46"/>
      <c r="HQ454" s="46"/>
      <c r="HR454" s="46"/>
      <c r="HS454" s="46"/>
      <c r="HT454" s="46"/>
      <c r="HU454" s="46"/>
      <c r="HV454" s="46"/>
      <c r="HW454" s="46"/>
      <c r="HX454" s="46"/>
      <c r="HY454" s="46"/>
      <c r="HZ454" s="46"/>
      <c r="IA454" s="46"/>
      <c r="IB454" s="46"/>
      <c r="IC454" s="46"/>
      <c r="ID454" s="46"/>
      <c r="IE454" s="46"/>
      <c r="IF454" s="46"/>
      <c r="IG454" s="46"/>
      <c r="IH454" s="46"/>
      <c r="II454" s="46"/>
      <c r="IJ454" s="46"/>
      <c r="IK454" s="46"/>
      <c r="IL454" s="46"/>
      <c r="IM454" s="46"/>
      <c r="IN454" s="46"/>
      <c r="IO454" s="46"/>
      <c r="IP454" s="46"/>
      <c r="IQ454" s="46"/>
      <c r="IR454" s="46"/>
      <c r="IS454" s="46"/>
      <c r="IT454" s="46"/>
      <c r="IU454" s="46"/>
      <c r="IV454" s="46"/>
      <c r="IW454" s="46"/>
    </row>
    <row r="455" spans="1:257" s="1" customFormat="1" ht="9" customHeight="1">
      <c r="A455" s="43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  <c r="AZ455" s="44"/>
      <c r="BA455" s="44"/>
      <c r="BB455" s="45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6"/>
      <c r="CD455" s="46"/>
      <c r="CE455" s="46"/>
      <c r="CF455" s="46"/>
      <c r="CG455" s="46"/>
      <c r="CH455" s="46"/>
      <c r="CI455" s="46"/>
      <c r="CJ455" s="46"/>
      <c r="CK455" s="46"/>
      <c r="CL455" s="46"/>
      <c r="CM455" s="46"/>
      <c r="CN455" s="46"/>
      <c r="CO455" s="46"/>
      <c r="CP455" s="46"/>
      <c r="CQ455" s="46"/>
      <c r="CR455" s="46"/>
      <c r="CS455" s="46"/>
      <c r="CT455" s="46"/>
      <c r="CU455" s="46"/>
      <c r="CV455" s="46"/>
      <c r="CW455" s="46"/>
      <c r="CX455" s="46"/>
      <c r="CY455" s="46"/>
      <c r="CZ455" s="46"/>
      <c r="DA455" s="46"/>
      <c r="DB455" s="46"/>
      <c r="DC455" s="46"/>
      <c r="DD455" s="46"/>
      <c r="DE455" s="46"/>
      <c r="DF455" s="46"/>
      <c r="DG455" s="46"/>
      <c r="DH455" s="46"/>
      <c r="DI455" s="46"/>
      <c r="DJ455" s="46"/>
      <c r="DK455" s="46"/>
      <c r="DL455" s="46"/>
      <c r="DM455" s="46"/>
      <c r="DN455" s="46"/>
      <c r="DO455" s="46"/>
      <c r="DP455" s="46"/>
      <c r="DQ455" s="46"/>
      <c r="DR455" s="46"/>
      <c r="DS455" s="46"/>
      <c r="DT455" s="46"/>
      <c r="DU455" s="46"/>
      <c r="DV455" s="46"/>
      <c r="DW455" s="46"/>
      <c r="DX455" s="46"/>
      <c r="DY455" s="46"/>
      <c r="DZ455" s="46"/>
      <c r="EA455" s="46"/>
      <c r="EB455" s="46"/>
      <c r="EC455" s="46"/>
      <c r="ED455" s="46"/>
      <c r="EE455" s="46"/>
      <c r="EF455" s="46"/>
      <c r="EG455" s="46"/>
      <c r="EH455" s="46"/>
      <c r="EI455" s="46"/>
      <c r="EJ455" s="46"/>
      <c r="EK455" s="46"/>
      <c r="EL455" s="46"/>
      <c r="EM455" s="46"/>
      <c r="EN455" s="46"/>
      <c r="EO455" s="46"/>
      <c r="EP455" s="46"/>
      <c r="EQ455" s="46"/>
      <c r="ER455" s="46"/>
      <c r="ES455" s="46"/>
      <c r="ET455" s="46"/>
      <c r="EU455" s="46"/>
      <c r="EV455" s="46"/>
      <c r="EW455" s="46"/>
      <c r="EX455" s="46"/>
      <c r="EY455" s="46"/>
      <c r="EZ455" s="46"/>
      <c r="FA455" s="46"/>
      <c r="FB455" s="46"/>
      <c r="FC455" s="46"/>
      <c r="FD455" s="46"/>
      <c r="FE455" s="46"/>
      <c r="FF455" s="46"/>
      <c r="FG455" s="46"/>
      <c r="FH455" s="46"/>
      <c r="FI455" s="46"/>
      <c r="FJ455" s="46"/>
      <c r="FK455" s="46"/>
      <c r="FL455" s="46"/>
      <c r="FM455" s="46"/>
      <c r="FN455" s="46"/>
      <c r="FO455" s="46"/>
      <c r="FP455" s="46"/>
      <c r="FQ455" s="46"/>
      <c r="FR455" s="46"/>
      <c r="FS455" s="46"/>
      <c r="FT455" s="46"/>
      <c r="FU455" s="46"/>
      <c r="FV455" s="46"/>
      <c r="FW455" s="46"/>
      <c r="FX455" s="46"/>
      <c r="FY455" s="46"/>
      <c r="FZ455" s="46"/>
      <c r="GA455" s="46"/>
      <c r="GB455" s="46"/>
      <c r="GC455" s="46"/>
      <c r="GD455" s="46"/>
      <c r="GE455" s="46"/>
      <c r="GF455" s="46"/>
      <c r="GG455" s="46"/>
      <c r="GH455" s="46"/>
      <c r="GI455" s="46"/>
      <c r="GJ455" s="46"/>
      <c r="GK455" s="46"/>
      <c r="GL455" s="46"/>
      <c r="GM455" s="46"/>
      <c r="GN455" s="46"/>
      <c r="GO455" s="46"/>
      <c r="GP455" s="46"/>
      <c r="GQ455" s="46"/>
      <c r="GR455" s="46"/>
      <c r="GS455" s="46"/>
      <c r="GT455" s="46"/>
      <c r="GU455" s="46"/>
      <c r="GV455" s="46"/>
      <c r="GW455" s="46"/>
      <c r="GX455" s="46"/>
      <c r="GY455" s="46"/>
      <c r="GZ455" s="46"/>
      <c r="HA455" s="46"/>
      <c r="HB455" s="46"/>
      <c r="HC455" s="46"/>
      <c r="HD455" s="46"/>
      <c r="HE455" s="46"/>
      <c r="HF455" s="46"/>
      <c r="HG455" s="46"/>
      <c r="HH455" s="46"/>
      <c r="HI455" s="46"/>
      <c r="HJ455" s="46"/>
      <c r="HK455" s="46"/>
      <c r="HL455" s="46"/>
      <c r="HM455" s="46"/>
      <c r="HN455" s="46"/>
      <c r="HO455" s="46"/>
      <c r="HP455" s="46"/>
      <c r="HQ455" s="46"/>
      <c r="HR455" s="46"/>
      <c r="HS455" s="46"/>
      <c r="HT455" s="46"/>
      <c r="HU455" s="46"/>
      <c r="HV455" s="46"/>
      <c r="HW455" s="46"/>
      <c r="HX455" s="46"/>
      <c r="HY455" s="46"/>
      <c r="HZ455" s="46"/>
      <c r="IA455" s="46"/>
      <c r="IB455" s="46"/>
      <c r="IC455" s="46"/>
      <c r="ID455" s="46"/>
      <c r="IE455" s="46"/>
      <c r="IF455" s="46"/>
      <c r="IG455" s="46"/>
      <c r="IH455" s="46"/>
      <c r="II455" s="46"/>
      <c r="IJ455" s="46"/>
      <c r="IK455" s="46"/>
      <c r="IL455" s="46"/>
      <c r="IM455" s="46"/>
      <c r="IN455" s="46"/>
      <c r="IO455" s="46"/>
      <c r="IP455" s="46"/>
      <c r="IQ455" s="46"/>
      <c r="IR455" s="46"/>
      <c r="IS455" s="46"/>
      <c r="IT455" s="46"/>
      <c r="IU455" s="46"/>
      <c r="IV455" s="46"/>
      <c r="IW455" s="46"/>
    </row>
    <row r="456" spans="1:257" s="1" customFormat="1" ht="9" customHeight="1">
      <c r="A456" s="43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  <c r="AZ456" s="44"/>
      <c r="BA456" s="44"/>
      <c r="BB456" s="45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6"/>
      <c r="CD456" s="46"/>
      <c r="CE456" s="46"/>
      <c r="CF456" s="46"/>
      <c r="CG456" s="46"/>
      <c r="CH456" s="46"/>
      <c r="CI456" s="46"/>
      <c r="CJ456" s="46"/>
      <c r="CK456" s="46"/>
      <c r="CL456" s="46"/>
      <c r="CM456" s="46"/>
      <c r="CN456" s="46"/>
      <c r="CO456" s="46"/>
      <c r="CP456" s="46"/>
      <c r="CQ456" s="46"/>
      <c r="CR456" s="46"/>
      <c r="CS456" s="46"/>
      <c r="CT456" s="46"/>
      <c r="CU456" s="46"/>
      <c r="CV456" s="46"/>
      <c r="CW456" s="46"/>
      <c r="CX456" s="46"/>
      <c r="CY456" s="46"/>
      <c r="CZ456" s="46"/>
      <c r="DA456" s="46"/>
      <c r="DB456" s="46"/>
      <c r="DC456" s="46"/>
      <c r="DD456" s="46"/>
      <c r="DE456" s="46"/>
      <c r="DF456" s="46"/>
      <c r="DG456" s="46"/>
      <c r="DH456" s="46"/>
      <c r="DI456" s="46"/>
      <c r="DJ456" s="46"/>
      <c r="DK456" s="46"/>
      <c r="DL456" s="46"/>
      <c r="DM456" s="46"/>
      <c r="DN456" s="46"/>
      <c r="DO456" s="46"/>
      <c r="DP456" s="46"/>
      <c r="DQ456" s="46"/>
      <c r="DR456" s="46"/>
      <c r="DS456" s="46"/>
      <c r="DT456" s="46"/>
      <c r="DU456" s="46"/>
      <c r="DV456" s="46"/>
      <c r="DW456" s="46"/>
      <c r="DX456" s="46"/>
      <c r="DY456" s="46"/>
      <c r="DZ456" s="46"/>
      <c r="EA456" s="46"/>
      <c r="EB456" s="46"/>
      <c r="EC456" s="46"/>
      <c r="ED456" s="46"/>
      <c r="EE456" s="46"/>
      <c r="EF456" s="46"/>
      <c r="EG456" s="46"/>
      <c r="EH456" s="46"/>
      <c r="EI456" s="46"/>
      <c r="EJ456" s="46"/>
      <c r="EK456" s="46"/>
      <c r="EL456" s="46"/>
      <c r="EM456" s="46"/>
      <c r="EN456" s="46"/>
      <c r="EO456" s="46"/>
      <c r="EP456" s="46"/>
      <c r="EQ456" s="46"/>
      <c r="ER456" s="46"/>
      <c r="ES456" s="46"/>
      <c r="ET456" s="46"/>
      <c r="EU456" s="46"/>
      <c r="EV456" s="46"/>
      <c r="EW456" s="46"/>
      <c r="EX456" s="46"/>
      <c r="EY456" s="46"/>
      <c r="EZ456" s="46"/>
      <c r="FA456" s="46"/>
      <c r="FB456" s="46"/>
      <c r="FC456" s="46"/>
      <c r="FD456" s="46"/>
      <c r="FE456" s="46"/>
      <c r="FF456" s="46"/>
      <c r="FG456" s="46"/>
      <c r="FH456" s="46"/>
      <c r="FI456" s="46"/>
      <c r="FJ456" s="46"/>
      <c r="FK456" s="46"/>
      <c r="FL456" s="46"/>
      <c r="FM456" s="46"/>
      <c r="FN456" s="46"/>
      <c r="FO456" s="46"/>
      <c r="FP456" s="46"/>
      <c r="FQ456" s="46"/>
      <c r="FR456" s="46"/>
      <c r="FS456" s="46"/>
      <c r="FT456" s="46"/>
      <c r="FU456" s="46"/>
      <c r="FV456" s="46"/>
      <c r="FW456" s="46"/>
      <c r="FX456" s="46"/>
      <c r="FY456" s="46"/>
      <c r="FZ456" s="46"/>
      <c r="GA456" s="46"/>
      <c r="GB456" s="46"/>
      <c r="GC456" s="46"/>
      <c r="GD456" s="46"/>
      <c r="GE456" s="46"/>
      <c r="GF456" s="46"/>
      <c r="GG456" s="46"/>
      <c r="GH456" s="46"/>
      <c r="GI456" s="46"/>
      <c r="GJ456" s="46"/>
      <c r="GK456" s="46"/>
      <c r="GL456" s="46"/>
      <c r="GM456" s="46"/>
      <c r="GN456" s="46"/>
      <c r="GO456" s="46"/>
      <c r="GP456" s="46"/>
      <c r="GQ456" s="46"/>
      <c r="GR456" s="46"/>
      <c r="GS456" s="46"/>
      <c r="GT456" s="46"/>
      <c r="GU456" s="46"/>
      <c r="GV456" s="46"/>
      <c r="GW456" s="46"/>
      <c r="GX456" s="46"/>
      <c r="GY456" s="46"/>
      <c r="GZ456" s="46"/>
      <c r="HA456" s="46"/>
      <c r="HB456" s="46"/>
      <c r="HC456" s="46"/>
      <c r="HD456" s="46"/>
      <c r="HE456" s="46"/>
      <c r="HF456" s="46"/>
      <c r="HG456" s="46"/>
      <c r="HH456" s="46"/>
      <c r="HI456" s="46"/>
      <c r="HJ456" s="46"/>
      <c r="HK456" s="46"/>
      <c r="HL456" s="46"/>
      <c r="HM456" s="46"/>
      <c r="HN456" s="46"/>
      <c r="HO456" s="46"/>
      <c r="HP456" s="46"/>
      <c r="HQ456" s="46"/>
      <c r="HR456" s="46"/>
      <c r="HS456" s="46"/>
      <c r="HT456" s="46"/>
      <c r="HU456" s="46"/>
      <c r="HV456" s="46"/>
      <c r="HW456" s="46"/>
      <c r="HX456" s="46"/>
      <c r="HY456" s="46"/>
      <c r="HZ456" s="46"/>
      <c r="IA456" s="46"/>
      <c r="IB456" s="46"/>
      <c r="IC456" s="46"/>
      <c r="ID456" s="46"/>
      <c r="IE456" s="46"/>
      <c r="IF456" s="46"/>
      <c r="IG456" s="46"/>
      <c r="IH456" s="46"/>
      <c r="II456" s="46"/>
      <c r="IJ456" s="46"/>
      <c r="IK456" s="46"/>
      <c r="IL456" s="46"/>
      <c r="IM456" s="46"/>
      <c r="IN456" s="46"/>
      <c r="IO456" s="46"/>
      <c r="IP456" s="46"/>
      <c r="IQ456" s="46"/>
      <c r="IR456" s="46"/>
      <c r="IS456" s="46"/>
      <c r="IT456" s="46"/>
      <c r="IU456" s="46"/>
      <c r="IV456" s="46"/>
      <c r="IW456" s="46"/>
    </row>
    <row r="457" spans="1:257" s="1" customFormat="1" ht="9" customHeight="1">
      <c r="A457" s="43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  <c r="AZ457" s="44"/>
      <c r="BA457" s="44"/>
      <c r="BB457" s="45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6"/>
      <c r="CD457" s="46"/>
      <c r="CE457" s="46"/>
      <c r="CF457" s="46"/>
      <c r="CG457" s="46"/>
      <c r="CH457" s="46"/>
      <c r="CI457" s="46"/>
      <c r="CJ457" s="46"/>
      <c r="CK457" s="46"/>
      <c r="CL457" s="46"/>
      <c r="CM457" s="46"/>
      <c r="CN457" s="46"/>
      <c r="CO457" s="46"/>
      <c r="CP457" s="46"/>
      <c r="CQ457" s="46"/>
      <c r="CR457" s="46"/>
      <c r="CS457" s="46"/>
      <c r="CT457" s="46"/>
      <c r="CU457" s="46"/>
      <c r="CV457" s="46"/>
      <c r="CW457" s="46"/>
      <c r="CX457" s="46"/>
      <c r="CY457" s="46"/>
      <c r="CZ457" s="46"/>
      <c r="DA457" s="46"/>
      <c r="DB457" s="46"/>
      <c r="DC457" s="46"/>
      <c r="DD457" s="46"/>
      <c r="DE457" s="46"/>
      <c r="DF457" s="46"/>
      <c r="DG457" s="46"/>
      <c r="DH457" s="46"/>
      <c r="DI457" s="46"/>
      <c r="DJ457" s="46"/>
      <c r="DK457" s="46"/>
      <c r="DL457" s="46"/>
      <c r="DM457" s="46"/>
      <c r="DN457" s="46"/>
      <c r="DO457" s="46"/>
      <c r="DP457" s="46"/>
      <c r="DQ457" s="46"/>
      <c r="DR457" s="46"/>
      <c r="DS457" s="46"/>
      <c r="DT457" s="46"/>
      <c r="DU457" s="46"/>
      <c r="DV457" s="46"/>
      <c r="DW457" s="46"/>
      <c r="DX457" s="46"/>
      <c r="DY457" s="46"/>
      <c r="DZ457" s="46"/>
      <c r="EA457" s="46"/>
      <c r="EB457" s="46"/>
      <c r="EC457" s="46"/>
      <c r="ED457" s="46"/>
      <c r="EE457" s="46"/>
      <c r="EF457" s="46"/>
      <c r="EG457" s="46"/>
      <c r="EH457" s="46"/>
      <c r="EI457" s="46"/>
      <c r="EJ457" s="46"/>
      <c r="EK457" s="46"/>
      <c r="EL457" s="46"/>
      <c r="EM457" s="46"/>
      <c r="EN457" s="46"/>
      <c r="EO457" s="46"/>
      <c r="EP457" s="46"/>
      <c r="EQ457" s="46"/>
      <c r="ER457" s="46"/>
      <c r="ES457" s="46"/>
      <c r="ET457" s="46"/>
      <c r="EU457" s="46"/>
      <c r="EV457" s="46"/>
      <c r="EW457" s="46"/>
      <c r="EX457" s="46"/>
      <c r="EY457" s="46"/>
      <c r="EZ457" s="46"/>
      <c r="FA457" s="46"/>
      <c r="FB457" s="46"/>
      <c r="FC457" s="46"/>
      <c r="FD457" s="46"/>
      <c r="FE457" s="46"/>
      <c r="FF457" s="46"/>
      <c r="FG457" s="46"/>
      <c r="FH457" s="46"/>
      <c r="FI457" s="46"/>
      <c r="FJ457" s="46"/>
      <c r="FK457" s="46"/>
      <c r="FL457" s="46"/>
      <c r="FM457" s="46"/>
      <c r="FN457" s="46"/>
      <c r="FO457" s="46"/>
      <c r="FP457" s="46"/>
      <c r="FQ457" s="46"/>
      <c r="FR457" s="46"/>
      <c r="FS457" s="46"/>
      <c r="FT457" s="46"/>
      <c r="FU457" s="46"/>
      <c r="FV457" s="46"/>
      <c r="FW457" s="46"/>
      <c r="FX457" s="46"/>
      <c r="FY457" s="46"/>
      <c r="FZ457" s="46"/>
      <c r="GA457" s="46"/>
      <c r="GB457" s="46"/>
      <c r="GC457" s="46"/>
      <c r="GD457" s="46"/>
      <c r="GE457" s="46"/>
      <c r="GF457" s="46"/>
      <c r="GG457" s="46"/>
      <c r="GH457" s="46"/>
      <c r="GI457" s="46"/>
      <c r="GJ457" s="46"/>
      <c r="GK457" s="46"/>
      <c r="GL457" s="46"/>
      <c r="GM457" s="46"/>
      <c r="GN457" s="46"/>
      <c r="GO457" s="46"/>
      <c r="GP457" s="46"/>
      <c r="GQ457" s="46"/>
      <c r="GR457" s="46"/>
      <c r="GS457" s="46"/>
      <c r="GT457" s="46"/>
      <c r="GU457" s="46"/>
      <c r="GV457" s="46"/>
      <c r="GW457" s="46"/>
      <c r="GX457" s="46"/>
      <c r="GY457" s="46"/>
      <c r="GZ457" s="46"/>
      <c r="HA457" s="46"/>
      <c r="HB457" s="46"/>
      <c r="HC457" s="46"/>
      <c r="HD457" s="46"/>
      <c r="HE457" s="46"/>
      <c r="HF457" s="46"/>
      <c r="HG457" s="46"/>
      <c r="HH457" s="46"/>
      <c r="HI457" s="46"/>
      <c r="HJ457" s="46"/>
      <c r="HK457" s="46"/>
      <c r="HL457" s="46"/>
      <c r="HM457" s="46"/>
      <c r="HN457" s="46"/>
      <c r="HO457" s="46"/>
      <c r="HP457" s="46"/>
      <c r="HQ457" s="46"/>
      <c r="HR457" s="46"/>
      <c r="HS457" s="46"/>
      <c r="HT457" s="46"/>
      <c r="HU457" s="46"/>
      <c r="HV457" s="46"/>
      <c r="HW457" s="46"/>
      <c r="HX457" s="46"/>
      <c r="HY457" s="46"/>
      <c r="HZ457" s="46"/>
      <c r="IA457" s="46"/>
      <c r="IB457" s="46"/>
      <c r="IC457" s="46"/>
      <c r="ID457" s="46"/>
      <c r="IE457" s="46"/>
      <c r="IF457" s="46"/>
      <c r="IG457" s="46"/>
      <c r="IH457" s="46"/>
      <c r="II457" s="46"/>
      <c r="IJ457" s="46"/>
      <c r="IK457" s="46"/>
      <c r="IL457" s="46"/>
      <c r="IM457" s="46"/>
      <c r="IN457" s="46"/>
      <c r="IO457" s="46"/>
      <c r="IP457" s="46"/>
      <c r="IQ457" s="46"/>
      <c r="IR457" s="46"/>
      <c r="IS457" s="46"/>
      <c r="IT457" s="46"/>
      <c r="IU457" s="46"/>
      <c r="IV457" s="46"/>
      <c r="IW457" s="46"/>
    </row>
    <row r="458" spans="1:257" s="1" customFormat="1" ht="9" customHeight="1">
      <c r="A458" s="43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  <c r="AZ458" s="44"/>
      <c r="BA458" s="44"/>
      <c r="BB458" s="45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6"/>
      <c r="CD458" s="46"/>
      <c r="CE458" s="46"/>
      <c r="CF458" s="46"/>
      <c r="CG458" s="46"/>
      <c r="CH458" s="46"/>
      <c r="CI458" s="46"/>
      <c r="CJ458" s="46"/>
      <c r="CK458" s="46"/>
      <c r="CL458" s="46"/>
      <c r="CM458" s="46"/>
      <c r="CN458" s="46"/>
      <c r="CO458" s="46"/>
      <c r="CP458" s="46"/>
      <c r="CQ458" s="46"/>
      <c r="CR458" s="46"/>
      <c r="CS458" s="46"/>
      <c r="CT458" s="46"/>
      <c r="CU458" s="46"/>
      <c r="CV458" s="46"/>
      <c r="CW458" s="46"/>
      <c r="CX458" s="46"/>
      <c r="CY458" s="46"/>
      <c r="CZ458" s="46"/>
      <c r="DA458" s="46"/>
      <c r="DB458" s="46"/>
      <c r="DC458" s="46"/>
      <c r="DD458" s="46"/>
      <c r="DE458" s="46"/>
      <c r="DF458" s="46"/>
      <c r="DG458" s="46"/>
      <c r="DH458" s="46"/>
      <c r="DI458" s="46"/>
      <c r="DJ458" s="46"/>
      <c r="DK458" s="46"/>
      <c r="DL458" s="46"/>
      <c r="DM458" s="46"/>
      <c r="DN458" s="46"/>
      <c r="DO458" s="46"/>
      <c r="DP458" s="46"/>
      <c r="DQ458" s="46"/>
      <c r="DR458" s="46"/>
      <c r="DS458" s="46"/>
      <c r="DT458" s="46"/>
      <c r="DU458" s="46"/>
      <c r="DV458" s="46"/>
      <c r="DW458" s="46"/>
      <c r="DX458" s="46"/>
      <c r="DY458" s="46"/>
      <c r="DZ458" s="46"/>
      <c r="EA458" s="46"/>
      <c r="EB458" s="46"/>
      <c r="EC458" s="46"/>
      <c r="ED458" s="46"/>
      <c r="EE458" s="46"/>
      <c r="EF458" s="46"/>
      <c r="EG458" s="46"/>
      <c r="EH458" s="46"/>
      <c r="EI458" s="46"/>
      <c r="EJ458" s="46"/>
      <c r="EK458" s="46"/>
      <c r="EL458" s="46"/>
      <c r="EM458" s="46"/>
      <c r="EN458" s="46"/>
      <c r="EO458" s="46"/>
      <c r="EP458" s="46"/>
      <c r="EQ458" s="46"/>
      <c r="ER458" s="46"/>
      <c r="ES458" s="46"/>
      <c r="ET458" s="46"/>
      <c r="EU458" s="46"/>
      <c r="EV458" s="46"/>
      <c r="EW458" s="46"/>
      <c r="EX458" s="46"/>
      <c r="EY458" s="46"/>
      <c r="EZ458" s="46"/>
      <c r="FA458" s="46"/>
      <c r="FB458" s="46"/>
      <c r="FC458" s="46"/>
      <c r="FD458" s="46"/>
      <c r="FE458" s="46"/>
      <c r="FF458" s="46"/>
      <c r="FG458" s="46"/>
      <c r="FH458" s="46"/>
      <c r="FI458" s="46"/>
      <c r="FJ458" s="46"/>
      <c r="FK458" s="46"/>
      <c r="FL458" s="46"/>
      <c r="FM458" s="46"/>
      <c r="FN458" s="46"/>
      <c r="FO458" s="46"/>
      <c r="FP458" s="46"/>
      <c r="FQ458" s="46"/>
      <c r="FR458" s="46"/>
      <c r="FS458" s="46"/>
      <c r="FT458" s="46"/>
      <c r="FU458" s="46"/>
      <c r="FV458" s="46"/>
      <c r="FW458" s="46"/>
      <c r="FX458" s="46"/>
      <c r="FY458" s="46"/>
      <c r="FZ458" s="46"/>
      <c r="GA458" s="46"/>
      <c r="GB458" s="46"/>
      <c r="GC458" s="46"/>
      <c r="GD458" s="46"/>
      <c r="GE458" s="46"/>
      <c r="GF458" s="46"/>
      <c r="GG458" s="46"/>
      <c r="GH458" s="46"/>
      <c r="GI458" s="46"/>
      <c r="GJ458" s="46"/>
      <c r="GK458" s="46"/>
      <c r="GL458" s="46"/>
      <c r="GM458" s="46"/>
      <c r="GN458" s="46"/>
      <c r="GO458" s="46"/>
      <c r="GP458" s="46"/>
      <c r="GQ458" s="46"/>
      <c r="GR458" s="46"/>
      <c r="GS458" s="46"/>
      <c r="GT458" s="46"/>
      <c r="GU458" s="46"/>
      <c r="GV458" s="46"/>
      <c r="GW458" s="46"/>
      <c r="GX458" s="46"/>
      <c r="GY458" s="46"/>
      <c r="GZ458" s="46"/>
      <c r="HA458" s="46"/>
      <c r="HB458" s="46"/>
      <c r="HC458" s="46"/>
      <c r="HD458" s="46"/>
      <c r="HE458" s="46"/>
      <c r="HF458" s="46"/>
      <c r="HG458" s="46"/>
      <c r="HH458" s="46"/>
      <c r="HI458" s="46"/>
      <c r="HJ458" s="46"/>
      <c r="HK458" s="46"/>
      <c r="HL458" s="46"/>
      <c r="HM458" s="46"/>
      <c r="HN458" s="46"/>
      <c r="HO458" s="46"/>
      <c r="HP458" s="46"/>
      <c r="HQ458" s="46"/>
      <c r="HR458" s="46"/>
      <c r="HS458" s="46"/>
      <c r="HT458" s="46"/>
      <c r="HU458" s="46"/>
      <c r="HV458" s="46"/>
      <c r="HW458" s="46"/>
      <c r="HX458" s="46"/>
      <c r="HY458" s="46"/>
      <c r="HZ458" s="46"/>
      <c r="IA458" s="46"/>
      <c r="IB458" s="46"/>
      <c r="IC458" s="46"/>
      <c r="ID458" s="46"/>
      <c r="IE458" s="46"/>
      <c r="IF458" s="46"/>
      <c r="IG458" s="46"/>
      <c r="IH458" s="46"/>
      <c r="II458" s="46"/>
      <c r="IJ458" s="46"/>
      <c r="IK458" s="46"/>
      <c r="IL458" s="46"/>
      <c r="IM458" s="46"/>
      <c r="IN458" s="46"/>
      <c r="IO458" s="46"/>
      <c r="IP458" s="46"/>
      <c r="IQ458" s="46"/>
      <c r="IR458" s="46"/>
      <c r="IS458" s="46"/>
      <c r="IT458" s="46"/>
      <c r="IU458" s="46"/>
      <c r="IV458" s="46"/>
      <c r="IW458" s="46"/>
    </row>
    <row r="459" spans="1:257" s="1" customFormat="1" ht="9" customHeight="1">
      <c r="A459" s="43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  <c r="AZ459" s="44"/>
      <c r="BA459" s="44"/>
      <c r="BB459" s="45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6"/>
      <c r="CD459" s="46"/>
      <c r="CE459" s="46"/>
      <c r="CF459" s="46"/>
      <c r="CG459" s="46"/>
      <c r="CH459" s="46"/>
      <c r="CI459" s="46"/>
      <c r="CJ459" s="46"/>
      <c r="CK459" s="46"/>
      <c r="CL459" s="46"/>
      <c r="CM459" s="46"/>
      <c r="CN459" s="46"/>
      <c r="CO459" s="46"/>
      <c r="CP459" s="46"/>
      <c r="CQ459" s="46"/>
      <c r="CR459" s="46"/>
      <c r="CS459" s="46"/>
      <c r="CT459" s="46"/>
      <c r="CU459" s="46"/>
      <c r="CV459" s="46"/>
      <c r="CW459" s="46"/>
      <c r="CX459" s="46"/>
      <c r="CY459" s="46"/>
      <c r="CZ459" s="46"/>
      <c r="DA459" s="46"/>
      <c r="DB459" s="46"/>
      <c r="DC459" s="46"/>
      <c r="DD459" s="46"/>
      <c r="DE459" s="46"/>
      <c r="DF459" s="46"/>
      <c r="DG459" s="46"/>
      <c r="DH459" s="46"/>
      <c r="DI459" s="46"/>
      <c r="DJ459" s="46"/>
      <c r="DK459" s="46"/>
      <c r="DL459" s="46"/>
      <c r="DM459" s="46"/>
      <c r="DN459" s="46"/>
      <c r="DO459" s="46"/>
      <c r="DP459" s="46"/>
      <c r="DQ459" s="46"/>
      <c r="DR459" s="46"/>
      <c r="DS459" s="46"/>
      <c r="DT459" s="46"/>
      <c r="DU459" s="46"/>
      <c r="DV459" s="46"/>
      <c r="DW459" s="46"/>
      <c r="DX459" s="46"/>
      <c r="DY459" s="46"/>
      <c r="DZ459" s="46"/>
      <c r="EA459" s="46"/>
      <c r="EB459" s="46"/>
      <c r="EC459" s="46"/>
      <c r="ED459" s="46"/>
      <c r="EE459" s="46"/>
      <c r="EF459" s="46"/>
      <c r="EG459" s="46"/>
      <c r="EH459" s="46"/>
      <c r="EI459" s="46"/>
      <c r="EJ459" s="46"/>
      <c r="EK459" s="46"/>
      <c r="EL459" s="46"/>
      <c r="EM459" s="46"/>
      <c r="EN459" s="46"/>
      <c r="EO459" s="46"/>
      <c r="EP459" s="46"/>
      <c r="EQ459" s="46"/>
      <c r="ER459" s="46"/>
      <c r="ES459" s="46"/>
      <c r="ET459" s="46"/>
      <c r="EU459" s="46"/>
      <c r="EV459" s="46"/>
      <c r="EW459" s="46"/>
      <c r="EX459" s="46"/>
      <c r="EY459" s="46"/>
      <c r="EZ459" s="46"/>
      <c r="FA459" s="46"/>
      <c r="FB459" s="46"/>
      <c r="FC459" s="46"/>
      <c r="FD459" s="46"/>
      <c r="FE459" s="46"/>
      <c r="FF459" s="46"/>
      <c r="FG459" s="46"/>
      <c r="FH459" s="46"/>
      <c r="FI459" s="46"/>
      <c r="FJ459" s="46"/>
      <c r="FK459" s="46"/>
      <c r="FL459" s="46"/>
      <c r="FM459" s="46"/>
      <c r="FN459" s="46"/>
      <c r="FO459" s="46"/>
      <c r="FP459" s="46"/>
      <c r="FQ459" s="46"/>
      <c r="FR459" s="46"/>
      <c r="FS459" s="46"/>
      <c r="FT459" s="46"/>
      <c r="FU459" s="46"/>
      <c r="FV459" s="46"/>
      <c r="FW459" s="46"/>
      <c r="FX459" s="46"/>
      <c r="FY459" s="46"/>
      <c r="FZ459" s="46"/>
      <c r="GA459" s="46"/>
      <c r="GB459" s="46"/>
      <c r="GC459" s="46"/>
      <c r="GD459" s="46"/>
      <c r="GE459" s="46"/>
      <c r="GF459" s="46"/>
      <c r="GG459" s="46"/>
      <c r="GH459" s="46"/>
      <c r="GI459" s="46"/>
      <c r="GJ459" s="46"/>
      <c r="GK459" s="46"/>
      <c r="GL459" s="46"/>
      <c r="GM459" s="46"/>
      <c r="GN459" s="46"/>
      <c r="GO459" s="46"/>
      <c r="GP459" s="46"/>
      <c r="GQ459" s="46"/>
      <c r="GR459" s="46"/>
      <c r="GS459" s="46"/>
      <c r="GT459" s="46"/>
      <c r="GU459" s="46"/>
      <c r="GV459" s="46"/>
      <c r="GW459" s="46"/>
      <c r="GX459" s="46"/>
      <c r="GY459" s="46"/>
      <c r="GZ459" s="46"/>
      <c r="HA459" s="46"/>
      <c r="HB459" s="46"/>
      <c r="HC459" s="46"/>
      <c r="HD459" s="46"/>
      <c r="HE459" s="46"/>
      <c r="HF459" s="46"/>
      <c r="HG459" s="46"/>
      <c r="HH459" s="46"/>
      <c r="HI459" s="46"/>
      <c r="HJ459" s="46"/>
      <c r="HK459" s="46"/>
      <c r="HL459" s="46"/>
      <c r="HM459" s="46"/>
      <c r="HN459" s="46"/>
      <c r="HO459" s="46"/>
      <c r="HP459" s="46"/>
      <c r="HQ459" s="46"/>
      <c r="HR459" s="46"/>
      <c r="HS459" s="46"/>
      <c r="HT459" s="46"/>
      <c r="HU459" s="46"/>
      <c r="HV459" s="46"/>
      <c r="HW459" s="46"/>
      <c r="HX459" s="46"/>
      <c r="HY459" s="46"/>
      <c r="HZ459" s="46"/>
      <c r="IA459" s="46"/>
      <c r="IB459" s="46"/>
      <c r="IC459" s="46"/>
      <c r="ID459" s="46"/>
      <c r="IE459" s="46"/>
      <c r="IF459" s="46"/>
      <c r="IG459" s="46"/>
      <c r="IH459" s="46"/>
      <c r="II459" s="46"/>
      <c r="IJ459" s="46"/>
      <c r="IK459" s="46"/>
      <c r="IL459" s="46"/>
      <c r="IM459" s="46"/>
      <c r="IN459" s="46"/>
      <c r="IO459" s="46"/>
      <c r="IP459" s="46"/>
      <c r="IQ459" s="46"/>
      <c r="IR459" s="46"/>
      <c r="IS459" s="46"/>
      <c r="IT459" s="46"/>
      <c r="IU459" s="46"/>
      <c r="IV459" s="46"/>
      <c r="IW459" s="46"/>
    </row>
    <row r="460" spans="1:257" s="1" customFormat="1" ht="9" customHeight="1">
      <c r="A460" s="43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  <c r="AZ460" s="44"/>
      <c r="BA460" s="44"/>
      <c r="BB460" s="45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6"/>
      <c r="CD460" s="46"/>
      <c r="CE460" s="46"/>
      <c r="CF460" s="46"/>
      <c r="CG460" s="46"/>
      <c r="CH460" s="46"/>
      <c r="CI460" s="46"/>
      <c r="CJ460" s="46"/>
      <c r="CK460" s="46"/>
      <c r="CL460" s="46"/>
      <c r="CM460" s="46"/>
      <c r="CN460" s="46"/>
      <c r="CO460" s="46"/>
      <c r="CP460" s="46"/>
      <c r="CQ460" s="46"/>
      <c r="CR460" s="46"/>
      <c r="CS460" s="46"/>
      <c r="CT460" s="46"/>
      <c r="CU460" s="46"/>
      <c r="CV460" s="46"/>
      <c r="CW460" s="46"/>
      <c r="CX460" s="46"/>
      <c r="CY460" s="46"/>
      <c r="CZ460" s="46"/>
      <c r="DA460" s="46"/>
      <c r="DB460" s="46"/>
      <c r="DC460" s="46"/>
      <c r="DD460" s="46"/>
      <c r="DE460" s="46"/>
      <c r="DF460" s="46"/>
      <c r="DG460" s="46"/>
      <c r="DH460" s="46"/>
      <c r="DI460" s="46"/>
      <c r="DJ460" s="46"/>
      <c r="DK460" s="46"/>
      <c r="DL460" s="46"/>
      <c r="DM460" s="46"/>
      <c r="DN460" s="46"/>
      <c r="DO460" s="46"/>
      <c r="DP460" s="46"/>
      <c r="DQ460" s="46"/>
      <c r="DR460" s="46"/>
      <c r="DS460" s="46"/>
      <c r="DT460" s="46"/>
      <c r="DU460" s="46"/>
      <c r="DV460" s="46"/>
      <c r="DW460" s="46"/>
      <c r="DX460" s="46"/>
      <c r="DY460" s="46"/>
      <c r="DZ460" s="46"/>
      <c r="EA460" s="46"/>
      <c r="EB460" s="46"/>
      <c r="EC460" s="46"/>
      <c r="ED460" s="46"/>
      <c r="EE460" s="46"/>
      <c r="EF460" s="46"/>
      <c r="EG460" s="46"/>
      <c r="EH460" s="46"/>
      <c r="EI460" s="46"/>
      <c r="EJ460" s="46"/>
      <c r="EK460" s="46"/>
      <c r="EL460" s="46"/>
      <c r="EM460" s="46"/>
      <c r="EN460" s="46"/>
      <c r="EO460" s="46"/>
      <c r="EP460" s="46"/>
      <c r="EQ460" s="46"/>
      <c r="ER460" s="46"/>
      <c r="ES460" s="46"/>
      <c r="ET460" s="46"/>
      <c r="EU460" s="46"/>
      <c r="EV460" s="46"/>
      <c r="EW460" s="46"/>
      <c r="EX460" s="46"/>
      <c r="EY460" s="46"/>
      <c r="EZ460" s="46"/>
      <c r="FA460" s="46"/>
      <c r="FB460" s="46"/>
      <c r="FC460" s="46"/>
      <c r="FD460" s="46"/>
      <c r="FE460" s="46"/>
      <c r="FF460" s="46"/>
      <c r="FG460" s="46"/>
      <c r="FH460" s="46"/>
      <c r="FI460" s="46"/>
      <c r="FJ460" s="46"/>
      <c r="FK460" s="46"/>
      <c r="FL460" s="46"/>
      <c r="FM460" s="46"/>
      <c r="FN460" s="46"/>
      <c r="FO460" s="46"/>
      <c r="FP460" s="46"/>
      <c r="FQ460" s="46"/>
      <c r="FR460" s="46"/>
      <c r="FS460" s="46"/>
      <c r="FT460" s="46"/>
      <c r="FU460" s="46"/>
      <c r="FV460" s="46"/>
      <c r="FW460" s="46"/>
      <c r="FX460" s="46"/>
      <c r="FY460" s="46"/>
      <c r="FZ460" s="46"/>
      <c r="GA460" s="46"/>
      <c r="GB460" s="46"/>
      <c r="GC460" s="46"/>
      <c r="GD460" s="46"/>
      <c r="GE460" s="46"/>
      <c r="GF460" s="46"/>
      <c r="GG460" s="46"/>
      <c r="GH460" s="46"/>
      <c r="GI460" s="46"/>
      <c r="GJ460" s="46"/>
      <c r="GK460" s="46"/>
      <c r="GL460" s="46"/>
      <c r="GM460" s="46"/>
      <c r="GN460" s="46"/>
      <c r="GO460" s="46"/>
      <c r="GP460" s="46"/>
      <c r="GQ460" s="46"/>
      <c r="GR460" s="46"/>
      <c r="GS460" s="46"/>
      <c r="GT460" s="46"/>
      <c r="GU460" s="46"/>
      <c r="GV460" s="46"/>
      <c r="GW460" s="46"/>
      <c r="GX460" s="46"/>
      <c r="GY460" s="46"/>
      <c r="GZ460" s="46"/>
      <c r="HA460" s="46"/>
      <c r="HB460" s="46"/>
      <c r="HC460" s="46"/>
      <c r="HD460" s="46"/>
      <c r="HE460" s="46"/>
      <c r="HF460" s="46"/>
      <c r="HG460" s="46"/>
      <c r="HH460" s="46"/>
      <c r="HI460" s="46"/>
      <c r="HJ460" s="46"/>
      <c r="HK460" s="46"/>
      <c r="HL460" s="46"/>
      <c r="HM460" s="46"/>
      <c r="HN460" s="46"/>
      <c r="HO460" s="46"/>
      <c r="HP460" s="46"/>
      <c r="HQ460" s="46"/>
      <c r="HR460" s="46"/>
      <c r="HS460" s="46"/>
      <c r="HT460" s="46"/>
      <c r="HU460" s="46"/>
      <c r="HV460" s="46"/>
      <c r="HW460" s="46"/>
      <c r="HX460" s="46"/>
      <c r="HY460" s="46"/>
      <c r="HZ460" s="46"/>
      <c r="IA460" s="46"/>
      <c r="IB460" s="46"/>
      <c r="IC460" s="46"/>
      <c r="ID460" s="46"/>
      <c r="IE460" s="46"/>
      <c r="IF460" s="46"/>
      <c r="IG460" s="46"/>
      <c r="IH460" s="46"/>
      <c r="II460" s="46"/>
      <c r="IJ460" s="46"/>
      <c r="IK460" s="46"/>
      <c r="IL460" s="46"/>
      <c r="IM460" s="46"/>
      <c r="IN460" s="46"/>
      <c r="IO460" s="46"/>
      <c r="IP460" s="46"/>
      <c r="IQ460" s="46"/>
      <c r="IR460" s="46"/>
      <c r="IS460" s="46"/>
      <c r="IT460" s="46"/>
      <c r="IU460" s="46"/>
      <c r="IV460" s="46"/>
      <c r="IW460" s="46"/>
    </row>
    <row r="461" spans="1:257" s="1" customFormat="1" ht="9" customHeight="1">
      <c r="A461" s="43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  <c r="AZ461" s="44"/>
      <c r="BA461" s="44"/>
      <c r="BB461" s="45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6"/>
      <c r="CD461" s="46"/>
      <c r="CE461" s="46"/>
      <c r="CF461" s="46"/>
      <c r="CG461" s="46"/>
      <c r="CH461" s="46"/>
      <c r="CI461" s="46"/>
      <c r="CJ461" s="46"/>
      <c r="CK461" s="46"/>
      <c r="CL461" s="46"/>
      <c r="CM461" s="46"/>
      <c r="CN461" s="46"/>
      <c r="CO461" s="46"/>
      <c r="CP461" s="46"/>
      <c r="CQ461" s="46"/>
      <c r="CR461" s="46"/>
      <c r="CS461" s="46"/>
      <c r="CT461" s="46"/>
      <c r="CU461" s="46"/>
      <c r="CV461" s="46"/>
      <c r="CW461" s="46"/>
      <c r="CX461" s="46"/>
      <c r="CY461" s="46"/>
      <c r="CZ461" s="46"/>
      <c r="DA461" s="46"/>
      <c r="DB461" s="46"/>
      <c r="DC461" s="46"/>
      <c r="DD461" s="46"/>
      <c r="DE461" s="46"/>
      <c r="DF461" s="46"/>
      <c r="DG461" s="46"/>
      <c r="DH461" s="46"/>
      <c r="DI461" s="46"/>
      <c r="DJ461" s="46"/>
      <c r="DK461" s="46"/>
      <c r="DL461" s="46"/>
      <c r="DM461" s="46"/>
      <c r="DN461" s="46"/>
      <c r="DO461" s="46"/>
      <c r="DP461" s="46"/>
      <c r="DQ461" s="46"/>
      <c r="DR461" s="46"/>
      <c r="DS461" s="46"/>
      <c r="DT461" s="46"/>
      <c r="DU461" s="46"/>
      <c r="DV461" s="46"/>
      <c r="DW461" s="46"/>
      <c r="DX461" s="46"/>
      <c r="DY461" s="46"/>
      <c r="DZ461" s="46"/>
      <c r="EA461" s="46"/>
      <c r="EB461" s="46"/>
      <c r="EC461" s="46"/>
      <c r="ED461" s="46"/>
      <c r="EE461" s="46"/>
      <c r="EF461" s="46"/>
      <c r="EG461" s="46"/>
      <c r="EH461" s="46"/>
      <c r="EI461" s="46"/>
      <c r="EJ461" s="46"/>
      <c r="EK461" s="46"/>
      <c r="EL461" s="46"/>
      <c r="EM461" s="46"/>
      <c r="EN461" s="46"/>
      <c r="EO461" s="46"/>
      <c r="EP461" s="46"/>
      <c r="EQ461" s="46"/>
      <c r="ER461" s="46"/>
      <c r="ES461" s="46"/>
      <c r="ET461" s="46"/>
      <c r="EU461" s="46"/>
      <c r="EV461" s="46"/>
      <c r="EW461" s="46"/>
      <c r="EX461" s="46"/>
      <c r="EY461" s="46"/>
      <c r="EZ461" s="46"/>
      <c r="FA461" s="46"/>
      <c r="FB461" s="46"/>
      <c r="FC461" s="46"/>
      <c r="FD461" s="46"/>
      <c r="FE461" s="46"/>
      <c r="FF461" s="46"/>
      <c r="FG461" s="46"/>
      <c r="FH461" s="46"/>
      <c r="FI461" s="46"/>
      <c r="FJ461" s="46"/>
      <c r="FK461" s="46"/>
      <c r="FL461" s="46"/>
      <c r="FM461" s="46"/>
      <c r="FN461" s="46"/>
      <c r="FO461" s="46"/>
      <c r="FP461" s="46"/>
      <c r="FQ461" s="46"/>
      <c r="FR461" s="46"/>
      <c r="FS461" s="46"/>
      <c r="FT461" s="46"/>
      <c r="FU461" s="46"/>
      <c r="FV461" s="46"/>
      <c r="FW461" s="46"/>
      <c r="FX461" s="46"/>
      <c r="FY461" s="46"/>
      <c r="FZ461" s="46"/>
      <c r="GA461" s="46"/>
      <c r="GB461" s="46"/>
      <c r="GC461" s="46"/>
      <c r="GD461" s="46"/>
      <c r="GE461" s="46"/>
      <c r="GF461" s="46"/>
      <c r="GG461" s="46"/>
      <c r="GH461" s="46"/>
      <c r="GI461" s="46"/>
      <c r="GJ461" s="46"/>
      <c r="GK461" s="46"/>
      <c r="GL461" s="46"/>
      <c r="GM461" s="46"/>
      <c r="GN461" s="46"/>
      <c r="GO461" s="46"/>
      <c r="GP461" s="46"/>
      <c r="GQ461" s="46"/>
      <c r="GR461" s="46"/>
      <c r="GS461" s="46"/>
      <c r="GT461" s="46"/>
      <c r="GU461" s="46"/>
      <c r="GV461" s="46"/>
      <c r="GW461" s="46"/>
      <c r="GX461" s="46"/>
      <c r="GY461" s="46"/>
      <c r="GZ461" s="46"/>
      <c r="HA461" s="46"/>
      <c r="HB461" s="46"/>
      <c r="HC461" s="46"/>
      <c r="HD461" s="46"/>
      <c r="HE461" s="46"/>
      <c r="HF461" s="46"/>
      <c r="HG461" s="46"/>
      <c r="HH461" s="46"/>
      <c r="HI461" s="46"/>
      <c r="HJ461" s="46"/>
      <c r="HK461" s="46"/>
      <c r="HL461" s="46"/>
      <c r="HM461" s="46"/>
      <c r="HN461" s="46"/>
      <c r="HO461" s="46"/>
      <c r="HP461" s="46"/>
      <c r="HQ461" s="46"/>
      <c r="HR461" s="46"/>
      <c r="HS461" s="46"/>
      <c r="HT461" s="46"/>
      <c r="HU461" s="46"/>
      <c r="HV461" s="46"/>
      <c r="HW461" s="46"/>
      <c r="HX461" s="46"/>
      <c r="HY461" s="46"/>
      <c r="HZ461" s="46"/>
      <c r="IA461" s="46"/>
      <c r="IB461" s="46"/>
      <c r="IC461" s="46"/>
      <c r="ID461" s="46"/>
      <c r="IE461" s="46"/>
      <c r="IF461" s="46"/>
      <c r="IG461" s="46"/>
      <c r="IH461" s="46"/>
      <c r="II461" s="46"/>
      <c r="IJ461" s="46"/>
      <c r="IK461" s="46"/>
      <c r="IL461" s="46"/>
      <c r="IM461" s="46"/>
      <c r="IN461" s="46"/>
      <c r="IO461" s="46"/>
      <c r="IP461" s="46"/>
      <c r="IQ461" s="46"/>
      <c r="IR461" s="46"/>
      <c r="IS461" s="46"/>
      <c r="IT461" s="46"/>
      <c r="IU461" s="46"/>
      <c r="IV461" s="46"/>
      <c r="IW461" s="46"/>
    </row>
    <row r="462" spans="1:257" s="1" customFormat="1" ht="9" customHeight="1">
      <c r="A462" s="43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  <c r="AZ462" s="44"/>
      <c r="BA462" s="44"/>
      <c r="BB462" s="45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6"/>
      <c r="CD462" s="46"/>
      <c r="CE462" s="46"/>
      <c r="CF462" s="46"/>
      <c r="CG462" s="46"/>
      <c r="CH462" s="46"/>
      <c r="CI462" s="46"/>
      <c r="CJ462" s="46"/>
      <c r="CK462" s="46"/>
      <c r="CL462" s="46"/>
      <c r="CM462" s="46"/>
      <c r="CN462" s="46"/>
      <c r="CO462" s="46"/>
      <c r="CP462" s="46"/>
      <c r="CQ462" s="46"/>
      <c r="CR462" s="46"/>
      <c r="CS462" s="46"/>
      <c r="CT462" s="46"/>
      <c r="CU462" s="46"/>
      <c r="CV462" s="46"/>
      <c r="CW462" s="46"/>
      <c r="CX462" s="46"/>
      <c r="CY462" s="46"/>
      <c r="CZ462" s="46"/>
      <c r="DA462" s="46"/>
      <c r="DB462" s="46"/>
      <c r="DC462" s="46"/>
      <c r="DD462" s="46"/>
      <c r="DE462" s="46"/>
      <c r="DF462" s="46"/>
      <c r="DG462" s="46"/>
      <c r="DH462" s="46"/>
      <c r="DI462" s="46"/>
      <c r="DJ462" s="46"/>
      <c r="DK462" s="46"/>
      <c r="DL462" s="46"/>
      <c r="DM462" s="46"/>
      <c r="DN462" s="46"/>
      <c r="DO462" s="46"/>
      <c r="DP462" s="46"/>
      <c r="DQ462" s="46"/>
      <c r="DR462" s="46"/>
      <c r="DS462" s="46"/>
      <c r="DT462" s="46"/>
      <c r="DU462" s="46"/>
      <c r="DV462" s="46"/>
      <c r="DW462" s="46"/>
      <c r="DX462" s="46"/>
      <c r="DY462" s="46"/>
      <c r="DZ462" s="46"/>
      <c r="EA462" s="46"/>
      <c r="EB462" s="46"/>
      <c r="EC462" s="46"/>
      <c r="ED462" s="46"/>
      <c r="EE462" s="46"/>
      <c r="EF462" s="46"/>
      <c r="EG462" s="46"/>
      <c r="EH462" s="46"/>
      <c r="EI462" s="46"/>
      <c r="EJ462" s="46"/>
      <c r="EK462" s="46"/>
      <c r="EL462" s="46"/>
      <c r="EM462" s="46"/>
      <c r="EN462" s="46"/>
      <c r="EO462" s="46"/>
      <c r="EP462" s="46"/>
      <c r="EQ462" s="46"/>
      <c r="ER462" s="46"/>
      <c r="ES462" s="46"/>
      <c r="ET462" s="46"/>
      <c r="EU462" s="46"/>
      <c r="EV462" s="46"/>
      <c r="EW462" s="46"/>
      <c r="EX462" s="46"/>
      <c r="EY462" s="46"/>
      <c r="EZ462" s="46"/>
      <c r="FA462" s="46"/>
      <c r="FB462" s="46"/>
      <c r="FC462" s="46"/>
      <c r="FD462" s="46"/>
      <c r="FE462" s="46"/>
      <c r="FF462" s="46"/>
      <c r="FG462" s="46"/>
      <c r="FH462" s="46"/>
      <c r="FI462" s="46"/>
      <c r="FJ462" s="46"/>
      <c r="FK462" s="46"/>
      <c r="FL462" s="46"/>
      <c r="FM462" s="46"/>
      <c r="FN462" s="46"/>
      <c r="FO462" s="46"/>
      <c r="FP462" s="46"/>
      <c r="FQ462" s="46"/>
      <c r="FR462" s="46"/>
      <c r="FS462" s="46"/>
      <c r="FT462" s="46"/>
      <c r="FU462" s="46"/>
      <c r="FV462" s="46"/>
      <c r="FW462" s="46"/>
      <c r="FX462" s="46"/>
      <c r="FY462" s="46"/>
      <c r="FZ462" s="46"/>
      <c r="GA462" s="46"/>
      <c r="GB462" s="46"/>
      <c r="GC462" s="46"/>
      <c r="GD462" s="46"/>
      <c r="GE462" s="46"/>
      <c r="GF462" s="46"/>
      <c r="GG462" s="46"/>
      <c r="GH462" s="46"/>
      <c r="GI462" s="46"/>
      <c r="GJ462" s="46"/>
      <c r="GK462" s="46"/>
      <c r="GL462" s="46"/>
      <c r="GM462" s="46"/>
      <c r="GN462" s="46"/>
      <c r="GO462" s="46"/>
      <c r="GP462" s="46"/>
      <c r="GQ462" s="46"/>
      <c r="GR462" s="46"/>
      <c r="GS462" s="46"/>
      <c r="GT462" s="46"/>
      <c r="GU462" s="46"/>
      <c r="GV462" s="46"/>
      <c r="GW462" s="46"/>
      <c r="GX462" s="46"/>
      <c r="GY462" s="46"/>
      <c r="GZ462" s="46"/>
      <c r="HA462" s="46"/>
      <c r="HB462" s="46"/>
      <c r="HC462" s="46"/>
      <c r="HD462" s="46"/>
      <c r="HE462" s="46"/>
      <c r="HF462" s="46"/>
      <c r="HG462" s="46"/>
      <c r="HH462" s="46"/>
      <c r="HI462" s="46"/>
      <c r="HJ462" s="46"/>
      <c r="HK462" s="46"/>
      <c r="HL462" s="46"/>
      <c r="HM462" s="46"/>
      <c r="HN462" s="46"/>
      <c r="HO462" s="46"/>
      <c r="HP462" s="46"/>
      <c r="HQ462" s="46"/>
      <c r="HR462" s="46"/>
      <c r="HS462" s="46"/>
      <c r="HT462" s="46"/>
      <c r="HU462" s="46"/>
      <c r="HV462" s="46"/>
      <c r="HW462" s="46"/>
      <c r="HX462" s="46"/>
      <c r="HY462" s="46"/>
      <c r="HZ462" s="46"/>
      <c r="IA462" s="46"/>
      <c r="IB462" s="46"/>
      <c r="IC462" s="46"/>
      <c r="ID462" s="46"/>
      <c r="IE462" s="46"/>
      <c r="IF462" s="46"/>
      <c r="IG462" s="46"/>
      <c r="IH462" s="46"/>
      <c r="II462" s="46"/>
      <c r="IJ462" s="46"/>
      <c r="IK462" s="46"/>
      <c r="IL462" s="46"/>
      <c r="IM462" s="46"/>
      <c r="IN462" s="46"/>
      <c r="IO462" s="46"/>
      <c r="IP462" s="46"/>
      <c r="IQ462" s="46"/>
      <c r="IR462" s="46"/>
      <c r="IS462" s="46"/>
      <c r="IT462" s="46"/>
      <c r="IU462" s="46"/>
      <c r="IV462" s="46"/>
      <c r="IW462" s="46"/>
    </row>
    <row r="463" spans="1:257" s="1" customFormat="1" ht="9" customHeight="1">
      <c r="A463" s="43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  <c r="AZ463" s="44"/>
      <c r="BA463" s="44"/>
      <c r="BB463" s="45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6"/>
      <c r="CD463" s="46"/>
      <c r="CE463" s="46"/>
      <c r="CF463" s="46"/>
      <c r="CG463" s="46"/>
      <c r="CH463" s="46"/>
      <c r="CI463" s="46"/>
      <c r="CJ463" s="46"/>
      <c r="CK463" s="46"/>
      <c r="CL463" s="46"/>
      <c r="CM463" s="46"/>
      <c r="CN463" s="46"/>
      <c r="CO463" s="46"/>
      <c r="CP463" s="46"/>
      <c r="CQ463" s="46"/>
      <c r="CR463" s="46"/>
      <c r="CS463" s="46"/>
      <c r="CT463" s="46"/>
      <c r="CU463" s="46"/>
      <c r="CV463" s="46"/>
      <c r="CW463" s="46"/>
      <c r="CX463" s="46"/>
      <c r="CY463" s="46"/>
      <c r="CZ463" s="46"/>
      <c r="DA463" s="46"/>
      <c r="DB463" s="46"/>
      <c r="DC463" s="46"/>
      <c r="DD463" s="46"/>
      <c r="DE463" s="46"/>
      <c r="DF463" s="46"/>
      <c r="DG463" s="46"/>
      <c r="DH463" s="46"/>
      <c r="DI463" s="46"/>
      <c r="DJ463" s="46"/>
      <c r="DK463" s="46"/>
      <c r="DL463" s="46"/>
      <c r="DM463" s="46"/>
      <c r="DN463" s="46"/>
      <c r="DO463" s="46"/>
      <c r="DP463" s="46"/>
      <c r="DQ463" s="46"/>
      <c r="DR463" s="46"/>
      <c r="DS463" s="46"/>
      <c r="DT463" s="46"/>
      <c r="DU463" s="46"/>
      <c r="DV463" s="46"/>
      <c r="DW463" s="46"/>
      <c r="DX463" s="46"/>
      <c r="DY463" s="46"/>
      <c r="DZ463" s="46"/>
      <c r="EA463" s="46"/>
      <c r="EB463" s="46"/>
      <c r="EC463" s="46"/>
      <c r="ED463" s="46"/>
      <c r="EE463" s="46"/>
      <c r="EF463" s="46"/>
      <c r="EG463" s="46"/>
      <c r="EH463" s="46"/>
      <c r="EI463" s="46"/>
      <c r="EJ463" s="46"/>
      <c r="EK463" s="46"/>
      <c r="EL463" s="46"/>
      <c r="EM463" s="46"/>
      <c r="EN463" s="46"/>
      <c r="EO463" s="46"/>
      <c r="EP463" s="46"/>
      <c r="EQ463" s="46"/>
      <c r="ER463" s="46"/>
      <c r="ES463" s="46"/>
      <c r="ET463" s="46"/>
      <c r="EU463" s="46"/>
      <c r="EV463" s="46"/>
      <c r="EW463" s="46"/>
      <c r="EX463" s="46"/>
      <c r="EY463" s="46"/>
      <c r="EZ463" s="46"/>
      <c r="FA463" s="46"/>
      <c r="FB463" s="46"/>
      <c r="FC463" s="46"/>
      <c r="FD463" s="46"/>
      <c r="FE463" s="46"/>
      <c r="FF463" s="46"/>
      <c r="FG463" s="46"/>
      <c r="FH463" s="46"/>
      <c r="FI463" s="46"/>
      <c r="FJ463" s="46"/>
      <c r="FK463" s="46"/>
      <c r="FL463" s="46"/>
      <c r="FM463" s="46"/>
      <c r="FN463" s="46"/>
      <c r="FO463" s="46"/>
      <c r="FP463" s="46"/>
      <c r="FQ463" s="46"/>
      <c r="FR463" s="46"/>
      <c r="FS463" s="46"/>
      <c r="FT463" s="46"/>
      <c r="FU463" s="46"/>
      <c r="FV463" s="46"/>
      <c r="FW463" s="46"/>
      <c r="FX463" s="46"/>
      <c r="FY463" s="46"/>
      <c r="FZ463" s="46"/>
      <c r="GA463" s="46"/>
      <c r="GB463" s="46"/>
      <c r="GC463" s="46"/>
      <c r="GD463" s="46"/>
      <c r="GE463" s="46"/>
      <c r="GF463" s="46"/>
      <c r="GG463" s="46"/>
      <c r="GH463" s="46"/>
      <c r="GI463" s="46"/>
      <c r="GJ463" s="46"/>
      <c r="GK463" s="46"/>
      <c r="GL463" s="46"/>
      <c r="GM463" s="46"/>
      <c r="GN463" s="46"/>
      <c r="GO463" s="46"/>
      <c r="GP463" s="46"/>
      <c r="GQ463" s="46"/>
      <c r="GR463" s="46"/>
      <c r="GS463" s="46"/>
      <c r="GT463" s="46"/>
      <c r="GU463" s="46"/>
      <c r="GV463" s="46"/>
      <c r="GW463" s="46"/>
      <c r="GX463" s="46"/>
      <c r="GY463" s="46"/>
      <c r="GZ463" s="46"/>
      <c r="HA463" s="46"/>
      <c r="HB463" s="46"/>
      <c r="HC463" s="46"/>
      <c r="HD463" s="46"/>
      <c r="HE463" s="46"/>
      <c r="HF463" s="46"/>
      <c r="HG463" s="46"/>
      <c r="HH463" s="46"/>
      <c r="HI463" s="46"/>
      <c r="HJ463" s="46"/>
      <c r="HK463" s="46"/>
      <c r="HL463" s="46"/>
      <c r="HM463" s="46"/>
      <c r="HN463" s="46"/>
      <c r="HO463" s="46"/>
      <c r="HP463" s="46"/>
      <c r="HQ463" s="46"/>
      <c r="HR463" s="46"/>
      <c r="HS463" s="46"/>
      <c r="HT463" s="46"/>
      <c r="HU463" s="46"/>
      <c r="HV463" s="46"/>
      <c r="HW463" s="46"/>
      <c r="HX463" s="46"/>
      <c r="HY463" s="46"/>
      <c r="HZ463" s="46"/>
      <c r="IA463" s="46"/>
      <c r="IB463" s="46"/>
      <c r="IC463" s="46"/>
      <c r="ID463" s="46"/>
      <c r="IE463" s="46"/>
      <c r="IF463" s="46"/>
      <c r="IG463" s="46"/>
      <c r="IH463" s="46"/>
      <c r="II463" s="46"/>
      <c r="IJ463" s="46"/>
      <c r="IK463" s="46"/>
      <c r="IL463" s="46"/>
      <c r="IM463" s="46"/>
      <c r="IN463" s="46"/>
      <c r="IO463" s="46"/>
      <c r="IP463" s="46"/>
      <c r="IQ463" s="46"/>
      <c r="IR463" s="46"/>
      <c r="IS463" s="46"/>
      <c r="IT463" s="46"/>
      <c r="IU463" s="46"/>
      <c r="IV463" s="46"/>
      <c r="IW463" s="46"/>
    </row>
    <row r="464" spans="1:257" s="1" customFormat="1" ht="9" customHeight="1">
      <c r="A464" s="43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  <c r="AZ464" s="44"/>
      <c r="BA464" s="44"/>
      <c r="BB464" s="45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6"/>
      <c r="CD464" s="46"/>
      <c r="CE464" s="46"/>
      <c r="CF464" s="46"/>
      <c r="CG464" s="46"/>
      <c r="CH464" s="46"/>
      <c r="CI464" s="46"/>
      <c r="CJ464" s="46"/>
      <c r="CK464" s="46"/>
      <c r="CL464" s="46"/>
      <c r="CM464" s="46"/>
      <c r="CN464" s="46"/>
      <c r="CO464" s="46"/>
      <c r="CP464" s="46"/>
      <c r="CQ464" s="46"/>
      <c r="CR464" s="46"/>
      <c r="CS464" s="46"/>
      <c r="CT464" s="46"/>
      <c r="CU464" s="46"/>
      <c r="CV464" s="46"/>
      <c r="CW464" s="46"/>
      <c r="CX464" s="46"/>
      <c r="CY464" s="46"/>
      <c r="CZ464" s="46"/>
      <c r="DA464" s="46"/>
      <c r="DB464" s="46"/>
      <c r="DC464" s="46"/>
      <c r="DD464" s="46"/>
      <c r="DE464" s="46"/>
      <c r="DF464" s="46"/>
      <c r="DG464" s="46"/>
      <c r="DH464" s="46"/>
      <c r="DI464" s="46"/>
      <c r="DJ464" s="46"/>
      <c r="DK464" s="46"/>
      <c r="DL464" s="46"/>
      <c r="DM464" s="46"/>
      <c r="DN464" s="46"/>
      <c r="DO464" s="46"/>
      <c r="DP464" s="46"/>
      <c r="DQ464" s="46"/>
      <c r="DR464" s="46"/>
      <c r="DS464" s="46"/>
      <c r="DT464" s="46"/>
      <c r="DU464" s="46"/>
      <c r="DV464" s="46"/>
      <c r="DW464" s="46"/>
      <c r="DX464" s="46"/>
      <c r="DY464" s="46"/>
      <c r="DZ464" s="46"/>
      <c r="EA464" s="46"/>
      <c r="EB464" s="46"/>
      <c r="EC464" s="46"/>
      <c r="ED464" s="46"/>
      <c r="EE464" s="46"/>
      <c r="EF464" s="46"/>
      <c r="EG464" s="46"/>
      <c r="EH464" s="46"/>
      <c r="EI464" s="46"/>
      <c r="EJ464" s="46"/>
      <c r="EK464" s="46"/>
      <c r="EL464" s="46"/>
      <c r="EM464" s="46"/>
      <c r="EN464" s="46"/>
      <c r="EO464" s="46"/>
      <c r="EP464" s="46"/>
      <c r="EQ464" s="46"/>
      <c r="ER464" s="46"/>
      <c r="ES464" s="46"/>
      <c r="ET464" s="46"/>
      <c r="EU464" s="46"/>
      <c r="EV464" s="46"/>
      <c r="EW464" s="46"/>
      <c r="EX464" s="46"/>
      <c r="EY464" s="46"/>
      <c r="EZ464" s="46"/>
      <c r="FA464" s="46"/>
      <c r="FB464" s="46"/>
      <c r="FC464" s="46"/>
      <c r="FD464" s="46"/>
      <c r="FE464" s="46"/>
      <c r="FF464" s="46"/>
      <c r="FG464" s="46"/>
      <c r="FH464" s="46"/>
      <c r="FI464" s="46"/>
      <c r="FJ464" s="46"/>
      <c r="FK464" s="46"/>
      <c r="FL464" s="46"/>
      <c r="FM464" s="46"/>
      <c r="FN464" s="46"/>
      <c r="FO464" s="46"/>
      <c r="FP464" s="46"/>
      <c r="FQ464" s="46"/>
      <c r="FR464" s="46"/>
      <c r="FS464" s="46"/>
      <c r="FT464" s="46"/>
      <c r="FU464" s="46"/>
      <c r="FV464" s="46"/>
      <c r="FW464" s="46"/>
      <c r="FX464" s="46"/>
      <c r="FY464" s="46"/>
      <c r="FZ464" s="46"/>
      <c r="GA464" s="46"/>
      <c r="GB464" s="46"/>
      <c r="GC464" s="46"/>
      <c r="GD464" s="46"/>
      <c r="GE464" s="46"/>
      <c r="GF464" s="46"/>
      <c r="GG464" s="46"/>
      <c r="GH464" s="46"/>
      <c r="GI464" s="46"/>
      <c r="GJ464" s="46"/>
      <c r="GK464" s="46"/>
      <c r="GL464" s="46"/>
      <c r="GM464" s="46"/>
      <c r="GN464" s="46"/>
      <c r="GO464" s="46"/>
      <c r="GP464" s="46"/>
      <c r="GQ464" s="46"/>
      <c r="GR464" s="46"/>
      <c r="GS464" s="46"/>
      <c r="GT464" s="46"/>
      <c r="GU464" s="46"/>
      <c r="GV464" s="46"/>
      <c r="GW464" s="46"/>
      <c r="GX464" s="46"/>
      <c r="GY464" s="46"/>
      <c r="GZ464" s="46"/>
      <c r="HA464" s="46"/>
      <c r="HB464" s="46"/>
      <c r="HC464" s="46"/>
      <c r="HD464" s="46"/>
      <c r="HE464" s="46"/>
      <c r="HF464" s="46"/>
      <c r="HG464" s="46"/>
      <c r="HH464" s="46"/>
      <c r="HI464" s="46"/>
      <c r="HJ464" s="46"/>
      <c r="HK464" s="46"/>
      <c r="HL464" s="46"/>
      <c r="HM464" s="46"/>
      <c r="HN464" s="46"/>
      <c r="HO464" s="46"/>
      <c r="HP464" s="46"/>
      <c r="HQ464" s="46"/>
      <c r="HR464" s="46"/>
      <c r="HS464" s="46"/>
      <c r="HT464" s="46"/>
      <c r="HU464" s="46"/>
      <c r="HV464" s="46"/>
      <c r="HW464" s="46"/>
      <c r="HX464" s="46"/>
      <c r="HY464" s="46"/>
      <c r="HZ464" s="46"/>
      <c r="IA464" s="46"/>
      <c r="IB464" s="46"/>
      <c r="IC464" s="46"/>
      <c r="ID464" s="46"/>
      <c r="IE464" s="46"/>
      <c r="IF464" s="46"/>
      <c r="IG464" s="46"/>
      <c r="IH464" s="46"/>
      <c r="II464" s="46"/>
      <c r="IJ464" s="46"/>
      <c r="IK464" s="46"/>
      <c r="IL464" s="46"/>
      <c r="IM464" s="46"/>
      <c r="IN464" s="46"/>
      <c r="IO464" s="46"/>
      <c r="IP464" s="46"/>
      <c r="IQ464" s="46"/>
      <c r="IR464" s="46"/>
      <c r="IS464" s="46"/>
      <c r="IT464" s="46"/>
      <c r="IU464" s="46"/>
      <c r="IV464" s="46"/>
      <c r="IW464" s="46"/>
    </row>
    <row r="465" spans="1:257" s="1" customFormat="1" ht="9" customHeight="1">
      <c r="A465" s="43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  <c r="AZ465" s="44"/>
      <c r="BA465" s="44"/>
      <c r="BB465" s="45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6"/>
      <c r="CD465" s="46"/>
      <c r="CE465" s="46"/>
      <c r="CF465" s="46"/>
      <c r="CG465" s="46"/>
      <c r="CH465" s="46"/>
      <c r="CI465" s="46"/>
      <c r="CJ465" s="46"/>
      <c r="CK465" s="46"/>
      <c r="CL465" s="46"/>
      <c r="CM465" s="46"/>
      <c r="CN465" s="46"/>
      <c r="CO465" s="46"/>
      <c r="CP465" s="46"/>
      <c r="CQ465" s="46"/>
      <c r="CR465" s="46"/>
      <c r="CS465" s="46"/>
      <c r="CT465" s="46"/>
      <c r="CU465" s="46"/>
      <c r="CV465" s="46"/>
      <c r="CW465" s="46"/>
      <c r="CX465" s="46"/>
      <c r="CY465" s="46"/>
      <c r="CZ465" s="46"/>
      <c r="DA465" s="46"/>
      <c r="DB465" s="46"/>
      <c r="DC465" s="46"/>
      <c r="DD465" s="46"/>
      <c r="DE465" s="46"/>
      <c r="DF465" s="46"/>
      <c r="DG465" s="46"/>
      <c r="DH465" s="46"/>
      <c r="DI465" s="46"/>
      <c r="DJ465" s="46"/>
      <c r="DK465" s="46"/>
      <c r="DL465" s="46"/>
      <c r="DM465" s="46"/>
      <c r="DN465" s="46"/>
      <c r="DO465" s="46"/>
      <c r="DP465" s="46"/>
      <c r="DQ465" s="46"/>
      <c r="DR465" s="46"/>
      <c r="DS465" s="46"/>
      <c r="DT465" s="46"/>
      <c r="DU465" s="46"/>
      <c r="DV465" s="46"/>
      <c r="DW465" s="46"/>
      <c r="DX465" s="46"/>
      <c r="DY465" s="46"/>
      <c r="DZ465" s="46"/>
      <c r="EA465" s="46"/>
      <c r="EB465" s="46"/>
      <c r="EC465" s="46"/>
      <c r="ED465" s="46"/>
      <c r="EE465" s="46"/>
      <c r="EF465" s="46"/>
      <c r="EG465" s="46"/>
      <c r="EH465" s="46"/>
      <c r="EI465" s="46"/>
      <c r="EJ465" s="46"/>
      <c r="EK465" s="46"/>
      <c r="EL465" s="46"/>
      <c r="EM465" s="46"/>
      <c r="EN465" s="46"/>
      <c r="EO465" s="46"/>
      <c r="EP465" s="46"/>
      <c r="EQ465" s="46"/>
      <c r="ER465" s="46"/>
      <c r="ES465" s="46"/>
      <c r="ET465" s="46"/>
      <c r="EU465" s="46"/>
      <c r="EV465" s="46"/>
      <c r="EW465" s="46"/>
      <c r="EX465" s="46"/>
      <c r="EY465" s="46"/>
      <c r="EZ465" s="46"/>
      <c r="FA465" s="46"/>
      <c r="FB465" s="46"/>
      <c r="FC465" s="46"/>
      <c r="FD465" s="46"/>
      <c r="FE465" s="46"/>
      <c r="FF465" s="46"/>
      <c r="FG465" s="46"/>
      <c r="FH465" s="46"/>
      <c r="FI465" s="46"/>
      <c r="FJ465" s="46"/>
      <c r="FK465" s="46"/>
      <c r="FL465" s="46"/>
      <c r="FM465" s="46"/>
      <c r="FN465" s="46"/>
      <c r="FO465" s="46"/>
      <c r="FP465" s="46"/>
      <c r="FQ465" s="46"/>
      <c r="FR465" s="46"/>
      <c r="FS465" s="46"/>
      <c r="FT465" s="46"/>
      <c r="FU465" s="46"/>
      <c r="FV465" s="46"/>
      <c r="FW465" s="46"/>
      <c r="FX465" s="46"/>
      <c r="FY465" s="46"/>
      <c r="FZ465" s="46"/>
      <c r="GA465" s="46"/>
      <c r="GB465" s="46"/>
      <c r="GC465" s="46"/>
      <c r="GD465" s="46"/>
      <c r="GE465" s="46"/>
      <c r="GF465" s="46"/>
      <c r="GG465" s="46"/>
      <c r="GH465" s="46"/>
      <c r="GI465" s="46"/>
      <c r="GJ465" s="46"/>
      <c r="GK465" s="46"/>
      <c r="GL465" s="46"/>
      <c r="GM465" s="46"/>
      <c r="GN465" s="46"/>
      <c r="GO465" s="46"/>
      <c r="GP465" s="46"/>
      <c r="GQ465" s="46"/>
      <c r="GR465" s="46"/>
      <c r="GS465" s="46"/>
      <c r="GT465" s="46"/>
      <c r="GU465" s="46"/>
      <c r="GV465" s="46"/>
      <c r="GW465" s="46"/>
      <c r="GX465" s="46"/>
      <c r="GY465" s="46"/>
      <c r="GZ465" s="46"/>
      <c r="HA465" s="46"/>
      <c r="HB465" s="46"/>
      <c r="HC465" s="46"/>
      <c r="HD465" s="46"/>
      <c r="HE465" s="46"/>
      <c r="HF465" s="46"/>
      <c r="HG465" s="46"/>
      <c r="HH465" s="46"/>
      <c r="HI465" s="46"/>
      <c r="HJ465" s="46"/>
      <c r="HK465" s="46"/>
      <c r="HL465" s="46"/>
      <c r="HM465" s="46"/>
      <c r="HN465" s="46"/>
      <c r="HO465" s="46"/>
      <c r="HP465" s="46"/>
      <c r="HQ465" s="46"/>
      <c r="HR465" s="46"/>
      <c r="HS465" s="46"/>
      <c r="HT465" s="46"/>
      <c r="HU465" s="46"/>
      <c r="HV465" s="46"/>
      <c r="HW465" s="46"/>
      <c r="HX465" s="46"/>
      <c r="HY465" s="46"/>
      <c r="HZ465" s="46"/>
      <c r="IA465" s="46"/>
      <c r="IB465" s="46"/>
      <c r="IC465" s="46"/>
      <c r="ID465" s="46"/>
      <c r="IE465" s="46"/>
      <c r="IF465" s="46"/>
      <c r="IG465" s="46"/>
      <c r="IH465" s="46"/>
      <c r="II465" s="46"/>
      <c r="IJ465" s="46"/>
      <c r="IK465" s="46"/>
      <c r="IL465" s="46"/>
      <c r="IM465" s="46"/>
      <c r="IN465" s="46"/>
      <c r="IO465" s="46"/>
      <c r="IP465" s="46"/>
      <c r="IQ465" s="46"/>
      <c r="IR465" s="46"/>
      <c r="IS465" s="46"/>
      <c r="IT465" s="46"/>
      <c r="IU465" s="46"/>
      <c r="IV465" s="46"/>
      <c r="IW465" s="46"/>
    </row>
    <row r="466" spans="1:257" s="1" customFormat="1" ht="9" customHeight="1">
      <c r="A466" s="43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5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6"/>
      <c r="CD466" s="46"/>
      <c r="CE466" s="46"/>
      <c r="CF466" s="46"/>
      <c r="CG466" s="46"/>
      <c r="CH466" s="46"/>
      <c r="CI466" s="46"/>
      <c r="CJ466" s="46"/>
      <c r="CK466" s="46"/>
      <c r="CL466" s="46"/>
      <c r="CM466" s="46"/>
      <c r="CN466" s="46"/>
      <c r="CO466" s="46"/>
      <c r="CP466" s="46"/>
      <c r="CQ466" s="46"/>
      <c r="CR466" s="46"/>
      <c r="CS466" s="46"/>
      <c r="CT466" s="46"/>
      <c r="CU466" s="46"/>
      <c r="CV466" s="46"/>
      <c r="CW466" s="46"/>
      <c r="CX466" s="46"/>
      <c r="CY466" s="46"/>
      <c r="CZ466" s="46"/>
      <c r="DA466" s="46"/>
      <c r="DB466" s="46"/>
      <c r="DC466" s="46"/>
      <c r="DD466" s="46"/>
      <c r="DE466" s="46"/>
      <c r="DF466" s="46"/>
      <c r="DG466" s="46"/>
      <c r="DH466" s="46"/>
      <c r="DI466" s="46"/>
      <c r="DJ466" s="46"/>
      <c r="DK466" s="46"/>
      <c r="DL466" s="46"/>
      <c r="DM466" s="46"/>
      <c r="DN466" s="46"/>
      <c r="DO466" s="46"/>
      <c r="DP466" s="46"/>
      <c r="DQ466" s="46"/>
      <c r="DR466" s="46"/>
      <c r="DS466" s="46"/>
      <c r="DT466" s="46"/>
      <c r="DU466" s="46"/>
      <c r="DV466" s="46"/>
      <c r="DW466" s="46"/>
      <c r="DX466" s="46"/>
      <c r="DY466" s="46"/>
      <c r="DZ466" s="46"/>
      <c r="EA466" s="46"/>
      <c r="EB466" s="46"/>
      <c r="EC466" s="46"/>
      <c r="ED466" s="46"/>
      <c r="EE466" s="46"/>
      <c r="EF466" s="46"/>
      <c r="EG466" s="46"/>
      <c r="EH466" s="46"/>
      <c r="EI466" s="46"/>
      <c r="EJ466" s="46"/>
      <c r="EK466" s="46"/>
      <c r="EL466" s="46"/>
      <c r="EM466" s="46"/>
      <c r="EN466" s="46"/>
      <c r="EO466" s="46"/>
      <c r="EP466" s="46"/>
      <c r="EQ466" s="46"/>
      <c r="ER466" s="46"/>
      <c r="ES466" s="46"/>
      <c r="ET466" s="46"/>
      <c r="EU466" s="46"/>
      <c r="EV466" s="46"/>
      <c r="EW466" s="46"/>
      <c r="EX466" s="46"/>
      <c r="EY466" s="46"/>
      <c r="EZ466" s="46"/>
      <c r="FA466" s="46"/>
      <c r="FB466" s="46"/>
      <c r="FC466" s="46"/>
      <c r="FD466" s="46"/>
      <c r="FE466" s="46"/>
      <c r="FF466" s="46"/>
      <c r="FG466" s="46"/>
      <c r="FH466" s="46"/>
      <c r="FI466" s="46"/>
      <c r="FJ466" s="46"/>
      <c r="FK466" s="46"/>
      <c r="FL466" s="46"/>
      <c r="FM466" s="46"/>
      <c r="FN466" s="46"/>
      <c r="FO466" s="46"/>
      <c r="FP466" s="46"/>
      <c r="FQ466" s="46"/>
      <c r="FR466" s="46"/>
      <c r="FS466" s="46"/>
      <c r="FT466" s="46"/>
      <c r="FU466" s="46"/>
      <c r="FV466" s="46"/>
      <c r="FW466" s="46"/>
      <c r="FX466" s="46"/>
      <c r="FY466" s="46"/>
      <c r="FZ466" s="46"/>
      <c r="GA466" s="46"/>
      <c r="GB466" s="46"/>
      <c r="GC466" s="46"/>
      <c r="GD466" s="46"/>
      <c r="GE466" s="46"/>
      <c r="GF466" s="46"/>
      <c r="GG466" s="46"/>
      <c r="GH466" s="46"/>
      <c r="GI466" s="46"/>
      <c r="GJ466" s="46"/>
      <c r="GK466" s="46"/>
      <c r="GL466" s="46"/>
      <c r="GM466" s="46"/>
      <c r="GN466" s="46"/>
      <c r="GO466" s="46"/>
      <c r="GP466" s="46"/>
      <c r="GQ466" s="46"/>
      <c r="GR466" s="46"/>
      <c r="GS466" s="46"/>
      <c r="GT466" s="46"/>
      <c r="GU466" s="46"/>
      <c r="GV466" s="46"/>
      <c r="GW466" s="46"/>
      <c r="GX466" s="46"/>
      <c r="GY466" s="46"/>
      <c r="GZ466" s="46"/>
      <c r="HA466" s="46"/>
      <c r="HB466" s="46"/>
      <c r="HC466" s="46"/>
      <c r="HD466" s="46"/>
      <c r="HE466" s="46"/>
      <c r="HF466" s="46"/>
      <c r="HG466" s="46"/>
      <c r="HH466" s="46"/>
      <c r="HI466" s="46"/>
      <c r="HJ466" s="46"/>
      <c r="HK466" s="46"/>
      <c r="HL466" s="46"/>
      <c r="HM466" s="46"/>
      <c r="HN466" s="46"/>
      <c r="HO466" s="46"/>
      <c r="HP466" s="46"/>
      <c r="HQ466" s="46"/>
      <c r="HR466" s="46"/>
      <c r="HS466" s="46"/>
      <c r="HT466" s="46"/>
      <c r="HU466" s="46"/>
      <c r="HV466" s="46"/>
      <c r="HW466" s="46"/>
      <c r="HX466" s="46"/>
      <c r="HY466" s="46"/>
      <c r="HZ466" s="46"/>
      <c r="IA466" s="46"/>
      <c r="IB466" s="46"/>
      <c r="IC466" s="46"/>
      <c r="ID466" s="46"/>
      <c r="IE466" s="46"/>
      <c r="IF466" s="46"/>
      <c r="IG466" s="46"/>
      <c r="IH466" s="46"/>
      <c r="II466" s="46"/>
      <c r="IJ466" s="46"/>
      <c r="IK466" s="46"/>
      <c r="IL466" s="46"/>
      <c r="IM466" s="46"/>
      <c r="IN466" s="46"/>
      <c r="IO466" s="46"/>
      <c r="IP466" s="46"/>
      <c r="IQ466" s="46"/>
      <c r="IR466" s="46"/>
      <c r="IS466" s="46"/>
      <c r="IT466" s="46"/>
      <c r="IU466" s="46"/>
      <c r="IV466" s="46"/>
      <c r="IW466" s="46"/>
    </row>
    <row r="467" spans="1:257" s="1" customFormat="1" ht="9" customHeight="1">
      <c r="A467" s="43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5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6"/>
      <c r="CD467" s="46"/>
      <c r="CE467" s="46"/>
      <c r="CF467" s="46"/>
      <c r="CG467" s="46"/>
      <c r="CH467" s="46"/>
      <c r="CI467" s="46"/>
      <c r="CJ467" s="46"/>
      <c r="CK467" s="46"/>
      <c r="CL467" s="46"/>
      <c r="CM467" s="46"/>
      <c r="CN467" s="46"/>
      <c r="CO467" s="46"/>
      <c r="CP467" s="46"/>
      <c r="CQ467" s="46"/>
      <c r="CR467" s="46"/>
      <c r="CS467" s="46"/>
      <c r="CT467" s="46"/>
      <c r="CU467" s="46"/>
      <c r="CV467" s="46"/>
      <c r="CW467" s="46"/>
      <c r="CX467" s="46"/>
      <c r="CY467" s="46"/>
      <c r="CZ467" s="46"/>
      <c r="DA467" s="46"/>
      <c r="DB467" s="46"/>
      <c r="DC467" s="46"/>
      <c r="DD467" s="46"/>
      <c r="DE467" s="46"/>
      <c r="DF467" s="46"/>
      <c r="DG467" s="46"/>
      <c r="DH467" s="46"/>
      <c r="DI467" s="46"/>
      <c r="DJ467" s="46"/>
      <c r="DK467" s="46"/>
      <c r="DL467" s="46"/>
      <c r="DM467" s="46"/>
      <c r="DN467" s="46"/>
      <c r="DO467" s="46"/>
      <c r="DP467" s="46"/>
      <c r="DQ467" s="46"/>
      <c r="DR467" s="46"/>
      <c r="DS467" s="46"/>
      <c r="DT467" s="46"/>
      <c r="DU467" s="46"/>
      <c r="DV467" s="46"/>
      <c r="DW467" s="46"/>
      <c r="DX467" s="46"/>
      <c r="DY467" s="46"/>
      <c r="DZ467" s="46"/>
      <c r="EA467" s="46"/>
      <c r="EB467" s="46"/>
      <c r="EC467" s="46"/>
      <c r="ED467" s="46"/>
      <c r="EE467" s="46"/>
      <c r="EF467" s="46"/>
      <c r="EG467" s="46"/>
      <c r="EH467" s="46"/>
      <c r="EI467" s="46"/>
      <c r="EJ467" s="46"/>
      <c r="EK467" s="46"/>
      <c r="EL467" s="46"/>
      <c r="EM467" s="46"/>
      <c r="EN467" s="46"/>
      <c r="EO467" s="46"/>
      <c r="EP467" s="46"/>
      <c r="EQ467" s="46"/>
      <c r="ER467" s="46"/>
      <c r="ES467" s="46"/>
      <c r="ET467" s="46"/>
      <c r="EU467" s="46"/>
      <c r="EV467" s="46"/>
      <c r="EW467" s="46"/>
      <c r="EX467" s="46"/>
      <c r="EY467" s="46"/>
      <c r="EZ467" s="46"/>
      <c r="FA467" s="46"/>
      <c r="FB467" s="46"/>
      <c r="FC467" s="46"/>
      <c r="FD467" s="46"/>
      <c r="FE467" s="46"/>
      <c r="FF467" s="46"/>
      <c r="FG467" s="46"/>
      <c r="FH467" s="46"/>
      <c r="FI467" s="46"/>
      <c r="FJ467" s="46"/>
      <c r="FK467" s="46"/>
      <c r="FL467" s="46"/>
      <c r="FM467" s="46"/>
      <c r="FN467" s="46"/>
      <c r="FO467" s="46"/>
      <c r="FP467" s="46"/>
      <c r="FQ467" s="46"/>
      <c r="FR467" s="46"/>
      <c r="FS467" s="46"/>
      <c r="FT467" s="46"/>
      <c r="FU467" s="46"/>
      <c r="FV467" s="46"/>
      <c r="FW467" s="46"/>
      <c r="FX467" s="46"/>
      <c r="FY467" s="46"/>
      <c r="FZ467" s="46"/>
      <c r="GA467" s="46"/>
      <c r="GB467" s="46"/>
      <c r="GC467" s="46"/>
      <c r="GD467" s="46"/>
      <c r="GE467" s="46"/>
      <c r="GF467" s="46"/>
      <c r="GG467" s="46"/>
      <c r="GH467" s="46"/>
      <c r="GI467" s="46"/>
      <c r="GJ467" s="46"/>
      <c r="GK467" s="46"/>
      <c r="GL467" s="46"/>
      <c r="GM467" s="46"/>
      <c r="GN467" s="46"/>
      <c r="GO467" s="46"/>
      <c r="GP467" s="46"/>
      <c r="GQ467" s="46"/>
      <c r="GR467" s="46"/>
      <c r="GS467" s="46"/>
      <c r="GT467" s="46"/>
      <c r="GU467" s="46"/>
      <c r="GV467" s="46"/>
      <c r="GW467" s="46"/>
      <c r="GX467" s="46"/>
      <c r="GY467" s="46"/>
      <c r="GZ467" s="46"/>
      <c r="HA467" s="46"/>
      <c r="HB467" s="46"/>
      <c r="HC467" s="46"/>
      <c r="HD467" s="46"/>
      <c r="HE467" s="46"/>
      <c r="HF467" s="46"/>
      <c r="HG467" s="46"/>
      <c r="HH467" s="46"/>
      <c r="HI467" s="46"/>
      <c r="HJ467" s="46"/>
      <c r="HK467" s="46"/>
      <c r="HL467" s="46"/>
      <c r="HM467" s="46"/>
      <c r="HN467" s="46"/>
      <c r="HO467" s="46"/>
      <c r="HP467" s="46"/>
      <c r="HQ467" s="46"/>
      <c r="HR467" s="46"/>
      <c r="HS467" s="46"/>
      <c r="HT467" s="46"/>
      <c r="HU467" s="46"/>
      <c r="HV467" s="46"/>
      <c r="HW467" s="46"/>
      <c r="HX467" s="46"/>
      <c r="HY467" s="46"/>
      <c r="HZ467" s="46"/>
      <c r="IA467" s="46"/>
      <c r="IB467" s="46"/>
      <c r="IC467" s="46"/>
      <c r="ID467" s="46"/>
      <c r="IE467" s="46"/>
      <c r="IF467" s="46"/>
      <c r="IG467" s="46"/>
      <c r="IH467" s="46"/>
      <c r="II467" s="46"/>
      <c r="IJ467" s="46"/>
      <c r="IK467" s="46"/>
      <c r="IL467" s="46"/>
      <c r="IM467" s="46"/>
      <c r="IN467" s="46"/>
      <c r="IO467" s="46"/>
      <c r="IP467" s="46"/>
      <c r="IQ467" s="46"/>
      <c r="IR467" s="46"/>
      <c r="IS467" s="46"/>
      <c r="IT467" s="46"/>
      <c r="IU467" s="46"/>
      <c r="IV467" s="46"/>
      <c r="IW467" s="46"/>
    </row>
    <row r="468" spans="1:257" s="1" customFormat="1" ht="9" customHeight="1">
      <c r="A468" s="43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  <c r="AZ468" s="44"/>
      <c r="BA468" s="44"/>
      <c r="BB468" s="45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6"/>
      <c r="CD468" s="46"/>
      <c r="CE468" s="46"/>
      <c r="CF468" s="46"/>
      <c r="CG468" s="46"/>
      <c r="CH468" s="46"/>
      <c r="CI468" s="46"/>
      <c r="CJ468" s="46"/>
      <c r="CK468" s="46"/>
      <c r="CL468" s="46"/>
      <c r="CM468" s="46"/>
      <c r="CN468" s="46"/>
      <c r="CO468" s="46"/>
      <c r="CP468" s="46"/>
      <c r="CQ468" s="46"/>
      <c r="CR468" s="46"/>
      <c r="CS468" s="46"/>
      <c r="CT468" s="46"/>
      <c r="CU468" s="46"/>
      <c r="CV468" s="46"/>
      <c r="CW468" s="46"/>
      <c r="CX468" s="46"/>
      <c r="CY468" s="46"/>
      <c r="CZ468" s="46"/>
      <c r="DA468" s="46"/>
      <c r="DB468" s="46"/>
      <c r="DC468" s="46"/>
      <c r="DD468" s="46"/>
      <c r="DE468" s="46"/>
      <c r="DF468" s="46"/>
      <c r="DG468" s="46"/>
      <c r="DH468" s="46"/>
      <c r="DI468" s="46"/>
      <c r="DJ468" s="46"/>
      <c r="DK468" s="46"/>
      <c r="DL468" s="46"/>
      <c r="DM468" s="46"/>
      <c r="DN468" s="46"/>
      <c r="DO468" s="46"/>
      <c r="DP468" s="46"/>
      <c r="DQ468" s="46"/>
      <c r="DR468" s="46"/>
      <c r="DS468" s="46"/>
      <c r="DT468" s="46"/>
      <c r="DU468" s="46"/>
      <c r="DV468" s="46"/>
      <c r="DW468" s="46"/>
      <c r="DX468" s="46"/>
      <c r="DY468" s="46"/>
      <c r="DZ468" s="46"/>
      <c r="EA468" s="46"/>
      <c r="EB468" s="46"/>
      <c r="EC468" s="46"/>
      <c r="ED468" s="46"/>
      <c r="EE468" s="46"/>
      <c r="EF468" s="46"/>
      <c r="EG468" s="46"/>
      <c r="EH468" s="46"/>
      <c r="EI468" s="46"/>
      <c r="EJ468" s="46"/>
      <c r="EK468" s="46"/>
      <c r="EL468" s="46"/>
      <c r="EM468" s="46"/>
      <c r="EN468" s="46"/>
      <c r="EO468" s="46"/>
      <c r="EP468" s="46"/>
      <c r="EQ468" s="46"/>
      <c r="ER468" s="46"/>
      <c r="ES468" s="46"/>
      <c r="ET468" s="46"/>
      <c r="EU468" s="46"/>
      <c r="EV468" s="46"/>
      <c r="EW468" s="46"/>
      <c r="EX468" s="46"/>
      <c r="EY468" s="46"/>
      <c r="EZ468" s="46"/>
      <c r="FA468" s="46"/>
      <c r="FB468" s="46"/>
      <c r="FC468" s="46"/>
      <c r="FD468" s="46"/>
      <c r="FE468" s="46"/>
      <c r="FF468" s="46"/>
      <c r="FG468" s="46"/>
      <c r="FH468" s="46"/>
      <c r="FI468" s="46"/>
      <c r="FJ468" s="46"/>
      <c r="FK468" s="46"/>
      <c r="FL468" s="46"/>
      <c r="FM468" s="46"/>
      <c r="FN468" s="46"/>
      <c r="FO468" s="46"/>
      <c r="FP468" s="46"/>
      <c r="FQ468" s="46"/>
      <c r="FR468" s="46"/>
      <c r="FS468" s="46"/>
      <c r="FT468" s="46"/>
      <c r="FU468" s="46"/>
      <c r="FV468" s="46"/>
      <c r="FW468" s="46"/>
      <c r="FX468" s="46"/>
      <c r="FY468" s="46"/>
      <c r="FZ468" s="46"/>
      <c r="GA468" s="46"/>
      <c r="GB468" s="46"/>
      <c r="GC468" s="46"/>
      <c r="GD468" s="46"/>
      <c r="GE468" s="46"/>
      <c r="GF468" s="46"/>
      <c r="GG468" s="46"/>
      <c r="GH468" s="46"/>
      <c r="GI468" s="46"/>
      <c r="GJ468" s="46"/>
      <c r="GK468" s="46"/>
      <c r="GL468" s="46"/>
      <c r="GM468" s="46"/>
      <c r="GN468" s="46"/>
      <c r="GO468" s="46"/>
      <c r="GP468" s="46"/>
      <c r="GQ468" s="46"/>
      <c r="GR468" s="46"/>
      <c r="GS468" s="46"/>
      <c r="GT468" s="46"/>
      <c r="GU468" s="46"/>
      <c r="GV468" s="46"/>
      <c r="GW468" s="46"/>
      <c r="GX468" s="46"/>
      <c r="GY468" s="46"/>
      <c r="GZ468" s="46"/>
      <c r="HA468" s="46"/>
      <c r="HB468" s="46"/>
      <c r="HC468" s="46"/>
      <c r="HD468" s="46"/>
      <c r="HE468" s="46"/>
      <c r="HF468" s="46"/>
      <c r="HG468" s="46"/>
      <c r="HH468" s="46"/>
      <c r="HI468" s="46"/>
      <c r="HJ468" s="46"/>
      <c r="HK468" s="46"/>
      <c r="HL468" s="46"/>
      <c r="HM468" s="46"/>
      <c r="HN468" s="46"/>
      <c r="HO468" s="46"/>
      <c r="HP468" s="46"/>
      <c r="HQ468" s="46"/>
      <c r="HR468" s="46"/>
      <c r="HS468" s="46"/>
      <c r="HT468" s="46"/>
      <c r="HU468" s="46"/>
      <c r="HV468" s="46"/>
      <c r="HW468" s="46"/>
      <c r="HX468" s="46"/>
      <c r="HY468" s="46"/>
      <c r="HZ468" s="46"/>
      <c r="IA468" s="46"/>
      <c r="IB468" s="46"/>
      <c r="IC468" s="46"/>
      <c r="ID468" s="46"/>
      <c r="IE468" s="46"/>
      <c r="IF468" s="46"/>
      <c r="IG468" s="46"/>
      <c r="IH468" s="46"/>
      <c r="II468" s="46"/>
      <c r="IJ468" s="46"/>
      <c r="IK468" s="46"/>
      <c r="IL468" s="46"/>
      <c r="IM468" s="46"/>
      <c r="IN468" s="46"/>
      <c r="IO468" s="46"/>
      <c r="IP468" s="46"/>
      <c r="IQ468" s="46"/>
      <c r="IR468" s="46"/>
      <c r="IS468" s="46"/>
      <c r="IT468" s="46"/>
      <c r="IU468" s="46"/>
      <c r="IV468" s="46"/>
      <c r="IW468" s="46"/>
    </row>
    <row r="469" spans="1:257" s="1" customFormat="1" ht="9" customHeight="1">
      <c r="A469" s="43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  <c r="AZ469" s="44"/>
      <c r="BA469" s="44"/>
      <c r="BB469" s="45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6"/>
      <c r="CD469" s="46"/>
      <c r="CE469" s="46"/>
      <c r="CF469" s="46"/>
      <c r="CG469" s="46"/>
      <c r="CH469" s="46"/>
      <c r="CI469" s="46"/>
      <c r="CJ469" s="46"/>
      <c r="CK469" s="46"/>
      <c r="CL469" s="46"/>
      <c r="CM469" s="46"/>
      <c r="CN469" s="46"/>
      <c r="CO469" s="46"/>
      <c r="CP469" s="46"/>
      <c r="CQ469" s="46"/>
      <c r="CR469" s="46"/>
      <c r="CS469" s="46"/>
      <c r="CT469" s="46"/>
      <c r="CU469" s="46"/>
      <c r="CV469" s="46"/>
      <c r="CW469" s="46"/>
      <c r="CX469" s="46"/>
      <c r="CY469" s="46"/>
      <c r="CZ469" s="46"/>
      <c r="DA469" s="46"/>
      <c r="DB469" s="46"/>
      <c r="DC469" s="46"/>
      <c r="DD469" s="46"/>
      <c r="DE469" s="46"/>
      <c r="DF469" s="46"/>
      <c r="DG469" s="46"/>
      <c r="DH469" s="46"/>
      <c r="DI469" s="46"/>
      <c r="DJ469" s="46"/>
      <c r="DK469" s="46"/>
      <c r="DL469" s="46"/>
      <c r="DM469" s="46"/>
      <c r="DN469" s="46"/>
      <c r="DO469" s="46"/>
      <c r="DP469" s="46"/>
      <c r="DQ469" s="46"/>
      <c r="DR469" s="46"/>
      <c r="DS469" s="46"/>
      <c r="DT469" s="46"/>
      <c r="DU469" s="46"/>
      <c r="DV469" s="46"/>
      <c r="DW469" s="46"/>
      <c r="DX469" s="46"/>
      <c r="DY469" s="46"/>
      <c r="DZ469" s="46"/>
      <c r="EA469" s="46"/>
      <c r="EB469" s="46"/>
      <c r="EC469" s="46"/>
      <c r="ED469" s="46"/>
      <c r="EE469" s="46"/>
      <c r="EF469" s="46"/>
      <c r="EG469" s="46"/>
      <c r="EH469" s="46"/>
      <c r="EI469" s="46"/>
      <c r="EJ469" s="46"/>
      <c r="EK469" s="46"/>
      <c r="EL469" s="46"/>
      <c r="EM469" s="46"/>
      <c r="EN469" s="46"/>
      <c r="EO469" s="46"/>
      <c r="EP469" s="46"/>
      <c r="EQ469" s="46"/>
      <c r="ER469" s="46"/>
      <c r="ES469" s="46"/>
      <c r="ET469" s="46"/>
      <c r="EU469" s="46"/>
      <c r="EV469" s="46"/>
      <c r="EW469" s="46"/>
      <c r="EX469" s="46"/>
      <c r="EY469" s="46"/>
      <c r="EZ469" s="46"/>
      <c r="FA469" s="46"/>
      <c r="FB469" s="46"/>
      <c r="FC469" s="46"/>
      <c r="FD469" s="46"/>
      <c r="FE469" s="46"/>
      <c r="FF469" s="46"/>
      <c r="FG469" s="46"/>
      <c r="FH469" s="46"/>
      <c r="FI469" s="46"/>
      <c r="FJ469" s="46"/>
      <c r="FK469" s="46"/>
      <c r="FL469" s="46"/>
      <c r="FM469" s="46"/>
      <c r="FN469" s="46"/>
      <c r="FO469" s="46"/>
      <c r="FP469" s="46"/>
      <c r="FQ469" s="46"/>
      <c r="FR469" s="46"/>
      <c r="FS469" s="46"/>
      <c r="FT469" s="46"/>
      <c r="FU469" s="46"/>
      <c r="FV469" s="46"/>
      <c r="FW469" s="46"/>
      <c r="FX469" s="46"/>
      <c r="FY469" s="46"/>
      <c r="FZ469" s="46"/>
      <c r="GA469" s="46"/>
      <c r="GB469" s="46"/>
      <c r="GC469" s="46"/>
      <c r="GD469" s="46"/>
      <c r="GE469" s="46"/>
      <c r="GF469" s="46"/>
      <c r="GG469" s="46"/>
      <c r="GH469" s="46"/>
      <c r="GI469" s="46"/>
      <c r="GJ469" s="46"/>
      <c r="GK469" s="46"/>
      <c r="GL469" s="46"/>
      <c r="GM469" s="46"/>
      <c r="GN469" s="46"/>
      <c r="GO469" s="46"/>
      <c r="GP469" s="46"/>
      <c r="GQ469" s="46"/>
      <c r="GR469" s="46"/>
      <c r="GS469" s="46"/>
      <c r="GT469" s="46"/>
      <c r="GU469" s="46"/>
      <c r="GV469" s="46"/>
      <c r="GW469" s="46"/>
      <c r="GX469" s="46"/>
      <c r="GY469" s="46"/>
      <c r="GZ469" s="46"/>
      <c r="HA469" s="46"/>
      <c r="HB469" s="46"/>
      <c r="HC469" s="46"/>
      <c r="HD469" s="46"/>
      <c r="HE469" s="46"/>
      <c r="HF469" s="46"/>
      <c r="HG469" s="46"/>
      <c r="HH469" s="46"/>
      <c r="HI469" s="46"/>
      <c r="HJ469" s="46"/>
      <c r="HK469" s="46"/>
      <c r="HL469" s="46"/>
      <c r="HM469" s="46"/>
      <c r="HN469" s="46"/>
      <c r="HO469" s="46"/>
      <c r="HP469" s="46"/>
      <c r="HQ469" s="46"/>
      <c r="HR469" s="46"/>
      <c r="HS469" s="46"/>
      <c r="HT469" s="46"/>
      <c r="HU469" s="46"/>
      <c r="HV469" s="46"/>
      <c r="HW469" s="46"/>
      <c r="HX469" s="46"/>
      <c r="HY469" s="46"/>
      <c r="HZ469" s="46"/>
      <c r="IA469" s="46"/>
      <c r="IB469" s="46"/>
      <c r="IC469" s="46"/>
      <c r="ID469" s="46"/>
      <c r="IE469" s="46"/>
      <c r="IF469" s="46"/>
      <c r="IG469" s="46"/>
      <c r="IH469" s="46"/>
      <c r="II469" s="46"/>
      <c r="IJ469" s="46"/>
      <c r="IK469" s="46"/>
      <c r="IL469" s="46"/>
      <c r="IM469" s="46"/>
      <c r="IN469" s="46"/>
      <c r="IO469" s="46"/>
      <c r="IP469" s="46"/>
      <c r="IQ469" s="46"/>
      <c r="IR469" s="46"/>
      <c r="IS469" s="46"/>
      <c r="IT469" s="46"/>
      <c r="IU469" s="46"/>
      <c r="IV469" s="46"/>
      <c r="IW469" s="46"/>
    </row>
    <row r="470" spans="1:257" s="1" customFormat="1" ht="9" customHeight="1">
      <c r="A470" s="43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  <c r="AZ470" s="44"/>
      <c r="BA470" s="44"/>
      <c r="BB470" s="45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6"/>
      <c r="CD470" s="46"/>
      <c r="CE470" s="46"/>
      <c r="CF470" s="46"/>
      <c r="CG470" s="46"/>
      <c r="CH470" s="46"/>
      <c r="CI470" s="46"/>
      <c r="CJ470" s="46"/>
      <c r="CK470" s="46"/>
      <c r="CL470" s="46"/>
      <c r="CM470" s="46"/>
      <c r="CN470" s="46"/>
      <c r="CO470" s="46"/>
      <c r="CP470" s="46"/>
      <c r="CQ470" s="46"/>
      <c r="CR470" s="46"/>
      <c r="CS470" s="46"/>
      <c r="CT470" s="46"/>
      <c r="CU470" s="46"/>
      <c r="CV470" s="46"/>
      <c r="CW470" s="46"/>
      <c r="CX470" s="46"/>
      <c r="CY470" s="46"/>
      <c r="CZ470" s="46"/>
      <c r="DA470" s="46"/>
      <c r="DB470" s="46"/>
      <c r="DC470" s="46"/>
      <c r="DD470" s="46"/>
      <c r="DE470" s="46"/>
      <c r="DF470" s="46"/>
      <c r="DG470" s="46"/>
      <c r="DH470" s="46"/>
      <c r="DI470" s="46"/>
      <c r="DJ470" s="46"/>
      <c r="DK470" s="46"/>
      <c r="DL470" s="46"/>
      <c r="DM470" s="46"/>
      <c r="DN470" s="46"/>
      <c r="DO470" s="46"/>
      <c r="DP470" s="46"/>
      <c r="DQ470" s="46"/>
      <c r="DR470" s="46"/>
      <c r="DS470" s="46"/>
      <c r="DT470" s="46"/>
      <c r="DU470" s="46"/>
      <c r="DV470" s="46"/>
      <c r="DW470" s="46"/>
      <c r="DX470" s="46"/>
      <c r="DY470" s="46"/>
      <c r="DZ470" s="46"/>
      <c r="EA470" s="46"/>
      <c r="EB470" s="46"/>
      <c r="EC470" s="46"/>
      <c r="ED470" s="46"/>
      <c r="EE470" s="46"/>
      <c r="EF470" s="46"/>
      <c r="EG470" s="46"/>
      <c r="EH470" s="46"/>
      <c r="EI470" s="46"/>
      <c r="EJ470" s="46"/>
      <c r="EK470" s="46"/>
      <c r="EL470" s="46"/>
      <c r="EM470" s="46"/>
      <c r="EN470" s="46"/>
      <c r="EO470" s="46"/>
      <c r="EP470" s="46"/>
      <c r="EQ470" s="46"/>
      <c r="ER470" s="46"/>
      <c r="ES470" s="46"/>
      <c r="ET470" s="46"/>
      <c r="EU470" s="46"/>
      <c r="EV470" s="46"/>
      <c r="EW470" s="46"/>
      <c r="EX470" s="46"/>
      <c r="EY470" s="46"/>
      <c r="EZ470" s="46"/>
      <c r="FA470" s="46"/>
      <c r="FB470" s="46"/>
      <c r="FC470" s="46"/>
      <c r="FD470" s="46"/>
      <c r="FE470" s="46"/>
      <c r="FF470" s="46"/>
      <c r="FG470" s="46"/>
      <c r="FH470" s="46"/>
      <c r="FI470" s="46"/>
      <c r="FJ470" s="46"/>
      <c r="FK470" s="46"/>
      <c r="FL470" s="46"/>
      <c r="FM470" s="46"/>
      <c r="FN470" s="46"/>
      <c r="FO470" s="46"/>
      <c r="FP470" s="46"/>
      <c r="FQ470" s="46"/>
      <c r="FR470" s="46"/>
      <c r="FS470" s="46"/>
      <c r="FT470" s="46"/>
      <c r="FU470" s="46"/>
      <c r="FV470" s="46"/>
      <c r="FW470" s="46"/>
      <c r="FX470" s="46"/>
      <c r="FY470" s="46"/>
      <c r="FZ470" s="46"/>
      <c r="GA470" s="46"/>
      <c r="GB470" s="46"/>
      <c r="GC470" s="46"/>
      <c r="GD470" s="46"/>
      <c r="GE470" s="46"/>
      <c r="GF470" s="46"/>
      <c r="GG470" s="46"/>
      <c r="GH470" s="46"/>
      <c r="GI470" s="46"/>
      <c r="GJ470" s="46"/>
      <c r="GK470" s="46"/>
      <c r="GL470" s="46"/>
      <c r="GM470" s="46"/>
      <c r="GN470" s="46"/>
      <c r="GO470" s="46"/>
      <c r="GP470" s="46"/>
      <c r="GQ470" s="46"/>
      <c r="GR470" s="46"/>
      <c r="GS470" s="46"/>
      <c r="GT470" s="46"/>
      <c r="GU470" s="46"/>
      <c r="GV470" s="46"/>
      <c r="GW470" s="46"/>
      <c r="GX470" s="46"/>
      <c r="GY470" s="46"/>
      <c r="GZ470" s="46"/>
      <c r="HA470" s="46"/>
      <c r="HB470" s="46"/>
      <c r="HC470" s="46"/>
      <c r="HD470" s="46"/>
      <c r="HE470" s="46"/>
      <c r="HF470" s="46"/>
      <c r="HG470" s="46"/>
      <c r="HH470" s="46"/>
      <c r="HI470" s="46"/>
      <c r="HJ470" s="46"/>
      <c r="HK470" s="46"/>
      <c r="HL470" s="46"/>
      <c r="HM470" s="46"/>
      <c r="HN470" s="46"/>
      <c r="HO470" s="46"/>
      <c r="HP470" s="46"/>
      <c r="HQ470" s="46"/>
      <c r="HR470" s="46"/>
      <c r="HS470" s="46"/>
      <c r="HT470" s="46"/>
      <c r="HU470" s="46"/>
      <c r="HV470" s="46"/>
      <c r="HW470" s="46"/>
      <c r="HX470" s="46"/>
      <c r="HY470" s="46"/>
      <c r="HZ470" s="46"/>
      <c r="IA470" s="46"/>
      <c r="IB470" s="46"/>
      <c r="IC470" s="46"/>
      <c r="ID470" s="46"/>
      <c r="IE470" s="46"/>
      <c r="IF470" s="46"/>
      <c r="IG470" s="46"/>
      <c r="IH470" s="46"/>
      <c r="II470" s="46"/>
      <c r="IJ470" s="46"/>
      <c r="IK470" s="46"/>
      <c r="IL470" s="46"/>
      <c r="IM470" s="46"/>
      <c r="IN470" s="46"/>
      <c r="IO470" s="46"/>
      <c r="IP470" s="46"/>
      <c r="IQ470" s="46"/>
      <c r="IR470" s="46"/>
      <c r="IS470" s="46"/>
      <c r="IT470" s="46"/>
      <c r="IU470" s="46"/>
      <c r="IV470" s="46"/>
      <c r="IW470" s="46"/>
    </row>
    <row r="471" spans="1:257" s="1" customFormat="1" ht="9" customHeight="1">
      <c r="A471" s="43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  <c r="AZ471" s="44"/>
      <c r="BA471" s="44"/>
      <c r="BB471" s="45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6"/>
      <c r="CD471" s="46"/>
      <c r="CE471" s="46"/>
      <c r="CF471" s="46"/>
      <c r="CG471" s="46"/>
      <c r="CH471" s="46"/>
      <c r="CI471" s="46"/>
      <c r="CJ471" s="46"/>
      <c r="CK471" s="46"/>
      <c r="CL471" s="46"/>
      <c r="CM471" s="46"/>
      <c r="CN471" s="46"/>
      <c r="CO471" s="46"/>
      <c r="CP471" s="46"/>
      <c r="CQ471" s="46"/>
      <c r="CR471" s="46"/>
      <c r="CS471" s="46"/>
      <c r="CT471" s="46"/>
      <c r="CU471" s="46"/>
      <c r="CV471" s="46"/>
      <c r="CW471" s="46"/>
      <c r="CX471" s="46"/>
      <c r="CY471" s="46"/>
      <c r="CZ471" s="46"/>
      <c r="DA471" s="46"/>
      <c r="DB471" s="46"/>
      <c r="DC471" s="46"/>
      <c r="DD471" s="46"/>
      <c r="DE471" s="46"/>
      <c r="DF471" s="46"/>
      <c r="DG471" s="46"/>
      <c r="DH471" s="46"/>
      <c r="DI471" s="46"/>
      <c r="DJ471" s="46"/>
      <c r="DK471" s="46"/>
      <c r="DL471" s="46"/>
      <c r="DM471" s="46"/>
      <c r="DN471" s="46"/>
      <c r="DO471" s="46"/>
      <c r="DP471" s="46"/>
      <c r="DQ471" s="46"/>
      <c r="DR471" s="46"/>
      <c r="DS471" s="46"/>
      <c r="DT471" s="46"/>
      <c r="DU471" s="46"/>
      <c r="DV471" s="46"/>
      <c r="DW471" s="46"/>
      <c r="DX471" s="46"/>
      <c r="DY471" s="46"/>
      <c r="DZ471" s="46"/>
      <c r="EA471" s="46"/>
      <c r="EB471" s="46"/>
      <c r="EC471" s="46"/>
      <c r="ED471" s="46"/>
      <c r="EE471" s="46"/>
      <c r="EF471" s="46"/>
      <c r="EG471" s="46"/>
      <c r="EH471" s="46"/>
      <c r="EI471" s="46"/>
      <c r="EJ471" s="46"/>
      <c r="EK471" s="46"/>
      <c r="EL471" s="46"/>
      <c r="EM471" s="46"/>
      <c r="EN471" s="46"/>
      <c r="EO471" s="46"/>
      <c r="EP471" s="46"/>
      <c r="EQ471" s="46"/>
      <c r="ER471" s="46"/>
      <c r="ES471" s="46"/>
      <c r="ET471" s="46"/>
      <c r="EU471" s="46"/>
      <c r="EV471" s="46"/>
      <c r="EW471" s="46"/>
      <c r="EX471" s="46"/>
      <c r="EY471" s="46"/>
      <c r="EZ471" s="46"/>
      <c r="FA471" s="46"/>
      <c r="FB471" s="46"/>
      <c r="FC471" s="46"/>
      <c r="FD471" s="46"/>
      <c r="FE471" s="46"/>
      <c r="FF471" s="46"/>
      <c r="FG471" s="46"/>
      <c r="FH471" s="46"/>
      <c r="FI471" s="46"/>
      <c r="FJ471" s="46"/>
      <c r="FK471" s="46"/>
      <c r="FL471" s="46"/>
      <c r="FM471" s="46"/>
      <c r="FN471" s="46"/>
      <c r="FO471" s="46"/>
      <c r="FP471" s="46"/>
      <c r="FQ471" s="46"/>
      <c r="FR471" s="46"/>
      <c r="FS471" s="46"/>
      <c r="FT471" s="46"/>
      <c r="FU471" s="46"/>
      <c r="FV471" s="46"/>
      <c r="FW471" s="46"/>
      <c r="FX471" s="46"/>
      <c r="FY471" s="46"/>
      <c r="FZ471" s="46"/>
      <c r="GA471" s="46"/>
      <c r="GB471" s="46"/>
      <c r="GC471" s="46"/>
      <c r="GD471" s="46"/>
      <c r="GE471" s="46"/>
      <c r="GF471" s="46"/>
      <c r="GG471" s="46"/>
      <c r="GH471" s="46"/>
      <c r="GI471" s="46"/>
      <c r="GJ471" s="46"/>
      <c r="GK471" s="46"/>
      <c r="GL471" s="46"/>
      <c r="GM471" s="46"/>
      <c r="GN471" s="46"/>
      <c r="GO471" s="46"/>
      <c r="GP471" s="46"/>
      <c r="GQ471" s="46"/>
      <c r="GR471" s="46"/>
      <c r="GS471" s="46"/>
      <c r="GT471" s="46"/>
      <c r="GU471" s="46"/>
      <c r="GV471" s="46"/>
      <c r="GW471" s="46"/>
      <c r="GX471" s="46"/>
      <c r="GY471" s="46"/>
      <c r="GZ471" s="46"/>
      <c r="HA471" s="46"/>
      <c r="HB471" s="46"/>
      <c r="HC471" s="46"/>
      <c r="HD471" s="46"/>
      <c r="HE471" s="46"/>
      <c r="HF471" s="46"/>
      <c r="HG471" s="46"/>
      <c r="HH471" s="46"/>
      <c r="HI471" s="46"/>
      <c r="HJ471" s="46"/>
      <c r="HK471" s="46"/>
      <c r="HL471" s="46"/>
      <c r="HM471" s="46"/>
      <c r="HN471" s="46"/>
      <c r="HO471" s="46"/>
      <c r="HP471" s="46"/>
      <c r="HQ471" s="46"/>
      <c r="HR471" s="46"/>
      <c r="HS471" s="46"/>
      <c r="HT471" s="46"/>
      <c r="HU471" s="46"/>
      <c r="HV471" s="46"/>
      <c r="HW471" s="46"/>
      <c r="HX471" s="46"/>
      <c r="HY471" s="46"/>
      <c r="HZ471" s="46"/>
      <c r="IA471" s="46"/>
      <c r="IB471" s="46"/>
      <c r="IC471" s="46"/>
      <c r="ID471" s="46"/>
      <c r="IE471" s="46"/>
      <c r="IF471" s="46"/>
      <c r="IG471" s="46"/>
      <c r="IH471" s="46"/>
      <c r="II471" s="46"/>
      <c r="IJ471" s="46"/>
      <c r="IK471" s="46"/>
      <c r="IL471" s="46"/>
      <c r="IM471" s="46"/>
      <c r="IN471" s="46"/>
      <c r="IO471" s="46"/>
      <c r="IP471" s="46"/>
      <c r="IQ471" s="46"/>
      <c r="IR471" s="46"/>
      <c r="IS471" s="46"/>
      <c r="IT471" s="46"/>
      <c r="IU471" s="46"/>
      <c r="IV471" s="46"/>
      <c r="IW471" s="46"/>
    </row>
    <row r="472" spans="1:257" s="1" customFormat="1" ht="9" customHeight="1">
      <c r="A472" s="43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5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6"/>
      <c r="CD472" s="46"/>
      <c r="CE472" s="46"/>
      <c r="CF472" s="46"/>
      <c r="CG472" s="46"/>
      <c r="CH472" s="46"/>
      <c r="CI472" s="46"/>
      <c r="CJ472" s="46"/>
      <c r="CK472" s="46"/>
      <c r="CL472" s="46"/>
      <c r="CM472" s="46"/>
      <c r="CN472" s="46"/>
      <c r="CO472" s="46"/>
      <c r="CP472" s="46"/>
      <c r="CQ472" s="46"/>
      <c r="CR472" s="46"/>
      <c r="CS472" s="46"/>
      <c r="CT472" s="46"/>
      <c r="CU472" s="46"/>
      <c r="CV472" s="46"/>
      <c r="CW472" s="46"/>
      <c r="CX472" s="46"/>
      <c r="CY472" s="46"/>
      <c r="CZ472" s="46"/>
      <c r="DA472" s="46"/>
      <c r="DB472" s="46"/>
      <c r="DC472" s="46"/>
      <c r="DD472" s="46"/>
      <c r="DE472" s="46"/>
      <c r="DF472" s="46"/>
      <c r="DG472" s="46"/>
      <c r="DH472" s="46"/>
      <c r="DI472" s="46"/>
      <c r="DJ472" s="46"/>
      <c r="DK472" s="46"/>
      <c r="DL472" s="46"/>
      <c r="DM472" s="46"/>
      <c r="DN472" s="46"/>
      <c r="DO472" s="46"/>
      <c r="DP472" s="46"/>
      <c r="DQ472" s="46"/>
      <c r="DR472" s="46"/>
      <c r="DS472" s="46"/>
      <c r="DT472" s="46"/>
      <c r="DU472" s="46"/>
      <c r="DV472" s="46"/>
      <c r="DW472" s="46"/>
      <c r="DX472" s="46"/>
      <c r="DY472" s="46"/>
      <c r="DZ472" s="46"/>
      <c r="EA472" s="46"/>
      <c r="EB472" s="46"/>
      <c r="EC472" s="46"/>
      <c r="ED472" s="46"/>
      <c r="EE472" s="46"/>
      <c r="EF472" s="46"/>
      <c r="EG472" s="46"/>
      <c r="EH472" s="46"/>
      <c r="EI472" s="46"/>
      <c r="EJ472" s="46"/>
      <c r="EK472" s="46"/>
      <c r="EL472" s="46"/>
      <c r="EM472" s="46"/>
      <c r="EN472" s="46"/>
      <c r="EO472" s="46"/>
      <c r="EP472" s="46"/>
      <c r="EQ472" s="46"/>
      <c r="ER472" s="46"/>
      <c r="ES472" s="46"/>
      <c r="ET472" s="46"/>
      <c r="EU472" s="46"/>
      <c r="EV472" s="46"/>
      <c r="EW472" s="46"/>
      <c r="EX472" s="46"/>
      <c r="EY472" s="46"/>
      <c r="EZ472" s="46"/>
      <c r="FA472" s="46"/>
      <c r="FB472" s="46"/>
      <c r="FC472" s="46"/>
      <c r="FD472" s="46"/>
      <c r="FE472" s="46"/>
      <c r="FF472" s="46"/>
      <c r="FG472" s="46"/>
      <c r="FH472" s="46"/>
      <c r="FI472" s="46"/>
      <c r="FJ472" s="46"/>
      <c r="FK472" s="46"/>
      <c r="FL472" s="46"/>
      <c r="FM472" s="46"/>
      <c r="FN472" s="46"/>
      <c r="FO472" s="46"/>
      <c r="FP472" s="46"/>
      <c r="FQ472" s="46"/>
      <c r="FR472" s="46"/>
      <c r="FS472" s="46"/>
      <c r="FT472" s="46"/>
      <c r="FU472" s="46"/>
      <c r="FV472" s="46"/>
      <c r="FW472" s="46"/>
      <c r="FX472" s="46"/>
      <c r="FY472" s="46"/>
      <c r="FZ472" s="46"/>
      <c r="GA472" s="46"/>
      <c r="GB472" s="46"/>
      <c r="GC472" s="46"/>
      <c r="GD472" s="46"/>
      <c r="GE472" s="46"/>
      <c r="GF472" s="46"/>
      <c r="GG472" s="46"/>
      <c r="GH472" s="46"/>
      <c r="GI472" s="46"/>
      <c r="GJ472" s="46"/>
      <c r="GK472" s="46"/>
      <c r="GL472" s="46"/>
      <c r="GM472" s="46"/>
      <c r="GN472" s="46"/>
      <c r="GO472" s="46"/>
      <c r="GP472" s="46"/>
      <c r="GQ472" s="46"/>
      <c r="GR472" s="46"/>
      <c r="GS472" s="46"/>
      <c r="GT472" s="46"/>
      <c r="GU472" s="46"/>
      <c r="GV472" s="46"/>
      <c r="GW472" s="46"/>
      <c r="GX472" s="46"/>
      <c r="GY472" s="46"/>
      <c r="GZ472" s="46"/>
      <c r="HA472" s="46"/>
      <c r="HB472" s="46"/>
      <c r="HC472" s="46"/>
      <c r="HD472" s="46"/>
      <c r="HE472" s="46"/>
      <c r="HF472" s="46"/>
      <c r="HG472" s="46"/>
      <c r="HH472" s="46"/>
      <c r="HI472" s="46"/>
      <c r="HJ472" s="46"/>
      <c r="HK472" s="46"/>
      <c r="HL472" s="46"/>
      <c r="HM472" s="46"/>
      <c r="HN472" s="46"/>
      <c r="HO472" s="46"/>
      <c r="HP472" s="46"/>
      <c r="HQ472" s="46"/>
      <c r="HR472" s="46"/>
      <c r="HS472" s="46"/>
      <c r="HT472" s="46"/>
      <c r="HU472" s="46"/>
      <c r="HV472" s="46"/>
      <c r="HW472" s="46"/>
      <c r="HX472" s="46"/>
      <c r="HY472" s="46"/>
      <c r="HZ472" s="46"/>
      <c r="IA472" s="46"/>
      <c r="IB472" s="46"/>
      <c r="IC472" s="46"/>
      <c r="ID472" s="46"/>
      <c r="IE472" s="46"/>
      <c r="IF472" s="46"/>
      <c r="IG472" s="46"/>
      <c r="IH472" s="46"/>
      <c r="II472" s="46"/>
      <c r="IJ472" s="46"/>
      <c r="IK472" s="46"/>
      <c r="IL472" s="46"/>
      <c r="IM472" s="46"/>
      <c r="IN472" s="46"/>
      <c r="IO472" s="46"/>
      <c r="IP472" s="46"/>
      <c r="IQ472" s="46"/>
      <c r="IR472" s="46"/>
      <c r="IS472" s="46"/>
      <c r="IT472" s="46"/>
      <c r="IU472" s="46"/>
      <c r="IV472" s="46"/>
      <c r="IW472" s="46"/>
    </row>
    <row r="473" spans="1:257" s="1" customFormat="1" ht="9" customHeight="1">
      <c r="A473" s="43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  <c r="AZ473" s="44"/>
      <c r="BA473" s="44"/>
      <c r="BB473" s="45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6"/>
      <c r="CD473" s="46"/>
      <c r="CE473" s="46"/>
      <c r="CF473" s="46"/>
      <c r="CG473" s="46"/>
      <c r="CH473" s="46"/>
      <c r="CI473" s="46"/>
      <c r="CJ473" s="46"/>
      <c r="CK473" s="46"/>
      <c r="CL473" s="46"/>
      <c r="CM473" s="46"/>
      <c r="CN473" s="46"/>
      <c r="CO473" s="46"/>
      <c r="CP473" s="46"/>
      <c r="CQ473" s="46"/>
      <c r="CR473" s="46"/>
      <c r="CS473" s="46"/>
      <c r="CT473" s="46"/>
      <c r="CU473" s="46"/>
      <c r="CV473" s="46"/>
      <c r="CW473" s="46"/>
      <c r="CX473" s="46"/>
      <c r="CY473" s="46"/>
      <c r="CZ473" s="46"/>
      <c r="DA473" s="46"/>
      <c r="DB473" s="46"/>
      <c r="DC473" s="46"/>
      <c r="DD473" s="46"/>
      <c r="DE473" s="46"/>
      <c r="DF473" s="46"/>
      <c r="DG473" s="46"/>
      <c r="DH473" s="46"/>
      <c r="DI473" s="46"/>
      <c r="DJ473" s="46"/>
      <c r="DK473" s="46"/>
      <c r="DL473" s="46"/>
      <c r="DM473" s="46"/>
      <c r="DN473" s="46"/>
      <c r="DO473" s="46"/>
      <c r="DP473" s="46"/>
      <c r="DQ473" s="46"/>
      <c r="DR473" s="46"/>
      <c r="DS473" s="46"/>
      <c r="DT473" s="46"/>
      <c r="DU473" s="46"/>
      <c r="DV473" s="46"/>
      <c r="DW473" s="46"/>
      <c r="DX473" s="46"/>
      <c r="DY473" s="46"/>
      <c r="DZ473" s="46"/>
      <c r="EA473" s="46"/>
      <c r="EB473" s="46"/>
      <c r="EC473" s="46"/>
      <c r="ED473" s="46"/>
      <c r="EE473" s="46"/>
      <c r="EF473" s="46"/>
      <c r="EG473" s="46"/>
      <c r="EH473" s="46"/>
      <c r="EI473" s="46"/>
      <c r="EJ473" s="46"/>
      <c r="EK473" s="46"/>
      <c r="EL473" s="46"/>
      <c r="EM473" s="46"/>
      <c r="EN473" s="46"/>
      <c r="EO473" s="46"/>
      <c r="EP473" s="46"/>
      <c r="EQ473" s="46"/>
      <c r="ER473" s="46"/>
      <c r="ES473" s="46"/>
      <c r="ET473" s="46"/>
      <c r="EU473" s="46"/>
      <c r="EV473" s="46"/>
      <c r="EW473" s="46"/>
      <c r="EX473" s="46"/>
      <c r="EY473" s="46"/>
      <c r="EZ473" s="46"/>
      <c r="FA473" s="46"/>
      <c r="FB473" s="46"/>
      <c r="FC473" s="46"/>
      <c r="FD473" s="46"/>
      <c r="FE473" s="46"/>
      <c r="FF473" s="46"/>
      <c r="FG473" s="46"/>
      <c r="FH473" s="46"/>
      <c r="FI473" s="46"/>
      <c r="FJ473" s="46"/>
      <c r="FK473" s="46"/>
      <c r="FL473" s="46"/>
      <c r="FM473" s="46"/>
      <c r="FN473" s="46"/>
      <c r="FO473" s="46"/>
      <c r="FP473" s="46"/>
      <c r="FQ473" s="46"/>
      <c r="FR473" s="46"/>
      <c r="FS473" s="46"/>
      <c r="FT473" s="46"/>
      <c r="FU473" s="46"/>
      <c r="FV473" s="46"/>
      <c r="FW473" s="46"/>
      <c r="FX473" s="46"/>
      <c r="FY473" s="46"/>
      <c r="FZ473" s="46"/>
      <c r="GA473" s="46"/>
      <c r="GB473" s="46"/>
      <c r="GC473" s="46"/>
      <c r="GD473" s="46"/>
      <c r="GE473" s="46"/>
      <c r="GF473" s="46"/>
      <c r="GG473" s="46"/>
      <c r="GH473" s="46"/>
      <c r="GI473" s="46"/>
      <c r="GJ473" s="46"/>
      <c r="GK473" s="46"/>
      <c r="GL473" s="46"/>
      <c r="GM473" s="46"/>
      <c r="GN473" s="46"/>
      <c r="GO473" s="46"/>
      <c r="GP473" s="46"/>
      <c r="GQ473" s="46"/>
      <c r="GR473" s="46"/>
      <c r="GS473" s="46"/>
      <c r="GT473" s="46"/>
      <c r="GU473" s="46"/>
      <c r="GV473" s="46"/>
      <c r="GW473" s="46"/>
      <c r="GX473" s="46"/>
      <c r="GY473" s="46"/>
      <c r="GZ473" s="46"/>
      <c r="HA473" s="46"/>
      <c r="HB473" s="46"/>
      <c r="HC473" s="46"/>
      <c r="HD473" s="46"/>
      <c r="HE473" s="46"/>
      <c r="HF473" s="46"/>
      <c r="HG473" s="46"/>
      <c r="HH473" s="46"/>
      <c r="HI473" s="46"/>
      <c r="HJ473" s="46"/>
      <c r="HK473" s="46"/>
      <c r="HL473" s="46"/>
      <c r="HM473" s="46"/>
      <c r="HN473" s="46"/>
      <c r="HO473" s="46"/>
      <c r="HP473" s="46"/>
      <c r="HQ473" s="46"/>
      <c r="HR473" s="46"/>
      <c r="HS473" s="46"/>
      <c r="HT473" s="46"/>
      <c r="HU473" s="46"/>
      <c r="HV473" s="46"/>
      <c r="HW473" s="46"/>
      <c r="HX473" s="46"/>
      <c r="HY473" s="46"/>
      <c r="HZ473" s="46"/>
      <c r="IA473" s="46"/>
      <c r="IB473" s="46"/>
      <c r="IC473" s="46"/>
      <c r="ID473" s="46"/>
      <c r="IE473" s="46"/>
      <c r="IF473" s="46"/>
      <c r="IG473" s="46"/>
      <c r="IH473" s="46"/>
      <c r="II473" s="46"/>
      <c r="IJ473" s="46"/>
      <c r="IK473" s="46"/>
      <c r="IL473" s="46"/>
      <c r="IM473" s="46"/>
      <c r="IN473" s="46"/>
      <c r="IO473" s="46"/>
      <c r="IP473" s="46"/>
      <c r="IQ473" s="46"/>
      <c r="IR473" s="46"/>
      <c r="IS473" s="46"/>
      <c r="IT473" s="46"/>
      <c r="IU473" s="46"/>
      <c r="IV473" s="46"/>
      <c r="IW473" s="46"/>
    </row>
    <row r="474" spans="1:257" s="1" customFormat="1" ht="9" customHeight="1">
      <c r="A474" s="43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44"/>
      <c r="AY474" s="44"/>
      <c r="AZ474" s="44"/>
      <c r="BA474" s="44"/>
      <c r="BB474" s="45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6"/>
      <c r="CD474" s="46"/>
      <c r="CE474" s="46"/>
      <c r="CF474" s="46"/>
      <c r="CG474" s="46"/>
      <c r="CH474" s="46"/>
      <c r="CI474" s="46"/>
      <c r="CJ474" s="46"/>
      <c r="CK474" s="46"/>
      <c r="CL474" s="46"/>
      <c r="CM474" s="46"/>
      <c r="CN474" s="46"/>
      <c r="CO474" s="46"/>
      <c r="CP474" s="46"/>
      <c r="CQ474" s="46"/>
      <c r="CR474" s="46"/>
      <c r="CS474" s="46"/>
      <c r="CT474" s="46"/>
      <c r="CU474" s="46"/>
      <c r="CV474" s="46"/>
      <c r="CW474" s="46"/>
      <c r="CX474" s="46"/>
      <c r="CY474" s="46"/>
      <c r="CZ474" s="46"/>
      <c r="DA474" s="46"/>
      <c r="DB474" s="46"/>
      <c r="DC474" s="46"/>
      <c r="DD474" s="46"/>
      <c r="DE474" s="46"/>
      <c r="DF474" s="46"/>
      <c r="DG474" s="46"/>
      <c r="DH474" s="46"/>
      <c r="DI474" s="46"/>
      <c r="DJ474" s="46"/>
      <c r="DK474" s="46"/>
      <c r="DL474" s="46"/>
      <c r="DM474" s="46"/>
      <c r="DN474" s="46"/>
      <c r="DO474" s="46"/>
      <c r="DP474" s="46"/>
      <c r="DQ474" s="46"/>
      <c r="DR474" s="46"/>
      <c r="DS474" s="46"/>
      <c r="DT474" s="46"/>
      <c r="DU474" s="46"/>
      <c r="DV474" s="46"/>
      <c r="DW474" s="46"/>
      <c r="DX474" s="46"/>
      <c r="DY474" s="46"/>
      <c r="DZ474" s="46"/>
      <c r="EA474" s="46"/>
      <c r="EB474" s="46"/>
      <c r="EC474" s="46"/>
      <c r="ED474" s="46"/>
      <c r="EE474" s="46"/>
      <c r="EF474" s="46"/>
      <c r="EG474" s="46"/>
      <c r="EH474" s="46"/>
      <c r="EI474" s="46"/>
      <c r="EJ474" s="46"/>
      <c r="EK474" s="46"/>
      <c r="EL474" s="46"/>
      <c r="EM474" s="46"/>
      <c r="EN474" s="46"/>
      <c r="EO474" s="46"/>
      <c r="EP474" s="46"/>
      <c r="EQ474" s="46"/>
      <c r="ER474" s="46"/>
      <c r="ES474" s="46"/>
      <c r="ET474" s="46"/>
      <c r="EU474" s="46"/>
      <c r="EV474" s="46"/>
      <c r="EW474" s="46"/>
      <c r="EX474" s="46"/>
      <c r="EY474" s="46"/>
      <c r="EZ474" s="46"/>
      <c r="FA474" s="46"/>
      <c r="FB474" s="46"/>
      <c r="FC474" s="46"/>
      <c r="FD474" s="46"/>
      <c r="FE474" s="46"/>
      <c r="FF474" s="46"/>
      <c r="FG474" s="46"/>
      <c r="FH474" s="46"/>
      <c r="FI474" s="46"/>
      <c r="FJ474" s="46"/>
      <c r="FK474" s="46"/>
      <c r="FL474" s="46"/>
      <c r="FM474" s="46"/>
      <c r="FN474" s="46"/>
      <c r="FO474" s="46"/>
      <c r="FP474" s="46"/>
      <c r="FQ474" s="46"/>
      <c r="FR474" s="46"/>
      <c r="FS474" s="46"/>
      <c r="FT474" s="46"/>
      <c r="FU474" s="46"/>
      <c r="FV474" s="46"/>
      <c r="FW474" s="46"/>
      <c r="FX474" s="46"/>
      <c r="FY474" s="46"/>
      <c r="FZ474" s="46"/>
      <c r="GA474" s="46"/>
      <c r="GB474" s="46"/>
      <c r="GC474" s="46"/>
      <c r="GD474" s="46"/>
      <c r="GE474" s="46"/>
      <c r="GF474" s="46"/>
      <c r="GG474" s="46"/>
      <c r="GH474" s="46"/>
      <c r="GI474" s="46"/>
      <c r="GJ474" s="46"/>
      <c r="GK474" s="46"/>
      <c r="GL474" s="46"/>
      <c r="GM474" s="46"/>
      <c r="GN474" s="46"/>
      <c r="GO474" s="46"/>
      <c r="GP474" s="46"/>
      <c r="GQ474" s="46"/>
      <c r="GR474" s="46"/>
      <c r="GS474" s="46"/>
      <c r="GT474" s="46"/>
      <c r="GU474" s="46"/>
      <c r="GV474" s="46"/>
      <c r="GW474" s="46"/>
      <c r="GX474" s="46"/>
      <c r="GY474" s="46"/>
      <c r="GZ474" s="46"/>
      <c r="HA474" s="46"/>
      <c r="HB474" s="46"/>
      <c r="HC474" s="46"/>
      <c r="HD474" s="46"/>
      <c r="HE474" s="46"/>
      <c r="HF474" s="46"/>
      <c r="HG474" s="46"/>
      <c r="HH474" s="46"/>
      <c r="HI474" s="46"/>
      <c r="HJ474" s="46"/>
      <c r="HK474" s="46"/>
      <c r="HL474" s="46"/>
      <c r="HM474" s="46"/>
      <c r="HN474" s="46"/>
      <c r="HO474" s="46"/>
      <c r="HP474" s="46"/>
      <c r="HQ474" s="46"/>
      <c r="HR474" s="46"/>
      <c r="HS474" s="46"/>
      <c r="HT474" s="46"/>
      <c r="HU474" s="46"/>
      <c r="HV474" s="46"/>
      <c r="HW474" s="46"/>
      <c r="HX474" s="46"/>
      <c r="HY474" s="46"/>
      <c r="HZ474" s="46"/>
      <c r="IA474" s="46"/>
      <c r="IB474" s="46"/>
      <c r="IC474" s="46"/>
      <c r="ID474" s="46"/>
      <c r="IE474" s="46"/>
      <c r="IF474" s="46"/>
      <c r="IG474" s="46"/>
      <c r="IH474" s="46"/>
      <c r="II474" s="46"/>
      <c r="IJ474" s="46"/>
      <c r="IK474" s="46"/>
      <c r="IL474" s="46"/>
      <c r="IM474" s="46"/>
      <c r="IN474" s="46"/>
      <c r="IO474" s="46"/>
      <c r="IP474" s="46"/>
      <c r="IQ474" s="46"/>
      <c r="IR474" s="46"/>
      <c r="IS474" s="46"/>
      <c r="IT474" s="46"/>
      <c r="IU474" s="46"/>
      <c r="IV474" s="46"/>
      <c r="IW474" s="46"/>
    </row>
    <row r="475" spans="1:257" s="1" customFormat="1" ht="9" customHeight="1">
      <c r="A475" s="43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44"/>
      <c r="AY475" s="44"/>
      <c r="AZ475" s="44"/>
      <c r="BA475" s="44"/>
      <c r="BB475" s="45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6"/>
      <c r="CD475" s="46"/>
      <c r="CE475" s="46"/>
      <c r="CF475" s="46"/>
      <c r="CG475" s="46"/>
      <c r="CH475" s="46"/>
      <c r="CI475" s="46"/>
      <c r="CJ475" s="46"/>
      <c r="CK475" s="46"/>
      <c r="CL475" s="46"/>
      <c r="CM475" s="46"/>
      <c r="CN475" s="46"/>
      <c r="CO475" s="46"/>
      <c r="CP475" s="46"/>
      <c r="CQ475" s="46"/>
      <c r="CR475" s="46"/>
      <c r="CS475" s="46"/>
      <c r="CT475" s="46"/>
      <c r="CU475" s="46"/>
      <c r="CV475" s="46"/>
      <c r="CW475" s="46"/>
      <c r="CX475" s="46"/>
      <c r="CY475" s="46"/>
      <c r="CZ475" s="46"/>
      <c r="DA475" s="46"/>
      <c r="DB475" s="46"/>
      <c r="DC475" s="46"/>
      <c r="DD475" s="46"/>
      <c r="DE475" s="46"/>
      <c r="DF475" s="46"/>
      <c r="DG475" s="46"/>
      <c r="DH475" s="46"/>
      <c r="DI475" s="46"/>
      <c r="DJ475" s="46"/>
      <c r="DK475" s="46"/>
      <c r="DL475" s="46"/>
      <c r="DM475" s="46"/>
      <c r="DN475" s="46"/>
      <c r="DO475" s="46"/>
      <c r="DP475" s="46"/>
      <c r="DQ475" s="46"/>
      <c r="DR475" s="46"/>
      <c r="DS475" s="46"/>
      <c r="DT475" s="46"/>
      <c r="DU475" s="46"/>
      <c r="DV475" s="46"/>
      <c r="DW475" s="46"/>
      <c r="DX475" s="46"/>
      <c r="DY475" s="46"/>
      <c r="DZ475" s="46"/>
      <c r="EA475" s="46"/>
      <c r="EB475" s="46"/>
      <c r="EC475" s="46"/>
      <c r="ED475" s="46"/>
      <c r="EE475" s="46"/>
      <c r="EF475" s="46"/>
      <c r="EG475" s="46"/>
      <c r="EH475" s="46"/>
      <c r="EI475" s="46"/>
      <c r="EJ475" s="46"/>
      <c r="EK475" s="46"/>
      <c r="EL475" s="46"/>
      <c r="EM475" s="46"/>
      <c r="EN475" s="46"/>
      <c r="EO475" s="46"/>
      <c r="EP475" s="46"/>
      <c r="EQ475" s="46"/>
      <c r="ER475" s="46"/>
      <c r="ES475" s="46"/>
      <c r="ET475" s="46"/>
      <c r="EU475" s="46"/>
      <c r="EV475" s="46"/>
      <c r="EW475" s="46"/>
      <c r="EX475" s="46"/>
      <c r="EY475" s="46"/>
      <c r="EZ475" s="46"/>
      <c r="FA475" s="46"/>
      <c r="FB475" s="46"/>
      <c r="FC475" s="46"/>
      <c r="FD475" s="46"/>
      <c r="FE475" s="46"/>
      <c r="FF475" s="46"/>
      <c r="FG475" s="46"/>
      <c r="FH475" s="46"/>
      <c r="FI475" s="46"/>
      <c r="FJ475" s="46"/>
      <c r="FK475" s="46"/>
      <c r="FL475" s="46"/>
      <c r="FM475" s="46"/>
      <c r="FN475" s="46"/>
      <c r="FO475" s="46"/>
      <c r="FP475" s="46"/>
      <c r="FQ475" s="46"/>
      <c r="FR475" s="46"/>
      <c r="FS475" s="46"/>
      <c r="FT475" s="46"/>
      <c r="FU475" s="46"/>
      <c r="FV475" s="46"/>
      <c r="FW475" s="46"/>
      <c r="FX475" s="46"/>
      <c r="FY475" s="46"/>
      <c r="FZ475" s="46"/>
      <c r="GA475" s="46"/>
      <c r="GB475" s="46"/>
      <c r="GC475" s="46"/>
      <c r="GD475" s="46"/>
      <c r="GE475" s="46"/>
      <c r="GF475" s="46"/>
      <c r="GG475" s="46"/>
      <c r="GH475" s="46"/>
      <c r="GI475" s="46"/>
      <c r="GJ475" s="46"/>
      <c r="GK475" s="46"/>
      <c r="GL475" s="46"/>
      <c r="GM475" s="46"/>
      <c r="GN475" s="46"/>
      <c r="GO475" s="46"/>
      <c r="GP475" s="46"/>
      <c r="GQ475" s="46"/>
      <c r="GR475" s="46"/>
      <c r="GS475" s="46"/>
      <c r="GT475" s="46"/>
      <c r="GU475" s="46"/>
      <c r="GV475" s="46"/>
      <c r="GW475" s="46"/>
      <c r="GX475" s="46"/>
      <c r="GY475" s="46"/>
      <c r="GZ475" s="46"/>
      <c r="HA475" s="46"/>
      <c r="HB475" s="46"/>
      <c r="HC475" s="46"/>
      <c r="HD475" s="46"/>
      <c r="HE475" s="46"/>
      <c r="HF475" s="46"/>
      <c r="HG475" s="46"/>
      <c r="HH475" s="46"/>
      <c r="HI475" s="46"/>
      <c r="HJ475" s="46"/>
      <c r="HK475" s="46"/>
      <c r="HL475" s="46"/>
      <c r="HM475" s="46"/>
      <c r="HN475" s="46"/>
      <c r="HO475" s="46"/>
      <c r="HP475" s="46"/>
      <c r="HQ475" s="46"/>
      <c r="HR475" s="46"/>
      <c r="HS475" s="46"/>
      <c r="HT475" s="46"/>
      <c r="HU475" s="46"/>
      <c r="HV475" s="46"/>
      <c r="HW475" s="46"/>
      <c r="HX475" s="46"/>
      <c r="HY475" s="46"/>
      <c r="HZ475" s="46"/>
      <c r="IA475" s="46"/>
      <c r="IB475" s="46"/>
      <c r="IC475" s="46"/>
      <c r="ID475" s="46"/>
      <c r="IE475" s="46"/>
      <c r="IF475" s="46"/>
      <c r="IG475" s="46"/>
      <c r="IH475" s="46"/>
      <c r="II475" s="46"/>
      <c r="IJ475" s="46"/>
      <c r="IK475" s="46"/>
      <c r="IL475" s="46"/>
      <c r="IM475" s="46"/>
      <c r="IN475" s="46"/>
      <c r="IO475" s="46"/>
      <c r="IP475" s="46"/>
      <c r="IQ475" s="46"/>
      <c r="IR475" s="46"/>
      <c r="IS475" s="46"/>
      <c r="IT475" s="46"/>
      <c r="IU475" s="46"/>
      <c r="IV475" s="46"/>
      <c r="IW475" s="46"/>
    </row>
    <row r="476" spans="1:257" s="1" customFormat="1" ht="9" customHeight="1">
      <c r="A476" s="43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44"/>
      <c r="AY476" s="44"/>
      <c r="AZ476" s="44"/>
      <c r="BA476" s="44"/>
      <c r="BB476" s="45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6"/>
      <c r="CD476" s="46"/>
      <c r="CE476" s="46"/>
      <c r="CF476" s="46"/>
      <c r="CG476" s="46"/>
      <c r="CH476" s="46"/>
      <c r="CI476" s="46"/>
      <c r="CJ476" s="46"/>
      <c r="CK476" s="46"/>
      <c r="CL476" s="46"/>
      <c r="CM476" s="46"/>
      <c r="CN476" s="46"/>
      <c r="CO476" s="46"/>
      <c r="CP476" s="46"/>
      <c r="CQ476" s="46"/>
      <c r="CR476" s="46"/>
      <c r="CS476" s="46"/>
      <c r="CT476" s="46"/>
      <c r="CU476" s="46"/>
      <c r="CV476" s="46"/>
      <c r="CW476" s="46"/>
      <c r="CX476" s="46"/>
      <c r="CY476" s="46"/>
      <c r="CZ476" s="46"/>
      <c r="DA476" s="46"/>
      <c r="DB476" s="46"/>
      <c r="DC476" s="46"/>
      <c r="DD476" s="46"/>
      <c r="DE476" s="46"/>
      <c r="DF476" s="46"/>
      <c r="DG476" s="46"/>
      <c r="DH476" s="46"/>
      <c r="DI476" s="46"/>
      <c r="DJ476" s="46"/>
      <c r="DK476" s="46"/>
      <c r="DL476" s="46"/>
      <c r="DM476" s="46"/>
      <c r="DN476" s="46"/>
      <c r="DO476" s="46"/>
      <c r="DP476" s="46"/>
      <c r="DQ476" s="46"/>
      <c r="DR476" s="46"/>
      <c r="DS476" s="46"/>
      <c r="DT476" s="46"/>
      <c r="DU476" s="46"/>
      <c r="DV476" s="46"/>
      <c r="DW476" s="46"/>
      <c r="DX476" s="46"/>
      <c r="DY476" s="46"/>
      <c r="DZ476" s="46"/>
      <c r="EA476" s="46"/>
      <c r="EB476" s="46"/>
      <c r="EC476" s="46"/>
      <c r="ED476" s="46"/>
      <c r="EE476" s="46"/>
      <c r="EF476" s="46"/>
      <c r="EG476" s="46"/>
      <c r="EH476" s="46"/>
      <c r="EI476" s="46"/>
      <c r="EJ476" s="46"/>
      <c r="EK476" s="46"/>
      <c r="EL476" s="46"/>
      <c r="EM476" s="46"/>
      <c r="EN476" s="46"/>
      <c r="EO476" s="46"/>
      <c r="EP476" s="46"/>
      <c r="EQ476" s="46"/>
      <c r="ER476" s="46"/>
      <c r="ES476" s="46"/>
      <c r="ET476" s="46"/>
      <c r="EU476" s="46"/>
      <c r="EV476" s="46"/>
      <c r="EW476" s="46"/>
      <c r="EX476" s="46"/>
      <c r="EY476" s="46"/>
      <c r="EZ476" s="46"/>
      <c r="FA476" s="46"/>
      <c r="FB476" s="46"/>
      <c r="FC476" s="46"/>
      <c r="FD476" s="46"/>
      <c r="FE476" s="46"/>
      <c r="FF476" s="46"/>
      <c r="FG476" s="46"/>
      <c r="FH476" s="46"/>
      <c r="FI476" s="46"/>
      <c r="FJ476" s="46"/>
      <c r="FK476" s="46"/>
      <c r="FL476" s="46"/>
      <c r="FM476" s="46"/>
      <c r="FN476" s="46"/>
      <c r="FO476" s="46"/>
      <c r="FP476" s="46"/>
      <c r="FQ476" s="46"/>
      <c r="FR476" s="46"/>
      <c r="FS476" s="46"/>
      <c r="FT476" s="46"/>
      <c r="FU476" s="46"/>
      <c r="FV476" s="46"/>
      <c r="FW476" s="46"/>
      <c r="FX476" s="46"/>
      <c r="FY476" s="46"/>
      <c r="FZ476" s="46"/>
      <c r="GA476" s="46"/>
      <c r="GB476" s="46"/>
      <c r="GC476" s="46"/>
      <c r="GD476" s="46"/>
      <c r="GE476" s="46"/>
      <c r="GF476" s="46"/>
      <c r="GG476" s="46"/>
      <c r="GH476" s="46"/>
      <c r="GI476" s="46"/>
      <c r="GJ476" s="46"/>
      <c r="GK476" s="46"/>
      <c r="GL476" s="46"/>
      <c r="GM476" s="46"/>
      <c r="GN476" s="46"/>
      <c r="GO476" s="46"/>
      <c r="GP476" s="46"/>
      <c r="GQ476" s="46"/>
      <c r="GR476" s="46"/>
      <c r="GS476" s="46"/>
      <c r="GT476" s="46"/>
      <c r="GU476" s="46"/>
      <c r="GV476" s="46"/>
      <c r="GW476" s="46"/>
      <c r="GX476" s="46"/>
      <c r="GY476" s="46"/>
      <c r="GZ476" s="46"/>
      <c r="HA476" s="46"/>
      <c r="HB476" s="46"/>
      <c r="HC476" s="46"/>
      <c r="HD476" s="46"/>
      <c r="HE476" s="46"/>
      <c r="HF476" s="46"/>
      <c r="HG476" s="46"/>
      <c r="HH476" s="46"/>
      <c r="HI476" s="46"/>
      <c r="HJ476" s="46"/>
      <c r="HK476" s="46"/>
      <c r="HL476" s="46"/>
      <c r="HM476" s="46"/>
      <c r="HN476" s="46"/>
      <c r="HO476" s="46"/>
      <c r="HP476" s="46"/>
      <c r="HQ476" s="46"/>
      <c r="HR476" s="46"/>
      <c r="HS476" s="46"/>
      <c r="HT476" s="46"/>
      <c r="HU476" s="46"/>
      <c r="HV476" s="46"/>
      <c r="HW476" s="46"/>
      <c r="HX476" s="46"/>
      <c r="HY476" s="46"/>
      <c r="HZ476" s="46"/>
      <c r="IA476" s="46"/>
      <c r="IB476" s="46"/>
      <c r="IC476" s="46"/>
      <c r="ID476" s="46"/>
      <c r="IE476" s="46"/>
      <c r="IF476" s="46"/>
      <c r="IG476" s="46"/>
      <c r="IH476" s="46"/>
      <c r="II476" s="46"/>
      <c r="IJ476" s="46"/>
      <c r="IK476" s="46"/>
      <c r="IL476" s="46"/>
      <c r="IM476" s="46"/>
      <c r="IN476" s="46"/>
      <c r="IO476" s="46"/>
      <c r="IP476" s="46"/>
      <c r="IQ476" s="46"/>
      <c r="IR476" s="46"/>
      <c r="IS476" s="46"/>
      <c r="IT476" s="46"/>
      <c r="IU476" s="46"/>
      <c r="IV476" s="46"/>
      <c r="IW476" s="46"/>
    </row>
    <row r="477" spans="1:257" s="1" customFormat="1" ht="9" customHeight="1">
      <c r="A477" s="43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44"/>
      <c r="AY477" s="44"/>
      <c r="AZ477" s="44"/>
      <c r="BA477" s="44"/>
      <c r="BB477" s="45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6"/>
      <c r="CD477" s="46"/>
      <c r="CE477" s="46"/>
      <c r="CF477" s="46"/>
      <c r="CG477" s="46"/>
      <c r="CH477" s="46"/>
      <c r="CI477" s="46"/>
      <c r="CJ477" s="46"/>
      <c r="CK477" s="46"/>
      <c r="CL477" s="46"/>
      <c r="CM477" s="46"/>
      <c r="CN477" s="46"/>
      <c r="CO477" s="46"/>
      <c r="CP477" s="46"/>
      <c r="CQ477" s="46"/>
      <c r="CR477" s="46"/>
      <c r="CS477" s="46"/>
      <c r="CT477" s="46"/>
      <c r="CU477" s="46"/>
      <c r="CV477" s="46"/>
      <c r="CW477" s="46"/>
      <c r="CX477" s="46"/>
      <c r="CY477" s="46"/>
      <c r="CZ477" s="46"/>
      <c r="DA477" s="46"/>
      <c r="DB477" s="46"/>
      <c r="DC477" s="46"/>
      <c r="DD477" s="46"/>
      <c r="DE477" s="46"/>
      <c r="DF477" s="46"/>
      <c r="DG477" s="46"/>
      <c r="DH477" s="46"/>
      <c r="DI477" s="46"/>
      <c r="DJ477" s="46"/>
      <c r="DK477" s="46"/>
      <c r="DL477" s="46"/>
      <c r="DM477" s="46"/>
      <c r="DN477" s="46"/>
      <c r="DO477" s="46"/>
      <c r="DP477" s="46"/>
      <c r="DQ477" s="46"/>
      <c r="DR477" s="46"/>
      <c r="DS477" s="46"/>
      <c r="DT477" s="46"/>
      <c r="DU477" s="46"/>
      <c r="DV477" s="46"/>
      <c r="DW477" s="46"/>
      <c r="DX477" s="46"/>
      <c r="DY477" s="46"/>
      <c r="DZ477" s="46"/>
      <c r="EA477" s="46"/>
      <c r="EB477" s="46"/>
      <c r="EC477" s="46"/>
      <c r="ED477" s="46"/>
      <c r="EE477" s="46"/>
      <c r="EF477" s="46"/>
      <c r="EG477" s="46"/>
      <c r="EH477" s="46"/>
      <c r="EI477" s="46"/>
      <c r="EJ477" s="46"/>
      <c r="EK477" s="46"/>
      <c r="EL477" s="46"/>
      <c r="EM477" s="46"/>
      <c r="EN477" s="46"/>
      <c r="EO477" s="46"/>
      <c r="EP477" s="46"/>
      <c r="EQ477" s="46"/>
      <c r="ER477" s="46"/>
      <c r="ES477" s="46"/>
      <c r="ET477" s="46"/>
      <c r="EU477" s="46"/>
      <c r="EV477" s="46"/>
      <c r="EW477" s="46"/>
      <c r="EX477" s="46"/>
      <c r="EY477" s="46"/>
      <c r="EZ477" s="46"/>
      <c r="FA477" s="46"/>
      <c r="FB477" s="46"/>
      <c r="FC477" s="46"/>
      <c r="FD477" s="46"/>
      <c r="FE477" s="46"/>
      <c r="FF477" s="46"/>
      <c r="FG477" s="46"/>
      <c r="FH477" s="46"/>
      <c r="FI477" s="46"/>
      <c r="FJ477" s="46"/>
      <c r="FK477" s="46"/>
      <c r="FL477" s="46"/>
      <c r="FM477" s="46"/>
      <c r="FN477" s="46"/>
      <c r="FO477" s="46"/>
      <c r="FP477" s="46"/>
      <c r="FQ477" s="46"/>
      <c r="FR477" s="46"/>
      <c r="FS477" s="46"/>
      <c r="FT477" s="46"/>
      <c r="FU477" s="46"/>
      <c r="FV477" s="46"/>
      <c r="FW477" s="46"/>
      <c r="FX477" s="46"/>
      <c r="FY477" s="46"/>
      <c r="FZ477" s="46"/>
      <c r="GA477" s="46"/>
      <c r="GB477" s="46"/>
      <c r="GC477" s="46"/>
      <c r="GD477" s="46"/>
      <c r="GE477" s="46"/>
      <c r="GF477" s="46"/>
      <c r="GG477" s="46"/>
      <c r="GH477" s="46"/>
      <c r="GI477" s="46"/>
      <c r="GJ477" s="46"/>
      <c r="GK477" s="46"/>
      <c r="GL477" s="46"/>
      <c r="GM477" s="46"/>
      <c r="GN477" s="46"/>
      <c r="GO477" s="46"/>
      <c r="GP477" s="46"/>
      <c r="GQ477" s="46"/>
      <c r="GR477" s="46"/>
      <c r="GS477" s="46"/>
      <c r="GT477" s="46"/>
      <c r="GU477" s="46"/>
      <c r="GV477" s="46"/>
      <c r="GW477" s="46"/>
      <c r="GX477" s="46"/>
      <c r="GY477" s="46"/>
      <c r="GZ477" s="46"/>
      <c r="HA477" s="46"/>
      <c r="HB477" s="46"/>
      <c r="HC477" s="46"/>
      <c r="HD477" s="46"/>
      <c r="HE477" s="46"/>
      <c r="HF477" s="46"/>
      <c r="HG477" s="46"/>
      <c r="HH477" s="46"/>
      <c r="HI477" s="46"/>
      <c r="HJ477" s="46"/>
      <c r="HK477" s="46"/>
      <c r="HL477" s="46"/>
      <c r="HM477" s="46"/>
      <c r="HN477" s="46"/>
      <c r="HO477" s="46"/>
      <c r="HP477" s="46"/>
      <c r="HQ477" s="46"/>
      <c r="HR477" s="46"/>
      <c r="HS477" s="46"/>
      <c r="HT477" s="46"/>
      <c r="HU477" s="46"/>
      <c r="HV477" s="46"/>
      <c r="HW477" s="46"/>
      <c r="HX477" s="46"/>
      <c r="HY477" s="46"/>
      <c r="HZ477" s="46"/>
      <c r="IA477" s="46"/>
      <c r="IB477" s="46"/>
      <c r="IC477" s="46"/>
      <c r="ID477" s="46"/>
      <c r="IE477" s="46"/>
      <c r="IF477" s="46"/>
      <c r="IG477" s="46"/>
      <c r="IH477" s="46"/>
      <c r="II477" s="46"/>
      <c r="IJ477" s="46"/>
      <c r="IK477" s="46"/>
      <c r="IL477" s="46"/>
      <c r="IM477" s="46"/>
      <c r="IN477" s="46"/>
      <c r="IO477" s="46"/>
      <c r="IP477" s="46"/>
      <c r="IQ477" s="46"/>
      <c r="IR477" s="46"/>
      <c r="IS477" s="46"/>
      <c r="IT477" s="46"/>
      <c r="IU477" s="46"/>
      <c r="IV477" s="46"/>
      <c r="IW477" s="46"/>
    </row>
    <row r="478" spans="1:257" s="1" customFormat="1" ht="9" customHeight="1">
      <c r="A478" s="43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44"/>
      <c r="AY478" s="44"/>
      <c r="AZ478" s="44"/>
      <c r="BA478" s="44"/>
      <c r="BB478" s="45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6"/>
      <c r="CD478" s="46"/>
      <c r="CE478" s="46"/>
      <c r="CF478" s="46"/>
      <c r="CG478" s="46"/>
      <c r="CH478" s="46"/>
      <c r="CI478" s="46"/>
      <c r="CJ478" s="46"/>
      <c r="CK478" s="46"/>
      <c r="CL478" s="46"/>
      <c r="CM478" s="46"/>
      <c r="CN478" s="46"/>
      <c r="CO478" s="46"/>
      <c r="CP478" s="46"/>
      <c r="CQ478" s="46"/>
      <c r="CR478" s="46"/>
      <c r="CS478" s="46"/>
      <c r="CT478" s="46"/>
      <c r="CU478" s="46"/>
      <c r="CV478" s="46"/>
      <c r="CW478" s="46"/>
      <c r="CX478" s="46"/>
      <c r="CY478" s="46"/>
      <c r="CZ478" s="46"/>
      <c r="DA478" s="46"/>
      <c r="DB478" s="46"/>
      <c r="DC478" s="46"/>
      <c r="DD478" s="46"/>
      <c r="DE478" s="46"/>
      <c r="DF478" s="46"/>
      <c r="DG478" s="46"/>
      <c r="DH478" s="46"/>
      <c r="DI478" s="46"/>
      <c r="DJ478" s="46"/>
      <c r="DK478" s="46"/>
      <c r="DL478" s="46"/>
      <c r="DM478" s="46"/>
      <c r="DN478" s="46"/>
      <c r="DO478" s="46"/>
      <c r="DP478" s="46"/>
      <c r="DQ478" s="46"/>
      <c r="DR478" s="46"/>
      <c r="DS478" s="46"/>
      <c r="DT478" s="46"/>
      <c r="DU478" s="46"/>
      <c r="DV478" s="46"/>
      <c r="DW478" s="46"/>
      <c r="DX478" s="46"/>
      <c r="DY478" s="46"/>
      <c r="DZ478" s="46"/>
      <c r="EA478" s="46"/>
      <c r="EB478" s="46"/>
      <c r="EC478" s="46"/>
      <c r="ED478" s="46"/>
      <c r="EE478" s="46"/>
      <c r="EF478" s="46"/>
      <c r="EG478" s="46"/>
      <c r="EH478" s="46"/>
      <c r="EI478" s="46"/>
      <c r="EJ478" s="46"/>
      <c r="EK478" s="46"/>
      <c r="EL478" s="46"/>
      <c r="EM478" s="46"/>
      <c r="EN478" s="46"/>
      <c r="EO478" s="46"/>
      <c r="EP478" s="46"/>
      <c r="EQ478" s="46"/>
      <c r="ER478" s="46"/>
      <c r="ES478" s="46"/>
      <c r="ET478" s="46"/>
      <c r="EU478" s="46"/>
      <c r="EV478" s="46"/>
      <c r="EW478" s="46"/>
      <c r="EX478" s="46"/>
      <c r="EY478" s="46"/>
      <c r="EZ478" s="46"/>
      <c r="FA478" s="46"/>
      <c r="FB478" s="46"/>
      <c r="FC478" s="46"/>
      <c r="FD478" s="46"/>
      <c r="FE478" s="46"/>
      <c r="FF478" s="46"/>
      <c r="FG478" s="46"/>
      <c r="FH478" s="46"/>
      <c r="FI478" s="46"/>
      <c r="FJ478" s="46"/>
      <c r="FK478" s="46"/>
      <c r="FL478" s="46"/>
      <c r="FM478" s="46"/>
      <c r="FN478" s="46"/>
      <c r="FO478" s="46"/>
      <c r="FP478" s="46"/>
      <c r="FQ478" s="46"/>
      <c r="FR478" s="46"/>
      <c r="FS478" s="46"/>
      <c r="FT478" s="46"/>
      <c r="FU478" s="46"/>
      <c r="FV478" s="46"/>
      <c r="FW478" s="46"/>
      <c r="FX478" s="46"/>
      <c r="FY478" s="46"/>
      <c r="FZ478" s="46"/>
      <c r="GA478" s="46"/>
      <c r="GB478" s="46"/>
      <c r="GC478" s="46"/>
      <c r="GD478" s="46"/>
      <c r="GE478" s="46"/>
      <c r="GF478" s="46"/>
      <c r="GG478" s="46"/>
      <c r="GH478" s="46"/>
      <c r="GI478" s="46"/>
      <c r="GJ478" s="46"/>
      <c r="GK478" s="46"/>
      <c r="GL478" s="46"/>
      <c r="GM478" s="46"/>
      <c r="GN478" s="46"/>
      <c r="GO478" s="46"/>
      <c r="GP478" s="46"/>
      <c r="GQ478" s="46"/>
      <c r="GR478" s="46"/>
      <c r="GS478" s="46"/>
      <c r="GT478" s="46"/>
      <c r="GU478" s="46"/>
      <c r="GV478" s="46"/>
      <c r="GW478" s="46"/>
      <c r="GX478" s="46"/>
      <c r="GY478" s="46"/>
      <c r="GZ478" s="46"/>
      <c r="HA478" s="46"/>
      <c r="HB478" s="46"/>
      <c r="HC478" s="46"/>
      <c r="HD478" s="46"/>
      <c r="HE478" s="46"/>
      <c r="HF478" s="46"/>
      <c r="HG478" s="46"/>
      <c r="HH478" s="46"/>
      <c r="HI478" s="46"/>
      <c r="HJ478" s="46"/>
      <c r="HK478" s="46"/>
      <c r="HL478" s="46"/>
      <c r="HM478" s="46"/>
      <c r="HN478" s="46"/>
      <c r="HO478" s="46"/>
      <c r="HP478" s="46"/>
      <c r="HQ478" s="46"/>
      <c r="HR478" s="46"/>
      <c r="HS478" s="46"/>
      <c r="HT478" s="46"/>
      <c r="HU478" s="46"/>
      <c r="HV478" s="46"/>
      <c r="HW478" s="46"/>
      <c r="HX478" s="46"/>
      <c r="HY478" s="46"/>
      <c r="HZ478" s="46"/>
      <c r="IA478" s="46"/>
      <c r="IB478" s="46"/>
      <c r="IC478" s="46"/>
      <c r="ID478" s="46"/>
      <c r="IE478" s="46"/>
      <c r="IF478" s="46"/>
      <c r="IG478" s="46"/>
      <c r="IH478" s="46"/>
      <c r="II478" s="46"/>
      <c r="IJ478" s="46"/>
      <c r="IK478" s="46"/>
      <c r="IL478" s="46"/>
      <c r="IM478" s="46"/>
      <c r="IN478" s="46"/>
      <c r="IO478" s="46"/>
      <c r="IP478" s="46"/>
      <c r="IQ478" s="46"/>
      <c r="IR478" s="46"/>
      <c r="IS478" s="46"/>
      <c r="IT478" s="46"/>
      <c r="IU478" s="46"/>
      <c r="IV478" s="46"/>
      <c r="IW478" s="46"/>
    </row>
    <row r="479" spans="1:257" s="1" customFormat="1" ht="9" customHeight="1">
      <c r="A479" s="43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44"/>
      <c r="AY479" s="44"/>
      <c r="AZ479" s="44"/>
      <c r="BA479" s="44"/>
      <c r="BB479" s="45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6"/>
      <c r="CD479" s="46"/>
      <c r="CE479" s="46"/>
      <c r="CF479" s="46"/>
      <c r="CG479" s="46"/>
      <c r="CH479" s="46"/>
      <c r="CI479" s="46"/>
      <c r="CJ479" s="46"/>
      <c r="CK479" s="46"/>
      <c r="CL479" s="46"/>
      <c r="CM479" s="46"/>
      <c r="CN479" s="46"/>
      <c r="CO479" s="46"/>
      <c r="CP479" s="46"/>
      <c r="CQ479" s="46"/>
      <c r="CR479" s="46"/>
      <c r="CS479" s="46"/>
      <c r="CT479" s="46"/>
      <c r="CU479" s="46"/>
      <c r="CV479" s="46"/>
      <c r="CW479" s="46"/>
      <c r="CX479" s="46"/>
      <c r="CY479" s="46"/>
      <c r="CZ479" s="46"/>
      <c r="DA479" s="46"/>
      <c r="DB479" s="46"/>
      <c r="DC479" s="46"/>
      <c r="DD479" s="46"/>
      <c r="DE479" s="46"/>
      <c r="DF479" s="46"/>
      <c r="DG479" s="46"/>
      <c r="DH479" s="46"/>
      <c r="DI479" s="46"/>
      <c r="DJ479" s="46"/>
      <c r="DK479" s="46"/>
      <c r="DL479" s="46"/>
      <c r="DM479" s="46"/>
      <c r="DN479" s="46"/>
      <c r="DO479" s="46"/>
      <c r="DP479" s="46"/>
      <c r="DQ479" s="46"/>
      <c r="DR479" s="46"/>
      <c r="DS479" s="46"/>
      <c r="DT479" s="46"/>
      <c r="DU479" s="46"/>
      <c r="DV479" s="46"/>
      <c r="DW479" s="46"/>
      <c r="DX479" s="46"/>
      <c r="DY479" s="46"/>
      <c r="DZ479" s="46"/>
      <c r="EA479" s="46"/>
      <c r="EB479" s="46"/>
      <c r="EC479" s="46"/>
      <c r="ED479" s="46"/>
      <c r="EE479" s="46"/>
      <c r="EF479" s="46"/>
      <c r="EG479" s="46"/>
      <c r="EH479" s="46"/>
      <c r="EI479" s="46"/>
      <c r="EJ479" s="46"/>
      <c r="EK479" s="46"/>
      <c r="EL479" s="46"/>
      <c r="EM479" s="46"/>
      <c r="EN479" s="46"/>
      <c r="EO479" s="46"/>
      <c r="EP479" s="46"/>
      <c r="EQ479" s="46"/>
      <c r="ER479" s="46"/>
      <c r="ES479" s="46"/>
      <c r="ET479" s="46"/>
      <c r="EU479" s="46"/>
      <c r="EV479" s="46"/>
      <c r="EW479" s="46"/>
      <c r="EX479" s="46"/>
      <c r="EY479" s="46"/>
      <c r="EZ479" s="46"/>
      <c r="FA479" s="46"/>
      <c r="FB479" s="46"/>
      <c r="FC479" s="46"/>
      <c r="FD479" s="46"/>
      <c r="FE479" s="46"/>
      <c r="FF479" s="46"/>
      <c r="FG479" s="46"/>
      <c r="FH479" s="46"/>
      <c r="FI479" s="46"/>
      <c r="FJ479" s="46"/>
      <c r="FK479" s="46"/>
      <c r="FL479" s="46"/>
      <c r="FM479" s="46"/>
      <c r="FN479" s="46"/>
      <c r="FO479" s="46"/>
      <c r="FP479" s="46"/>
      <c r="FQ479" s="46"/>
      <c r="FR479" s="46"/>
      <c r="FS479" s="46"/>
      <c r="FT479" s="46"/>
      <c r="FU479" s="46"/>
      <c r="FV479" s="46"/>
      <c r="FW479" s="46"/>
      <c r="FX479" s="46"/>
      <c r="FY479" s="46"/>
      <c r="FZ479" s="46"/>
      <c r="GA479" s="46"/>
      <c r="GB479" s="46"/>
      <c r="GC479" s="46"/>
      <c r="GD479" s="46"/>
      <c r="GE479" s="46"/>
      <c r="GF479" s="46"/>
      <c r="GG479" s="46"/>
      <c r="GH479" s="46"/>
      <c r="GI479" s="46"/>
      <c r="GJ479" s="46"/>
      <c r="GK479" s="46"/>
      <c r="GL479" s="46"/>
      <c r="GM479" s="46"/>
      <c r="GN479" s="46"/>
      <c r="GO479" s="46"/>
      <c r="GP479" s="46"/>
      <c r="GQ479" s="46"/>
      <c r="GR479" s="46"/>
      <c r="GS479" s="46"/>
      <c r="GT479" s="46"/>
      <c r="GU479" s="46"/>
      <c r="GV479" s="46"/>
      <c r="GW479" s="46"/>
      <c r="GX479" s="46"/>
      <c r="GY479" s="46"/>
      <c r="GZ479" s="46"/>
      <c r="HA479" s="46"/>
      <c r="HB479" s="46"/>
      <c r="HC479" s="46"/>
      <c r="HD479" s="46"/>
      <c r="HE479" s="46"/>
      <c r="HF479" s="46"/>
      <c r="HG479" s="46"/>
      <c r="HH479" s="46"/>
      <c r="HI479" s="46"/>
      <c r="HJ479" s="46"/>
      <c r="HK479" s="46"/>
      <c r="HL479" s="46"/>
      <c r="HM479" s="46"/>
      <c r="HN479" s="46"/>
      <c r="HO479" s="46"/>
      <c r="HP479" s="46"/>
      <c r="HQ479" s="46"/>
      <c r="HR479" s="46"/>
      <c r="HS479" s="46"/>
      <c r="HT479" s="46"/>
      <c r="HU479" s="46"/>
      <c r="HV479" s="46"/>
      <c r="HW479" s="46"/>
      <c r="HX479" s="46"/>
      <c r="HY479" s="46"/>
      <c r="HZ479" s="46"/>
      <c r="IA479" s="46"/>
      <c r="IB479" s="46"/>
      <c r="IC479" s="46"/>
      <c r="ID479" s="46"/>
      <c r="IE479" s="46"/>
      <c r="IF479" s="46"/>
      <c r="IG479" s="46"/>
      <c r="IH479" s="46"/>
      <c r="II479" s="46"/>
      <c r="IJ479" s="46"/>
      <c r="IK479" s="46"/>
      <c r="IL479" s="46"/>
      <c r="IM479" s="46"/>
      <c r="IN479" s="46"/>
      <c r="IO479" s="46"/>
      <c r="IP479" s="46"/>
      <c r="IQ479" s="46"/>
      <c r="IR479" s="46"/>
      <c r="IS479" s="46"/>
      <c r="IT479" s="46"/>
      <c r="IU479" s="46"/>
      <c r="IV479" s="46"/>
      <c r="IW479" s="46"/>
    </row>
    <row r="480" spans="1:257" s="1" customFormat="1" ht="9" customHeight="1">
      <c r="A480" s="43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44"/>
      <c r="AY480" s="44"/>
      <c r="AZ480" s="44"/>
      <c r="BA480" s="44"/>
      <c r="BB480" s="45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6"/>
      <c r="CD480" s="46"/>
      <c r="CE480" s="46"/>
      <c r="CF480" s="46"/>
      <c r="CG480" s="46"/>
      <c r="CH480" s="46"/>
      <c r="CI480" s="46"/>
      <c r="CJ480" s="46"/>
      <c r="CK480" s="46"/>
      <c r="CL480" s="46"/>
      <c r="CM480" s="46"/>
      <c r="CN480" s="46"/>
      <c r="CO480" s="46"/>
      <c r="CP480" s="46"/>
      <c r="CQ480" s="46"/>
      <c r="CR480" s="46"/>
      <c r="CS480" s="46"/>
      <c r="CT480" s="46"/>
      <c r="CU480" s="46"/>
      <c r="CV480" s="46"/>
      <c r="CW480" s="46"/>
      <c r="CX480" s="46"/>
      <c r="CY480" s="46"/>
      <c r="CZ480" s="46"/>
      <c r="DA480" s="46"/>
      <c r="DB480" s="46"/>
      <c r="DC480" s="46"/>
      <c r="DD480" s="46"/>
      <c r="DE480" s="46"/>
      <c r="DF480" s="46"/>
      <c r="DG480" s="46"/>
      <c r="DH480" s="46"/>
      <c r="DI480" s="46"/>
      <c r="DJ480" s="46"/>
      <c r="DK480" s="46"/>
      <c r="DL480" s="46"/>
      <c r="DM480" s="46"/>
      <c r="DN480" s="46"/>
      <c r="DO480" s="46"/>
      <c r="DP480" s="46"/>
      <c r="DQ480" s="46"/>
      <c r="DR480" s="46"/>
      <c r="DS480" s="46"/>
      <c r="DT480" s="46"/>
      <c r="DU480" s="46"/>
      <c r="DV480" s="46"/>
      <c r="DW480" s="46"/>
      <c r="DX480" s="46"/>
      <c r="DY480" s="46"/>
      <c r="DZ480" s="46"/>
      <c r="EA480" s="46"/>
      <c r="EB480" s="46"/>
      <c r="EC480" s="46"/>
      <c r="ED480" s="46"/>
      <c r="EE480" s="46"/>
      <c r="EF480" s="46"/>
      <c r="EG480" s="46"/>
      <c r="EH480" s="46"/>
      <c r="EI480" s="46"/>
      <c r="EJ480" s="46"/>
      <c r="EK480" s="46"/>
      <c r="EL480" s="46"/>
      <c r="EM480" s="46"/>
      <c r="EN480" s="46"/>
      <c r="EO480" s="46"/>
      <c r="EP480" s="46"/>
      <c r="EQ480" s="46"/>
      <c r="ER480" s="46"/>
      <c r="ES480" s="46"/>
      <c r="ET480" s="46"/>
      <c r="EU480" s="46"/>
      <c r="EV480" s="46"/>
      <c r="EW480" s="46"/>
      <c r="EX480" s="46"/>
      <c r="EY480" s="46"/>
      <c r="EZ480" s="46"/>
      <c r="FA480" s="46"/>
      <c r="FB480" s="46"/>
      <c r="FC480" s="46"/>
      <c r="FD480" s="46"/>
      <c r="FE480" s="46"/>
      <c r="FF480" s="46"/>
      <c r="FG480" s="46"/>
      <c r="FH480" s="46"/>
      <c r="FI480" s="46"/>
      <c r="FJ480" s="46"/>
      <c r="FK480" s="46"/>
      <c r="FL480" s="46"/>
      <c r="FM480" s="46"/>
      <c r="FN480" s="46"/>
      <c r="FO480" s="46"/>
      <c r="FP480" s="46"/>
      <c r="FQ480" s="46"/>
      <c r="FR480" s="46"/>
      <c r="FS480" s="46"/>
      <c r="FT480" s="46"/>
      <c r="FU480" s="46"/>
      <c r="FV480" s="46"/>
      <c r="FW480" s="46"/>
      <c r="FX480" s="46"/>
      <c r="FY480" s="46"/>
      <c r="FZ480" s="46"/>
      <c r="GA480" s="46"/>
      <c r="GB480" s="46"/>
      <c r="GC480" s="46"/>
      <c r="GD480" s="46"/>
      <c r="GE480" s="46"/>
      <c r="GF480" s="46"/>
      <c r="GG480" s="46"/>
      <c r="GH480" s="46"/>
      <c r="GI480" s="46"/>
      <c r="GJ480" s="46"/>
      <c r="GK480" s="46"/>
      <c r="GL480" s="46"/>
      <c r="GM480" s="46"/>
      <c r="GN480" s="46"/>
      <c r="GO480" s="46"/>
      <c r="GP480" s="46"/>
      <c r="GQ480" s="46"/>
      <c r="GR480" s="46"/>
      <c r="GS480" s="46"/>
      <c r="GT480" s="46"/>
      <c r="GU480" s="46"/>
      <c r="GV480" s="46"/>
      <c r="GW480" s="46"/>
      <c r="GX480" s="46"/>
      <c r="GY480" s="46"/>
      <c r="GZ480" s="46"/>
      <c r="HA480" s="46"/>
      <c r="HB480" s="46"/>
      <c r="HC480" s="46"/>
      <c r="HD480" s="46"/>
      <c r="HE480" s="46"/>
      <c r="HF480" s="46"/>
      <c r="HG480" s="46"/>
      <c r="HH480" s="46"/>
      <c r="HI480" s="46"/>
      <c r="HJ480" s="46"/>
      <c r="HK480" s="46"/>
      <c r="HL480" s="46"/>
      <c r="HM480" s="46"/>
      <c r="HN480" s="46"/>
      <c r="HO480" s="46"/>
      <c r="HP480" s="46"/>
      <c r="HQ480" s="46"/>
      <c r="HR480" s="46"/>
      <c r="HS480" s="46"/>
      <c r="HT480" s="46"/>
      <c r="HU480" s="46"/>
      <c r="HV480" s="46"/>
      <c r="HW480" s="46"/>
      <c r="HX480" s="46"/>
      <c r="HY480" s="46"/>
      <c r="HZ480" s="46"/>
      <c r="IA480" s="46"/>
      <c r="IB480" s="46"/>
      <c r="IC480" s="46"/>
      <c r="ID480" s="46"/>
      <c r="IE480" s="46"/>
      <c r="IF480" s="46"/>
      <c r="IG480" s="46"/>
      <c r="IH480" s="46"/>
      <c r="II480" s="46"/>
      <c r="IJ480" s="46"/>
      <c r="IK480" s="46"/>
      <c r="IL480" s="46"/>
      <c r="IM480" s="46"/>
      <c r="IN480" s="46"/>
      <c r="IO480" s="46"/>
      <c r="IP480" s="46"/>
      <c r="IQ480" s="46"/>
      <c r="IR480" s="46"/>
      <c r="IS480" s="46"/>
      <c r="IT480" s="46"/>
      <c r="IU480" s="46"/>
      <c r="IV480" s="46"/>
      <c r="IW480" s="46"/>
    </row>
    <row r="481" spans="1:257" s="1" customFormat="1" ht="9" customHeight="1">
      <c r="A481" s="43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44"/>
      <c r="AY481" s="44"/>
      <c r="AZ481" s="44"/>
      <c r="BA481" s="44"/>
      <c r="BB481" s="45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6"/>
      <c r="CD481" s="46"/>
      <c r="CE481" s="46"/>
      <c r="CF481" s="46"/>
      <c r="CG481" s="46"/>
      <c r="CH481" s="46"/>
      <c r="CI481" s="46"/>
      <c r="CJ481" s="46"/>
      <c r="CK481" s="46"/>
      <c r="CL481" s="46"/>
      <c r="CM481" s="46"/>
      <c r="CN481" s="46"/>
      <c r="CO481" s="46"/>
      <c r="CP481" s="46"/>
      <c r="CQ481" s="46"/>
      <c r="CR481" s="46"/>
      <c r="CS481" s="46"/>
      <c r="CT481" s="46"/>
      <c r="CU481" s="46"/>
      <c r="CV481" s="46"/>
      <c r="CW481" s="46"/>
      <c r="CX481" s="46"/>
      <c r="CY481" s="46"/>
      <c r="CZ481" s="46"/>
      <c r="DA481" s="46"/>
      <c r="DB481" s="46"/>
      <c r="DC481" s="46"/>
      <c r="DD481" s="46"/>
      <c r="DE481" s="46"/>
      <c r="DF481" s="46"/>
      <c r="DG481" s="46"/>
      <c r="DH481" s="46"/>
      <c r="DI481" s="46"/>
      <c r="DJ481" s="46"/>
      <c r="DK481" s="46"/>
      <c r="DL481" s="46"/>
      <c r="DM481" s="46"/>
      <c r="DN481" s="46"/>
      <c r="DO481" s="46"/>
      <c r="DP481" s="46"/>
      <c r="DQ481" s="46"/>
      <c r="DR481" s="46"/>
      <c r="DS481" s="46"/>
      <c r="DT481" s="46"/>
      <c r="DU481" s="46"/>
      <c r="DV481" s="46"/>
      <c r="DW481" s="46"/>
      <c r="DX481" s="46"/>
      <c r="DY481" s="46"/>
      <c r="DZ481" s="46"/>
      <c r="EA481" s="46"/>
      <c r="EB481" s="46"/>
      <c r="EC481" s="46"/>
      <c r="ED481" s="46"/>
      <c r="EE481" s="46"/>
      <c r="EF481" s="46"/>
      <c r="EG481" s="46"/>
      <c r="EH481" s="46"/>
      <c r="EI481" s="46"/>
      <c r="EJ481" s="46"/>
      <c r="EK481" s="46"/>
      <c r="EL481" s="46"/>
      <c r="EM481" s="46"/>
      <c r="EN481" s="46"/>
      <c r="EO481" s="46"/>
      <c r="EP481" s="46"/>
      <c r="EQ481" s="46"/>
      <c r="ER481" s="46"/>
      <c r="ES481" s="46"/>
      <c r="ET481" s="46"/>
      <c r="EU481" s="46"/>
      <c r="EV481" s="46"/>
      <c r="EW481" s="46"/>
      <c r="EX481" s="46"/>
      <c r="EY481" s="46"/>
      <c r="EZ481" s="46"/>
      <c r="FA481" s="46"/>
      <c r="FB481" s="46"/>
      <c r="FC481" s="46"/>
      <c r="FD481" s="46"/>
      <c r="FE481" s="46"/>
      <c r="FF481" s="46"/>
      <c r="FG481" s="46"/>
      <c r="FH481" s="46"/>
      <c r="FI481" s="46"/>
      <c r="FJ481" s="46"/>
      <c r="FK481" s="46"/>
      <c r="FL481" s="46"/>
      <c r="FM481" s="46"/>
      <c r="FN481" s="46"/>
      <c r="FO481" s="46"/>
      <c r="FP481" s="46"/>
      <c r="FQ481" s="46"/>
      <c r="FR481" s="46"/>
      <c r="FS481" s="46"/>
      <c r="FT481" s="46"/>
      <c r="FU481" s="46"/>
      <c r="FV481" s="46"/>
      <c r="FW481" s="46"/>
      <c r="FX481" s="46"/>
      <c r="FY481" s="46"/>
      <c r="FZ481" s="46"/>
      <c r="GA481" s="46"/>
      <c r="GB481" s="46"/>
      <c r="GC481" s="46"/>
      <c r="GD481" s="46"/>
      <c r="GE481" s="46"/>
      <c r="GF481" s="46"/>
      <c r="GG481" s="46"/>
      <c r="GH481" s="46"/>
      <c r="GI481" s="46"/>
      <c r="GJ481" s="46"/>
      <c r="GK481" s="46"/>
      <c r="GL481" s="46"/>
      <c r="GM481" s="46"/>
      <c r="GN481" s="46"/>
      <c r="GO481" s="46"/>
      <c r="GP481" s="46"/>
      <c r="GQ481" s="46"/>
      <c r="GR481" s="46"/>
      <c r="GS481" s="46"/>
      <c r="GT481" s="46"/>
      <c r="GU481" s="46"/>
      <c r="GV481" s="46"/>
      <c r="GW481" s="46"/>
      <c r="GX481" s="46"/>
      <c r="GY481" s="46"/>
      <c r="GZ481" s="46"/>
      <c r="HA481" s="46"/>
      <c r="HB481" s="46"/>
      <c r="HC481" s="46"/>
      <c r="HD481" s="46"/>
      <c r="HE481" s="46"/>
      <c r="HF481" s="46"/>
      <c r="HG481" s="46"/>
      <c r="HH481" s="46"/>
      <c r="HI481" s="46"/>
      <c r="HJ481" s="46"/>
      <c r="HK481" s="46"/>
      <c r="HL481" s="46"/>
      <c r="HM481" s="46"/>
      <c r="HN481" s="46"/>
      <c r="HO481" s="46"/>
      <c r="HP481" s="46"/>
      <c r="HQ481" s="46"/>
      <c r="HR481" s="46"/>
      <c r="HS481" s="46"/>
      <c r="HT481" s="46"/>
      <c r="HU481" s="46"/>
      <c r="HV481" s="46"/>
      <c r="HW481" s="46"/>
      <c r="HX481" s="46"/>
      <c r="HY481" s="46"/>
      <c r="HZ481" s="46"/>
      <c r="IA481" s="46"/>
      <c r="IB481" s="46"/>
      <c r="IC481" s="46"/>
      <c r="ID481" s="46"/>
      <c r="IE481" s="46"/>
      <c r="IF481" s="46"/>
      <c r="IG481" s="46"/>
      <c r="IH481" s="46"/>
      <c r="II481" s="46"/>
      <c r="IJ481" s="46"/>
      <c r="IK481" s="46"/>
      <c r="IL481" s="46"/>
      <c r="IM481" s="46"/>
      <c r="IN481" s="46"/>
      <c r="IO481" s="46"/>
      <c r="IP481" s="46"/>
      <c r="IQ481" s="46"/>
      <c r="IR481" s="46"/>
      <c r="IS481" s="46"/>
      <c r="IT481" s="46"/>
      <c r="IU481" s="46"/>
      <c r="IV481" s="46"/>
      <c r="IW481" s="46"/>
    </row>
    <row r="482" spans="1:257" s="1" customFormat="1" ht="9" customHeight="1">
      <c r="A482" s="43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44"/>
      <c r="AY482" s="44"/>
      <c r="AZ482" s="44"/>
      <c r="BA482" s="44"/>
      <c r="BB482" s="45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6"/>
      <c r="CD482" s="46"/>
      <c r="CE482" s="46"/>
      <c r="CF482" s="46"/>
      <c r="CG482" s="46"/>
      <c r="CH482" s="46"/>
      <c r="CI482" s="46"/>
      <c r="CJ482" s="46"/>
      <c r="CK482" s="46"/>
      <c r="CL482" s="46"/>
      <c r="CM482" s="46"/>
      <c r="CN482" s="46"/>
      <c r="CO482" s="46"/>
      <c r="CP482" s="46"/>
      <c r="CQ482" s="46"/>
      <c r="CR482" s="46"/>
      <c r="CS482" s="46"/>
      <c r="CT482" s="46"/>
      <c r="CU482" s="46"/>
      <c r="CV482" s="46"/>
      <c r="CW482" s="46"/>
      <c r="CX482" s="46"/>
      <c r="CY482" s="46"/>
      <c r="CZ482" s="46"/>
      <c r="DA482" s="46"/>
      <c r="DB482" s="46"/>
      <c r="DC482" s="46"/>
      <c r="DD482" s="46"/>
      <c r="DE482" s="46"/>
      <c r="DF482" s="46"/>
      <c r="DG482" s="46"/>
      <c r="DH482" s="46"/>
      <c r="DI482" s="46"/>
      <c r="DJ482" s="46"/>
      <c r="DK482" s="46"/>
      <c r="DL482" s="46"/>
      <c r="DM482" s="46"/>
      <c r="DN482" s="46"/>
      <c r="DO482" s="46"/>
      <c r="DP482" s="46"/>
      <c r="DQ482" s="46"/>
      <c r="DR482" s="46"/>
      <c r="DS482" s="46"/>
      <c r="DT482" s="46"/>
      <c r="DU482" s="46"/>
      <c r="DV482" s="46"/>
      <c r="DW482" s="46"/>
      <c r="DX482" s="46"/>
      <c r="DY482" s="46"/>
      <c r="DZ482" s="46"/>
      <c r="EA482" s="46"/>
      <c r="EB482" s="46"/>
      <c r="EC482" s="46"/>
      <c r="ED482" s="46"/>
      <c r="EE482" s="46"/>
      <c r="EF482" s="46"/>
      <c r="EG482" s="46"/>
      <c r="EH482" s="46"/>
      <c r="EI482" s="46"/>
      <c r="EJ482" s="46"/>
      <c r="EK482" s="46"/>
      <c r="EL482" s="46"/>
      <c r="EM482" s="46"/>
      <c r="EN482" s="46"/>
      <c r="EO482" s="46"/>
      <c r="EP482" s="46"/>
      <c r="EQ482" s="46"/>
      <c r="ER482" s="46"/>
      <c r="ES482" s="46"/>
      <c r="ET482" s="46"/>
      <c r="EU482" s="46"/>
      <c r="EV482" s="46"/>
      <c r="EW482" s="46"/>
      <c r="EX482" s="46"/>
      <c r="EY482" s="46"/>
      <c r="EZ482" s="46"/>
      <c r="FA482" s="46"/>
      <c r="FB482" s="46"/>
      <c r="FC482" s="46"/>
      <c r="FD482" s="46"/>
      <c r="FE482" s="46"/>
      <c r="FF482" s="46"/>
      <c r="FG482" s="46"/>
      <c r="FH482" s="46"/>
      <c r="FI482" s="46"/>
      <c r="FJ482" s="46"/>
      <c r="FK482" s="46"/>
      <c r="FL482" s="46"/>
      <c r="FM482" s="46"/>
      <c r="FN482" s="46"/>
      <c r="FO482" s="46"/>
      <c r="FP482" s="46"/>
      <c r="FQ482" s="46"/>
      <c r="FR482" s="46"/>
      <c r="FS482" s="46"/>
      <c r="FT482" s="46"/>
      <c r="FU482" s="46"/>
      <c r="FV482" s="46"/>
      <c r="FW482" s="46"/>
      <c r="FX482" s="46"/>
      <c r="FY482" s="46"/>
      <c r="FZ482" s="46"/>
      <c r="GA482" s="46"/>
      <c r="GB482" s="46"/>
      <c r="GC482" s="46"/>
      <c r="GD482" s="46"/>
      <c r="GE482" s="46"/>
      <c r="GF482" s="46"/>
      <c r="GG482" s="46"/>
      <c r="GH482" s="46"/>
      <c r="GI482" s="46"/>
      <c r="GJ482" s="46"/>
      <c r="GK482" s="46"/>
      <c r="GL482" s="46"/>
      <c r="GM482" s="46"/>
      <c r="GN482" s="46"/>
      <c r="GO482" s="46"/>
      <c r="GP482" s="46"/>
      <c r="GQ482" s="46"/>
      <c r="GR482" s="46"/>
      <c r="GS482" s="46"/>
      <c r="GT482" s="46"/>
      <c r="GU482" s="46"/>
      <c r="GV482" s="46"/>
      <c r="GW482" s="46"/>
      <c r="GX482" s="46"/>
      <c r="GY482" s="46"/>
      <c r="GZ482" s="46"/>
      <c r="HA482" s="46"/>
      <c r="HB482" s="46"/>
      <c r="HC482" s="46"/>
      <c r="HD482" s="46"/>
      <c r="HE482" s="46"/>
      <c r="HF482" s="46"/>
      <c r="HG482" s="46"/>
      <c r="HH482" s="46"/>
      <c r="HI482" s="46"/>
      <c r="HJ482" s="46"/>
      <c r="HK482" s="46"/>
      <c r="HL482" s="46"/>
      <c r="HM482" s="46"/>
      <c r="HN482" s="46"/>
      <c r="HO482" s="46"/>
      <c r="HP482" s="46"/>
      <c r="HQ482" s="46"/>
      <c r="HR482" s="46"/>
      <c r="HS482" s="46"/>
      <c r="HT482" s="46"/>
      <c r="HU482" s="46"/>
      <c r="HV482" s="46"/>
      <c r="HW482" s="46"/>
      <c r="HX482" s="46"/>
      <c r="HY482" s="46"/>
      <c r="HZ482" s="46"/>
      <c r="IA482" s="46"/>
      <c r="IB482" s="46"/>
      <c r="IC482" s="46"/>
      <c r="ID482" s="46"/>
      <c r="IE482" s="46"/>
      <c r="IF482" s="46"/>
      <c r="IG482" s="46"/>
      <c r="IH482" s="46"/>
      <c r="II482" s="46"/>
      <c r="IJ482" s="46"/>
      <c r="IK482" s="46"/>
      <c r="IL482" s="46"/>
      <c r="IM482" s="46"/>
      <c r="IN482" s="46"/>
      <c r="IO482" s="46"/>
      <c r="IP482" s="46"/>
      <c r="IQ482" s="46"/>
      <c r="IR482" s="46"/>
      <c r="IS482" s="46"/>
      <c r="IT482" s="46"/>
      <c r="IU482" s="46"/>
      <c r="IV482" s="46"/>
      <c r="IW482" s="46"/>
    </row>
    <row r="483" spans="1:257" s="1" customFormat="1" ht="9" customHeight="1">
      <c r="A483" s="43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44"/>
      <c r="AY483" s="44"/>
      <c r="AZ483" s="44"/>
      <c r="BA483" s="44"/>
      <c r="BB483" s="45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6"/>
      <c r="CD483" s="46"/>
      <c r="CE483" s="46"/>
      <c r="CF483" s="46"/>
      <c r="CG483" s="46"/>
      <c r="CH483" s="46"/>
      <c r="CI483" s="46"/>
      <c r="CJ483" s="46"/>
      <c r="CK483" s="46"/>
      <c r="CL483" s="46"/>
      <c r="CM483" s="46"/>
      <c r="CN483" s="46"/>
      <c r="CO483" s="46"/>
      <c r="CP483" s="46"/>
      <c r="CQ483" s="46"/>
      <c r="CR483" s="46"/>
      <c r="CS483" s="46"/>
      <c r="CT483" s="46"/>
      <c r="CU483" s="46"/>
      <c r="CV483" s="46"/>
      <c r="CW483" s="46"/>
      <c r="CX483" s="46"/>
      <c r="CY483" s="46"/>
      <c r="CZ483" s="46"/>
      <c r="DA483" s="46"/>
      <c r="DB483" s="46"/>
      <c r="DC483" s="46"/>
      <c r="DD483" s="46"/>
      <c r="DE483" s="46"/>
      <c r="DF483" s="46"/>
      <c r="DG483" s="46"/>
      <c r="DH483" s="46"/>
      <c r="DI483" s="46"/>
      <c r="DJ483" s="46"/>
      <c r="DK483" s="46"/>
      <c r="DL483" s="46"/>
      <c r="DM483" s="46"/>
      <c r="DN483" s="46"/>
      <c r="DO483" s="46"/>
      <c r="DP483" s="46"/>
      <c r="DQ483" s="46"/>
      <c r="DR483" s="46"/>
      <c r="DS483" s="46"/>
      <c r="DT483" s="46"/>
      <c r="DU483" s="46"/>
      <c r="DV483" s="46"/>
      <c r="DW483" s="46"/>
      <c r="DX483" s="46"/>
      <c r="DY483" s="46"/>
      <c r="DZ483" s="46"/>
      <c r="EA483" s="46"/>
      <c r="EB483" s="46"/>
      <c r="EC483" s="46"/>
      <c r="ED483" s="46"/>
      <c r="EE483" s="46"/>
      <c r="EF483" s="46"/>
      <c r="EG483" s="46"/>
      <c r="EH483" s="46"/>
      <c r="EI483" s="46"/>
      <c r="EJ483" s="46"/>
      <c r="EK483" s="46"/>
      <c r="EL483" s="46"/>
      <c r="EM483" s="46"/>
      <c r="EN483" s="46"/>
      <c r="EO483" s="46"/>
      <c r="EP483" s="46"/>
      <c r="EQ483" s="46"/>
      <c r="ER483" s="46"/>
      <c r="ES483" s="46"/>
      <c r="ET483" s="46"/>
      <c r="EU483" s="46"/>
      <c r="EV483" s="46"/>
      <c r="EW483" s="46"/>
      <c r="EX483" s="46"/>
      <c r="EY483" s="46"/>
      <c r="EZ483" s="46"/>
      <c r="FA483" s="46"/>
      <c r="FB483" s="46"/>
      <c r="FC483" s="46"/>
      <c r="FD483" s="46"/>
      <c r="FE483" s="46"/>
      <c r="FF483" s="46"/>
      <c r="FG483" s="46"/>
      <c r="FH483" s="46"/>
      <c r="FI483" s="46"/>
      <c r="FJ483" s="46"/>
      <c r="FK483" s="46"/>
      <c r="FL483" s="46"/>
      <c r="FM483" s="46"/>
      <c r="FN483" s="46"/>
      <c r="FO483" s="46"/>
      <c r="FP483" s="46"/>
      <c r="FQ483" s="46"/>
      <c r="FR483" s="46"/>
      <c r="FS483" s="46"/>
      <c r="FT483" s="46"/>
      <c r="FU483" s="46"/>
      <c r="FV483" s="46"/>
      <c r="FW483" s="46"/>
      <c r="FX483" s="46"/>
      <c r="FY483" s="46"/>
      <c r="FZ483" s="46"/>
      <c r="GA483" s="46"/>
      <c r="GB483" s="46"/>
      <c r="GC483" s="46"/>
      <c r="GD483" s="46"/>
      <c r="GE483" s="46"/>
      <c r="GF483" s="46"/>
      <c r="GG483" s="46"/>
      <c r="GH483" s="46"/>
      <c r="GI483" s="46"/>
      <c r="GJ483" s="46"/>
      <c r="GK483" s="46"/>
      <c r="GL483" s="46"/>
      <c r="GM483" s="46"/>
      <c r="GN483" s="46"/>
      <c r="GO483" s="46"/>
      <c r="GP483" s="46"/>
      <c r="GQ483" s="46"/>
      <c r="GR483" s="46"/>
      <c r="GS483" s="46"/>
      <c r="GT483" s="46"/>
      <c r="GU483" s="46"/>
      <c r="GV483" s="46"/>
      <c r="GW483" s="46"/>
      <c r="GX483" s="46"/>
      <c r="GY483" s="46"/>
      <c r="GZ483" s="46"/>
      <c r="HA483" s="46"/>
      <c r="HB483" s="46"/>
      <c r="HC483" s="46"/>
      <c r="HD483" s="46"/>
      <c r="HE483" s="46"/>
      <c r="HF483" s="46"/>
      <c r="HG483" s="46"/>
      <c r="HH483" s="46"/>
      <c r="HI483" s="46"/>
      <c r="HJ483" s="46"/>
      <c r="HK483" s="46"/>
      <c r="HL483" s="46"/>
      <c r="HM483" s="46"/>
      <c r="HN483" s="46"/>
      <c r="HO483" s="46"/>
      <c r="HP483" s="46"/>
      <c r="HQ483" s="46"/>
      <c r="HR483" s="46"/>
      <c r="HS483" s="46"/>
      <c r="HT483" s="46"/>
      <c r="HU483" s="46"/>
      <c r="HV483" s="46"/>
      <c r="HW483" s="46"/>
      <c r="HX483" s="46"/>
      <c r="HY483" s="46"/>
      <c r="HZ483" s="46"/>
      <c r="IA483" s="46"/>
      <c r="IB483" s="46"/>
      <c r="IC483" s="46"/>
      <c r="ID483" s="46"/>
      <c r="IE483" s="46"/>
      <c r="IF483" s="46"/>
      <c r="IG483" s="46"/>
      <c r="IH483" s="46"/>
      <c r="II483" s="46"/>
      <c r="IJ483" s="46"/>
      <c r="IK483" s="46"/>
      <c r="IL483" s="46"/>
      <c r="IM483" s="46"/>
      <c r="IN483" s="46"/>
      <c r="IO483" s="46"/>
      <c r="IP483" s="46"/>
      <c r="IQ483" s="46"/>
      <c r="IR483" s="46"/>
      <c r="IS483" s="46"/>
      <c r="IT483" s="46"/>
      <c r="IU483" s="46"/>
      <c r="IV483" s="46"/>
      <c r="IW483" s="46"/>
    </row>
    <row r="484" spans="1:257" s="1" customFormat="1" ht="9" customHeight="1">
      <c r="A484" s="43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44"/>
      <c r="AY484" s="44"/>
      <c r="AZ484" s="44"/>
      <c r="BA484" s="44"/>
      <c r="BB484" s="45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6"/>
      <c r="CD484" s="46"/>
      <c r="CE484" s="46"/>
      <c r="CF484" s="46"/>
      <c r="CG484" s="46"/>
      <c r="CH484" s="46"/>
      <c r="CI484" s="46"/>
      <c r="CJ484" s="46"/>
      <c r="CK484" s="46"/>
      <c r="CL484" s="46"/>
      <c r="CM484" s="46"/>
      <c r="CN484" s="46"/>
      <c r="CO484" s="46"/>
      <c r="CP484" s="46"/>
      <c r="CQ484" s="46"/>
      <c r="CR484" s="46"/>
      <c r="CS484" s="46"/>
      <c r="CT484" s="46"/>
      <c r="CU484" s="46"/>
      <c r="CV484" s="46"/>
      <c r="CW484" s="46"/>
      <c r="CX484" s="46"/>
      <c r="CY484" s="46"/>
      <c r="CZ484" s="46"/>
      <c r="DA484" s="46"/>
      <c r="DB484" s="46"/>
      <c r="DC484" s="46"/>
      <c r="DD484" s="46"/>
      <c r="DE484" s="46"/>
      <c r="DF484" s="46"/>
      <c r="DG484" s="46"/>
      <c r="DH484" s="46"/>
      <c r="DI484" s="46"/>
      <c r="DJ484" s="46"/>
      <c r="DK484" s="46"/>
      <c r="DL484" s="46"/>
      <c r="DM484" s="46"/>
      <c r="DN484" s="46"/>
      <c r="DO484" s="46"/>
      <c r="DP484" s="46"/>
      <c r="DQ484" s="46"/>
      <c r="DR484" s="46"/>
      <c r="DS484" s="46"/>
      <c r="DT484" s="46"/>
      <c r="DU484" s="46"/>
      <c r="DV484" s="46"/>
      <c r="DW484" s="46"/>
      <c r="DX484" s="46"/>
      <c r="DY484" s="46"/>
      <c r="DZ484" s="46"/>
      <c r="EA484" s="46"/>
      <c r="EB484" s="46"/>
      <c r="EC484" s="46"/>
      <c r="ED484" s="46"/>
      <c r="EE484" s="46"/>
      <c r="EF484" s="46"/>
      <c r="EG484" s="46"/>
      <c r="EH484" s="46"/>
      <c r="EI484" s="46"/>
      <c r="EJ484" s="46"/>
      <c r="EK484" s="46"/>
      <c r="EL484" s="46"/>
      <c r="EM484" s="46"/>
      <c r="EN484" s="46"/>
      <c r="EO484" s="46"/>
      <c r="EP484" s="46"/>
      <c r="EQ484" s="46"/>
      <c r="ER484" s="46"/>
      <c r="ES484" s="46"/>
      <c r="ET484" s="46"/>
      <c r="EU484" s="46"/>
      <c r="EV484" s="46"/>
      <c r="EW484" s="46"/>
      <c r="EX484" s="46"/>
      <c r="EY484" s="46"/>
      <c r="EZ484" s="46"/>
      <c r="FA484" s="46"/>
      <c r="FB484" s="46"/>
      <c r="FC484" s="46"/>
      <c r="FD484" s="46"/>
      <c r="FE484" s="46"/>
      <c r="FF484" s="46"/>
      <c r="FG484" s="46"/>
      <c r="FH484" s="46"/>
      <c r="FI484" s="46"/>
      <c r="FJ484" s="46"/>
      <c r="FK484" s="46"/>
      <c r="FL484" s="46"/>
      <c r="FM484" s="46"/>
      <c r="FN484" s="46"/>
      <c r="FO484" s="46"/>
      <c r="FP484" s="46"/>
      <c r="FQ484" s="46"/>
      <c r="FR484" s="46"/>
      <c r="FS484" s="46"/>
      <c r="FT484" s="46"/>
      <c r="FU484" s="46"/>
      <c r="FV484" s="46"/>
      <c r="FW484" s="46"/>
      <c r="FX484" s="46"/>
      <c r="FY484" s="46"/>
      <c r="FZ484" s="46"/>
      <c r="GA484" s="46"/>
      <c r="GB484" s="46"/>
      <c r="GC484" s="46"/>
      <c r="GD484" s="46"/>
      <c r="GE484" s="46"/>
      <c r="GF484" s="46"/>
      <c r="GG484" s="46"/>
      <c r="GH484" s="46"/>
      <c r="GI484" s="46"/>
      <c r="GJ484" s="46"/>
      <c r="GK484" s="46"/>
      <c r="GL484" s="46"/>
      <c r="GM484" s="46"/>
      <c r="GN484" s="46"/>
      <c r="GO484" s="46"/>
      <c r="GP484" s="46"/>
      <c r="GQ484" s="46"/>
      <c r="GR484" s="46"/>
      <c r="GS484" s="46"/>
      <c r="GT484" s="46"/>
      <c r="GU484" s="46"/>
      <c r="GV484" s="46"/>
      <c r="GW484" s="46"/>
      <c r="GX484" s="46"/>
      <c r="GY484" s="46"/>
      <c r="GZ484" s="46"/>
      <c r="HA484" s="46"/>
      <c r="HB484" s="46"/>
      <c r="HC484" s="46"/>
      <c r="HD484" s="46"/>
      <c r="HE484" s="46"/>
      <c r="HF484" s="46"/>
      <c r="HG484" s="46"/>
      <c r="HH484" s="46"/>
      <c r="HI484" s="46"/>
      <c r="HJ484" s="46"/>
      <c r="HK484" s="46"/>
      <c r="HL484" s="46"/>
      <c r="HM484" s="46"/>
      <c r="HN484" s="46"/>
      <c r="HO484" s="46"/>
      <c r="HP484" s="46"/>
      <c r="HQ484" s="46"/>
      <c r="HR484" s="46"/>
      <c r="HS484" s="46"/>
      <c r="HT484" s="46"/>
      <c r="HU484" s="46"/>
      <c r="HV484" s="46"/>
      <c r="HW484" s="46"/>
      <c r="HX484" s="46"/>
      <c r="HY484" s="46"/>
      <c r="HZ484" s="46"/>
      <c r="IA484" s="46"/>
      <c r="IB484" s="46"/>
      <c r="IC484" s="46"/>
      <c r="ID484" s="46"/>
      <c r="IE484" s="46"/>
      <c r="IF484" s="46"/>
      <c r="IG484" s="46"/>
      <c r="IH484" s="46"/>
      <c r="II484" s="46"/>
      <c r="IJ484" s="46"/>
      <c r="IK484" s="46"/>
      <c r="IL484" s="46"/>
      <c r="IM484" s="46"/>
      <c r="IN484" s="46"/>
      <c r="IO484" s="46"/>
      <c r="IP484" s="46"/>
      <c r="IQ484" s="46"/>
      <c r="IR484" s="46"/>
      <c r="IS484" s="46"/>
      <c r="IT484" s="46"/>
      <c r="IU484" s="46"/>
      <c r="IV484" s="46"/>
      <c r="IW484" s="46"/>
    </row>
    <row r="485" spans="1:257" s="1" customFormat="1" ht="9" customHeight="1">
      <c r="A485" s="43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44"/>
      <c r="AY485" s="44"/>
      <c r="AZ485" s="44"/>
      <c r="BA485" s="44"/>
      <c r="BB485" s="45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6"/>
      <c r="CD485" s="46"/>
      <c r="CE485" s="46"/>
      <c r="CF485" s="46"/>
      <c r="CG485" s="46"/>
      <c r="CH485" s="46"/>
      <c r="CI485" s="46"/>
      <c r="CJ485" s="46"/>
      <c r="CK485" s="46"/>
      <c r="CL485" s="46"/>
      <c r="CM485" s="46"/>
      <c r="CN485" s="46"/>
      <c r="CO485" s="46"/>
      <c r="CP485" s="46"/>
      <c r="CQ485" s="46"/>
      <c r="CR485" s="46"/>
      <c r="CS485" s="46"/>
      <c r="CT485" s="46"/>
      <c r="CU485" s="46"/>
      <c r="CV485" s="46"/>
      <c r="CW485" s="46"/>
      <c r="CX485" s="46"/>
      <c r="CY485" s="46"/>
      <c r="CZ485" s="46"/>
      <c r="DA485" s="46"/>
      <c r="DB485" s="46"/>
      <c r="DC485" s="46"/>
      <c r="DD485" s="46"/>
      <c r="DE485" s="46"/>
      <c r="DF485" s="46"/>
      <c r="DG485" s="46"/>
      <c r="DH485" s="46"/>
      <c r="DI485" s="46"/>
      <c r="DJ485" s="46"/>
      <c r="DK485" s="46"/>
      <c r="DL485" s="46"/>
      <c r="DM485" s="46"/>
      <c r="DN485" s="46"/>
      <c r="DO485" s="46"/>
      <c r="DP485" s="46"/>
      <c r="DQ485" s="46"/>
      <c r="DR485" s="46"/>
      <c r="DS485" s="46"/>
      <c r="DT485" s="46"/>
      <c r="DU485" s="46"/>
      <c r="DV485" s="46"/>
      <c r="DW485" s="46"/>
      <c r="DX485" s="46"/>
      <c r="DY485" s="46"/>
      <c r="DZ485" s="46"/>
      <c r="EA485" s="46"/>
      <c r="EB485" s="46"/>
      <c r="EC485" s="46"/>
      <c r="ED485" s="46"/>
      <c r="EE485" s="46"/>
      <c r="EF485" s="46"/>
      <c r="EG485" s="46"/>
      <c r="EH485" s="46"/>
      <c r="EI485" s="46"/>
      <c r="EJ485" s="46"/>
      <c r="EK485" s="46"/>
      <c r="EL485" s="46"/>
      <c r="EM485" s="46"/>
      <c r="EN485" s="46"/>
      <c r="EO485" s="46"/>
      <c r="EP485" s="46"/>
      <c r="EQ485" s="46"/>
      <c r="ER485" s="46"/>
      <c r="ES485" s="46"/>
      <c r="ET485" s="46"/>
      <c r="EU485" s="46"/>
      <c r="EV485" s="46"/>
      <c r="EW485" s="46"/>
      <c r="EX485" s="46"/>
      <c r="EY485" s="46"/>
      <c r="EZ485" s="46"/>
      <c r="FA485" s="46"/>
      <c r="FB485" s="46"/>
      <c r="FC485" s="46"/>
      <c r="FD485" s="46"/>
      <c r="FE485" s="46"/>
      <c r="FF485" s="46"/>
      <c r="FG485" s="46"/>
      <c r="FH485" s="46"/>
      <c r="FI485" s="46"/>
      <c r="FJ485" s="46"/>
      <c r="FK485" s="46"/>
      <c r="FL485" s="46"/>
      <c r="FM485" s="46"/>
      <c r="FN485" s="46"/>
      <c r="FO485" s="46"/>
      <c r="FP485" s="46"/>
      <c r="FQ485" s="46"/>
      <c r="FR485" s="46"/>
      <c r="FS485" s="46"/>
      <c r="FT485" s="46"/>
      <c r="FU485" s="46"/>
      <c r="FV485" s="46"/>
      <c r="FW485" s="46"/>
      <c r="FX485" s="46"/>
      <c r="FY485" s="46"/>
      <c r="FZ485" s="46"/>
      <c r="GA485" s="46"/>
      <c r="GB485" s="46"/>
      <c r="GC485" s="46"/>
      <c r="GD485" s="46"/>
      <c r="GE485" s="46"/>
      <c r="GF485" s="46"/>
      <c r="GG485" s="46"/>
      <c r="GH485" s="46"/>
      <c r="GI485" s="46"/>
      <c r="GJ485" s="46"/>
      <c r="GK485" s="46"/>
      <c r="GL485" s="46"/>
      <c r="GM485" s="46"/>
      <c r="GN485" s="46"/>
      <c r="GO485" s="46"/>
      <c r="GP485" s="46"/>
      <c r="GQ485" s="46"/>
      <c r="GR485" s="46"/>
      <c r="GS485" s="46"/>
      <c r="GT485" s="46"/>
      <c r="GU485" s="46"/>
      <c r="GV485" s="46"/>
      <c r="GW485" s="46"/>
      <c r="GX485" s="46"/>
      <c r="GY485" s="46"/>
      <c r="GZ485" s="46"/>
      <c r="HA485" s="46"/>
      <c r="HB485" s="46"/>
      <c r="HC485" s="46"/>
      <c r="HD485" s="46"/>
      <c r="HE485" s="46"/>
      <c r="HF485" s="46"/>
      <c r="HG485" s="46"/>
      <c r="HH485" s="46"/>
      <c r="HI485" s="46"/>
      <c r="HJ485" s="46"/>
      <c r="HK485" s="46"/>
      <c r="HL485" s="46"/>
      <c r="HM485" s="46"/>
      <c r="HN485" s="46"/>
      <c r="HO485" s="46"/>
      <c r="HP485" s="46"/>
      <c r="HQ485" s="46"/>
      <c r="HR485" s="46"/>
      <c r="HS485" s="46"/>
      <c r="HT485" s="46"/>
      <c r="HU485" s="46"/>
      <c r="HV485" s="46"/>
      <c r="HW485" s="46"/>
      <c r="HX485" s="46"/>
      <c r="HY485" s="46"/>
      <c r="HZ485" s="46"/>
      <c r="IA485" s="46"/>
      <c r="IB485" s="46"/>
      <c r="IC485" s="46"/>
      <c r="ID485" s="46"/>
      <c r="IE485" s="46"/>
      <c r="IF485" s="46"/>
      <c r="IG485" s="46"/>
      <c r="IH485" s="46"/>
      <c r="II485" s="46"/>
      <c r="IJ485" s="46"/>
      <c r="IK485" s="46"/>
      <c r="IL485" s="46"/>
      <c r="IM485" s="46"/>
      <c r="IN485" s="46"/>
      <c r="IO485" s="46"/>
      <c r="IP485" s="46"/>
      <c r="IQ485" s="46"/>
      <c r="IR485" s="46"/>
      <c r="IS485" s="46"/>
      <c r="IT485" s="46"/>
      <c r="IU485" s="46"/>
      <c r="IV485" s="46"/>
      <c r="IW485" s="46"/>
    </row>
    <row r="486" spans="1:257" s="1" customFormat="1" ht="9" customHeight="1">
      <c r="A486" s="43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44"/>
      <c r="AY486" s="44"/>
      <c r="AZ486" s="44"/>
      <c r="BA486" s="44"/>
      <c r="BB486" s="45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6"/>
      <c r="CD486" s="46"/>
      <c r="CE486" s="46"/>
      <c r="CF486" s="46"/>
      <c r="CG486" s="46"/>
      <c r="CH486" s="46"/>
      <c r="CI486" s="46"/>
      <c r="CJ486" s="46"/>
      <c r="CK486" s="46"/>
      <c r="CL486" s="46"/>
      <c r="CM486" s="46"/>
      <c r="CN486" s="46"/>
      <c r="CO486" s="46"/>
      <c r="CP486" s="46"/>
      <c r="CQ486" s="46"/>
      <c r="CR486" s="46"/>
      <c r="CS486" s="46"/>
      <c r="CT486" s="46"/>
      <c r="CU486" s="46"/>
      <c r="CV486" s="46"/>
      <c r="CW486" s="46"/>
      <c r="CX486" s="46"/>
      <c r="CY486" s="46"/>
      <c r="CZ486" s="46"/>
      <c r="DA486" s="46"/>
      <c r="DB486" s="46"/>
      <c r="DC486" s="46"/>
      <c r="DD486" s="46"/>
      <c r="DE486" s="46"/>
      <c r="DF486" s="46"/>
      <c r="DG486" s="46"/>
      <c r="DH486" s="46"/>
      <c r="DI486" s="46"/>
      <c r="DJ486" s="46"/>
      <c r="DK486" s="46"/>
      <c r="DL486" s="46"/>
      <c r="DM486" s="46"/>
      <c r="DN486" s="46"/>
      <c r="DO486" s="46"/>
      <c r="DP486" s="46"/>
      <c r="DQ486" s="46"/>
      <c r="DR486" s="46"/>
      <c r="DS486" s="46"/>
      <c r="DT486" s="46"/>
      <c r="DU486" s="46"/>
      <c r="DV486" s="46"/>
      <c r="DW486" s="46"/>
      <c r="DX486" s="46"/>
      <c r="DY486" s="46"/>
      <c r="DZ486" s="46"/>
      <c r="EA486" s="46"/>
      <c r="EB486" s="46"/>
      <c r="EC486" s="46"/>
      <c r="ED486" s="46"/>
      <c r="EE486" s="46"/>
      <c r="EF486" s="46"/>
      <c r="EG486" s="46"/>
      <c r="EH486" s="46"/>
      <c r="EI486" s="46"/>
      <c r="EJ486" s="46"/>
      <c r="EK486" s="46"/>
      <c r="EL486" s="46"/>
      <c r="EM486" s="46"/>
      <c r="EN486" s="46"/>
      <c r="EO486" s="46"/>
      <c r="EP486" s="46"/>
      <c r="EQ486" s="46"/>
      <c r="ER486" s="46"/>
      <c r="ES486" s="46"/>
      <c r="ET486" s="46"/>
      <c r="EU486" s="46"/>
      <c r="EV486" s="46"/>
      <c r="EW486" s="46"/>
      <c r="EX486" s="46"/>
      <c r="EY486" s="46"/>
      <c r="EZ486" s="46"/>
      <c r="FA486" s="46"/>
      <c r="FB486" s="46"/>
      <c r="FC486" s="46"/>
      <c r="FD486" s="46"/>
      <c r="FE486" s="46"/>
      <c r="FF486" s="46"/>
      <c r="FG486" s="46"/>
      <c r="FH486" s="46"/>
      <c r="FI486" s="46"/>
      <c r="FJ486" s="46"/>
      <c r="FK486" s="46"/>
      <c r="FL486" s="46"/>
      <c r="FM486" s="46"/>
      <c r="FN486" s="46"/>
      <c r="FO486" s="46"/>
      <c r="FP486" s="46"/>
      <c r="FQ486" s="46"/>
      <c r="FR486" s="46"/>
      <c r="FS486" s="46"/>
      <c r="FT486" s="46"/>
      <c r="FU486" s="46"/>
      <c r="FV486" s="46"/>
      <c r="FW486" s="46"/>
      <c r="FX486" s="46"/>
      <c r="FY486" s="46"/>
      <c r="FZ486" s="46"/>
      <c r="GA486" s="46"/>
      <c r="GB486" s="46"/>
      <c r="GC486" s="46"/>
      <c r="GD486" s="46"/>
      <c r="GE486" s="46"/>
      <c r="GF486" s="46"/>
      <c r="GG486" s="46"/>
      <c r="GH486" s="46"/>
      <c r="GI486" s="46"/>
      <c r="GJ486" s="46"/>
      <c r="GK486" s="46"/>
      <c r="GL486" s="46"/>
      <c r="GM486" s="46"/>
      <c r="GN486" s="46"/>
      <c r="GO486" s="46"/>
      <c r="GP486" s="46"/>
      <c r="GQ486" s="46"/>
      <c r="GR486" s="46"/>
      <c r="GS486" s="46"/>
      <c r="GT486" s="46"/>
      <c r="GU486" s="46"/>
      <c r="GV486" s="46"/>
      <c r="GW486" s="46"/>
      <c r="GX486" s="46"/>
      <c r="GY486" s="46"/>
      <c r="GZ486" s="46"/>
      <c r="HA486" s="46"/>
      <c r="HB486" s="46"/>
      <c r="HC486" s="46"/>
      <c r="HD486" s="46"/>
      <c r="HE486" s="46"/>
      <c r="HF486" s="46"/>
      <c r="HG486" s="46"/>
      <c r="HH486" s="46"/>
      <c r="HI486" s="46"/>
      <c r="HJ486" s="46"/>
      <c r="HK486" s="46"/>
      <c r="HL486" s="46"/>
      <c r="HM486" s="46"/>
      <c r="HN486" s="46"/>
      <c r="HO486" s="46"/>
      <c r="HP486" s="46"/>
      <c r="HQ486" s="46"/>
      <c r="HR486" s="46"/>
      <c r="HS486" s="46"/>
      <c r="HT486" s="46"/>
      <c r="HU486" s="46"/>
      <c r="HV486" s="46"/>
      <c r="HW486" s="46"/>
      <c r="HX486" s="46"/>
      <c r="HY486" s="46"/>
      <c r="HZ486" s="46"/>
      <c r="IA486" s="46"/>
      <c r="IB486" s="46"/>
      <c r="IC486" s="46"/>
      <c r="ID486" s="46"/>
      <c r="IE486" s="46"/>
      <c r="IF486" s="46"/>
      <c r="IG486" s="46"/>
      <c r="IH486" s="46"/>
      <c r="II486" s="46"/>
      <c r="IJ486" s="46"/>
      <c r="IK486" s="46"/>
      <c r="IL486" s="46"/>
      <c r="IM486" s="46"/>
      <c r="IN486" s="46"/>
      <c r="IO486" s="46"/>
      <c r="IP486" s="46"/>
      <c r="IQ486" s="46"/>
      <c r="IR486" s="46"/>
      <c r="IS486" s="46"/>
      <c r="IT486" s="46"/>
      <c r="IU486" s="46"/>
      <c r="IV486" s="46"/>
      <c r="IW486" s="46"/>
    </row>
    <row r="487" spans="1:257" s="1" customFormat="1" ht="9" customHeight="1">
      <c r="A487" s="43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5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6"/>
      <c r="CD487" s="46"/>
      <c r="CE487" s="46"/>
      <c r="CF487" s="46"/>
      <c r="CG487" s="46"/>
      <c r="CH487" s="46"/>
      <c r="CI487" s="46"/>
      <c r="CJ487" s="46"/>
      <c r="CK487" s="46"/>
      <c r="CL487" s="46"/>
      <c r="CM487" s="46"/>
      <c r="CN487" s="46"/>
      <c r="CO487" s="46"/>
      <c r="CP487" s="46"/>
      <c r="CQ487" s="46"/>
      <c r="CR487" s="46"/>
      <c r="CS487" s="46"/>
      <c r="CT487" s="46"/>
      <c r="CU487" s="46"/>
      <c r="CV487" s="46"/>
      <c r="CW487" s="46"/>
      <c r="CX487" s="46"/>
      <c r="CY487" s="46"/>
      <c r="CZ487" s="46"/>
      <c r="DA487" s="46"/>
      <c r="DB487" s="46"/>
      <c r="DC487" s="46"/>
      <c r="DD487" s="46"/>
      <c r="DE487" s="46"/>
      <c r="DF487" s="46"/>
      <c r="DG487" s="46"/>
      <c r="DH487" s="46"/>
      <c r="DI487" s="46"/>
      <c r="DJ487" s="46"/>
      <c r="DK487" s="46"/>
      <c r="DL487" s="46"/>
      <c r="DM487" s="46"/>
      <c r="DN487" s="46"/>
      <c r="DO487" s="46"/>
      <c r="DP487" s="46"/>
      <c r="DQ487" s="46"/>
      <c r="DR487" s="46"/>
      <c r="DS487" s="46"/>
      <c r="DT487" s="46"/>
      <c r="DU487" s="46"/>
      <c r="DV487" s="46"/>
      <c r="DW487" s="46"/>
      <c r="DX487" s="46"/>
      <c r="DY487" s="46"/>
      <c r="DZ487" s="46"/>
      <c r="EA487" s="46"/>
      <c r="EB487" s="46"/>
      <c r="EC487" s="46"/>
      <c r="ED487" s="46"/>
      <c r="EE487" s="46"/>
      <c r="EF487" s="46"/>
      <c r="EG487" s="46"/>
      <c r="EH487" s="46"/>
      <c r="EI487" s="46"/>
      <c r="EJ487" s="46"/>
      <c r="EK487" s="46"/>
      <c r="EL487" s="46"/>
      <c r="EM487" s="46"/>
      <c r="EN487" s="46"/>
      <c r="EO487" s="46"/>
      <c r="EP487" s="46"/>
      <c r="EQ487" s="46"/>
      <c r="ER487" s="46"/>
      <c r="ES487" s="46"/>
      <c r="ET487" s="46"/>
      <c r="EU487" s="46"/>
      <c r="EV487" s="46"/>
      <c r="EW487" s="46"/>
      <c r="EX487" s="46"/>
      <c r="EY487" s="46"/>
      <c r="EZ487" s="46"/>
      <c r="FA487" s="46"/>
      <c r="FB487" s="46"/>
      <c r="FC487" s="46"/>
      <c r="FD487" s="46"/>
      <c r="FE487" s="46"/>
      <c r="FF487" s="46"/>
      <c r="FG487" s="46"/>
      <c r="FH487" s="46"/>
      <c r="FI487" s="46"/>
      <c r="FJ487" s="46"/>
      <c r="FK487" s="46"/>
      <c r="FL487" s="46"/>
      <c r="FM487" s="46"/>
      <c r="FN487" s="46"/>
      <c r="FO487" s="46"/>
      <c r="FP487" s="46"/>
      <c r="FQ487" s="46"/>
      <c r="FR487" s="46"/>
      <c r="FS487" s="46"/>
      <c r="FT487" s="46"/>
      <c r="FU487" s="46"/>
      <c r="FV487" s="46"/>
      <c r="FW487" s="46"/>
      <c r="FX487" s="46"/>
      <c r="FY487" s="46"/>
      <c r="FZ487" s="46"/>
      <c r="GA487" s="46"/>
      <c r="GB487" s="46"/>
      <c r="GC487" s="46"/>
      <c r="GD487" s="46"/>
      <c r="GE487" s="46"/>
      <c r="GF487" s="46"/>
      <c r="GG487" s="46"/>
      <c r="GH487" s="46"/>
      <c r="GI487" s="46"/>
      <c r="GJ487" s="46"/>
      <c r="GK487" s="46"/>
      <c r="GL487" s="46"/>
      <c r="GM487" s="46"/>
      <c r="GN487" s="46"/>
      <c r="GO487" s="46"/>
      <c r="GP487" s="46"/>
      <c r="GQ487" s="46"/>
      <c r="GR487" s="46"/>
      <c r="GS487" s="46"/>
      <c r="GT487" s="46"/>
      <c r="GU487" s="46"/>
      <c r="GV487" s="46"/>
      <c r="GW487" s="46"/>
      <c r="GX487" s="46"/>
      <c r="GY487" s="46"/>
      <c r="GZ487" s="46"/>
      <c r="HA487" s="46"/>
      <c r="HB487" s="46"/>
      <c r="HC487" s="46"/>
      <c r="HD487" s="46"/>
      <c r="HE487" s="46"/>
      <c r="HF487" s="46"/>
      <c r="HG487" s="46"/>
      <c r="HH487" s="46"/>
      <c r="HI487" s="46"/>
      <c r="HJ487" s="46"/>
      <c r="HK487" s="46"/>
      <c r="HL487" s="46"/>
      <c r="HM487" s="46"/>
      <c r="HN487" s="46"/>
      <c r="HO487" s="46"/>
      <c r="HP487" s="46"/>
      <c r="HQ487" s="46"/>
      <c r="HR487" s="46"/>
      <c r="HS487" s="46"/>
      <c r="HT487" s="46"/>
      <c r="HU487" s="46"/>
      <c r="HV487" s="46"/>
      <c r="HW487" s="46"/>
      <c r="HX487" s="46"/>
      <c r="HY487" s="46"/>
      <c r="HZ487" s="46"/>
      <c r="IA487" s="46"/>
      <c r="IB487" s="46"/>
      <c r="IC487" s="46"/>
      <c r="ID487" s="46"/>
      <c r="IE487" s="46"/>
      <c r="IF487" s="46"/>
      <c r="IG487" s="46"/>
      <c r="IH487" s="46"/>
      <c r="II487" s="46"/>
      <c r="IJ487" s="46"/>
      <c r="IK487" s="46"/>
      <c r="IL487" s="46"/>
      <c r="IM487" s="46"/>
      <c r="IN487" s="46"/>
      <c r="IO487" s="46"/>
      <c r="IP487" s="46"/>
      <c r="IQ487" s="46"/>
      <c r="IR487" s="46"/>
      <c r="IS487" s="46"/>
      <c r="IT487" s="46"/>
      <c r="IU487" s="46"/>
      <c r="IV487" s="46"/>
      <c r="IW487" s="46"/>
    </row>
    <row r="488" spans="1:257" s="1" customFormat="1" ht="9" customHeight="1">
      <c r="A488" s="43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5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6"/>
      <c r="CD488" s="46"/>
      <c r="CE488" s="46"/>
      <c r="CF488" s="46"/>
      <c r="CG488" s="46"/>
      <c r="CH488" s="46"/>
      <c r="CI488" s="46"/>
      <c r="CJ488" s="46"/>
      <c r="CK488" s="46"/>
      <c r="CL488" s="46"/>
      <c r="CM488" s="46"/>
      <c r="CN488" s="46"/>
      <c r="CO488" s="46"/>
      <c r="CP488" s="46"/>
      <c r="CQ488" s="46"/>
      <c r="CR488" s="46"/>
      <c r="CS488" s="46"/>
      <c r="CT488" s="46"/>
      <c r="CU488" s="46"/>
      <c r="CV488" s="46"/>
      <c r="CW488" s="46"/>
      <c r="CX488" s="46"/>
      <c r="CY488" s="46"/>
      <c r="CZ488" s="46"/>
      <c r="DA488" s="46"/>
      <c r="DB488" s="46"/>
      <c r="DC488" s="46"/>
      <c r="DD488" s="46"/>
      <c r="DE488" s="46"/>
      <c r="DF488" s="46"/>
      <c r="DG488" s="46"/>
      <c r="DH488" s="46"/>
      <c r="DI488" s="46"/>
      <c r="DJ488" s="46"/>
      <c r="DK488" s="46"/>
      <c r="DL488" s="46"/>
      <c r="DM488" s="46"/>
      <c r="DN488" s="46"/>
      <c r="DO488" s="46"/>
      <c r="DP488" s="46"/>
      <c r="DQ488" s="46"/>
      <c r="DR488" s="46"/>
      <c r="DS488" s="46"/>
      <c r="DT488" s="46"/>
      <c r="DU488" s="46"/>
      <c r="DV488" s="46"/>
      <c r="DW488" s="46"/>
      <c r="DX488" s="46"/>
      <c r="DY488" s="46"/>
      <c r="DZ488" s="46"/>
      <c r="EA488" s="46"/>
      <c r="EB488" s="46"/>
      <c r="EC488" s="46"/>
      <c r="ED488" s="46"/>
      <c r="EE488" s="46"/>
      <c r="EF488" s="46"/>
      <c r="EG488" s="46"/>
      <c r="EH488" s="46"/>
      <c r="EI488" s="46"/>
      <c r="EJ488" s="46"/>
      <c r="EK488" s="46"/>
      <c r="EL488" s="46"/>
      <c r="EM488" s="46"/>
      <c r="EN488" s="46"/>
      <c r="EO488" s="46"/>
      <c r="EP488" s="46"/>
      <c r="EQ488" s="46"/>
      <c r="ER488" s="46"/>
      <c r="ES488" s="46"/>
      <c r="ET488" s="46"/>
      <c r="EU488" s="46"/>
      <c r="EV488" s="46"/>
      <c r="EW488" s="46"/>
      <c r="EX488" s="46"/>
      <c r="EY488" s="46"/>
      <c r="EZ488" s="46"/>
      <c r="FA488" s="46"/>
      <c r="FB488" s="46"/>
      <c r="FC488" s="46"/>
      <c r="FD488" s="46"/>
      <c r="FE488" s="46"/>
      <c r="FF488" s="46"/>
      <c r="FG488" s="46"/>
      <c r="FH488" s="46"/>
      <c r="FI488" s="46"/>
      <c r="FJ488" s="46"/>
      <c r="FK488" s="46"/>
      <c r="FL488" s="46"/>
      <c r="FM488" s="46"/>
      <c r="FN488" s="46"/>
      <c r="FO488" s="46"/>
      <c r="FP488" s="46"/>
      <c r="FQ488" s="46"/>
      <c r="FR488" s="46"/>
      <c r="FS488" s="46"/>
      <c r="FT488" s="46"/>
      <c r="FU488" s="46"/>
      <c r="FV488" s="46"/>
      <c r="FW488" s="46"/>
      <c r="FX488" s="46"/>
      <c r="FY488" s="46"/>
      <c r="FZ488" s="46"/>
      <c r="GA488" s="46"/>
      <c r="GB488" s="46"/>
      <c r="GC488" s="46"/>
      <c r="GD488" s="46"/>
      <c r="GE488" s="46"/>
      <c r="GF488" s="46"/>
      <c r="GG488" s="46"/>
      <c r="GH488" s="46"/>
      <c r="GI488" s="46"/>
      <c r="GJ488" s="46"/>
      <c r="GK488" s="46"/>
      <c r="GL488" s="46"/>
      <c r="GM488" s="46"/>
      <c r="GN488" s="46"/>
      <c r="GO488" s="46"/>
      <c r="GP488" s="46"/>
      <c r="GQ488" s="46"/>
      <c r="GR488" s="46"/>
      <c r="GS488" s="46"/>
      <c r="GT488" s="46"/>
      <c r="GU488" s="46"/>
      <c r="GV488" s="46"/>
      <c r="GW488" s="46"/>
      <c r="GX488" s="46"/>
      <c r="GY488" s="46"/>
      <c r="GZ488" s="46"/>
      <c r="HA488" s="46"/>
      <c r="HB488" s="46"/>
      <c r="HC488" s="46"/>
      <c r="HD488" s="46"/>
      <c r="HE488" s="46"/>
      <c r="HF488" s="46"/>
      <c r="HG488" s="46"/>
      <c r="HH488" s="46"/>
      <c r="HI488" s="46"/>
      <c r="HJ488" s="46"/>
      <c r="HK488" s="46"/>
      <c r="HL488" s="46"/>
      <c r="HM488" s="46"/>
      <c r="HN488" s="46"/>
      <c r="HO488" s="46"/>
      <c r="HP488" s="46"/>
      <c r="HQ488" s="46"/>
      <c r="HR488" s="46"/>
      <c r="HS488" s="46"/>
      <c r="HT488" s="46"/>
      <c r="HU488" s="46"/>
      <c r="HV488" s="46"/>
      <c r="HW488" s="46"/>
      <c r="HX488" s="46"/>
      <c r="HY488" s="46"/>
      <c r="HZ488" s="46"/>
      <c r="IA488" s="46"/>
      <c r="IB488" s="46"/>
      <c r="IC488" s="46"/>
      <c r="ID488" s="46"/>
      <c r="IE488" s="46"/>
      <c r="IF488" s="46"/>
      <c r="IG488" s="46"/>
      <c r="IH488" s="46"/>
      <c r="II488" s="46"/>
      <c r="IJ488" s="46"/>
      <c r="IK488" s="46"/>
      <c r="IL488" s="46"/>
      <c r="IM488" s="46"/>
      <c r="IN488" s="46"/>
      <c r="IO488" s="46"/>
      <c r="IP488" s="46"/>
      <c r="IQ488" s="46"/>
      <c r="IR488" s="46"/>
      <c r="IS488" s="46"/>
      <c r="IT488" s="46"/>
      <c r="IU488" s="46"/>
      <c r="IV488" s="46"/>
      <c r="IW488" s="46"/>
    </row>
    <row r="489" spans="1:257" s="1" customFormat="1" ht="9" customHeight="1">
      <c r="A489" s="43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44"/>
      <c r="AY489" s="44"/>
      <c r="AZ489" s="44"/>
      <c r="BA489" s="44"/>
      <c r="BB489" s="45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6"/>
      <c r="CD489" s="46"/>
      <c r="CE489" s="46"/>
      <c r="CF489" s="46"/>
      <c r="CG489" s="46"/>
      <c r="CH489" s="46"/>
      <c r="CI489" s="46"/>
      <c r="CJ489" s="46"/>
      <c r="CK489" s="46"/>
      <c r="CL489" s="46"/>
      <c r="CM489" s="46"/>
      <c r="CN489" s="46"/>
      <c r="CO489" s="46"/>
      <c r="CP489" s="46"/>
      <c r="CQ489" s="46"/>
      <c r="CR489" s="46"/>
      <c r="CS489" s="46"/>
      <c r="CT489" s="46"/>
      <c r="CU489" s="46"/>
      <c r="CV489" s="46"/>
      <c r="CW489" s="46"/>
      <c r="CX489" s="46"/>
      <c r="CY489" s="46"/>
      <c r="CZ489" s="46"/>
      <c r="DA489" s="46"/>
      <c r="DB489" s="46"/>
      <c r="DC489" s="46"/>
      <c r="DD489" s="46"/>
      <c r="DE489" s="46"/>
      <c r="DF489" s="46"/>
      <c r="DG489" s="46"/>
      <c r="DH489" s="46"/>
      <c r="DI489" s="46"/>
      <c r="DJ489" s="46"/>
      <c r="DK489" s="46"/>
      <c r="DL489" s="46"/>
      <c r="DM489" s="46"/>
      <c r="DN489" s="46"/>
      <c r="DO489" s="46"/>
      <c r="DP489" s="46"/>
      <c r="DQ489" s="46"/>
      <c r="DR489" s="46"/>
      <c r="DS489" s="46"/>
      <c r="DT489" s="46"/>
      <c r="DU489" s="46"/>
      <c r="DV489" s="46"/>
      <c r="DW489" s="46"/>
      <c r="DX489" s="46"/>
      <c r="DY489" s="46"/>
      <c r="DZ489" s="46"/>
      <c r="EA489" s="46"/>
      <c r="EB489" s="46"/>
      <c r="EC489" s="46"/>
      <c r="ED489" s="46"/>
      <c r="EE489" s="46"/>
      <c r="EF489" s="46"/>
      <c r="EG489" s="46"/>
      <c r="EH489" s="46"/>
      <c r="EI489" s="46"/>
      <c r="EJ489" s="46"/>
      <c r="EK489" s="46"/>
      <c r="EL489" s="46"/>
      <c r="EM489" s="46"/>
      <c r="EN489" s="46"/>
      <c r="EO489" s="46"/>
      <c r="EP489" s="46"/>
      <c r="EQ489" s="46"/>
      <c r="ER489" s="46"/>
      <c r="ES489" s="46"/>
      <c r="ET489" s="46"/>
      <c r="EU489" s="46"/>
      <c r="EV489" s="46"/>
      <c r="EW489" s="46"/>
      <c r="EX489" s="46"/>
      <c r="EY489" s="46"/>
      <c r="EZ489" s="46"/>
      <c r="FA489" s="46"/>
      <c r="FB489" s="46"/>
      <c r="FC489" s="46"/>
      <c r="FD489" s="46"/>
      <c r="FE489" s="46"/>
      <c r="FF489" s="46"/>
      <c r="FG489" s="46"/>
      <c r="FH489" s="46"/>
      <c r="FI489" s="46"/>
      <c r="FJ489" s="46"/>
      <c r="FK489" s="46"/>
      <c r="FL489" s="46"/>
      <c r="FM489" s="46"/>
      <c r="FN489" s="46"/>
      <c r="FO489" s="46"/>
      <c r="FP489" s="46"/>
      <c r="FQ489" s="46"/>
      <c r="FR489" s="46"/>
      <c r="FS489" s="46"/>
      <c r="FT489" s="46"/>
      <c r="FU489" s="46"/>
      <c r="FV489" s="46"/>
      <c r="FW489" s="46"/>
      <c r="FX489" s="46"/>
      <c r="FY489" s="46"/>
      <c r="FZ489" s="46"/>
      <c r="GA489" s="46"/>
      <c r="GB489" s="46"/>
      <c r="GC489" s="46"/>
      <c r="GD489" s="46"/>
      <c r="GE489" s="46"/>
      <c r="GF489" s="46"/>
      <c r="GG489" s="46"/>
      <c r="GH489" s="46"/>
      <c r="GI489" s="46"/>
      <c r="GJ489" s="46"/>
      <c r="GK489" s="46"/>
      <c r="GL489" s="46"/>
      <c r="GM489" s="46"/>
      <c r="GN489" s="46"/>
      <c r="GO489" s="46"/>
      <c r="GP489" s="46"/>
      <c r="GQ489" s="46"/>
      <c r="GR489" s="46"/>
      <c r="GS489" s="46"/>
      <c r="GT489" s="46"/>
      <c r="GU489" s="46"/>
      <c r="GV489" s="46"/>
      <c r="GW489" s="46"/>
      <c r="GX489" s="46"/>
      <c r="GY489" s="46"/>
      <c r="GZ489" s="46"/>
      <c r="HA489" s="46"/>
      <c r="HB489" s="46"/>
      <c r="HC489" s="46"/>
      <c r="HD489" s="46"/>
      <c r="HE489" s="46"/>
      <c r="HF489" s="46"/>
      <c r="HG489" s="46"/>
      <c r="HH489" s="46"/>
      <c r="HI489" s="46"/>
      <c r="HJ489" s="46"/>
      <c r="HK489" s="46"/>
      <c r="HL489" s="46"/>
      <c r="HM489" s="46"/>
      <c r="HN489" s="46"/>
      <c r="HO489" s="46"/>
      <c r="HP489" s="46"/>
      <c r="HQ489" s="46"/>
      <c r="HR489" s="46"/>
      <c r="HS489" s="46"/>
      <c r="HT489" s="46"/>
      <c r="HU489" s="46"/>
      <c r="HV489" s="46"/>
      <c r="HW489" s="46"/>
      <c r="HX489" s="46"/>
      <c r="HY489" s="46"/>
      <c r="HZ489" s="46"/>
      <c r="IA489" s="46"/>
      <c r="IB489" s="46"/>
      <c r="IC489" s="46"/>
      <c r="ID489" s="46"/>
      <c r="IE489" s="46"/>
      <c r="IF489" s="46"/>
      <c r="IG489" s="46"/>
      <c r="IH489" s="46"/>
      <c r="II489" s="46"/>
      <c r="IJ489" s="46"/>
      <c r="IK489" s="46"/>
      <c r="IL489" s="46"/>
      <c r="IM489" s="46"/>
      <c r="IN489" s="46"/>
      <c r="IO489" s="46"/>
      <c r="IP489" s="46"/>
      <c r="IQ489" s="46"/>
      <c r="IR489" s="46"/>
      <c r="IS489" s="46"/>
      <c r="IT489" s="46"/>
      <c r="IU489" s="46"/>
      <c r="IV489" s="46"/>
      <c r="IW489" s="46"/>
    </row>
    <row r="490" spans="1:257" s="1" customFormat="1" ht="9" customHeight="1">
      <c r="A490" s="43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44"/>
      <c r="AY490" s="44"/>
      <c r="AZ490" s="44"/>
      <c r="BA490" s="44"/>
      <c r="BB490" s="45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6"/>
      <c r="CD490" s="46"/>
      <c r="CE490" s="46"/>
      <c r="CF490" s="46"/>
      <c r="CG490" s="46"/>
      <c r="CH490" s="46"/>
      <c r="CI490" s="46"/>
      <c r="CJ490" s="46"/>
      <c r="CK490" s="46"/>
      <c r="CL490" s="46"/>
      <c r="CM490" s="46"/>
      <c r="CN490" s="46"/>
      <c r="CO490" s="46"/>
      <c r="CP490" s="46"/>
      <c r="CQ490" s="46"/>
      <c r="CR490" s="46"/>
      <c r="CS490" s="46"/>
      <c r="CT490" s="46"/>
      <c r="CU490" s="46"/>
      <c r="CV490" s="46"/>
      <c r="CW490" s="46"/>
      <c r="CX490" s="46"/>
      <c r="CY490" s="46"/>
      <c r="CZ490" s="46"/>
      <c r="DA490" s="46"/>
      <c r="DB490" s="46"/>
      <c r="DC490" s="46"/>
      <c r="DD490" s="46"/>
      <c r="DE490" s="46"/>
      <c r="DF490" s="46"/>
      <c r="DG490" s="46"/>
      <c r="DH490" s="46"/>
      <c r="DI490" s="46"/>
      <c r="DJ490" s="46"/>
      <c r="DK490" s="46"/>
      <c r="DL490" s="46"/>
      <c r="DM490" s="46"/>
      <c r="DN490" s="46"/>
      <c r="DO490" s="46"/>
      <c r="DP490" s="46"/>
      <c r="DQ490" s="46"/>
      <c r="DR490" s="46"/>
      <c r="DS490" s="46"/>
      <c r="DT490" s="46"/>
      <c r="DU490" s="46"/>
      <c r="DV490" s="46"/>
      <c r="DW490" s="46"/>
      <c r="DX490" s="46"/>
      <c r="DY490" s="46"/>
      <c r="DZ490" s="46"/>
      <c r="EA490" s="46"/>
      <c r="EB490" s="46"/>
      <c r="EC490" s="46"/>
      <c r="ED490" s="46"/>
      <c r="EE490" s="46"/>
      <c r="EF490" s="46"/>
      <c r="EG490" s="46"/>
      <c r="EH490" s="46"/>
      <c r="EI490" s="46"/>
      <c r="EJ490" s="46"/>
      <c r="EK490" s="46"/>
      <c r="EL490" s="46"/>
      <c r="EM490" s="46"/>
      <c r="EN490" s="46"/>
      <c r="EO490" s="46"/>
      <c r="EP490" s="46"/>
      <c r="EQ490" s="46"/>
      <c r="ER490" s="46"/>
      <c r="ES490" s="46"/>
      <c r="ET490" s="46"/>
      <c r="EU490" s="46"/>
      <c r="EV490" s="46"/>
      <c r="EW490" s="46"/>
      <c r="EX490" s="46"/>
      <c r="EY490" s="46"/>
      <c r="EZ490" s="46"/>
      <c r="FA490" s="46"/>
      <c r="FB490" s="46"/>
      <c r="FC490" s="46"/>
      <c r="FD490" s="46"/>
      <c r="FE490" s="46"/>
      <c r="FF490" s="46"/>
      <c r="FG490" s="46"/>
      <c r="FH490" s="46"/>
      <c r="FI490" s="46"/>
      <c r="FJ490" s="46"/>
      <c r="FK490" s="46"/>
      <c r="FL490" s="46"/>
      <c r="FM490" s="46"/>
      <c r="FN490" s="46"/>
      <c r="FO490" s="46"/>
      <c r="FP490" s="46"/>
      <c r="FQ490" s="46"/>
      <c r="FR490" s="46"/>
      <c r="FS490" s="46"/>
      <c r="FT490" s="46"/>
      <c r="FU490" s="46"/>
      <c r="FV490" s="46"/>
      <c r="FW490" s="46"/>
      <c r="FX490" s="46"/>
      <c r="FY490" s="46"/>
      <c r="FZ490" s="46"/>
      <c r="GA490" s="46"/>
      <c r="GB490" s="46"/>
      <c r="GC490" s="46"/>
      <c r="GD490" s="46"/>
      <c r="GE490" s="46"/>
      <c r="GF490" s="46"/>
      <c r="GG490" s="46"/>
      <c r="GH490" s="46"/>
      <c r="GI490" s="46"/>
      <c r="GJ490" s="46"/>
      <c r="GK490" s="46"/>
      <c r="GL490" s="46"/>
      <c r="GM490" s="46"/>
      <c r="GN490" s="46"/>
      <c r="GO490" s="46"/>
      <c r="GP490" s="46"/>
      <c r="GQ490" s="46"/>
      <c r="GR490" s="46"/>
      <c r="GS490" s="46"/>
      <c r="GT490" s="46"/>
      <c r="GU490" s="46"/>
      <c r="GV490" s="46"/>
      <c r="GW490" s="46"/>
      <c r="GX490" s="46"/>
      <c r="GY490" s="46"/>
      <c r="GZ490" s="46"/>
      <c r="HA490" s="46"/>
      <c r="HB490" s="46"/>
      <c r="HC490" s="46"/>
      <c r="HD490" s="46"/>
      <c r="HE490" s="46"/>
      <c r="HF490" s="46"/>
      <c r="HG490" s="46"/>
      <c r="HH490" s="46"/>
      <c r="HI490" s="46"/>
      <c r="HJ490" s="46"/>
      <c r="HK490" s="46"/>
      <c r="HL490" s="46"/>
      <c r="HM490" s="46"/>
      <c r="HN490" s="46"/>
      <c r="HO490" s="46"/>
      <c r="HP490" s="46"/>
      <c r="HQ490" s="46"/>
      <c r="HR490" s="46"/>
      <c r="HS490" s="46"/>
      <c r="HT490" s="46"/>
      <c r="HU490" s="46"/>
      <c r="HV490" s="46"/>
      <c r="HW490" s="46"/>
      <c r="HX490" s="46"/>
      <c r="HY490" s="46"/>
      <c r="HZ490" s="46"/>
      <c r="IA490" s="46"/>
      <c r="IB490" s="46"/>
      <c r="IC490" s="46"/>
      <c r="ID490" s="46"/>
      <c r="IE490" s="46"/>
      <c r="IF490" s="46"/>
      <c r="IG490" s="46"/>
      <c r="IH490" s="46"/>
      <c r="II490" s="46"/>
      <c r="IJ490" s="46"/>
      <c r="IK490" s="46"/>
      <c r="IL490" s="46"/>
      <c r="IM490" s="46"/>
      <c r="IN490" s="46"/>
      <c r="IO490" s="46"/>
      <c r="IP490" s="46"/>
      <c r="IQ490" s="46"/>
      <c r="IR490" s="46"/>
      <c r="IS490" s="46"/>
      <c r="IT490" s="46"/>
      <c r="IU490" s="46"/>
      <c r="IV490" s="46"/>
      <c r="IW490" s="46"/>
    </row>
    <row r="491" spans="1:257" s="1" customFormat="1" ht="9" customHeight="1">
      <c r="A491" s="43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44"/>
      <c r="AY491" s="44"/>
      <c r="AZ491" s="44"/>
      <c r="BA491" s="44"/>
      <c r="BB491" s="45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6"/>
      <c r="CD491" s="46"/>
      <c r="CE491" s="46"/>
      <c r="CF491" s="46"/>
      <c r="CG491" s="46"/>
      <c r="CH491" s="46"/>
      <c r="CI491" s="46"/>
      <c r="CJ491" s="46"/>
      <c r="CK491" s="46"/>
      <c r="CL491" s="46"/>
      <c r="CM491" s="46"/>
      <c r="CN491" s="46"/>
      <c r="CO491" s="46"/>
      <c r="CP491" s="46"/>
      <c r="CQ491" s="46"/>
      <c r="CR491" s="46"/>
      <c r="CS491" s="46"/>
      <c r="CT491" s="46"/>
      <c r="CU491" s="46"/>
      <c r="CV491" s="46"/>
      <c r="CW491" s="46"/>
      <c r="CX491" s="46"/>
      <c r="CY491" s="46"/>
      <c r="CZ491" s="46"/>
      <c r="DA491" s="46"/>
      <c r="DB491" s="46"/>
      <c r="DC491" s="46"/>
      <c r="DD491" s="46"/>
      <c r="DE491" s="46"/>
      <c r="DF491" s="46"/>
      <c r="DG491" s="46"/>
      <c r="DH491" s="46"/>
      <c r="DI491" s="46"/>
      <c r="DJ491" s="46"/>
      <c r="DK491" s="46"/>
      <c r="DL491" s="46"/>
      <c r="DM491" s="46"/>
      <c r="DN491" s="46"/>
      <c r="DO491" s="46"/>
      <c r="DP491" s="46"/>
      <c r="DQ491" s="46"/>
      <c r="DR491" s="46"/>
      <c r="DS491" s="46"/>
      <c r="DT491" s="46"/>
      <c r="DU491" s="46"/>
      <c r="DV491" s="46"/>
      <c r="DW491" s="46"/>
      <c r="DX491" s="46"/>
      <c r="DY491" s="46"/>
      <c r="DZ491" s="46"/>
      <c r="EA491" s="46"/>
      <c r="EB491" s="46"/>
      <c r="EC491" s="46"/>
      <c r="ED491" s="46"/>
      <c r="EE491" s="46"/>
      <c r="EF491" s="46"/>
      <c r="EG491" s="46"/>
      <c r="EH491" s="46"/>
      <c r="EI491" s="46"/>
      <c r="EJ491" s="46"/>
      <c r="EK491" s="46"/>
      <c r="EL491" s="46"/>
      <c r="EM491" s="46"/>
      <c r="EN491" s="46"/>
      <c r="EO491" s="46"/>
      <c r="EP491" s="46"/>
      <c r="EQ491" s="46"/>
      <c r="ER491" s="46"/>
      <c r="ES491" s="46"/>
      <c r="ET491" s="46"/>
      <c r="EU491" s="46"/>
      <c r="EV491" s="46"/>
      <c r="EW491" s="46"/>
      <c r="EX491" s="46"/>
      <c r="EY491" s="46"/>
      <c r="EZ491" s="46"/>
      <c r="FA491" s="46"/>
      <c r="FB491" s="46"/>
      <c r="FC491" s="46"/>
      <c r="FD491" s="46"/>
      <c r="FE491" s="46"/>
      <c r="FF491" s="46"/>
      <c r="FG491" s="46"/>
      <c r="FH491" s="46"/>
      <c r="FI491" s="46"/>
      <c r="FJ491" s="46"/>
      <c r="FK491" s="46"/>
      <c r="FL491" s="46"/>
      <c r="FM491" s="46"/>
      <c r="FN491" s="46"/>
      <c r="FO491" s="46"/>
      <c r="FP491" s="46"/>
      <c r="FQ491" s="46"/>
      <c r="FR491" s="46"/>
      <c r="FS491" s="46"/>
      <c r="FT491" s="46"/>
      <c r="FU491" s="46"/>
      <c r="FV491" s="46"/>
      <c r="FW491" s="46"/>
      <c r="FX491" s="46"/>
      <c r="FY491" s="46"/>
      <c r="FZ491" s="46"/>
      <c r="GA491" s="46"/>
      <c r="GB491" s="46"/>
      <c r="GC491" s="46"/>
      <c r="GD491" s="46"/>
      <c r="GE491" s="46"/>
      <c r="GF491" s="46"/>
      <c r="GG491" s="46"/>
      <c r="GH491" s="46"/>
      <c r="GI491" s="46"/>
      <c r="GJ491" s="46"/>
      <c r="GK491" s="46"/>
      <c r="GL491" s="46"/>
      <c r="GM491" s="46"/>
      <c r="GN491" s="46"/>
      <c r="GO491" s="46"/>
      <c r="GP491" s="46"/>
      <c r="GQ491" s="46"/>
      <c r="GR491" s="46"/>
      <c r="GS491" s="46"/>
      <c r="GT491" s="46"/>
      <c r="GU491" s="46"/>
      <c r="GV491" s="46"/>
      <c r="GW491" s="46"/>
      <c r="GX491" s="46"/>
      <c r="GY491" s="46"/>
      <c r="GZ491" s="46"/>
      <c r="HA491" s="46"/>
      <c r="HB491" s="46"/>
      <c r="HC491" s="46"/>
      <c r="HD491" s="46"/>
      <c r="HE491" s="46"/>
      <c r="HF491" s="46"/>
      <c r="HG491" s="46"/>
      <c r="HH491" s="46"/>
      <c r="HI491" s="46"/>
      <c r="HJ491" s="46"/>
      <c r="HK491" s="46"/>
      <c r="HL491" s="46"/>
      <c r="HM491" s="46"/>
      <c r="HN491" s="46"/>
      <c r="HO491" s="46"/>
      <c r="HP491" s="46"/>
      <c r="HQ491" s="46"/>
      <c r="HR491" s="46"/>
      <c r="HS491" s="46"/>
      <c r="HT491" s="46"/>
      <c r="HU491" s="46"/>
      <c r="HV491" s="46"/>
      <c r="HW491" s="46"/>
      <c r="HX491" s="46"/>
      <c r="HY491" s="46"/>
      <c r="HZ491" s="46"/>
      <c r="IA491" s="46"/>
      <c r="IB491" s="46"/>
      <c r="IC491" s="46"/>
      <c r="ID491" s="46"/>
      <c r="IE491" s="46"/>
      <c r="IF491" s="46"/>
      <c r="IG491" s="46"/>
      <c r="IH491" s="46"/>
      <c r="II491" s="46"/>
      <c r="IJ491" s="46"/>
      <c r="IK491" s="46"/>
      <c r="IL491" s="46"/>
      <c r="IM491" s="46"/>
      <c r="IN491" s="46"/>
      <c r="IO491" s="46"/>
      <c r="IP491" s="46"/>
      <c r="IQ491" s="46"/>
      <c r="IR491" s="46"/>
      <c r="IS491" s="46"/>
      <c r="IT491" s="46"/>
      <c r="IU491" s="46"/>
      <c r="IV491" s="46"/>
      <c r="IW491" s="46"/>
    </row>
    <row r="492" spans="1:257" s="1" customFormat="1" ht="9" customHeight="1">
      <c r="A492" s="43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44"/>
      <c r="AY492" s="44"/>
      <c r="AZ492" s="44"/>
      <c r="BA492" s="44"/>
      <c r="BB492" s="45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6"/>
      <c r="CD492" s="46"/>
      <c r="CE492" s="46"/>
      <c r="CF492" s="46"/>
      <c r="CG492" s="46"/>
      <c r="CH492" s="46"/>
      <c r="CI492" s="46"/>
      <c r="CJ492" s="46"/>
      <c r="CK492" s="46"/>
      <c r="CL492" s="46"/>
      <c r="CM492" s="46"/>
      <c r="CN492" s="46"/>
      <c r="CO492" s="46"/>
      <c r="CP492" s="46"/>
      <c r="CQ492" s="46"/>
      <c r="CR492" s="46"/>
      <c r="CS492" s="46"/>
      <c r="CT492" s="46"/>
      <c r="CU492" s="46"/>
      <c r="CV492" s="46"/>
      <c r="CW492" s="46"/>
      <c r="CX492" s="46"/>
      <c r="CY492" s="46"/>
      <c r="CZ492" s="46"/>
      <c r="DA492" s="46"/>
      <c r="DB492" s="46"/>
      <c r="DC492" s="46"/>
      <c r="DD492" s="46"/>
      <c r="DE492" s="46"/>
      <c r="DF492" s="46"/>
      <c r="DG492" s="46"/>
      <c r="DH492" s="46"/>
      <c r="DI492" s="46"/>
      <c r="DJ492" s="46"/>
      <c r="DK492" s="46"/>
      <c r="DL492" s="46"/>
      <c r="DM492" s="46"/>
      <c r="DN492" s="46"/>
      <c r="DO492" s="46"/>
      <c r="DP492" s="46"/>
      <c r="DQ492" s="46"/>
      <c r="DR492" s="46"/>
      <c r="DS492" s="46"/>
      <c r="DT492" s="46"/>
      <c r="DU492" s="46"/>
      <c r="DV492" s="46"/>
      <c r="DW492" s="46"/>
      <c r="DX492" s="46"/>
      <c r="DY492" s="46"/>
      <c r="DZ492" s="46"/>
      <c r="EA492" s="46"/>
      <c r="EB492" s="46"/>
      <c r="EC492" s="46"/>
      <c r="ED492" s="46"/>
      <c r="EE492" s="46"/>
      <c r="EF492" s="46"/>
      <c r="EG492" s="46"/>
      <c r="EH492" s="46"/>
      <c r="EI492" s="46"/>
      <c r="EJ492" s="46"/>
      <c r="EK492" s="46"/>
      <c r="EL492" s="46"/>
      <c r="EM492" s="46"/>
      <c r="EN492" s="46"/>
      <c r="EO492" s="46"/>
      <c r="EP492" s="46"/>
      <c r="EQ492" s="46"/>
      <c r="ER492" s="46"/>
      <c r="ES492" s="46"/>
      <c r="ET492" s="46"/>
      <c r="EU492" s="46"/>
      <c r="EV492" s="46"/>
      <c r="EW492" s="46"/>
      <c r="EX492" s="46"/>
      <c r="EY492" s="46"/>
      <c r="EZ492" s="46"/>
      <c r="FA492" s="46"/>
      <c r="FB492" s="46"/>
      <c r="FC492" s="46"/>
      <c r="FD492" s="46"/>
      <c r="FE492" s="46"/>
      <c r="FF492" s="46"/>
      <c r="FG492" s="46"/>
      <c r="FH492" s="46"/>
      <c r="FI492" s="46"/>
      <c r="FJ492" s="46"/>
      <c r="FK492" s="46"/>
      <c r="FL492" s="46"/>
      <c r="FM492" s="46"/>
      <c r="FN492" s="46"/>
      <c r="FO492" s="46"/>
      <c r="FP492" s="46"/>
      <c r="FQ492" s="46"/>
      <c r="FR492" s="46"/>
      <c r="FS492" s="46"/>
      <c r="FT492" s="46"/>
      <c r="FU492" s="46"/>
      <c r="FV492" s="46"/>
      <c r="FW492" s="46"/>
      <c r="FX492" s="46"/>
      <c r="FY492" s="46"/>
      <c r="FZ492" s="46"/>
      <c r="GA492" s="46"/>
      <c r="GB492" s="46"/>
      <c r="GC492" s="46"/>
      <c r="GD492" s="46"/>
      <c r="GE492" s="46"/>
      <c r="GF492" s="46"/>
      <c r="GG492" s="46"/>
      <c r="GH492" s="46"/>
      <c r="GI492" s="46"/>
      <c r="GJ492" s="46"/>
      <c r="GK492" s="46"/>
      <c r="GL492" s="46"/>
      <c r="GM492" s="46"/>
      <c r="GN492" s="46"/>
      <c r="GO492" s="46"/>
      <c r="GP492" s="46"/>
      <c r="GQ492" s="46"/>
      <c r="GR492" s="46"/>
      <c r="GS492" s="46"/>
      <c r="GT492" s="46"/>
      <c r="GU492" s="46"/>
      <c r="GV492" s="46"/>
      <c r="GW492" s="46"/>
      <c r="GX492" s="46"/>
      <c r="GY492" s="46"/>
      <c r="GZ492" s="46"/>
      <c r="HA492" s="46"/>
      <c r="HB492" s="46"/>
      <c r="HC492" s="46"/>
      <c r="HD492" s="46"/>
      <c r="HE492" s="46"/>
      <c r="HF492" s="46"/>
      <c r="HG492" s="46"/>
      <c r="HH492" s="46"/>
      <c r="HI492" s="46"/>
      <c r="HJ492" s="46"/>
      <c r="HK492" s="46"/>
      <c r="HL492" s="46"/>
      <c r="HM492" s="46"/>
      <c r="HN492" s="46"/>
      <c r="HO492" s="46"/>
      <c r="HP492" s="46"/>
      <c r="HQ492" s="46"/>
      <c r="HR492" s="46"/>
      <c r="HS492" s="46"/>
      <c r="HT492" s="46"/>
      <c r="HU492" s="46"/>
      <c r="HV492" s="46"/>
      <c r="HW492" s="46"/>
      <c r="HX492" s="46"/>
      <c r="HY492" s="46"/>
      <c r="HZ492" s="46"/>
      <c r="IA492" s="46"/>
      <c r="IB492" s="46"/>
      <c r="IC492" s="46"/>
      <c r="ID492" s="46"/>
      <c r="IE492" s="46"/>
      <c r="IF492" s="46"/>
      <c r="IG492" s="46"/>
      <c r="IH492" s="46"/>
      <c r="II492" s="46"/>
      <c r="IJ492" s="46"/>
      <c r="IK492" s="46"/>
      <c r="IL492" s="46"/>
      <c r="IM492" s="46"/>
      <c r="IN492" s="46"/>
      <c r="IO492" s="46"/>
      <c r="IP492" s="46"/>
      <c r="IQ492" s="46"/>
      <c r="IR492" s="46"/>
      <c r="IS492" s="46"/>
      <c r="IT492" s="46"/>
      <c r="IU492" s="46"/>
      <c r="IV492" s="46"/>
      <c r="IW492" s="46"/>
    </row>
    <row r="493" spans="1:257" s="1" customFormat="1" ht="9" customHeight="1">
      <c r="A493" s="43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44"/>
      <c r="AY493" s="44"/>
      <c r="AZ493" s="44"/>
      <c r="BA493" s="44"/>
      <c r="BB493" s="45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6"/>
      <c r="CD493" s="46"/>
      <c r="CE493" s="46"/>
      <c r="CF493" s="46"/>
      <c r="CG493" s="46"/>
      <c r="CH493" s="46"/>
      <c r="CI493" s="46"/>
      <c r="CJ493" s="46"/>
      <c r="CK493" s="46"/>
      <c r="CL493" s="46"/>
      <c r="CM493" s="46"/>
      <c r="CN493" s="46"/>
      <c r="CO493" s="46"/>
      <c r="CP493" s="46"/>
      <c r="CQ493" s="46"/>
      <c r="CR493" s="46"/>
      <c r="CS493" s="46"/>
      <c r="CT493" s="46"/>
      <c r="CU493" s="46"/>
      <c r="CV493" s="46"/>
      <c r="CW493" s="46"/>
      <c r="CX493" s="46"/>
      <c r="CY493" s="46"/>
      <c r="CZ493" s="46"/>
      <c r="DA493" s="46"/>
      <c r="DB493" s="46"/>
      <c r="DC493" s="46"/>
      <c r="DD493" s="46"/>
      <c r="DE493" s="46"/>
      <c r="DF493" s="46"/>
      <c r="DG493" s="46"/>
      <c r="DH493" s="46"/>
      <c r="DI493" s="46"/>
      <c r="DJ493" s="46"/>
      <c r="DK493" s="46"/>
      <c r="DL493" s="46"/>
      <c r="DM493" s="46"/>
      <c r="DN493" s="46"/>
      <c r="DO493" s="46"/>
      <c r="DP493" s="46"/>
      <c r="DQ493" s="46"/>
      <c r="DR493" s="46"/>
      <c r="DS493" s="46"/>
      <c r="DT493" s="46"/>
      <c r="DU493" s="46"/>
      <c r="DV493" s="46"/>
      <c r="DW493" s="46"/>
      <c r="DX493" s="46"/>
      <c r="DY493" s="46"/>
      <c r="DZ493" s="46"/>
      <c r="EA493" s="46"/>
      <c r="EB493" s="46"/>
      <c r="EC493" s="46"/>
      <c r="ED493" s="46"/>
      <c r="EE493" s="46"/>
      <c r="EF493" s="46"/>
      <c r="EG493" s="46"/>
      <c r="EH493" s="46"/>
      <c r="EI493" s="46"/>
      <c r="EJ493" s="46"/>
      <c r="EK493" s="46"/>
      <c r="EL493" s="46"/>
      <c r="EM493" s="46"/>
      <c r="EN493" s="46"/>
      <c r="EO493" s="46"/>
      <c r="EP493" s="46"/>
      <c r="EQ493" s="46"/>
      <c r="ER493" s="46"/>
      <c r="ES493" s="46"/>
      <c r="ET493" s="46"/>
      <c r="EU493" s="46"/>
      <c r="EV493" s="46"/>
      <c r="EW493" s="46"/>
      <c r="EX493" s="46"/>
      <c r="EY493" s="46"/>
      <c r="EZ493" s="46"/>
      <c r="FA493" s="46"/>
      <c r="FB493" s="46"/>
      <c r="FC493" s="46"/>
      <c r="FD493" s="46"/>
      <c r="FE493" s="46"/>
      <c r="FF493" s="46"/>
      <c r="FG493" s="46"/>
      <c r="FH493" s="46"/>
      <c r="FI493" s="46"/>
      <c r="FJ493" s="46"/>
      <c r="FK493" s="46"/>
      <c r="FL493" s="46"/>
      <c r="FM493" s="46"/>
      <c r="FN493" s="46"/>
      <c r="FO493" s="46"/>
      <c r="FP493" s="46"/>
      <c r="FQ493" s="46"/>
      <c r="FR493" s="46"/>
      <c r="FS493" s="46"/>
      <c r="FT493" s="46"/>
      <c r="FU493" s="46"/>
      <c r="FV493" s="46"/>
      <c r="FW493" s="46"/>
      <c r="FX493" s="46"/>
      <c r="FY493" s="46"/>
      <c r="FZ493" s="46"/>
      <c r="GA493" s="46"/>
      <c r="GB493" s="46"/>
      <c r="GC493" s="46"/>
      <c r="GD493" s="46"/>
      <c r="GE493" s="46"/>
      <c r="GF493" s="46"/>
      <c r="GG493" s="46"/>
      <c r="GH493" s="46"/>
      <c r="GI493" s="46"/>
      <c r="GJ493" s="46"/>
      <c r="GK493" s="46"/>
      <c r="GL493" s="46"/>
      <c r="GM493" s="46"/>
      <c r="GN493" s="46"/>
      <c r="GO493" s="46"/>
      <c r="GP493" s="46"/>
      <c r="GQ493" s="46"/>
      <c r="GR493" s="46"/>
      <c r="GS493" s="46"/>
      <c r="GT493" s="46"/>
      <c r="GU493" s="46"/>
      <c r="GV493" s="46"/>
      <c r="GW493" s="46"/>
      <c r="GX493" s="46"/>
      <c r="GY493" s="46"/>
      <c r="GZ493" s="46"/>
      <c r="HA493" s="46"/>
      <c r="HB493" s="46"/>
      <c r="HC493" s="46"/>
      <c r="HD493" s="46"/>
      <c r="HE493" s="46"/>
      <c r="HF493" s="46"/>
      <c r="HG493" s="46"/>
      <c r="HH493" s="46"/>
      <c r="HI493" s="46"/>
      <c r="HJ493" s="46"/>
      <c r="HK493" s="46"/>
      <c r="HL493" s="46"/>
      <c r="HM493" s="46"/>
      <c r="HN493" s="46"/>
      <c r="HO493" s="46"/>
      <c r="HP493" s="46"/>
      <c r="HQ493" s="46"/>
      <c r="HR493" s="46"/>
      <c r="HS493" s="46"/>
      <c r="HT493" s="46"/>
      <c r="HU493" s="46"/>
      <c r="HV493" s="46"/>
      <c r="HW493" s="46"/>
      <c r="HX493" s="46"/>
      <c r="HY493" s="46"/>
      <c r="HZ493" s="46"/>
      <c r="IA493" s="46"/>
      <c r="IB493" s="46"/>
      <c r="IC493" s="46"/>
      <c r="ID493" s="46"/>
      <c r="IE493" s="46"/>
      <c r="IF493" s="46"/>
      <c r="IG493" s="46"/>
      <c r="IH493" s="46"/>
      <c r="II493" s="46"/>
      <c r="IJ493" s="46"/>
      <c r="IK493" s="46"/>
      <c r="IL493" s="46"/>
      <c r="IM493" s="46"/>
      <c r="IN493" s="46"/>
      <c r="IO493" s="46"/>
      <c r="IP493" s="46"/>
      <c r="IQ493" s="46"/>
      <c r="IR493" s="46"/>
      <c r="IS493" s="46"/>
      <c r="IT493" s="46"/>
      <c r="IU493" s="46"/>
      <c r="IV493" s="46"/>
      <c r="IW493" s="46"/>
    </row>
    <row r="494" spans="1:257" s="1" customFormat="1" ht="9" customHeight="1">
      <c r="A494" s="43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44"/>
      <c r="AY494" s="44"/>
      <c r="AZ494" s="44"/>
      <c r="BA494" s="44"/>
      <c r="BB494" s="45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6"/>
      <c r="CD494" s="46"/>
      <c r="CE494" s="46"/>
      <c r="CF494" s="46"/>
      <c r="CG494" s="46"/>
      <c r="CH494" s="46"/>
      <c r="CI494" s="46"/>
      <c r="CJ494" s="46"/>
      <c r="CK494" s="46"/>
      <c r="CL494" s="46"/>
      <c r="CM494" s="46"/>
      <c r="CN494" s="46"/>
      <c r="CO494" s="46"/>
      <c r="CP494" s="46"/>
      <c r="CQ494" s="46"/>
      <c r="CR494" s="46"/>
      <c r="CS494" s="46"/>
      <c r="CT494" s="46"/>
      <c r="CU494" s="46"/>
      <c r="CV494" s="46"/>
      <c r="CW494" s="46"/>
      <c r="CX494" s="46"/>
      <c r="CY494" s="46"/>
      <c r="CZ494" s="46"/>
      <c r="DA494" s="46"/>
      <c r="DB494" s="46"/>
      <c r="DC494" s="46"/>
      <c r="DD494" s="46"/>
      <c r="DE494" s="46"/>
      <c r="DF494" s="46"/>
      <c r="DG494" s="46"/>
      <c r="DH494" s="46"/>
      <c r="DI494" s="46"/>
      <c r="DJ494" s="46"/>
      <c r="DK494" s="46"/>
      <c r="DL494" s="46"/>
      <c r="DM494" s="46"/>
      <c r="DN494" s="46"/>
      <c r="DO494" s="46"/>
      <c r="DP494" s="46"/>
      <c r="DQ494" s="46"/>
      <c r="DR494" s="46"/>
      <c r="DS494" s="46"/>
      <c r="DT494" s="46"/>
      <c r="DU494" s="46"/>
      <c r="DV494" s="46"/>
      <c r="DW494" s="46"/>
      <c r="DX494" s="46"/>
      <c r="DY494" s="46"/>
      <c r="DZ494" s="46"/>
      <c r="EA494" s="46"/>
      <c r="EB494" s="46"/>
      <c r="EC494" s="46"/>
      <c r="ED494" s="46"/>
      <c r="EE494" s="46"/>
      <c r="EF494" s="46"/>
      <c r="EG494" s="46"/>
      <c r="EH494" s="46"/>
      <c r="EI494" s="46"/>
      <c r="EJ494" s="46"/>
      <c r="EK494" s="46"/>
      <c r="EL494" s="46"/>
      <c r="EM494" s="46"/>
      <c r="EN494" s="46"/>
      <c r="EO494" s="46"/>
      <c r="EP494" s="46"/>
      <c r="EQ494" s="46"/>
      <c r="ER494" s="46"/>
      <c r="ES494" s="46"/>
      <c r="ET494" s="46"/>
      <c r="EU494" s="46"/>
      <c r="EV494" s="46"/>
      <c r="EW494" s="46"/>
      <c r="EX494" s="46"/>
      <c r="EY494" s="46"/>
      <c r="EZ494" s="46"/>
      <c r="FA494" s="46"/>
      <c r="FB494" s="46"/>
      <c r="FC494" s="46"/>
      <c r="FD494" s="46"/>
      <c r="FE494" s="46"/>
      <c r="FF494" s="46"/>
      <c r="FG494" s="46"/>
      <c r="FH494" s="46"/>
      <c r="FI494" s="46"/>
      <c r="FJ494" s="46"/>
      <c r="FK494" s="46"/>
      <c r="FL494" s="46"/>
      <c r="FM494" s="46"/>
      <c r="FN494" s="46"/>
      <c r="FO494" s="46"/>
      <c r="FP494" s="46"/>
      <c r="FQ494" s="46"/>
      <c r="FR494" s="46"/>
      <c r="FS494" s="46"/>
      <c r="FT494" s="46"/>
      <c r="FU494" s="46"/>
      <c r="FV494" s="46"/>
      <c r="FW494" s="46"/>
      <c r="FX494" s="46"/>
      <c r="FY494" s="46"/>
      <c r="FZ494" s="46"/>
      <c r="GA494" s="46"/>
      <c r="GB494" s="46"/>
      <c r="GC494" s="46"/>
      <c r="GD494" s="46"/>
      <c r="GE494" s="46"/>
      <c r="GF494" s="46"/>
      <c r="GG494" s="46"/>
      <c r="GH494" s="46"/>
      <c r="GI494" s="46"/>
      <c r="GJ494" s="46"/>
      <c r="GK494" s="46"/>
      <c r="GL494" s="46"/>
      <c r="GM494" s="46"/>
      <c r="GN494" s="46"/>
      <c r="GO494" s="46"/>
      <c r="GP494" s="46"/>
      <c r="GQ494" s="46"/>
      <c r="GR494" s="46"/>
      <c r="GS494" s="46"/>
      <c r="GT494" s="46"/>
      <c r="GU494" s="46"/>
      <c r="GV494" s="46"/>
      <c r="GW494" s="46"/>
      <c r="GX494" s="46"/>
      <c r="GY494" s="46"/>
      <c r="GZ494" s="46"/>
      <c r="HA494" s="46"/>
      <c r="HB494" s="46"/>
      <c r="HC494" s="46"/>
      <c r="HD494" s="46"/>
      <c r="HE494" s="46"/>
      <c r="HF494" s="46"/>
      <c r="HG494" s="46"/>
      <c r="HH494" s="46"/>
      <c r="HI494" s="46"/>
      <c r="HJ494" s="46"/>
      <c r="HK494" s="46"/>
      <c r="HL494" s="46"/>
      <c r="HM494" s="46"/>
      <c r="HN494" s="46"/>
      <c r="HO494" s="46"/>
      <c r="HP494" s="46"/>
      <c r="HQ494" s="46"/>
      <c r="HR494" s="46"/>
      <c r="HS494" s="46"/>
      <c r="HT494" s="46"/>
      <c r="HU494" s="46"/>
      <c r="HV494" s="46"/>
      <c r="HW494" s="46"/>
      <c r="HX494" s="46"/>
      <c r="HY494" s="46"/>
      <c r="HZ494" s="46"/>
      <c r="IA494" s="46"/>
      <c r="IB494" s="46"/>
      <c r="IC494" s="46"/>
      <c r="ID494" s="46"/>
      <c r="IE494" s="46"/>
      <c r="IF494" s="46"/>
      <c r="IG494" s="46"/>
      <c r="IH494" s="46"/>
      <c r="II494" s="46"/>
      <c r="IJ494" s="46"/>
      <c r="IK494" s="46"/>
      <c r="IL494" s="46"/>
      <c r="IM494" s="46"/>
      <c r="IN494" s="46"/>
      <c r="IO494" s="46"/>
      <c r="IP494" s="46"/>
      <c r="IQ494" s="46"/>
      <c r="IR494" s="46"/>
      <c r="IS494" s="46"/>
      <c r="IT494" s="46"/>
      <c r="IU494" s="46"/>
      <c r="IV494" s="46"/>
      <c r="IW494" s="46"/>
    </row>
    <row r="495" spans="1:257" s="1" customFormat="1" ht="9" customHeight="1">
      <c r="A495" s="43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44"/>
      <c r="AY495" s="44"/>
      <c r="AZ495" s="44"/>
      <c r="BA495" s="44"/>
      <c r="BB495" s="45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6"/>
      <c r="CD495" s="46"/>
      <c r="CE495" s="46"/>
      <c r="CF495" s="46"/>
      <c r="CG495" s="46"/>
      <c r="CH495" s="46"/>
      <c r="CI495" s="46"/>
      <c r="CJ495" s="46"/>
      <c r="CK495" s="46"/>
      <c r="CL495" s="46"/>
      <c r="CM495" s="46"/>
      <c r="CN495" s="46"/>
      <c r="CO495" s="46"/>
      <c r="CP495" s="46"/>
      <c r="CQ495" s="46"/>
      <c r="CR495" s="46"/>
      <c r="CS495" s="46"/>
      <c r="CT495" s="46"/>
      <c r="CU495" s="46"/>
      <c r="CV495" s="46"/>
      <c r="CW495" s="46"/>
      <c r="CX495" s="46"/>
      <c r="CY495" s="46"/>
      <c r="CZ495" s="46"/>
      <c r="DA495" s="46"/>
      <c r="DB495" s="46"/>
      <c r="DC495" s="46"/>
      <c r="DD495" s="46"/>
      <c r="DE495" s="46"/>
      <c r="DF495" s="46"/>
      <c r="DG495" s="46"/>
      <c r="DH495" s="46"/>
      <c r="DI495" s="46"/>
      <c r="DJ495" s="46"/>
      <c r="DK495" s="46"/>
      <c r="DL495" s="46"/>
      <c r="DM495" s="46"/>
      <c r="DN495" s="46"/>
      <c r="DO495" s="46"/>
      <c r="DP495" s="46"/>
      <c r="DQ495" s="46"/>
      <c r="DR495" s="46"/>
      <c r="DS495" s="46"/>
      <c r="DT495" s="46"/>
      <c r="DU495" s="46"/>
      <c r="DV495" s="46"/>
      <c r="DW495" s="46"/>
      <c r="DX495" s="46"/>
      <c r="DY495" s="46"/>
      <c r="DZ495" s="46"/>
      <c r="EA495" s="46"/>
      <c r="EB495" s="46"/>
      <c r="EC495" s="46"/>
      <c r="ED495" s="46"/>
      <c r="EE495" s="46"/>
      <c r="EF495" s="46"/>
      <c r="EG495" s="46"/>
      <c r="EH495" s="46"/>
      <c r="EI495" s="46"/>
      <c r="EJ495" s="46"/>
      <c r="EK495" s="46"/>
      <c r="EL495" s="46"/>
      <c r="EM495" s="46"/>
      <c r="EN495" s="46"/>
      <c r="EO495" s="46"/>
      <c r="EP495" s="46"/>
      <c r="EQ495" s="46"/>
      <c r="ER495" s="46"/>
      <c r="ES495" s="46"/>
      <c r="ET495" s="46"/>
      <c r="EU495" s="46"/>
      <c r="EV495" s="46"/>
      <c r="EW495" s="46"/>
      <c r="EX495" s="46"/>
      <c r="EY495" s="46"/>
      <c r="EZ495" s="46"/>
      <c r="FA495" s="46"/>
      <c r="FB495" s="46"/>
      <c r="FC495" s="46"/>
      <c r="FD495" s="46"/>
      <c r="FE495" s="46"/>
      <c r="FF495" s="46"/>
      <c r="FG495" s="46"/>
      <c r="FH495" s="46"/>
      <c r="FI495" s="46"/>
      <c r="FJ495" s="46"/>
      <c r="FK495" s="46"/>
      <c r="FL495" s="46"/>
      <c r="FM495" s="46"/>
      <c r="FN495" s="46"/>
      <c r="FO495" s="46"/>
      <c r="FP495" s="46"/>
      <c r="FQ495" s="46"/>
      <c r="FR495" s="46"/>
      <c r="FS495" s="46"/>
      <c r="FT495" s="46"/>
      <c r="FU495" s="46"/>
      <c r="FV495" s="46"/>
      <c r="FW495" s="46"/>
      <c r="FX495" s="46"/>
      <c r="FY495" s="46"/>
      <c r="FZ495" s="46"/>
      <c r="GA495" s="46"/>
      <c r="GB495" s="46"/>
      <c r="GC495" s="46"/>
      <c r="GD495" s="46"/>
      <c r="GE495" s="46"/>
      <c r="GF495" s="46"/>
      <c r="GG495" s="46"/>
      <c r="GH495" s="46"/>
      <c r="GI495" s="46"/>
      <c r="GJ495" s="46"/>
      <c r="GK495" s="46"/>
      <c r="GL495" s="46"/>
      <c r="GM495" s="46"/>
      <c r="GN495" s="46"/>
      <c r="GO495" s="46"/>
      <c r="GP495" s="46"/>
      <c r="GQ495" s="46"/>
      <c r="GR495" s="46"/>
      <c r="GS495" s="46"/>
      <c r="GT495" s="46"/>
      <c r="GU495" s="46"/>
      <c r="GV495" s="46"/>
      <c r="GW495" s="46"/>
      <c r="GX495" s="46"/>
      <c r="GY495" s="46"/>
      <c r="GZ495" s="46"/>
      <c r="HA495" s="46"/>
      <c r="HB495" s="46"/>
      <c r="HC495" s="46"/>
      <c r="HD495" s="46"/>
      <c r="HE495" s="46"/>
      <c r="HF495" s="46"/>
      <c r="HG495" s="46"/>
      <c r="HH495" s="46"/>
      <c r="HI495" s="46"/>
      <c r="HJ495" s="46"/>
      <c r="HK495" s="46"/>
      <c r="HL495" s="46"/>
      <c r="HM495" s="46"/>
      <c r="HN495" s="46"/>
      <c r="HO495" s="46"/>
      <c r="HP495" s="46"/>
      <c r="HQ495" s="46"/>
      <c r="HR495" s="46"/>
      <c r="HS495" s="46"/>
      <c r="HT495" s="46"/>
      <c r="HU495" s="46"/>
      <c r="HV495" s="46"/>
      <c r="HW495" s="46"/>
      <c r="HX495" s="46"/>
      <c r="HY495" s="46"/>
      <c r="HZ495" s="46"/>
      <c r="IA495" s="46"/>
      <c r="IB495" s="46"/>
      <c r="IC495" s="46"/>
      <c r="ID495" s="46"/>
      <c r="IE495" s="46"/>
      <c r="IF495" s="46"/>
      <c r="IG495" s="46"/>
      <c r="IH495" s="46"/>
      <c r="II495" s="46"/>
      <c r="IJ495" s="46"/>
      <c r="IK495" s="46"/>
      <c r="IL495" s="46"/>
      <c r="IM495" s="46"/>
      <c r="IN495" s="46"/>
      <c r="IO495" s="46"/>
      <c r="IP495" s="46"/>
      <c r="IQ495" s="46"/>
      <c r="IR495" s="46"/>
      <c r="IS495" s="46"/>
      <c r="IT495" s="46"/>
      <c r="IU495" s="46"/>
      <c r="IV495" s="46"/>
      <c r="IW495" s="46"/>
    </row>
    <row r="496" spans="1:257" s="1" customFormat="1" ht="9" customHeight="1">
      <c r="A496" s="43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44"/>
      <c r="AY496" s="44"/>
      <c r="AZ496" s="44"/>
      <c r="BA496" s="44"/>
      <c r="BB496" s="45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6"/>
      <c r="CD496" s="46"/>
      <c r="CE496" s="46"/>
      <c r="CF496" s="46"/>
      <c r="CG496" s="46"/>
      <c r="CH496" s="46"/>
      <c r="CI496" s="46"/>
      <c r="CJ496" s="46"/>
      <c r="CK496" s="46"/>
      <c r="CL496" s="46"/>
      <c r="CM496" s="46"/>
      <c r="CN496" s="46"/>
      <c r="CO496" s="46"/>
      <c r="CP496" s="46"/>
      <c r="CQ496" s="46"/>
      <c r="CR496" s="46"/>
      <c r="CS496" s="46"/>
      <c r="CT496" s="46"/>
      <c r="CU496" s="46"/>
      <c r="CV496" s="46"/>
      <c r="CW496" s="46"/>
      <c r="CX496" s="46"/>
      <c r="CY496" s="46"/>
      <c r="CZ496" s="46"/>
      <c r="DA496" s="46"/>
      <c r="DB496" s="46"/>
      <c r="DC496" s="46"/>
      <c r="DD496" s="46"/>
      <c r="DE496" s="46"/>
      <c r="DF496" s="46"/>
      <c r="DG496" s="46"/>
      <c r="DH496" s="46"/>
      <c r="DI496" s="46"/>
      <c r="DJ496" s="46"/>
      <c r="DK496" s="46"/>
      <c r="DL496" s="46"/>
      <c r="DM496" s="46"/>
      <c r="DN496" s="46"/>
      <c r="DO496" s="46"/>
      <c r="DP496" s="46"/>
      <c r="DQ496" s="46"/>
      <c r="DR496" s="46"/>
      <c r="DS496" s="46"/>
      <c r="DT496" s="46"/>
      <c r="DU496" s="46"/>
      <c r="DV496" s="46"/>
      <c r="DW496" s="46"/>
      <c r="DX496" s="46"/>
      <c r="DY496" s="46"/>
      <c r="DZ496" s="46"/>
      <c r="EA496" s="46"/>
      <c r="EB496" s="46"/>
      <c r="EC496" s="46"/>
      <c r="ED496" s="46"/>
      <c r="EE496" s="46"/>
      <c r="EF496" s="46"/>
      <c r="EG496" s="46"/>
      <c r="EH496" s="46"/>
      <c r="EI496" s="46"/>
      <c r="EJ496" s="46"/>
      <c r="EK496" s="46"/>
      <c r="EL496" s="46"/>
      <c r="EM496" s="46"/>
      <c r="EN496" s="46"/>
      <c r="EO496" s="46"/>
      <c r="EP496" s="46"/>
      <c r="EQ496" s="46"/>
      <c r="ER496" s="46"/>
      <c r="ES496" s="46"/>
      <c r="ET496" s="46"/>
      <c r="EU496" s="46"/>
      <c r="EV496" s="46"/>
      <c r="EW496" s="46"/>
      <c r="EX496" s="46"/>
      <c r="EY496" s="46"/>
      <c r="EZ496" s="46"/>
      <c r="FA496" s="46"/>
      <c r="FB496" s="46"/>
      <c r="FC496" s="46"/>
      <c r="FD496" s="46"/>
      <c r="FE496" s="46"/>
      <c r="FF496" s="46"/>
      <c r="FG496" s="46"/>
      <c r="FH496" s="46"/>
      <c r="FI496" s="46"/>
      <c r="FJ496" s="46"/>
      <c r="FK496" s="46"/>
      <c r="FL496" s="46"/>
      <c r="FM496" s="46"/>
      <c r="FN496" s="46"/>
      <c r="FO496" s="46"/>
      <c r="FP496" s="46"/>
      <c r="FQ496" s="46"/>
      <c r="FR496" s="46"/>
      <c r="FS496" s="46"/>
      <c r="FT496" s="46"/>
      <c r="FU496" s="46"/>
      <c r="FV496" s="46"/>
      <c r="FW496" s="46"/>
      <c r="FX496" s="46"/>
      <c r="FY496" s="46"/>
      <c r="FZ496" s="46"/>
      <c r="GA496" s="46"/>
      <c r="GB496" s="46"/>
      <c r="GC496" s="46"/>
      <c r="GD496" s="46"/>
      <c r="GE496" s="46"/>
      <c r="GF496" s="46"/>
      <c r="GG496" s="46"/>
      <c r="GH496" s="46"/>
      <c r="GI496" s="46"/>
      <c r="GJ496" s="46"/>
      <c r="GK496" s="46"/>
      <c r="GL496" s="46"/>
      <c r="GM496" s="46"/>
      <c r="GN496" s="46"/>
      <c r="GO496" s="46"/>
      <c r="GP496" s="46"/>
      <c r="GQ496" s="46"/>
      <c r="GR496" s="46"/>
      <c r="GS496" s="46"/>
      <c r="GT496" s="46"/>
      <c r="GU496" s="46"/>
      <c r="GV496" s="46"/>
      <c r="GW496" s="46"/>
      <c r="GX496" s="46"/>
      <c r="GY496" s="46"/>
      <c r="GZ496" s="46"/>
      <c r="HA496" s="46"/>
      <c r="HB496" s="46"/>
      <c r="HC496" s="46"/>
      <c r="HD496" s="46"/>
      <c r="HE496" s="46"/>
      <c r="HF496" s="46"/>
      <c r="HG496" s="46"/>
      <c r="HH496" s="46"/>
      <c r="HI496" s="46"/>
      <c r="HJ496" s="46"/>
      <c r="HK496" s="46"/>
      <c r="HL496" s="46"/>
      <c r="HM496" s="46"/>
      <c r="HN496" s="46"/>
      <c r="HO496" s="46"/>
      <c r="HP496" s="46"/>
      <c r="HQ496" s="46"/>
      <c r="HR496" s="46"/>
      <c r="HS496" s="46"/>
      <c r="HT496" s="46"/>
      <c r="HU496" s="46"/>
      <c r="HV496" s="46"/>
      <c r="HW496" s="46"/>
      <c r="HX496" s="46"/>
      <c r="HY496" s="46"/>
      <c r="HZ496" s="46"/>
      <c r="IA496" s="46"/>
      <c r="IB496" s="46"/>
      <c r="IC496" s="46"/>
      <c r="ID496" s="46"/>
      <c r="IE496" s="46"/>
      <c r="IF496" s="46"/>
      <c r="IG496" s="46"/>
      <c r="IH496" s="46"/>
      <c r="II496" s="46"/>
      <c r="IJ496" s="46"/>
      <c r="IK496" s="46"/>
      <c r="IL496" s="46"/>
      <c r="IM496" s="46"/>
      <c r="IN496" s="46"/>
      <c r="IO496" s="46"/>
      <c r="IP496" s="46"/>
      <c r="IQ496" s="46"/>
      <c r="IR496" s="46"/>
      <c r="IS496" s="46"/>
      <c r="IT496" s="46"/>
      <c r="IU496" s="46"/>
      <c r="IV496" s="46"/>
      <c r="IW496" s="46"/>
    </row>
    <row r="497" spans="1:257" s="1" customFormat="1" ht="9" customHeight="1">
      <c r="A497" s="43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44"/>
      <c r="AY497" s="44"/>
      <c r="AZ497" s="44"/>
      <c r="BA497" s="44"/>
      <c r="BB497" s="45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6"/>
      <c r="CD497" s="46"/>
      <c r="CE497" s="46"/>
      <c r="CF497" s="46"/>
      <c r="CG497" s="46"/>
      <c r="CH497" s="46"/>
      <c r="CI497" s="46"/>
      <c r="CJ497" s="46"/>
      <c r="CK497" s="46"/>
      <c r="CL497" s="46"/>
      <c r="CM497" s="46"/>
      <c r="CN497" s="46"/>
      <c r="CO497" s="46"/>
      <c r="CP497" s="46"/>
      <c r="CQ497" s="46"/>
      <c r="CR497" s="46"/>
      <c r="CS497" s="46"/>
      <c r="CT497" s="46"/>
      <c r="CU497" s="46"/>
      <c r="CV497" s="46"/>
      <c r="CW497" s="46"/>
      <c r="CX497" s="46"/>
      <c r="CY497" s="46"/>
      <c r="CZ497" s="46"/>
      <c r="DA497" s="46"/>
      <c r="DB497" s="46"/>
      <c r="DC497" s="46"/>
      <c r="DD497" s="46"/>
      <c r="DE497" s="46"/>
      <c r="DF497" s="46"/>
      <c r="DG497" s="46"/>
      <c r="DH497" s="46"/>
      <c r="DI497" s="46"/>
      <c r="DJ497" s="46"/>
      <c r="DK497" s="46"/>
      <c r="DL497" s="46"/>
      <c r="DM497" s="46"/>
      <c r="DN497" s="46"/>
      <c r="DO497" s="46"/>
      <c r="DP497" s="46"/>
      <c r="DQ497" s="46"/>
      <c r="DR497" s="46"/>
      <c r="DS497" s="46"/>
      <c r="DT497" s="46"/>
      <c r="DU497" s="46"/>
      <c r="DV497" s="46"/>
      <c r="DW497" s="46"/>
      <c r="DX497" s="46"/>
      <c r="DY497" s="46"/>
      <c r="DZ497" s="46"/>
      <c r="EA497" s="46"/>
      <c r="EB497" s="46"/>
      <c r="EC497" s="46"/>
      <c r="ED497" s="46"/>
      <c r="EE497" s="46"/>
      <c r="EF497" s="46"/>
      <c r="EG497" s="46"/>
      <c r="EH497" s="46"/>
      <c r="EI497" s="46"/>
      <c r="EJ497" s="46"/>
      <c r="EK497" s="46"/>
      <c r="EL497" s="46"/>
      <c r="EM497" s="46"/>
      <c r="EN497" s="46"/>
      <c r="EO497" s="46"/>
      <c r="EP497" s="46"/>
      <c r="EQ497" s="46"/>
      <c r="ER497" s="46"/>
      <c r="ES497" s="46"/>
      <c r="ET497" s="46"/>
      <c r="EU497" s="46"/>
      <c r="EV497" s="46"/>
      <c r="EW497" s="46"/>
      <c r="EX497" s="46"/>
      <c r="EY497" s="46"/>
      <c r="EZ497" s="46"/>
      <c r="FA497" s="46"/>
      <c r="FB497" s="46"/>
      <c r="FC497" s="46"/>
      <c r="FD497" s="46"/>
      <c r="FE497" s="46"/>
      <c r="FF497" s="46"/>
      <c r="FG497" s="46"/>
      <c r="FH497" s="46"/>
      <c r="FI497" s="46"/>
      <c r="FJ497" s="46"/>
      <c r="FK497" s="46"/>
      <c r="FL497" s="46"/>
      <c r="FM497" s="46"/>
      <c r="FN497" s="46"/>
      <c r="FO497" s="46"/>
      <c r="FP497" s="46"/>
      <c r="FQ497" s="46"/>
      <c r="FR497" s="46"/>
      <c r="FS497" s="46"/>
      <c r="FT497" s="46"/>
      <c r="FU497" s="46"/>
      <c r="FV497" s="46"/>
      <c r="FW497" s="46"/>
      <c r="FX497" s="46"/>
      <c r="FY497" s="46"/>
      <c r="FZ497" s="46"/>
      <c r="GA497" s="46"/>
      <c r="GB497" s="46"/>
      <c r="GC497" s="46"/>
      <c r="GD497" s="46"/>
      <c r="GE497" s="46"/>
      <c r="GF497" s="46"/>
      <c r="GG497" s="46"/>
      <c r="GH497" s="46"/>
      <c r="GI497" s="46"/>
      <c r="GJ497" s="46"/>
      <c r="GK497" s="46"/>
      <c r="GL497" s="46"/>
      <c r="GM497" s="46"/>
      <c r="GN497" s="46"/>
      <c r="GO497" s="46"/>
      <c r="GP497" s="46"/>
      <c r="GQ497" s="46"/>
      <c r="GR497" s="46"/>
      <c r="GS497" s="46"/>
      <c r="GT497" s="46"/>
      <c r="GU497" s="46"/>
      <c r="GV497" s="46"/>
      <c r="GW497" s="46"/>
      <c r="GX497" s="46"/>
      <c r="GY497" s="46"/>
      <c r="GZ497" s="46"/>
      <c r="HA497" s="46"/>
      <c r="HB497" s="46"/>
      <c r="HC497" s="46"/>
      <c r="HD497" s="46"/>
      <c r="HE497" s="46"/>
      <c r="HF497" s="46"/>
      <c r="HG497" s="46"/>
      <c r="HH497" s="46"/>
      <c r="HI497" s="46"/>
      <c r="HJ497" s="46"/>
      <c r="HK497" s="46"/>
      <c r="HL497" s="46"/>
      <c r="HM497" s="46"/>
      <c r="HN497" s="46"/>
      <c r="HO497" s="46"/>
      <c r="HP497" s="46"/>
      <c r="HQ497" s="46"/>
      <c r="HR497" s="46"/>
      <c r="HS497" s="46"/>
      <c r="HT497" s="46"/>
      <c r="HU497" s="46"/>
      <c r="HV497" s="46"/>
      <c r="HW497" s="46"/>
      <c r="HX497" s="46"/>
      <c r="HY497" s="46"/>
      <c r="HZ497" s="46"/>
      <c r="IA497" s="46"/>
      <c r="IB497" s="46"/>
      <c r="IC497" s="46"/>
      <c r="ID497" s="46"/>
      <c r="IE497" s="46"/>
      <c r="IF497" s="46"/>
      <c r="IG497" s="46"/>
      <c r="IH497" s="46"/>
      <c r="II497" s="46"/>
      <c r="IJ497" s="46"/>
      <c r="IK497" s="46"/>
      <c r="IL497" s="46"/>
      <c r="IM497" s="46"/>
      <c r="IN497" s="46"/>
      <c r="IO497" s="46"/>
      <c r="IP497" s="46"/>
      <c r="IQ497" s="46"/>
      <c r="IR497" s="46"/>
      <c r="IS497" s="46"/>
      <c r="IT497" s="46"/>
      <c r="IU497" s="46"/>
      <c r="IV497" s="46"/>
      <c r="IW497" s="46"/>
    </row>
    <row r="498" spans="1:257" s="1" customFormat="1" ht="9" customHeight="1">
      <c r="A498" s="43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44"/>
      <c r="AY498" s="44"/>
      <c r="AZ498" s="44"/>
      <c r="BA498" s="44"/>
      <c r="BB498" s="45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6"/>
      <c r="CD498" s="46"/>
      <c r="CE498" s="46"/>
      <c r="CF498" s="46"/>
      <c r="CG498" s="46"/>
      <c r="CH498" s="46"/>
      <c r="CI498" s="46"/>
      <c r="CJ498" s="46"/>
      <c r="CK498" s="46"/>
      <c r="CL498" s="46"/>
      <c r="CM498" s="46"/>
      <c r="CN498" s="46"/>
      <c r="CO498" s="46"/>
      <c r="CP498" s="46"/>
      <c r="CQ498" s="46"/>
      <c r="CR498" s="46"/>
      <c r="CS498" s="46"/>
      <c r="CT498" s="46"/>
      <c r="CU498" s="46"/>
      <c r="CV498" s="46"/>
      <c r="CW498" s="46"/>
      <c r="CX498" s="46"/>
      <c r="CY498" s="46"/>
      <c r="CZ498" s="46"/>
      <c r="DA498" s="46"/>
      <c r="DB498" s="46"/>
      <c r="DC498" s="46"/>
      <c r="DD498" s="46"/>
      <c r="DE498" s="46"/>
      <c r="DF498" s="46"/>
      <c r="DG498" s="46"/>
      <c r="DH498" s="46"/>
      <c r="DI498" s="46"/>
      <c r="DJ498" s="46"/>
      <c r="DK498" s="46"/>
      <c r="DL498" s="46"/>
      <c r="DM498" s="46"/>
      <c r="DN498" s="46"/>
      <c r="DO498" s="46"/>
      <c r="DP498" s="46"/>
      <c r="DQ498" s="46"/>
      <c r="DR498" s="46"/>
      <c r="DS498" s="46"/>
      <c r="DT498" s="46"/>
      <c r="DU498" s="46"/>
      <c r="DV498" s="46"/>
      <c r="DW498" s="46"/>
      <c r="DX498" s="46"/>
      <c r="DY498" s="46"/>
      <c r="DZ498" s="46"/>
      <c r="EA498" s="46"/>
      <c r="EB498" s="46"/>
      <c r="EC498" s="46"/>
      <c r="ED498" s="46"/>
      <c r="EE498" s="46"/>
      <c r="EF498" s="46"/>
      <c r="EG498" s="46"/>
      <c r="EH498" s="46"/>
      <c r="EI498" s="46"/>
      <c r="EJ498" s="46"/>
      <c r="EK498" s="46"/>
      <c r="EL498" s="46"/>
      <c r="EM498" s="46"/>
      <c r="EN498" s="46"/>
      <c r="EO498" s="46"/>
      <c r="EP498" s="46"/>
      <c r="EQ498" s="46"/>
      <c r="ER498" s="46"/>
      <c r="ES498" s="46"/>
      <c r="ET498" s="46"/>
      <c r="EU498" s="46"/>
      <c r="EV498" s="46"/>
      <c r="EW498" s="46"/>
      <c r="EX498" s="46"/>
      <c r="EY498" s="46"/>
      <c r="EZ498" s="46"/>
      <c r="FA498" s="46"/>
      <c r="FB498" s="46"/>
      <c r="FC498" s="46"/>
      <c r="FD498" s="46"/>
      <c r="FE498" s="46"/>
      <c r="FF498" s="46"/>
      <c r="FG498" s="46"/>
      <c r="FH498" s="46"/>
      <c r="FI498" s="46"/>
      <c r="FJ498" s="46"/>
      <c r="FK498" s="46"/>
      <c r="FL498" s="46"/>
      <c r="FM498" s="46"/>
      <c r="FN498" s="46"/>
      <c r="FO498" s="46"/>
      <c r="FP498" s="46"/>
      <c r="FQ498" s="46"/>
      <c r="FR498" s="46"/>
      <c r="FS498" s="46"/>
      <c r="FT498" s="46"/>
      <c r="FU498" s="46"/>
      <c r="FV498" s="46"/>
      <c r="FW498" s="46"/>
      <c r="FX498" s="46"/>
      <c r="FY498" s="46"/>
      <c r="FZ498" s="46"/>
      <c r="GA498" s="46"/>
      <c r="GB498" s="46"/>
      <c r="GC498" s="46"/>
      <c r="GD498" s="46"/>
      <c r="GE498" s="46"/>
      <c r="GF498" s="46"/>
      <c r="GG498" s="46"/>
      <c r="GH498" s="46"/>
      <c r="GI498" s="46"/>
      <c r="GJ498" s="46"/>
      <c r="GK498" s="46"/>
      <c r="GL498" s="46"/>
      <c r="GM498" s="46"/>
      <c r="GN498" s="46"/>
      <c r="GO498" s="46"/>
      <c r="GP498" s="46"/>
      <c r="GQ498" s="46"/>
      <c r="GR498" s="46"/>
      <c r="GS498" s="46"/>
      <c r="GT498" s="46"/>
      <c r="GU498" s="46"/>
      <c r="GV498" s="46"/>
      <c r="GW498" s="46"/>
      <c r="GX498" s="46"/>
      <c r="GY498" s="46"/>
      <c r="GZ498" s="46"/>
      <c r="HA498" s="46"/>
      <c r="HB498" s="46"/>
      <c r="HC498" s="46"/>
      <c r="HD498" s="46"/>
      <c r="HE498" s="46"/>
      <c r="HF498" s="46"/>
      <c r="HG498" s="46"/>
      <c r="HH498" s="46"/>
      <c r="HI498" s="46"/>
      <c r="HJ498" s="46"/>
      <c r="HK498" s="46"/>
      <c r="HL498" s="46"/>
      <c r="HM498" s="46"/>
      <c r="HN498" s="46"/>
      <c r="HO498" s="46"/>
      <c r="HP498" s="46"/>
      <c r="HQ498" s="46"/>
      <c r="HR498" s="46"/>
      <c r="HS498" s="46"/>
      <c r="HT498" s="46"/>
      <c r="HU498" s="46"/>
      <c r="HV498" s="46"/>
      <c r="HW498" s="46"/>
      <c r="HX498" s="46"/>
      <c r="HY498" s="46"/>
      <c r="HZ498" s="46"/>
      <c r="IA498" s="46"/>
      <c r="IB498" s="46"/>
      <c r="IC498" s="46"/>
      <c r="ID498" s="46"/>
      <c r="IE498" s="46"/>
      <c r="IF498" s="46"/>
      <c r="IG498" s="46"/>
      <c r="IH498" s="46"/>
      <c r="II498" s="46"/>
      <c r="IJ498" s="46"/>
      <c r="IK498" s="46"/>
      <c r="IL498" s="46"/>
      <c r="IM498" s="46"/>
      <c r="IN498" s="46"/>
      <c r="IO498" s="46"/>
      <c r="IP498" s="46"/>
      <c r="IQ498" s="46"/>
      <c r="IR498" s="46"/>
      <c r="IS498" s="46"/>
      <c r="IT498" s="46"/>
      <c r="IU498" s="46"/>
      <c r="IV498" s="46"/>
      <c r="IW498" s="46"/>
    </row>
    <row r="499" spans="1:257" s="1" customFormat="1" ht="9" customHeight="1">
      <c r="A499" s="43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44"/>
      <c r="AY499" s="44"/>
      <c r="AZ499" s="44"/>
      <c r="BA499" s="44"/>
      <c r="BB499" s="45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6"/>
      <c r="CD499" s="46"/>
      <c r="CE499" s="46"/>
      <c r="CF499" s="46"/>
      <c r="CG499" s="46"/>
      <c r="CH499" s="46"/>
      <c r="CI499" s="46"/>
      <c r="CJ499" s="46"/>
      <c r="CK499" s="46"/>
      <c r="CL499" s="46"/>
      <c r="CM499" s="46"/>
      <c r="CN499" s="46"/>
      <c r="CO499" s="46"/>
      <c r="CP499" s="46"/>
      <c r="CQ499" s="46"/>
      <c r="CR499" s="46"/>
      <c r="CS499" s="46"/>
      <c r="CT499" s="46"/>
      <c r="CU499" s="46"/>
      <c r="CV499" s="46"/>
      <c r="CW499" s="46"/>
      <c r="CX499" s="46"/>
      <c r="CY499" s="46"/>
      <c r="CZ499" s="46"/>
      <c r="DA499" s="46"/>
      <c r="DB499" s="46"/>
      <c r="DC499" s="46"/>
      <c r="DD499" s="46"/>
      <c r="DE499" s="46"/>
      <c r="DF499" s="46"/>
      <c r="DG499" s="46"/>
      <c r="DH499" s="46"/>
      <c r="DI499" s="46"/>
      <c r="DJ499" s="46"/>
      <c r="DK499" s="46"/>
      <c r="DL499" s="46"/>
      <c r="DM499" s="46"/>
      <c r="DN499" s="46"/>
      <c r="DO499" s="46"/>
      <c r="DP499" s="46"/>
      <c r="DQ499" s="46"/>
      <c r="DR499" s="46"/>
      <c r="DS499" s="46"/>
      <c r="DT499" s="46"/>
      <c r="DU499" s="46"/>
      <c r="DV499" s="46"/>
      <c r="DW499" s="46"/>
      <c r="DX499" s="46"/>
      <c r="DY499" s="46"/>
      <c r="DZ499" s="46"/>
      <c r="EA499" s="46"/>
      <c r="EB499" s="46"/>
      <c r="EC499" s="46"/>
      <c r="ED499" s="46"/>
      <c r="EE499" s="46"/>
      <c r="EF499" s="46"/>
      <c r="EG499" s="46"/>
      <c r="EH499" s="46"/>
      <c r="EI499" s="46"/>
      <c r="EJ499" s="46"/>
      <c r="EK499" s="46"/>
      <c r="EL499" s="46"/>
      <c r="EM499" s="46"/>
      <c r="EN499" s="46"/>
      <c r="EO499" s="46"/>
      <c r="EP499" s="46"/>
      <c r="EQ499" s="46"/>
      <c r="ER499" s="46"/>
      <c r="ES499" s="46"/>
      <c r="ET499" s="46"/>
      <c r="EU499" s="46"/>
      <c r="EV499" s="46"/>
      <c r="EW499" s="46"/>
      <c r="EX499" s="46"/>
      <c r="EY499" s="46"/>
      <c r="EZ499" s="46"/>
      <c r="FA499" s="46"/>
      <c r="FB499" s="46"/>
      <c r="FC499" s="46"/>
      <c r="FD499" s="46"/>
      <c r="FE499" s="46"/>
      <c r="FF499" s="46"/>
      <c r="FG499" s="46"/>
      <c r="FH499" s="46"/>
      <c r="FI499" s="46"/>
      <c r="FJ499" s="46"/>
      <c r="FK499" s="46"/>
      <c r="FL499" s="46"/>
      <c r="FM499" s="46"/>
      <c r="FN499" s="46"/>
      <c r="FO499" s="46"/>
      <c r="FP499" s="46"/>
      <c r="FQ499" s="46"/>
      <c r="FR499" s="46"/>
      <c r="FS499" s="46"/>
      <c r="FT499" s="46"/>
      <c r="FU499" s="46"/>
      <c r="FV499" s="46"/>
      <c r="FW499" s="46"/>
      <c r="FX499" s="46"/>
      <c r="FY499" s="46"/>
      <c r="FZ499" s="46"/>
      <c r="GA499" s="46"/>
      <c r="GB499" s="46"/>
      <c r="GC499" s="46"/>
      <c r="GD499" s="46"/>
      <c r="GE499" s="46"/>
      <c r="GF499" s="46"/>
      <c r="GG499" s="46"/>
      <c r="GH499" s="46"/>
      <c r="GI499" s="46"/>
      <c r="GJ499" s="46"/>
      <c r="GK499" s="46"/>
      <c r="GL499" s="46"/>
      <c r="GM499" s="46"/>
      <c r="GN499" s="46"/>
      <c r="GO499" s="46"/>
      <c r="GP499" s="46"/>
      <c r="GQ499" s="46"/>
      <c r="GR499" s="46"/>
      <c r="GS499" s="46"/>
      <c r="GT499" s="46"/>
      <c r="GU499" s="46"/>
      <c r="GV499" s="46"/>
      <c r="GW499" s="46"/>
      <c r="GX499" s="46"/>
      <c r="GY499" s="46"/>
      <c r="GZ499" s="46"/>
      <c r="HA499" s="46"/>
      <c r="HB499" s="46"/>
      <c r="HC499" s="46"/>
      <c r="HD499" s="46"/>
      <c r="HE499" s="46"/>
      <c r="HF499" s="46"/>
      <c r="HG499" s="46"/>
      <c r="HH499" s="46"/>
      <c r="HI499" s="46"/>
      <c r="HJ499" s="46"/>
      <c r="HK499" s="46"/>
      <c r="HL499" s="46"/>
      <c r="HM499" s="46"/>
      <c r="HN499" s="46"/>
      <c r="HO499" s="46"/>
      <c r="HP499" s="46"/>
      <c r="HQ499" s="46"/>
      <c r="HR499" s="46"/>
      <c r="HS499" s="46"/>
      <c r="HT499" s="46"/>
      <c r="HU499" s="46"/>
      <c r="HV499" s="46"/>
      <c r="HW499" s="46"/>
      <c r="HX499" s="46"/>
      <c r="HY499" s="46"/>
      <c r="HZ499" s="46"/>
      <c r="IA499" s="46"/>
      <c r="IB499" s="46"/>
      <c r="IC499" s="46"/>
      <c r="ID499" s="46"/>
      <c r="IE499" s="46"/>
      <c r="IF499" s="46"/>
      <c r="IG499" s="46"/>
      <c r="IH499" s="46"/>
      <c r="II499" s="46"/>
      <c r="IJ499" s="46"/>
      <c r="IK499" s="46"/>
      <c r="IL499" s="46"/>
      <c r="IM499" s="46"/>
      <c r="IN499" s="46"/>
      <c r="IO499" s="46"/>
      <c r="IP499" s="46"/>
      <c r="IQ499" s="46"/>
      <c r="IR499" s="46"/>
      <c r="IS499" s="46"/>
      <c r="IT499" s="46"/>
      <c r="IU499" s="46"/>
      <c r="IV499" s="46"/>
      <c r="IW499" s="46"/>
    </row>
    <row r="500" spans="1:257" s="1" customFormat="1" ht="9" customHeight="1">
      <c r="A500" s="43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44"/>
      <c r="AY500" s="44"/>
      <c r="AZ500" s="44"/>
      <c r="BA500" s="44"/>
      <c r="BB500" s="45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6"/>
      <c r="CD500" s="46"/>
      <c r="CE500" s="46"/>
      <c r="CF500" s="46"/>
      <c r="CG500" s="46"/>
      <c r="CH500" s="46"/>
      <c r="CI500" s="46"/>
      <c r="CJ500" s="46"/>
      <c r="CK500" s="46"/>
      <c r="CL500" s="46"/>
      <c r="CM500" s="46"/>
      <c r="CN500" s="46"/>
      <c r="CO500" s="46"/>
      <c r="CP500" s="46"/>
      <c r="CQ500" s="46"/>
      <c r="CR500" s="46"/>
      <c r="CS500" s="46"/>
      <c r="CT500" s="46"/>
      <c r="CU500" s="46"/>
      <c r="CV500" s="46"/>
      <c r="CW500" s="46"/>
      <c r="CX500" s="46"/>
      <c r="CY500" s="46"/>
      <c r="CZ500" s="46"/>
      <c r="DA500" s="46"/>
      <c r="DB500" s="46"/>
      <c r="DC500" s="46"/>
      <c r="DD500" s="46"/>
      <c r="DE500" s="46"/>
      <c r="DF500" s="46"/>
      <c r="DG500" s="46"/>
      <c r="DH500" s="46"/>
      <c r="DI500" s="46"/>
      <c r="DJ500" s="46"/>
      <c r="DK500" s="46"/>
      <c r="DL500" s="46"/>
      <c r="DM500" s="46"/>
      <c r="DN500" s="46"/>
      <c r="DO500" s="46"/>
      <c r="DP500" s="46"/>
      <c r="DQ500" s="46"/>
      <c r="DR500" s="46"/>
      <c r="DS500" s="46"/>
      <c r="DT500" s="46"/>
      <c r="DU500" s="46"/>
      <c r="DV500" s="46"/>
      <c r="DW500" s="46"/>
      <c r="DX500" s="46"/>
      <c r="DY500" s="46"/>
      <c r="DZ500" s="46"/>
      <c r="EA500" s="46"/>
      <c r="EB500" s="46"/>
      <c r="EC500" s="46"/>
      <c r="ED500" s="46"/>
      <c r="EE500" s="46"/>
      <c r="EF500" s="46"/>
      <c r="EG500" s="46"/>
      <c r="EH500" s="46"/>
      <c r="EI500" s="46"/>
      <c r="EJ500" s="46"/>
      <c r="EK500" s="46"/>
      <c r="EL500" s="46"/>
      <c r="EM500" s="46"/>
      <c r="EN500" s="46"/>
      <c r="EO500" s="46"/>
      <c r="EP500" s="46"/>
      <c r="EQ500" s="46"/>
      <c r="ER500" s="46"/>
      <c r="ES500" s="46"/>
      <c r="ET500" s="46"/>
      <c r="EU500" s="46"/>
      <c r="EV500" s="46"/>
      <c r="EW500" s="46"/>
      <c r="EX500" s="46"/>
      <c r="EY500" s="46"/>
      <c r="EZ500" s="46"/>
      <c r="FA500" s="46"/>
      <c r="FB500" s="46"/>
      <c r="FC500" s="46"/>
      <c r="FD500" s="46"/>
      <c r="FE500" s="46"/>
      <c r="FF500" s="46"/>
      <c r="FG500" s="46"/>
      <c r="FH500" s="46"/>
      <c r="FI500" s="46"/>
      <c r="FJ500" s="46"/>
      <c r="FK500" s="46"/>
      <c r="FL500" s="46"/>
      <c r="FM500" s="46"/>
      <c r="FN500" s="46"/>
      <c r="FO500" s="46"/>
      <c r="FP500" s="46"/>
      <c r="FQ500" s="46"/>
      <c r="FR500" s="46"/>
      <c r="FS500" s="46"/>
      <c r="FT500" s="46"/>
      <c r="FU500" s="46"/>
      <c r="FV500" s="46"/>
      <c r="FW500" s="46"/>
      <c r="FX500" s="46"/>
      <c r="FY500" s="46"/>
      <c r="FZ500" s="46"/>
      <c r="GA500" s="46"/>
      <c r="GB500" s="46"/>
      <c r="GC500" s="46"/>
      <c r="GD500" s="46"/>
      <c r="GE500" s="46"/>
      <c r="GF500" s="46"/>
      <c r="GG500" s="46"/>
      <c r="GH500" s="46"/>
      <c r="GI500" s="46"/>
      <c r="GJ500" s="46"/>
      <c r="GK500" s="46"/>
      <c r="GL500" s="46"/>
      <c r="GM500" s="46"/>
      <c r="GN500" s="46"/>
      <c r="GO500" s="46"/>
      <c r="GP500" s="46"/>
      <c r="GQ500" s="46"/>
      <c r="GR500" s="46"/>
      <c r="GS500" s="46"/>
      <c r="GT500" s="46"/>
      <c r="GU500" s="46"/>
      <c r="GV500" s="46"/>
      <c r="GW500" s="46"/>
      <c r="GX500" s="46"/>
      <c r="GY500" s="46"/>
      <c r="GZ500" s="46"/>
      <c r="HA500" s="46"/>
      <c r="HB500" s="46"/>
      <c r="HC500" s="46"/>
      <c r="HD500" s="46"/>
      <c r="HE500" s="46"/>
      <c r="HF500" s="46"/>
      <c r="HG500" s="46"/>
      <c r="HH500" s="46"/>
      <c r="HI500" s="46"/>
      <c r="HJ500" s="46"/>
      <c r="HK500" s="46"/>
      <c r="HL500" s="46"/>
      <c r="HM500" s="46"/>
      <c r="HN500" s="46"/>
      <c r="HO500" s="46"/>
      <c r="HP500" s="46"/>
      <c r="HQ500" s="46"/>
      <c r="HR500" s="46"/>
      <c r="HS500" s="46"/>
      <c r="HT500" s="46"/>
      <c r="HU500" s="46"/>
      <c r="HV500" s="46"/>
      <c r="HW500" s="46"/>
      <c r="HX500" s="46"/>
      <c r="HY500" s="46"/>
      <c r="HZ500" s="46"/>
      <c r="IA500" s="46"/>
      <c r="IB500" s="46"/>
      <c r="IC500" s="46"/>
      <c r="ID500" s="46"/>
      <c r="IE500" s="46"/>
      <c r="IF500" s="46"/>
      <c r="IG500" s="46"/>
      <c r="IH500" s="46"/>
      <c r="II500" s="46"/>
      <c r="IJ500" s="46"/>
      <c r="IK500" s="46"/>
      <c r="IL500" s="46"/>
      <c r="IM500" s="46"/>
      <c r="IN500" s="46"/>
      <c r="IO500" s="46"/>
      <c r="IP500" s="46"/>
      <c r="IQ500" s="46"/>
      <c r="IR500" s="46"/>
      <c r="IS500" s="46"/>
      <c r="IT500" s="46"/>
      <c r="IU500" s="46"/>
      <c r="IV500" s="46"/>
      <c r="IW500" s="46"/>
    </row>
    <row r="501" spans="1:257" s="1" customFormat="1" ht="9" customHeight="1">
      <c r="A501" s="43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44"/>
      <c r="AY501" s="44"/>
      <c r="AZ501" s="44"/>
      <c r="BA501" s="44"/>
      <c r="BB501" s="45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6"/>
      <c r="CD501" s="46"/>
      <c r="CE501" s="46"/>
      <c r="CF501" s="46"/>
      <c r="CG501" s="46"/>
      <c r="CH501" s="46"/>
      <c r="CI501" s="46"/>
      <c r="CJ501" s="46"/>
      <c r="CK501" s="46"/>
      <c r="CL501" s="46"/>
      <c r="CM501" s="46"/>
      <c r="CN501" s="46"/>
      <c r="CO501" s="46"/>
      <c r="CP501" s="46"/>
      <c r="CQ501" s="46"/>
      <c r="CR501" s="46"/>
      <c r="CS501" s="46"/>
      <c r="CT501" s="46"/>
      <c r="CU501" s="46"/>
      <c r="CV501" s="46"/>
      <c r="CW501" s="46"/>
      <c r="CX501" s="46"/>
      <c r="CY501" s="46"/>
      <c r="CZ501" s="46"/>
      <c r="DA501" s="46"/>
      <c r="DB501" s="46"/>
      <c r="DC501" s="46"/>
      <c r="DD501" s="46"/>
      <c r="DE501" s="46"/>
      <c r="DF501" s="46"/>
      <c r="DG501" s="46"/>
      <c r="DH501" s="46"/>
      <c r="DI501" s="46"/>
      <c r="DJ501" s="46"/>
      <c r="DK501" s="46"/>
      <c r="DL501" s="46"/>
      <c r="DM501" s="46"/>
      <c r="DN501" s="46"/>
      <c r="DO501" s="46"/>
      <c r="DP501" s="46"/>
      <c r="DQ501" s="46"/>
      <c r="DR501" s="46"/>
      <c r="DS501" s="46"/>
      <c r="DT501" s="46"/>
      <c r="DU501" s="46"/>
      <c r="DV501" s="46"/>
      <c r="DW501" s="46"/>
      <c r="DX501" s="46"/>
      <c r="DY501" s="46"/>
      <c r="DZ501" s="46"/>
      <c r="EA501" s="46"/>
      <c r="EB501" s="46"/>
      <c r="EC501" s="46"/>
      <c r="ED501" s="46"/>
      <c r="EE501" s="46"/>
      <c r="EF501" s="46"/>
      <c r="EG501" s="46"/>
      <c r="EH501" s="46"/>
      <c r="EI501" s="46"/>
      <c r="EJ501" s="46"/>
      <c r="EK501" s="46"/>
      <c r="EL501" s="46"/>
      <c r="EM501" s="46"/>
      <c r="EN501" s="46"/>
      <c r="EO501" s="46"/>
      <c r="EP501" s="46"/>
      <c r="EQ501" s="46"/>
      <c r="ER501" s="46"/>
      <c r="ES501" s="46"/>
      <c r="ET501" s="46"/>
      <c r="EU501" s="46"/>
      <c r="EV501" s="46"/>
      <c r="EW501" s="46"/>
      <c r="EX501" s="46"/>
      <c r="EY501" s="46"/>
      <c r="EZ501" s="46"/>
      <c r="FA501" s="46"/>
      <c r="FB501" s="46"/>
      <c r="FC501" s="46"/>
      <c r="FD501" s="46"/>
      <c r="FE501" s="46"/>
      <c r="FF501" s="46"/>
      <c r="FG501" s="46"/>
      <c r="FH501" s="46"/>
      <c r="FI501" s="46"/>
      <c r="FJ501" s="46"/>
      <c r="FK501" s="46"/>
      <c r="FL501" s="46"/>
      <c r="FM501" s="46"/>
      <c r="FN501" s="46"/>
      <c r="FO501" s="46"/>
      <c r="FP501" s="46"/>
      <c r="FQ501" s="46"/>
      <c r="FR501" s="46"/>
      <c r="FS501" s="46"/>
      <c r="FT501" s="46"/>
      <c r="FU501" s="46"/>
      <c r="FV501" s="46"/>
      <c r="FW501" s="46"/>
      <c r="FX501" s="46"/>
      <c r="FY501" s="46"/>
      <c r="FZ501" s="46"/>
      <c r="GA501" s="46"/>
      <c r="GB501" s="46"/>
      <c r="GC501" s="46"/>
      <c r="GD501" s="46"/>
      <c r="GE501" s="46"/>
      <c r="GF501" s="46"/>
      <c r="GG501" s="46"/>
      <c r="GH501" s="46"/>
      <c r="GI501" s="46"/>
      <c r="GJ501" s="46"/>
      <c r="GK501" s="46"/>
      <c r="GL501" s="46"/>
      <c r="GM501" s="46"/>
      <c r="GN501" s="46"/>
      <c r="GO501" s="46"/>
      <c r="GP501" s="46"/>
      <c r="GQ501" s="46"/>
      <c r="GR501" s="46"/>
      <c r="GS501" s="46"/>
      <c r="GT501" s="46"/>
      <c r="GU501" s="46"/>
      <c r="GV501" s="46"/>
      <c r="GW501" s="46"/>
      <c r="GX501" s="46"/>
      <c r="GY501" s="46"/>
      <c r="GZ501" s="46"/>
      <c r="HA501" s="46"/>
      <c r="HB501" s="46"/>
      <c r="HC501" s="46"/>
      <c r="HD501" s="46"/>
      <c r="HE501" s="46"/>
      <c r="HF501" s="46"/>
      <c r="HG501" s="46"/>
      <c r="HH501" s="46"/>
      <c r="HI501" s="46"/>
      <c r="HJ501" s="46"/>
      <c r="HK501" s="46"/>
      <c r="HL501" s="46"/>
      <c r="HM501" s="46"/>
      <c r="HN501" s="46"/>
      <c r="HO501" s="46"/>
      <c r="HP501" s="46"/>
      <c r="HQ501" s="46"/>
      <c r="HR501" s="46"/>
      <c r="HS501" s="46"/>
      <c r="HT501" s="46"/>
      <c r="HU501" s="46"/>
      <c r="HV501" s="46"/>
      <c r="HW501" s="46"/>
      <c r="HX501" s="46"/>
      <c r="HY501" s="46"/>
      <c r="HZ501" s="46"/>
      <c r="IA501" s="46"/>
      <c r="IB501" s="46"/>
      <c r="IC501" s="46"/>
      <c r="ID501" s="46"/>
      <c r="IE501" s="46"/>
      <c r="IF501" s="46"/>
      <c r="IG501" s="46"/>
      <c r="IH501" s="46"/>
      <c r="II501" s="46"/>
      <c r="IJ501" s="46"/>
      <c r="IK501" s="46"/>
      <c r="IL501" s="46"/>
      <c r="IM501" s="46"/>
      <c r="IN501" s="46"/>
      <c r="IO501" s="46"/>
      <c r="IP501" s="46"/>
      <c r="IQ501" s="46"/>
      <c r="IR501" s="46"/>
      <c r="IS501" s="46"/>
      <c r="IT501" s="46"/>
      <c r="IU501" s="46"/>
      <c r="IV501" s="46"/>
      <c r="IW501" s="46"/>
    </row>
    <row r="502" spans="1:257" s="1" customFormat="1">
      <c r="A502" s="47"/>
      <c r="M502" s="47"/>
      <c r="N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</row>
    <row r="503" spans="1:257" s="1" customFormat="1">
      <c r="A503" s="47"/>
      <c r="M503" s="47"/>
      <c r="N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</row>
    <row r="504" spans="1:257" s="1" customFormat="1">
      <c r="A504" s="47"/>
      <c r="M504" s="47"/>
      <c r="N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</row>
    <row r="505" spans="1:257">
      <c r="Z505" s="1"/>
    </row>
  </sheetData>
  <mergeCells count="13">
    <mergeCell ref="BC5:BD5"/>
    <mergeCell ref="BE5:BF5"/>
    <mergeCell ref="BG5:BH5"/>
    <mergeCell ref="AV5:AY5"/>
    <mergeCell ref="AM5:AO5"/>
    <mergeCell ref="AP5:AR5"/>
    <mergeCell ref="AS5:AU5"/>
    <mergeCell ref="AJ5:AL5"/>
    <mergeCell ref="U5:W5"/>
    <mergeCell ref="X5:Z5"/>
    <mergeCell ref="AA5:AC5"/>
    <mergeCell ref="AD5:AF5"/>
    <mergeCell ref="AG5:AI5"/>
  </mergeCells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T372"/>
  <sheetViews>
    <sheetView showGridLines="0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I8" sqref="AI8"/>
    </sheetView>
  </sheetViews>
  <sheetFormatPr baseColWidth="10" defaultColWidth="11.42578125" defaultRowHeight="16.5"/>
  <cols>
    <col min="1" max="1" width="11.42578125" style="48"/>
    <col min="2" max="2" width="5.28515625" style="48" bestFit="1" customWidth="1"/>
    <col min="3" max="3" width="4.42578125" style="49" bestFit="1" customWidth="1"/>
    <col min="4" max="4" width="6" style="49" bestFit="1" customWidth="1"/>
    <col min="5" max="5" width="5.28515625" style="49" bestFit="1" customWidth="1"/>
    <col min="6" max="6" width="4.42578125" style="49" bestFit="1" customWidth="1"/>
    <col min="7" max="7" width="4.42578125" style="49" customWidth="1"/>
    <col min="8" max="8" width="5.5703125" style="49" customWidth="1"/>
    <col min="9" max="9" width="4.5703125" style="49" bestFit="1" customWidth="1"/>
    <col min="10" max="10" width="4.5703125" style="49" customWidth="1"/>
    <col min="11" max="11" width="5.5703125" style="49" bestFit="1" customWidth="1"/>
    <col min="12" max="12" width="3.28515625" style="49" bestFit="1" customWidth="1"/>
    <col min="13" max="13" width="3.28515625" style="49" customWidth="1"/>
    <col min="14" max="14" width="5.5703125" style="49" bestFit="1" customWidth="1"/>
    <col min="15" max="15" width="4.5703125" style="49" bestFit="1" customWidth="1"/>
    <col min="16" max="16" width="4.5703125" style="49" customWidth="1"/>
    <col min="17" max="18" width="6.42578125" style="49" bestFit="1" customWidth="1"/>
    <col min="19" max="19" width="6.7109375" style="49" bestFit="1" customWidth="1"/>
    <col min="20" max="20" width="6.7109375" style="49" customWidth="1"/>
    <col min="21" max="21" width="6.42578125" style="49" bestFit="1" customWidth="1"/>
    <col min="22" max="22" width="4.5703125" style="49" bestFit="1" customWidth="1"/>
    <col min="23" max="23" width="4.5703125" style="49" customWidth="1"/>
    <col min="24" max="24" width="5.5703125" style="49" bestFit="1" customWidth="1"/>
    <col min="25" max="25" width="4.5703125" style="49" bestFit="1" customWidth="1"/>
    <col min="26" max="26" width="4.5703125" style="49" customWidth="1"/>
    <col min="27" max="27" width="5.5703125" style="49" bestFit="1" customWidth="1"/>
    <col min="28" max="28" width="4.5703125" style="49" bestFit="1" customWidth="1"/>
    <col min="29" max="29" width="4.5703125" style="49" customWidth="1"/>
    <col min="30" max="30" width="5.5703125" style="49" bestFit="1" customWidth="1"/>
    <col min="31" max="31" width="4.5703125" style="49" bestFit="1" customWidth="1"/>
    <col min="32" max="32" width="4.5703125" style="49" customWidth="1"/>
    <col min="33" max="42" width="10.7109375" style="50" customWidth="1"/>
    <col min="43" max="44" width="12" style="49" customWidth="1"/>
    <col min="45" max="45" width="10.7109375" style="51" customWidth="1"/>
    <col min="46" max="46" width="10.7109375" style="52" customWidth="1"/>
    <col min="47" max="47" width="25.85546875" style="52" bestFit="1" customWidth="1"/>
    <col min="48" max="49" width="10.7109375" style="52" customWidth="1"/>
    <col min="50" max="16384" width="11.42578125" style="52"/>
  </cols>
  <sheetData>
    <row r="1" spans="1:46" ht="71.25" customHeight="1" thickBot="1">
      <c r="A1" s="243" t="s">
        <v>87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243"/>
      <c r="T1" s="243"/>
      <c r="U1" s="243"/>
      <c r="V1" s="243"/>
      <c r="W1" s="243"/>
      <c r="X1" s="243"/>
      <c r="Y1" s="243"/>
      <c r="Z1" s="243"/>
      <c r="AA1" s="243"/>
      <c r="AB1" s="243"/>
      <c r="AC1" s="243"/>
      <c r="AD1" s="243"/>
      <c r="AE1" s="243"/>
      <c r="AF1" s="243"/>
      <c r="AG1" s="243"/>
      <c r="AH1" s="243"/>
      <c r="AI1" s="243"/>
      <c r="AJ1" s="54"/>
      <c r="AK1" s="54"/>
      <c r="AL1" s="54"/>
      <c r="AM1" s="54"/>
      <c r="AN1" s="54"/>
      <c r="AO1" s="54"/>
      <c r="AP1" s="52"/>
      <c r="AS1" s="55"/>
    </row>
    <row r="2" spans="1:46" s="5" customFormat="1" ht="54" customHeight="1">
      <c r="A2" s="253">
        <f>Feuil1!D3</f>
        <v>44927</v>
      </c>
      <c r="B2" s="246" t="s">
        <v>88</v>
      </c>
      <c r="C2" s="247"/>
      <c r="D2" s="247"/>
      <c r="E2" s="247"/>
      <c r="F2" s="247"/>
      <c r="G2" s="248"/>
      <c r="H2" s="231" t="s">
        <v>89</v>
      </c>
      <c r="I2" s="232"/>
      <c r="J2" s="233"/>
      <c r="K2" s="231" t="s">
        <v>90</v>
      </c>
      <c r="L2" s="232"/>
      <c r="M2" s="232"/>
      <c r="N2" s="232"/>
      <c r="O2" s="232"/>
      <c r="P2" s="233"/>
      <c r="Q2" s="231" t="s">
        <v>91</v>
      </c>
      <c r="R2" s="232"/>
      <c r="S2" s="232"/>
      <c r="T2" s="232"/>
      <c r="U2" s="232"/>
      <c r="V2" s="232"/>
      <c r="W2" s="233"/>
      <c r="X2" s="231" t="s">
        <v>92</v>
      </c>
      <c r="Y2" s="232"/>
      <c r="Z2" s="232"/>
      <c r="AA2" s="232"/>
      <c r="AB2" s="232"/>
      <c r="AC2" s="232"/>
      <c r="AD2" s="232"/>
      <c r="AE2" s="232"/>
      <c r="AF2" s="232"/>
      <c r="AG2" s="232"/>
      <c r="AH2" s="233"/>
      <c r="AI2" s="244" t="s">
        <v>93</v>
      </c>
      <c r="AJ2" s="236" t="s">
        <v>94</v>
      </c>
      <c r="AK2" s="237"/>
      <c r="AL2" s="237"/>
      <c r="AM2" s="237"/>
      <c r="AN2" s="237"/>
      <c r="AO2" s="237"/>
      <c r="AP2" s="238"/>
      <c r="AQ2" s="234" t="s">
        <v>37</v>
      </c>
      <c r="AR2" s="241" t="s">
        <v>38</v>
      </c>
      <c r="AS2" s="239" t="s">
        <v>95</v>
      </c>
      <c r="AT2" s="239" t="s">
        <v>96</v>
      </c>
    </row>
    <row r="3" spans="1:46" s="5" customFormat="1" ht="51.75" customHeight="1" thickBot="1">
      <c r="A3" s="254"/>
      <c r="B3" s="231" t="s">
        <v>97</v>
      </c>
      <c r="C3" s="232"/>
      <c r="D3" s="233"/>
      <c r="E3" s="231" t="s">
        <v>98</v>
      </c>
      <c r="F3" s="232"/>
      <c r="G3" s="233"/>
      <c r="H3" s="231" t="s">
        <v>99</v>
      </c>
      <c r="I3" s="232"/>
      <c r="J3" s="233"/>
      <c r="K3" s="231" t="s">
        <v>100</v>
      </c>
      <c r="L3" s="232"/>
      <c r="M3" s="233"/>
      <c r="N3" s="231" t="s">
        <v>101</v>
      </c>
      <c r="O3" s="232"/>
      <c r="P3" s="233"/>
      <c r="Q3" s="57" t="s">
        <v>16</v>
      </c>
      <c r="R3" s="58" t="s">
        <v>17</v>
      </c>
      <c r="S3" s="252" t="s">
        <v>102</v>
      </c>
      <c r="T3" s="232"/>
      <c r="U3" s="249" t="s">
        <v>15</v>
      </c>
      <c r="V3" s="250"/>
      <c r="W3" s="251"/>
      <c r="X3" s="231" t="s">
        <v>103</v>
      </c>
      <c r="Y3" s="232"/>
      <c r="Z3" s="233"/>
      <c r="AA3" s="231" t="s">
        <v>104</v>
      </c>
      <c r="AB3" s="232"/>
      <c r="AC3" s="233"/>
      <c r="AD3" s="231" t="s">
        <v>105</v>
      </c>
      <c r="AE3" s="232"/>
      <c r="AF3" s="233"/>
      <c r="AG3" s="56" t="s">
        <v>106</v>
      </c>
      <c r="AH3" s="56" t="s">
        <v>30</v>
      </c>
      <c r="AI3" s="245"/>
      <c r="AJ3" s="59" t="s">
        <v>107</v>
      </c>
      <c r="AK3" s="60" t="s">
        <v>108</v>
      </c>
      <c r="AL3" s="60" t="s">
        <v>109</v>
      </c>
      <c r="AM3" s="60" t="s">
        <v>110</v>
      </c>
      <c r="AN3" s="61" t="s">
        <v>111</v>
      </c>
      <c r="AO3" s="62" t="s">
        <v>112</v>
      </c>
      <c r="AP3" s="63" t="s">
        <v>113</v>
      </c>
      <c r="AQ3" s="235"/>
      <c r="AR3" s="242"/>
      <c r="AS3" s="240"/>
      <c r="AT3" s="240"/>
    </row>
    <row r="4" spans="1:46" s="5" customFormat="1" ht="13.5" thickBot="1">
      <c r="A4" s="64" t="s">
        <v>85</v>
      </c>
      <c r="B4" s="65" t="s">
        <v>114</v>
      </c>
      <c r="C4" s="66" t="s">
        <v>115</v>
      </c>
      <c r="D4" s="67" t="s">
        <v>116</v>
      </c>
      <c r="E4" s="65" t="s">
        <v>114</v>
      </c>
      <c r="F4" s="66" t="s">
        <v>115</v>
      </c>
      <c r="G4" s="67" t="s">
        <v>116</v>
      </c>
      <c r="H4" s="65" t="s">
        <v>114</v>
      </c>
      <c r="I4" s="66" t="s">
        <v>115</v>
      </c>
      <c r="J4" s="67" t="s">
        <v>116</v>
      </c>
      <c r="K4" s="65" t="s">
        <v>114</v>
      </c>
      <c r="L4" s="66" t="s">
        <v>115</v>
      </c>
      <c r="M4" s="67" t="s">
        <v>116</v>
      </c>
      <c r="N4" s="65" t="s">
        <v>114</v>
      </c>
      <c r="O4" s="66" t="s">
        <v>115</v>
      </c>
      <c r="P4" s="67" t="s">
        <v>116</v>
      </c>
      <c r="Q4" s="68" t="s">
        <v>117</v>
      </c>
      <c r="R4" s="66" t="s">
        <v>117</v>
      </c>
      <c r="S4" s="66" t="s">
        <v>115</v>
      </c>
      <c r="T4" s="69" t="s">
        <v>116</v>
      </c>
      <c r="U4" s="68" t="s">
        <v>117</v>
      </c>
      <c r="V4" s="66" t="s">
        <v>115</v>
      </c>
      <c r="W4" s="67" t="s">
        <v>116</v>
      </c>
      <c r="X4" s="65" t="s">
        <v>114</v>
      </c>
      <c r="Y4" s="66" t="s">
        <v>115</v>
      </c>
      <c r="Z4" s="67" t="s">
        <v>116</v>
      </c>
      <c r="AA4" s="65" t="s">
        <v>114</v>
      </c>
      <c r="AB4" s="66" t="s">
        <v>115</v>
      </c>
      <c r="AC4" s="67" t="s">
        <v>116</v>
      </c>
      <c r="AD4" s="65" t="s">
        <v>114</v>
      </c>
      <c r="AE4" s="66" t="s">
        <v>115</v>
      </c>
      <c r="AF4" s="67" t="s">
        <v>116</v>
      </c>
      <c r="AG4" s="70" t="s">
        <v>115</v>
      </c>
      <c r="AH4" s="70" t="s">
        <v>115</v>
      </c>
      <c r="AI4" s="71" t="s">
        <v>115</v>
      </c>
      <c r="AJ4" s="72" t="s">
        <v>115</v>
      </c>
      <c r="AK4" s="73" t="s">
        <v>115</v>
      </c>
      <c r="AL4" s="73" t="s">
        <v>115</v>
      </c>
      <c r="AM4" s="73" t="s">
        <v>115</v>
      </c>
      <c r="AN4" s="74" t="s">
        <v>115</v>
      </c>
      <c r="AO4" s="75" t="s">
        <v>115</v>
      </c>
      <c r="AP4" s="76" t="s">
        <v>115</v>
      </c>
      <c r="AQ4" s="77" t="s">
        <v>118</v>
      </c>
      <c r="AR4" s="77" t="s">
        <v>118</v>
      </c>
      <c r="AS4" s="78" t="s">
        <v>115</v>
      </c>
      <c r="AT4" s="78" t="s">
        <v>115</v>
      </c>
    </row>
    <row r="5" spans="1:46" s="6" customFormat="1" ht="12.75">
      <c r="A5" s="79">
        <f>IF(Feuil1!A10="","",Feuil1!A10)</f>
        <v>44927</v>
      </c>
      <c r="B5" s="80">
        <f>Feuil1!BA10</f>
        <v>24</v>
      </c>
      <c r="C5" s="81">
        <f>IF(A5="","",Feuil1!B10)</f>
        <v>1971</v>
      </c>
      <c r="D5" s="82">
        <f>IFERROR(C5/B5,0)</f>
        <v>82.125</v>
      </c>
      <c r="E5" s="80">
        <f>Feuil1!BB10</f>
        <v>24</v>
      </c>
      <c r="F5" s="81">
        <f>IF(A5="","",Feuil1!C10)</f>
        <v>2202</v>
      </c>
      <c r="G5" s="82">
        <f>IFERROR(F5/E5,0)</f>
        <v>91.75</v>
      </c>
      <c r="H5" s="80">
        <f>Feuil1!AZ10</f>
        <v>23.5627777777778</v>
      </c>
      <c r="I5" s="81">
        <f>IF(A5="","",Feuil1!D10)</f>
        <v>3541.75</v>
      </c>
      <c r="J5" s="82">
        <f>IFERROR(I5/H5,0)</f>
        <v>150.31122533185567</v>
      </c>
      <c r="K5" s="80">
        <f>Feuil1!BL10</f>
        <v>0</v>
      </c>
      <c r="L5" s="81">
        <f t="shared" ref="L5:L68" si="0">IF(A5="","",0)</f>
        <v>0</v>
      </c>
      <c r="M5" s="82">
        <f>IFERROR(L5/K5,0)</f>
        <v>0</v>
      </c>
      <c r="N5" s="80">
        <f>Feuil1!BM10</f>
        <v>0</v>
      </c>
      <c r="O5" s="81">
        <f>IF(A5="","",Feuil1!F10)</f>
        <v>0</v>
      </c>
      <c r="P5" s="82">
        <f>IFERROR(O5/N5,0)</f>
        <v>0</v>
      </c>
      <c r="Q5" s="80">
        <f>Feuil1!BE10</f>
        <v>8.8877777777777798</v>
      </c>
      <c r="R5" s="81">
        <f>Feuil1!BG10</f>
        <v>5.4683333333333302</v>
      </c>
      <c r="S5" s="81">
        <f>IF(A5="","",Feuil1!G10)</f>
        <v>1771</v>
      </c>
      <c r="T5" s="83">
        <f>IFERROR(S5/(R5+Q5),0)</f>
        <v>123.36209898997718</v>
      </c>
      <c r="U5" s="80">
        <f>Feuil1!BC10</f>
        <v>18.280277777777801</v>
      </c>
      <c r="V5" s="81">
        <f>IF(A5="","",Feuil1!H10)</f>
        <v>2313</v>
      </c>
      <c r="W5" s="82">
        <f>IFERROR(V5/U5,0)</f>
        <v>126.52980595359281</v>
      </c>
      <c r="X5" s="80">
        <f>Feuil1!BK10</f>
        <v>20.818055555555599</v>
      </c>
      <c r="Y5" s="81">
        <f>IF(A5="","",Feuil1!I10)</f>
        <v>2314</v>
      </c>
      <c r="Z5" s="82">
        <f>IFERROR(Y5/X5,0)</f>
        <v>111.15351257588875</v>
      </c>
      <c r="AA5" s="80">
        <v>0</v>
      </c>
      <c r="AB5" s="81">
        <f>IF(A5="","",Feuil1!J10)</f>
        <v>941</v>
      </c>
      <c r="AC5" s="82">
        <f>IFERROR(AB5/AA5,0)</f>
        <v>0</v>
      </c>
      <c r="AD5" s="80">
        <f>Feuil1!BI10</f>
        <v>11.8944444444444</v>
      </c>
      <c r="AE5" s="81">
        <f>IF(A5="","",Feuil1!K10)</f>
        <v>766</v>
      </c>
      <c r="AF5" s="82">
        <f>IFERROR(AE5/AD5,0)</f>
        <v>64.399813171415474</v>
      </c>
      <c r="AG5" s="84">
        <f t="shared" ref="AG5:AG68" si="1">IF(A5="","",C5+F5+I5+L5+O5+S5+V5+Y5+AB5+AE5)</f>
        <v>15819.75</v>
      </c>
      <c r="AH5" s="85">
        <f>IF(Feuil1!L10=0,"",Feuil1!L10)</f>
        <v>15730</v>
      </c>
      <c r="AI5" s="86">
        <f t="shared" ref="AI5:AI68" si="2">IF(A5="","",AG5-AH5)</f>
        <v>89.75</v>
      </c>
      <c r="AJ5" s="87">
        <f>IF(A5="","",Feuil1!M10)</f>
        <v>9667</v>
      </c>
      <c r="AK5" s="88">
        <f>IF(A5="","",Feuil1!N10)</f>
        <v>0</v>
      </c>
      <c r="AL5" s="88">
        <f>IF(A5="","",Feuil1!O10)</f>
        <v>4047</v>
      </c>
      <c r="AM5" s="88">
        <f>IF(A5="","",Feuil1!P10)</f>
        <v>5427</v>
      </c>
      <c r="AN5" s="89">
        <f>IF(A5="","",Feuil1!Q10)</f>
        <v>3805</v>
      </c>
      <c r="AO5" s="90">
        <f t="shared" ref="AO5:AO24" si="3">IF(AH5="","",AJ5+AK5+AL5+AM5-AN5)</f>
        <v>15336</v>
      </c>
      <c r="AP5" s="91">
        <f t="shared" ref="AP5:AP23" si="4">IF(AH5="","",AH5-AO5)</f>
        <v>394</v>
      </c>
      <c r="AQ5" s="92">
        <f>IF(C5="","",Feuil1!S10)</f>
        <v>0</v>
      </c>
      <c r="AR5" s="92">
        <f>IF(F5="","",Feuil1!T10)</f>
        <v>0</v>
      </c>
      <c r="AS5" s="93">
        <v>13953</v>
      </c>
      <c r="AT5" s="88">
        <f>+AVERAGE($AS$5:AS5)</f>
        <v>13953</v>
      </c>
    </row>
    <row r="6" spans="1:46" s="6" customFormat="1" ht="12.75">
      <c r="A6" s="94">
        <f>IF(Feuil1!A11="","",Feuil1!A11)</f>
        <v>44928</v>
      </c>
      <c r="B6" s="87">
        <f>Feuil1!BA11</f>
        <v>24</v>
      </c>
      <c r="C6" s="88">
        <f>IF(A6="","",Feuil1!B11)</f>
        <v>1968</v>
      </c>
      <c r="D6" s="95">
        <f t="shared" ref="D6:D69" si="5">IFERROR(C6/B6,0)</f>
        <v>82</v>
      </c>
      <c r="E6" s="87">
        <f>Feuil1!BB11</f>
        <v>24</v>
      </c>
      <c r="F6" s="88">
        <f>IF(A6="","",Feuil1!C11)</f>
        <v>2198</v>
      </c>
      <c r="G6" s="95">
        <f t="shared" ref="G6:G69" si="6">IFERROR(F6/E6,0)</f>
        <v>91.583333333333329</v>
      </c>
      <c r="H6" s="87">
        <f>Feuil1!AZ11</f>
        <v>23.344444444444399</v>
      </c>
      <c r="I6" s="88">
        <f>IF(A6="","",Feuil1!D11)</f>
        <v>3499</v>
      </c>
      <c r="J6" s="95">
        <f t="shared" ref="J6:J69" si="7">IFERROR(I6/H6,0)</f>
        <v>149.88576868158049</v>
      </c>
      <c r="K6" s="87">
        <f>Feuil1!BL11</f>
        <v>0</v>
      </c>
      <c r="L6" s="88">
        <f t="shared" si="0"/>
        <v>0</v>
      </c>
      <c r="M6" s="95">
        <f t="shared" ref="M6:M69" si="8">IFERROR(L6/K6,0)</f>
        <v>0</v>
      </c>
      <c r="N6" s="87">
        <f>Feuil1!BM11</f>
        <v>0</v>
      </c>
      <c r="O6" s="88">
        <f>IF(A6="","",Feuil1!F11)</f>
        <v>0</v>
      </c>
      <c r="P6" s="95">
        <f t="shared" ref="P6:P69" si="9">IFERROR(O6/N6,0)</f>
        <v>0</v>
      </c>
      <c r="Q6" s="87">
        <f>Feuil1!BE11</f>
        <v>12.911666666666701</v>
      </c>
      <c r="R6" s="88">
        <f>Feuil1!BG11</f>
        <v>9.5175000000000001</v>
      </c>
      <c r="S6" s="88">
        <f>IF(A6="","",Feuil1!G11)</f>
        <v>2763</v>
      </c>
      <c r="T6" s="96">
        <f t="shared" ref="T6:T69" si="10">IFERROR(S6/(R6+Q6),0)</f>
        <v>123.18781348690301</v>
      </c>
      <c r="U6" s="87">
        <f>Feuil1!BC11</f>
        <v>19.772500000000001</v>
      </c>
      <c r="V6" s="88">
        <f>IF(A6="","",Feuil1!H11)</f>
        <v>2496</v>
      </c>
      <c r="W6" s="95">
        <f t="shared" ref="W6:W69" si="11">IFERROR(V6/U6,0)</f>
        <v>126.23593374636489</v>
      </c>
      <c r="X6" s="87">
        <f>Feuil1!BK11</f>
        <v>21.762222222222199</v>
      </c>
      <c r="Y6" s="88">
        <f>IF(A6="","",Feuil1!I11)</f>
        <v>2418</v>
      </c>
      <c r="Z6" s="95">
        <f t="shared" ref="Z6:Z69" si="12">IFERROR(Y6/X6,0)</f>
        <v>111.10997651383653</v>
      </c>
      <c r="AA6" s="87">
        <f>Feuil1!BJ11</f>
        <v>19.046666666666699</v>
      </c>
      <c r="AB6" s="88">
        <f>IF(A6="","",Feuil1!J11)</f>
        <v>1081</v>
      </c>
      <c r="AC6" s="95">
        <f t="shared" ref="AC6:AC69" si="13">IFERROR(AB6/AA6,0)</f>
        <v>56.755337766888246</v>
      </c>
      <c r="AD6" s="87">
        <f>Feuil1!BI11</f>
        <v>14.9194444444444</v>
      </c>
      <c r="AE6" s="88">
        <f>IF(A6="","",Feuil1!K11)</f>
        <v>965</v>
      </c>
      <c r="AF6" s="95">
        <f t="shared" ref="AF6:AF69" si="14">IFERROR(AE6/AD6,0)</f>
        <v>64.680692608453001</v>
      </c>
      <c r="AG6" s="91">
        <f t="shared" si="1"/>
        <v>17388</v>
      </c>
      <c r="AH6" s="85">
        <f>IF(Feuil1!L11=0,"",Feuil1!L11)</f>
        <v>17280</v>
      </c>
      <c r="AI6" s="97">
        <f t="shared" si="2"/>
        <v>108</v>
      </c>
      <c r="AJ6" s="87">
        <f>IF(A6="","",Feuil1!M11)</f>
        <v>10655</v>
      </c>
      <c r="AK6" s="88">
        <f>IF(A6="","",Feuil1!N11)</f>
        <v>0</v>
      </c>
      <c r="AL6" s="88">
        <f>IF(A6="","",Feuil1!O11)</f>
        <v>4175</v>
      </c>
      <c r="AM6" s="88">
        <f>IF(A6="","",Feuil1!P11)</f>
        <v>5632</v>
      </c>
      <c r="AN6" s="89">
        <f>IF(A6="","",Feuil1!Q11)</f>
        <v>3604</v>
      </c>
      <c r="AO6" s="90">
        <f t="shared" si="3"/>
        <v>16858</v>
      </c>
      <c r="AP6" s="91">
        <f t="shared" si="4"/>
        <v>422</v>
      </c>
      <c r="AQ6" s="92">
        <f>IF(C6="","",Feuil1!S11)</f>
        <v>4</v>
      </c>
      <c r="AR6" s="92">
        <f>IF(F6="","",Feuil1!T11)</f>
        <v>4.4000244140625</v>
      </c>
      <c r="AS6" s="93">
        <v>15286</v>
      </c>
      <c r="AT6" s="88">
        <f>+AVERAGE($AS$5:AS6)</f>
        <v>14619.5</v>
      </c>
    </row>
    <row r="7" spans="1:46" s="6" customFormat="1" ht="12.75">
      <c r="A7" s="94">
        <f>IF(Feuil1!A12="","",Feuil1!A12)</f>
        <v>44929</v>
      </c>
      <c r="B7" s="87">
        <f>Feuil1!BA12</f>
        <v>24</v>
      </c>
      <c r="C7" s="88">
        <f>IF(A7="","",Feuil1!B12)</f>
        <v>1968</v>
      </c>
      <c r="D7" s="95">
        <f t="shared" si="5"/>
        <v>82</v>
      </c>
      <c r="E7" s="87">
        <f>Feuil1!BB12</f>
        <v>24</v>
      </c>
      <c r="F7" s="88">
        <f>IF(A7="","",Feuil1!C12)</f>
        <v>2192</v>
      </c>
      <c r="G7" s="95">
        <f t="shared" si="6"/>
        <v>91.333333333333329</v>
      </c>
      <c r="H7" s="87">
        <f>Feuil1!AZ12</f>
        <v>24</v>
      </c>
      <c r="I7" s="88">
        <f>IF(A7="","",Feuil1!D12)</f>
        <v>3600.25</v>
      </c>
      <c r="J7" s="95">
        <f t="shared" si="7"/>
        <v>150.01041666666666</v>
      </c>
      <c r="K7" s="87">
        <f>Feuil1!BL12</f>
        <v>0</v>
      </c>
      <c r="L7" s="88">
        <f t="shared" si="0"/>
        <v>0</v>
      </c>
      <c r="M7" s="95">
        <f t="shared" si="8"/>
        <v>0</v>
      </c>
      <c r="N7" s="87">
        <f>Feuil1!BM12</f>
        <v>0</v>
      </c>
      <c r="O7" s="88">
        <f>IF(A7="","",Feuil1!F12)</f>
        <v>0</v>
      </c>
      <c r="P7" s="95">
        <f t="shared" si="9"/>
        <v>0</v>
      </c>
      <c r="Q7" s="87">
        <f>Feuil1!BE12</f>
        <v>12.7538888888889</v>
      </c>
      <c r="R7" s="88">
        <f>Feuil1!BG12</f>
        <v>9.0436111111111099</v>
      </c>
      <c r="S7" s="88">
        <f>IF(A7="","",Feuil1!G12)</f>
        <v>2678</v>
      </c>
      <c r="T7" s="96">
        <f t="shared" si="10"/>
        <v>122.85812593187286</v>
      </c>
      <c r="U7" s="87">
        <f>Feuil1!BC12</f>
        <v>20.996111111111102</v>
      </c>
      <c r="V7" s="88">
        <f>IF(A7="","",Feuil1!H12)</f>
        <v>2650</v>
      </c>
      <c r="W7" s="95">
        <f t="shared" si="11"/>
        <v>126.21384912549949</v>
      </c>
      <c r="X7" s="87">
        <f>Feuil1!BK12</f>
        <v>22.872222222222199</v>
      </c>
      <c r="Y7" s="88">
        <f>IF(A7="","",Feuil1!I12)</f>
        <v>2539</v>
      </c>
      <c r="Z7" s="95">
        <f t="shared" si="12"/>
        <v>111.0080155453001</v>
      </c>
      <c r="AA7" s="87">
        <f>Feuil1!BJ12</f>
        <v>19.906666666666698</v>
      </c>
      <c r="AB7" s="88">
        <f>IF(A7="","",Feuil1!J12)</f>
        <v>1138</v>
      </c>
      <c r="AC7" s="95">
        <f t="shared" si="13"/>
        <v>57.166778298727301</v>
      </c>
      <c r="AD7" s="87">
        <f>Feuil1!BI12</f>
        <v>16.233055555555602</v>
      </c>
      <c r="AE7" s="88">
        <f>IF(A7="","",Feuil1!K12)</f>
        <v>1049</v>
      </c>
      <c r="AF7" s="95">
        <f t="shared" si="14"/>
        <v>64.621228973801564</v>
      </c>
      <c r="AG7" s="91">
        <f t="shared" si="1"/>
        <v>17814.25</v>
      </c>
      <c r="AH7" s="85">
        <f>IF(Feuil1!L12=0,"",Feuil1!L12)</f>
        <v>17710</v>
      </c>
      <c r="AI7" s="97">
        <f t="shared" si="2"/>
        <v>104.25</v>
      </c>
      <c r="AJ7" s="87">
        <f>IF(A7="","",Feuil1!M12)</f>
        <v>11142</v>
      </c>
      <c r="AK7" s="88">
        <f>IF(A7="","",Feuil1!N12)</f>
        <v>0</v>
      </c>
      <c r="AL7" s="88">
        <f>IF(A7="","",Feuil1!O12)</f>
        <v>4110</v>
      </c>
      <c r="AM7" s="88">
        <f>IF(A7="","",Feuil1!P12)</f>
        <v>5611</v>
      </c>
      <c r="AN7" s="89">
        <f>IF(A7="","",Feuil1!Q12)</f>
        <v>3616</v>
      </c>
      <c r="AO7" s="90">
        <f t="shared" si="3"/>
        <v>17247</v>
      </c>
      <c r="AP7" s="91">
        <f t="shared" si="4"/>
        <v>463</v>
      </c>
      <c r="AQ7" s="92">
        <f>IF(C7="","",Feuil1!S12)</f>
        <v>0.5999755859375</v>
      </c>
      <c r="AR7" s="92">
        <f>IF(F7="","",Feuil1!T12)</f>
        <v>0.7999267578125</v>
      </c>
      <c r="AS7" s="93">
        <v>15562</v>
      </c>
      <c r="AT7" s="88">
        <f>+AVERAGE($AS$5:AS7)</f>
        <v>14933.666666666666</v>
      </c>
    </row>
    <row r="8" spans="1:46" s="6" customFormat="1" ht="12.75">
      <c r="A8" s="94">
        <f>IF(Feuil1!A13="","",Feuil1!A13)</f>
        <v>44930</v>
      </c>
      <c r="B8" s="87">
        <f>Feuil1!BA13</f>
        <v>24</v>
      </c>
      <c r="C8" s="88">
        <f>IF(A8="","",Feuil1!B13)</f>
        <v>1971</v>
      </c>
      <c r="D8" s="95">
        <f t="shared" si="5"/>
        <v>82.125</v>
      </c>
      <c r="E8" s="87">
        <f>Feuil1!BB13</f>
        <v>24</v>
      </c>
      <c r="F8" s="88">
        <f>IF(A8="","",Feuil1!C13)</f>
        <v>2185</v>
      </c>
      <c r="G8" s="95">
        <f t="shared" si="6"/>
        <v>91.041666666666671</v>
      </c>
      <c r="H8" s="87">
        <f>Feuil1!AZ13</f>
        <v>23.8541666666667</v>
      </c>
      <c r="I8" s="88">
        <f>IF(A8="","",Feuil1!D13)</f>
        <v>3588.25</v>
      </c>
      <c r="J8" s="95">
        <f t="shared" si="7"/>
        <v>150.4244541484714</v>
      </c>
      <c r="K8" s="87">
        <f>Feuil1!BL13</f>
        <v>0</v>
      </c>
      <c r="L8" s="88">
        <f t="shared" si="0"/>
        <v>0</v>
      </c>
      <c r="M8" s="95">
        <f t="shared" si="8"/>
        <v>0</v>
      </c>
      <c r="N8" s="87">
        <f>Feuil1!BM13</f>
        <v>0</v>
      </c>
      <c r="O8" s="88">
        <f>IF(A8="","",Feuil1!F13)</f>
        <v>0</v>
      </c>
      <c r="P8" s="95">
        <f t="shared" si="9"/>
        <v>0</v>
      </c>
      <c r="Q8" s="87">
        <f>Feuil1!BE13</f>
        <v>12.6177777777778</v>
      </c>
      <c r="R8" s="88">
        <f>Feuil1!BG13</f>
        <v>10.567777777777801</v>
      </c>
      <c r="S8" s="88">
        <f>IF(A8="","",Feuil1!G13)</f>
        <v>2854</v>
      </c>
      <c r="T8" s="96">
        <f t="shared" si="10"/>
        <v>123.093880289452</v>
      </c>
      <c r="U8" s="87">
        <f>Feuil1!BC13</f>
        <v>19.3061111111111</v>
      </c>
      <c r="V8" s="88">
        <f>IF(A8="","",Feuil1!H13)</f>
        <v>2435</v>
      </c>
      <c r="W8" s="95">
        <f t="shared" si="11"/>
        <v>126.12586688152867</v>
      </c>
      <c r="X8" s="87">
        <f>Feuil1!BK13</f>
        <v>21.654166666666701</v>
      </c>
      <c r="Y8" s="88">
        <f>IF(A8="","",Feuil1!I13)</f>
        <v>2398</v>
      </c>
      <c r="Z8" s="95">
        <f t="shared" si="12"/>
        <v>110.7408120069269</v>
      </c>
      <c r="AA8" s="87">
        <f>Feuil1!BJ13</f>
        <v>19.690277777777801</v>
      </c>
      <c r="AB8" s="88">
        <f>IF(A8="","",Feuil1!J13)</f>
        <v>1155</v>
      </c>
      <c r="AC8" s="95">
        <f t="shared" si="13"/>
        <v>58.65839035056775</v>
      </c>
      <c r="AD8" s="87">
        <f>Feuil1!BI13</f>
        <v>17.226666666666699</v>
      </c>
      <c r="AE8" s="88">
        <f>IF(A8="","",Feuil1!K13)</f>
        <v>1116</v>
      </c>
      <c r="AF8" s="95">
        <f t="shared" si="14"/>
        <v>64.783281733746009</v>
      </c>
      <c r="AG8" s="91">
        <f t="shared" si="1"/>
        <v>17702.25</v>
      </c>
      <c r="AH8" s="85">
        <f>IF(Feuil1!L13=0,"",Feuil1!L13)</f>
        <v>17590</v>
      </c>
      <c r="AI8" s="97">
        <f t="shared" si="2"/>
        <v>112.25</v>
      </c>
      <c r="AJ8" s="87">
        <f>IF(A8="","",Feuil1!M13)</f>
        <v>11264</v>
      </c>
      <c r="AK8" s="88">
        <f>IF(A8="","",Feuil1!N13)</f>
        <v>0</v>
      </c>
      <c r="AL8" s="88">
        <f>IF(A8="","",Feuil1!O13)</f>
        <v>4309</v>
      </c>
      <c r="AM8" s="88">
        <f>IF(A8="","",Feuil1!P13)</f>
        <v>5303</v>
      </c>
      <c r="AN8" s="89">
        <f>IF(A8="","",Feuil1!Q13)</f>
        <v>3740</v>
      </c>
      <c r="AO8" s="90">
        <f t="shared" si="3"/>
        <v>17136</v>
      </c>
      <c r="AP8" s="91">
        <f t="shared" si="4"/>
        <v>454</v>
      </c>
      <c r="AQ8" s="92">
        <f>IF(C8="","",Feuil1!S13)</f>
        <v>0</v>
      </c>
      <c r="AR8" s="92">
        <f>IF(F8="","",Feuil1!T13)</f>
        <v>0</v>
      </c>
      <c r="AS8" s="93">
        <v>15702</v>
      </c>
      <c r="AT8" s="88">
        <f>+AVERAGE($AS$5:AS8)</f>
        <v>15125.75</v>
      </c>
    </row>
    <row r="9" spans="1:46" s="6" customFormat="1" ht="12.75">
      <c r="A9" s="94">
        <f>IF(Feuil1!A14="","",Feuil1!A14)</f>
        <v>44931</v>
      </c>
      <c r="B9" s="87">
        <f>Feuil1!BA14</f>
        <v>23.963055555555599</v>
      </c>
      <c r="C9" s="88">
        <f>IF(A9="","",Feuil1!B14)</f>
        <v>1965</v>
      </c>
      <c r="D9" s="95">
        <f t="shared" si="5"/>
        <v>82.001228743320013</v>
      </c>
      <c r="E9" s="87">
        <f>Feuil1!BB14</f>
        <v>23.8963888888889</v>
      </c>
      <c r="F9" s="88">
        <f>IF(A9="","",Feuil1!C14)</f>
        <v>2171</v>
      </c>
      <c r="G9" s="95">
        <f t="shared" si="6"/>
        <v>90.850546921315356</v>
      </c>
      <c r="H9" s="87">
        <f>Feuil1!AZ14</f>
        <v>23.8963888888889</v>
      </c>
      <c r="I9" s="88">
        <f>IF(A9="","",Feuil1!D14)</f>
        <v>3585</v>
      </c>
      <c r="J9" s="95">
        <f t="shared" si="7"/>
        <v>150.022667302126</v>
      </c>
      <c r="K9" s="87">
        <f>Feuil1!BL14</f>
        <v>0</v>
      </c>
      <c r="L9" s="88">
        <f t="shared" si="0"/>
        <v>0</v>
      </c>
      <c r="M9" s="95">
        <f t="shared" si="8"/>
        <v>0</v>
      </c>
      <c r="N9" s="87">
        <f>Feuil1!BM14</f>
        <v>0</v>
      </c>
      <c r="O9" s="88">
        <f>IF(A9="","",Feuil1!F14)</f>
        <v>0</v>
      </c>
      <c r="P9" s="95">
        <f t="shared" si="9"/>
        <v>0</v>
      </c>
      <c r="Q9" s="87">
        <f>Feuil1!BE14</f>
        <v>10.723333333333301</v>
      </c>
      <c r="R9" s="88">
        <f>Feuil1!BG14</f>
        <v>10.9294444444444</v>
      </c>
      <c r="S9" s="88">
        <f>IF(A9="","",Feuil1!G14)</f>
        <v>2657</v>
      </c>
      <c r="T9" s="96">
        <f t="shared" si="10"/>
        <v>122.70942912123199</v>
      </c>
      <c r="U9" s="87">
        <f>Feuil1!BC14</f>
        <v>18.550833333333301</v>
      </c>
      <c r="V9" s="88">
        <f>IF(A9="","",Feuil1!H14)</f>
        <v>2332</v>
      </c>
      <c r="W9" s="95">
        <f t="shared" si="11"/>
        <v>125.70863842594694</v>
      </c>
      <c r="X9" s="87">
        <f>Feuil1!BK14</f>
        <v>22.1252777777778</v>
      </c>
      <c r="Y9" s="88">
        <f>IF(A9="","",Feuil1!I14)</f>
        <v>2447</v>
      </c>
      <c r="Z9" s="95">
        <f t="shared" si="12"/>
        <v>110.59748151310079</v>
      </c>
      <c r="AA9" s="87">
        <f>Feuil1!BJ14</f>
        <v>19.463333333333299</v>
      </c>
      <c r="AB9" s="88">
        <f>IF(A9="","",Feuil1!J14)</f>
        <v>1126</v>
      </c>
      <c r="AC9" s="95">
        <f t="shared" si="13"/>
        <v>57.852371981503786</v>
      </c>
      <c r="AD9" s="87">
        <f>Feuil1!BI14</f>
        <v>16.282777777777799</v>
      </c>
      <c r="AE9" s="88">
        <f>IF(A9="","",Feuil1!K14)</f>
        <v>1051</v>
      </c>
      <c r="AF9" s="95">
        <f t="shared" si="14"/>
        <v>64.546726261557794</v>
      </c>
      <c r="AG9" s="91">
        <f t="shared" si="1"/>
        <v>17334</v>
      </c>
      <c r="AH9" s="85">
        <f>IF(Feuil1!L14=0,"",Feuil1!L14)</f>
        <v>17220</v>
      </c>
      <c r="AI9" s="97">
        <f t="shared" si="2"/>
        <v>114</v>
      </c>
      <c r="AJ9" s="87">
        <f>IF(A9="","",Feuil1!M14)</f>
        <v>10833</v>
      </c>
      <c r="AK9" s="88">
        <f>IF(A9="","",Feuil1!N14)</f>
        <v>0</v>
      </c>
      <c r="AL9" s="88">
        <f>IF(A9="","",Feuil1!O14)</f>
        <v>4120</v>
      </c>
      <c r="AM9" s="88">
        <f>IF(A9="","",Feuil1!P14)</f>
        <v>5721</v>
      </c>
      <c r="AN9" s="89">
        <f>IF(A9="","",Feuil1!Q14)</f>
        <v>3881</v>
      </c>
      <c r="AO9" s="90">
        <f t="shared" si="3"/>
        <v>16793</v>
      </c>
      <c r="AP9" s="91">
        <f t="shared" si="4"/>
        <v>427</v>
      </c>
      <c r="AQ9" s="92">
        <f>IF(C9="","",Feuil1!S14)</f>
        <v>0</v>
      </c>
      <c r="AR9" s="92">
        <f>IF(F9="","",Feuil1!T14)</f>
        <v>0</v>
      </c>
      <c r="AS9" s="93">
        <v>15505</v>
      </c>
      <c r="AT9" s="88">
        <f>+AVERAGE($AS$5:AS9)</f>
        <v>15201.6</v>
      </c>
    </row>
    <row r="10" spans="1:46" s="6" customFormat="1" ht="12.75">
      <c r="A10" s="94">
        <f>IF(Feuil1!A15="","",Feuil1!A15)</f>
        <v>44932</v>
      </c>
      <c r="B10" s="87">
        <f>Feuil1!BA15</f>
        <v>23.9997222222222</v>
      </c>
      <c r="C10" s="88">
        <f>IF(A10="","",Feuil1!B15)</f>
        <v>1968</v>
      </c>
      <c r="D10" s="95">
        <f t="shared" si="5"/>
        <v>82.000949085058934</v>
      </c>
      <c r="E10" s="87">
        <f>Feuil1!BB15</f>
        <v>23.9997222222222</v>
      </c>
      <c r="F10" s="88">
        <f>IF(A10="","",Feuil1!C15)</f>
        <v>2179</v>
      </c>
      <c r="G10" s="95">
        <f t="shared" si="6"/>
        <v>90.792717508304577</v>
      </c>
      <c r="H10" s="87">
        <f>Feuil1!AZ15</f>
        <v>23.9997222222222</v>
      </c>
      <c r="I10" s="88">
        <f>IF(A10="","",Feuil1!D15)</f>
        <v>3603.25</v>
      </c>
      <c r="J10" s="95">
        <f t="shared" si="7"/>
        <v>150.13715436521269</v>
      </c>
      <c r="K10" s="87">
        <f>Feuil1!BL15</f>
        <v>0</v>
      </c>
      <c r="L10" s="88">
        <f t="shared" si="0"/>
        <v>0</v>
      </c>
      <c r="M10" s="95">
        <f t="shared" si="8"/>
        <v>0</v>
      </c>
      <c r="N10" s="87">
        <f>Feuil1!BM15</f>
        <v>0</v>
      </c>
      <c r="O10" s="88">
        <f>IF(A10="","",Feuil1!F15)</f>
        <v>0</v>
      </c>
      <c r="P10" s="95">
        <f t="shared" si="9"/>
        <v>0</v>
      </c>
      <c r="Q10" s="87">
        <f>Feuil1!BE15</f>
        <v>8.9019444444444407</v>
      </c>
      <c r="R10" s="88">
        <f>Feuil1!BG15</f>
        <v>12.5761111111111</v>
      </c>
      <c r="S10" s="88">
        <f>IF(A10="","",Feuil1!G15)</f>
        <v>2644</v>
      </c>
      <c r="T10" s="96">
        <f t="shared" si="10"/>
        <v>123.10239132965178</v>
      </c>
      <c r="U10" s="87">
        <f>Feuil1!BC15</f>
        <v>20.7558333333333</v>
      </c>
      <c r="V10" s="88">
        <f>IF(A10="","",Feuil1!H15)</f>
        <v>2617</v>
      </c>
      <c r="W10" s="95">
        <f t="shared" si="11"/>
        <v>126.08503633516703</v>
      </c>
      <c r="X10" s="87">
        <f>Feuil1!BK15</f>
        <v>22.598888888888901</v>
      </c>
      <c r="Y10" s="88">
        <f>IF(A10="","",Feuil1!I15)</f>
        <v>2505</v>
      </c>
      <c r="Z10" s="95">
        <f t="shared" si="12"/>
        <v>110.84615762820192</v>
      </c>
      <c r="AA10" s="87">
        <f>Feuil1!BJ15</f>
        <v>19.725000000000001</v>
      </c>
      <c r="AB10" s="88">
        <f>IF(A10="","",Feuil1!J15)</f>
        <v>1133</v>
      </c>
      <c r="AC10" s="95">
        <f t="shared" si="13"/>
        <v>57.439797211660327</v>
      </c>
      <c r="AD10" s="87">
        <f>Feuil1!BI15</f>
        <v>16.158611111111099</v>
      </c>
      <c r="AE10" s="88">
        <f>IF(A10="","",Feuil1!K15)</f>
        <v>1042</v>
      </c>
      <c r="AF10" s="95">
        <f t="shared" si="14"/>
        <v>64.485740317340301</v>
      </c>
      <c r="AG10" s="91">
        <f t="shared" si="1"/>
        <v>17691.25</v>
      </c>
      <c r="AH10" s="85">
        <f>IF(Feuil1!L15=0,"",Feuil1!L15)</f>
        <v>17590</v>
      </c>
      <c r="AI10" s="97">
        <f t="shared" si="2"/>
        <v>101.25</v>
      </c>
      <c r="AJ10" s="87">
        <f>IF(A10="","",Feuil1!M15)</f>
        <v>11250</v>
      </c>
      <c r="AK10" s="88">
        <f>IF(A10="","",Feuil1!N15)</f>
        <v>0</v>
      </c>
      <c r="AL10" s="88">
        <f>IF(A10="","",Feuil1!O15)</f>
        <v>4200</v>
      </c>
      <c r="AM10" s="88">
        <f>IF(A10="","",Feuil1!P15)</f>
        <v>5470</v>
      </c>
      <c r="AN10" s="89">
        <f>IF(A10="","",Feuil1!Q15)</f>
        <v>3787</v>
      </c>
      <c r="AO10" s="90">
        <f t="shared" si="3"/>
        <v>17133</v>
      </c>
      <c r="AP10" s="91">
        <f t="shared" si="4"/>
        <v>457</v>
      </c>
      <c r="AQ10" s="92">
        <f>IF(C10="","",Feuil1!S15)</f>
        <v>0</v>
      </c>
      <c r="AR10" s="92">
        <f>IF(F10="","",Feuil1!T15)</f>
        <v>0</v>
      </c>
      <c r="AS10" s="93">
        <v>15367</v>
      </c>
      <c r="AT10" s="88">
        <f>+AVERAGE($AS$5:AS10)</f>
        <v>15229.166666666666</v>
      </c>
    </row>
    <row r="11" spans="1:46" s="6" customFormat="1" ht="12.75">
      <c r="A11" s="94">
        <f>IF(Feuil1!A16="","",Feuil1!A16)</f>
        <v>44933</v>
      </c>
      <c r="B11" s="87">
        <f>Feuil1!BA16</f>
        <v>23.9997222222222</v>
      </c>
      <c r="C11" s="88">
        <f>IF(A11="","",Feuil1!B16)</f>
        <v>1968</v>
      </c>
      <c r="D11" s="95">
        <f t="shared" si="5"/>
        <v>82.000949085058934</v>
      </c>
      <c r="E11" s="87">
        <f>Feuil1!BB16</f>
        <v>23.9997222222222</v>
      </c>
      <c r="F11" s="88">
        <f>IF(A11="","",Feuil1!C16)</f>
        <v>2171</v>
      </c>
      <c r="G11" s="95">
        <f t="shared" si="6"/>
        <v>90.4593803169019</v>
      </c>
      <c r="H11" s="87">
        <f>Feuil1!AZ16</f>
        <v>23.816111111111098</v>
      </c>
      <c r="I11" s="88">
        <f>IF(A11="","",Feuil1!D16)</f>
        <v>3570</v>
      </c>
      <c r="J11" s="95">
        <f t="shared" si="7"/>
        <v>149.89852807389963</v>
      </c>
      <c r="K11" s="87">
        <f>Feuil1!BL16</f>
        <v>0</v>
      </c>
      <c r="L11" s="88">
        <f t="shared" si="0"/>
        <v>0</v>
      </c>
      <c r="M11" s="95">
        <f t="shared" si="8"/>
        <v>0</v>
      </c>
      <c r="N11" s="87">
        <f>Feuil1!BM16</f>
        <v>0</v>
      </c>
      <c r="O11" s="88">
        <f>IF(A11="","",Feuil1!F16)</f>
        <v>0</v>
      </c>
      <c r="P11" s="95">
        <f t="shared" si="9"/>
        <v>0</v>
      </c>
      <c r="Q11" s="87">
        <f>Feuil1!BE16</f>
        <v>9.1558333333333302</v>
      </c>
      <c r="R11" s="88">
        <f>Feuil1!BG16</f>
        <v>12.268333333333301</v>
      </c>
      <c r="S11" s="88">
        <f>IF(A11="","",Feuil1!G16)</f>
        <v>2631</v>
      </c>
      <c r="T11" s="96">
        <f t="shared" si="10"/>
        <v>122.80524330001188</v>
      </c>
      <c r="U11" s="87">
        <f>Feuil1!BC16</f>
        <v>19.4655555555556</v>
      </c>
      <c r="V11" s="88">
        <f>IF(A11="","",Feuil1!H16)</f>
        <v>2454</v>
      </c>
      <c r="W11" s="95">
        <f t="shared" si="11"/>
        <v>126.06883954563588</v>
      </c>
      <c r="X11" s="87">
        <f>Feuil1!BK16</f>
        <v>21.579722222222198</v>
      </c>
      <c r="Y11" s="88">
        <f>IF(A11="","",Feuil1!I16)</f>
        <v>2386</v>
      </c>
      <c r="Z11" s="95">
        <f t="shared" si="12"/>
        <v>110.56676149162678</v>
      </c>
      <c r="AA11" s="87">
        <f>Feuil1!BJ16</f>
        <v>18.046944444444399</v>
      </c>
      <c r="AB11" s="88">
        <f>IF(A11="","",Feuil1!J16)</f>
        <v>1026</v>
      </c>
      <c r="AC11" s="95">
        <f t="shared" si="13"/>
        <v>56.851729286275138</v>
      </c>
      <c r="AD11" s="87">
        <f>Feuil1!BI16</f>
        <v>14.485555555555599</v>
      </c>
      <c r="AE11" s="88">
        <f>IF(A11="","",Feuil1!K16)</f>
        <v>936</v>
      </c>
      <c r="AF11" s="95">
        <f t="shared" si="14"/>
        <v>64.616092659353953</v>
      </c>
      <c r="AG11" s="91">
        <f t="shared" si="1"/>
        <v>17142</v>
      </c>
      <c r="AH11" s="85">
        <f>IF(Feuil1!L16=0,"",Feuil1!L16)</f>
        <v>17030</v>
      </c>
      <c r="AI11" s="97">
        <f t="shared" si="2"/>
        <v>112</v>
      </c>
      <c r="AJ11" s="87">
        <f>IF(A11="","",Feuil1!M16)</f>
        <v>10431</v>
      </c>
      <c r="AK11" s="88">
        <f>IF(A11="","",Feuil1!N16)</f>
        <v>0</v>
      </c>
      <c r="AL11" s="88">
        <f>IF(A11="","",Feuil1!O16)</f>
        <v>4259</v>
      </c>
      <c r="AM11" s="88">
        <f>IF(A11="","",Feuil1!P16)</f>
        <v>5420</v>
      </c>
      <c r="AN11" s="89">
        <f>IF(A11="","",Feuil1!Q16)</f>
        <v>3496</v>
      </c>
      <c r="AO11" s="90">
        <f t="shared" si="3"/>
        <v>16614</v>
      </c>
      <c r="AP11" s="91">
        <f t="shared" si="4"/>
        <v>416</v>
      </c>
      <c r="AQ11" s="92">
        <f>IF(C11="","",Feuil1!S16)</f>
        <v>6.2000732421875</v>
      </c>
      <c r="AR11" s="92">
        <f>IF(F11="","",Feuil1!T16)</f>
        <v>5.60009765625</v>
      </c>
      <c r="AS11" s="93">
        <v>15455</v>
      </c>
      <c r="AT11" s="88">
        <f>+AVERAGE($AS$5:AS11)</f>
        <v>15261.428571428571</v>
      </c>
    </row>
    <row r="12" spans="1:46" s="6" customFormat="1" ht="12.75">
      <c r="A12" s="94">
        <f>IF(Feuil1!A17="","",Feuil1!A17)</f>
        <v>44934</v>
      </c>
      <c r="B12" s="87">
        <f>Feuil1!BA17</f>
        <v>23.9997222222222</v>
      </c>
      <c r="C12" s="88">
        <f>IF(A12="","",Feuil1!B17)</f>
        <v>1968</v>
      </c>
      <c r="D12" s="95">
        <f t="shared" si="5"/>
        <v>82.000949085058934</v>
      </c>
      <c r="E12" s="87">
        <f>Feuil1!BB17</f>
        <v>23.9997222222222</v>
      </c>
      <c r="F12" s="88">
        <f>IF(A12="","",Feuil1!C17)</f>
        <v>2161</v>
      </c>
      <c r="G12" s="95">
        <f t="shared" si="6"/>
        <v>90.042708827648553</v>
      </c>
      <c r="H12" s="87">
        <f>Feuil1!AZ17</f>
        <v>23.398888888888902</v>
      </c>
      <c r="I12" s="88">
        <f>IF(A12="","",Feuil1!D17)</f>
        <v>3508.5</v>
      </c>
      <c r="J12" s="95">
        <f t="shared" si="7"/>
        <v>149.94301723728563</v>
      </c>
      <c r="K12" s="87">
        <f>Feuil1!BL17</f>
        <v>0</v>
      </c>
      <c r="L12" s="88">
        <f t="shared" si="0"/>
        <v>0</v>
      </c>
      <c r="M12" s="95">
        <f t="shared" si="8"/>
        <v>0</v>
      </c>
      <c r="N12" s="87">
        <f>Feuil1!BM17</f>
        <v>9.7805555555555497</v>
      </c>
      <c r="O12" s="88">
        <f>IF(A12="","",Feuil1!F17)</f>
        <v>979.1875</v>
      </c>
      <c r="P12" s="95">
        <f t="shared" si="9"/>
        <v>100.11573416643004</v>
      </c>
      <c r="Q12" s="87">
        <f>Feuil1!BE17</f>
        <v>7.4352777777777801</v>
      </c>
      <c r="R12" s="88">
        <f>Feuil1!BG17</f>
        <v>3.6216666666666701</v>
      </c>
      <c r="S12" s="88">
        <f>IF(A12="","",Feuil1!G17)</f>
        <v>1350</v>
      </c>
      <c r="T12" s="96">
        <f t="shared" si="10"/>
        <v>122.09521416907417</v>
      </c>
      <c r="U12" s="87">
        <f>Feuil1!BC17</f>
        <v>18.4433333333333</v>
      </c>
      <c r="V12" s="88">
        <f>IF(A12="","",Feuil1!H17)</f>
        <v>2322</v>
      </c>
      <c r="W12" s="95">
        <f t="shared" si="11"/>
        <v>125.89915055123825</v>
      </c>
      <c r="X12" s="87">
        <f>Feuil1!BK17</f>
        <v>20.648055555555601</v>
      </c>
      <c r="Y12" s="88">
        <f>IF(A12="","",Feuil1!I17)</f>
        <v>2284</v>
      </c>
      <c r="Z12" s="95">
        <f t="shared" si="12"/>
        <v>110.61574267149156</v>
      </c>
      <c r="AA12" s="87">
        <f>Feuil1!BJ17</f>
        <v>17.32</v>
      </c>
      <c r="AB12" s="88">
        <f>IF(A12="","",Feuil1!J17)</f>
        <v>991</v>
      </c>
      <c r="AC12" s="95">
        <f t="shared" si="13"/>
        <v>57.217090069284062</v>
      </c>
      <c r="AD12" s="87">
        <f>Feuil1!BI17</f>
        <v>14.0061111111111</v>
      </c>
      <c r="AE12" s="88">
        <f>IF(A12="","",Feuil1!K17)</f>
        <v>904</v>
      </c>
      <c r="AF12" s="95">
        <f t="shared" si="14"/>
        <v>64.543254928404323</v>
      </c>
      <c r="AG12" s="91">
        <f t="shared" si="1"/>
        <v>16467.6875</v>
      </c>
      <c r="AH12" s="85">
        <f>IF(Feuil1!L17=0,"",Feuil1!L17)</f>
        <v>16360</v>
      </c>
      <c r="AI12" s="97">
        <f t="shared" si="2"/>
        <v>107.6875</v>
      </c>
      <c r="AJ12" s="87">
        <f>IF(A12="","",Feuil1!M17)</f>
        <v>10068</v>
      </c>
      <c r="AK12" s="88">
        <f>IF(A12="","",Feuil1!N17)</f>
        <v>0</v>
      </c>
      <c r="AL12" s="88">
        <f>IF(A12="","",Feuil1!O17)</f>
        <v>4273</v>
      </c>
      <c r="AM12" s="88">
        <f>IF(A12="","",Feuil1!P17)</f>
        <v>5261</v>
      </c>
      <c r="AN12" s="89">
        <f>IF(A12="","",Feuil1!Q17)</f>
        <v>3649</v>
      </c>
      <c r="AO12" s="90">
        <f t="shared" si="3"/>
        <v>15953</v>
      </c>
      <c r="AP12" s="91">
        <f t="shared" si="4"/>
        <v>407</v>
      </c>
      <c r="AQ12" s="92">
        <f>IF(C12="","",Feuil1!S17)</f>
        <v>23</v>
      </c>
      <c r="AR12" s="92">
        <f>IF(F12="","",Feuil1!T17)</f>
        <v>19</v>
      </c>
      <c r="AS12" s="93">
        <v>14913</v>
      </c>
      <c r="AT12" s="88">
        <f>+AVERAGE($AS$5:AS12)</f>
        <v>15217.875</v>
      </c>
    </row>
    <row r="13" spans="1:46" s="6" customFormat="1" ht="12.75">
      <c r="A13" s="94">
        <f>IF(Feuil1!A18="","",Feuil1!A18)</f>
        <v>44935</v>
      </c>
      <c r="B13" s="87">
        <f>Feuil1!BA18</f>
        <v>23.9997222222222</v>
      </c>
      <c r="C13" s="88">
        <f>IF(A13="","",Feuil1!B18)</f>
        <v>1967</v>
      </c>
      <c r="D13" s="95">
        <f t="shared" si="5"/>
        <v>81.959281936133593</v>
      </c>
      <c r="E13" s="87">
        <f>Feuil1!BB18</f>
        <v>23.9997222222222</v>
      </c>
      <c r="F13" s="88">
        <f>IF(A13="","",Feuil1!C18)</f>
        <v>2175</v>
      </c>
      <c r="G13" s="95">
        <f t="shared" si="6"/>
        <v>90.626048912603238</v>
      </c>
      <c r="H13" s="87">
        <f>Feuil1!AZ18</f>
        <v>23.9997222222222</v>
      </c>
      <c r="I13" s="88">
        <f>IF(A13="","",Feuil1!D18)</f>
        <v>3603.5</v>
      </c>
      <c r="J13" s="95">
        <f t="shared" si="7"/>
        <v>150.14757115244404</v>
      </c>
      <c r="K13" s="87">
        <f>Feuil1!BL18</f>
        <v>0</v>
      </c>
      <c r="L13" s="88">
        <f t="shared" si="0"/>
        <v>0</v>
      </c>
      <c r="M13" s="95">
        <f t="shared" si="8"/>
        <v>0</v>
      </c>
      <c r="N13" s="87">
        <f>Feuil1!BM18</f>
        <v>12.342777777777799</v>
      </c>
      <c r="O13" s="88">
        <f>IF(A13="","",Feuil1!F18)</f>
        <v>1238.8125</v>
      </c>
      <c r="P13" s="95">
        <f t="shared" si="9"/>
        <v>100.36739883872693</v>
      </c>
      <c r="Q13" s="87">
        <f>Feuil1!BE18</f>
        <v>8.5863888888888908</v>
      </c>
      <c r="R13" s="88">
        <f>Feuil1!BG18</f>
        <v>2.4058333333333302</v>
      </c>
      <c r="S13" s="88">
        <f>IF(A13="","",Feuil1!G18)</f>
        <v>1346</v>
      </c>
      <c r="T13" s="96">
        <f t="shared" si="10"/>
        <v>122.4502173253816</v>
      </c>
      <c r="U13" s="87">
        <f>Feuil1!BC18</f>
        <v>20.571666666666701</v>
      </c>
      <c r="V13" s="88">
        <f>IF(A13="","",Feuil1!H18)</f>
        <v>2594</v>
      </c>
      <c r="W13" s="95">
        <f t="shared" si="11"/>
        <v>126.09576278052316</v>
      </c>
      <c r="X13" s="87">
        <f>Feuil1!BK18</f>
        <v>21.9238888888889</v>
      </c>
      <c r="Y13" s="88">
        <f>IF(A13="","",Feuil1!I18)</f>
        <v>2427</v>
      </c>
      <c r="Z13" s="95">
        <f t="shared" si="12"/>
        <v>110.70116311481635</v>
      </c>
      <c r="AA13" s="87">
        <f>Feuil1!BJ18</f>
        <v>20.0286111111111</v>
      </c>
      <c r="AB13" s="88">
        <f>IF(A13="","",Feuil1!J18)</f>
        <v>1131</v>
      </c>
      <c r="AC13" s="95">
        <f t="shared" si="13"/>
        <v>56.46921764697727</v>
      </c>
      <c r="AD13" s="87">
        <f>Feuil1!BI18</f>
        <v>15.424444444444401</v>
      </c>
      <c r="AE13" s="88">
        <f>IF(A13="","",Feuil1!K18)</f>
        <v>995</v>
      </c>
      <c r="AF13" s="95">
        <f t="shared" si="14"/>
        <v>64.507995965999314</v>
      </c>
      <c r="AG13" s="91">
        <f t="shared" si="1"/>
        <v>17477.3125</v>
      </c>
      <c r="AH13" s="85">
        <f>IF(Feuil1!L18=0,"",Feuil1!L18)</f>
        <v>17350</v>
      </c>
      <c r="AI13" s="97">
        <f t="shared" si="2"/>
        <v>127.3125</v>
      </c>
      <c r="AJ13" s="87">
        <f>IF(A13="","",Feuil1!M18)</f>
        <v>10885</v>
      </c>
      <c r="AK13" s="88">
        <f>IF(A13="","",Feuil1!N18)</f>
        <v>0</v>
      </c>
      <c r="AL13" s="88">
        <f>IF(A13="","",Feuil1!O18)</f>
        <v>4173</v>
      </c>
      <c r="AM13" s="88">
        <f>IF(A13="","",Feuil1!P18)</f>
        <v>5694</v>
      </c>
      <c r="AN13" s="89">
        <f>IF(A13="","",Feuil1!Q18)</f>
        <v>3839</v>
      </c>
      <c r="AO13" s="90">
        <f t="shared" si="3"/>
        <v>16913</v>
      </c>
      <c r="AP13" s="91">
        <f t="shared" si="4"/>
        <v>437</v>
      </c>
      <c r="AQ13" s="92">
        <f>IF(C13="","",Feuil1!S18)</f>
        <v>18</v>
      </c>
      <c r="AR13" s="92">
        <f>IF(F13="","",Feuil1!T18)</f>
        <v>18.199951171875</v>
      </c>
      <c r="AS13" s="93">
        <v>15205</v>
      </c>
      <c r="AT13" s="88">
        <f>+AVERAGE($AS$5:AS13)</f>
        <v>15216.444444444445</v>
      </c>
    </row>
    <row r="14" spans="1:46" s="6" customFormat="1" ht="12.75">
      <c r="A14" s="94">
        <f>IF(Feuil1!A19="","",Feuil1!A19)</f>
        <v>44936</v>
      </c>
      <c r="B14" s="87">
        <f>Feuil1!BA19</f>
        <v>23.9997222222222</v>
      </c>
      <c r="C14" s="88">
        <f>IF(A14="","",Feuil1!B19)</f>
        <v>1970</v>
      </c>
      <c r="D14" s="95">
        <f t="shared" si="5"/>
        <v>82.084283382909604</v>
      </c>
      <c r="E14" s="87">
        <f>Feuil1!BB19</f>
        <v>23.9997222222222</v>
      </c>
      <c r="F14" s="88">
        <f>IF(A14="","",Feuil1!C19)</f>
        <v>2184</v>
      </c>
      <c r="G14" s="95">
        <f t="shared" si="6"/>
        <v>91.001053252931257</v>
      </c>
      <c r="H14" s="87">
        <f>Feuil1!AZ19</f>
        <v>23.9997222222222</v>
      </c>
      <c r="I14" s="88">
        <f>IF(A14="","",Feuil1!D19)</f>
        <v>3611</v>
      </c>
      <c r="J14" s="95">
        <f t="shared" si="7"/>
        <v>150.46007476938405</v>
      </c>
      <c r="K14" s="87">
        <f>Feuil1!BL19</f>
        <v>0</v>
      </c>
      <c r="L14" s="88">
        <f t="shared" si="0"/>
        <v>0</v>
      </c>
      <c r="M14" s="95">
        <f t="shared" si="8"/>
        <v>0</v>
      </c>
      <c r="N14" s="87">
        <f>Feuil1!BM19</f>
        <v>13.151111111111099</v>
      </c>
      <c r="O14" s="88">
        <f>IF(A14="","",Feuil1!F19)</f>
        <v>1330.5</v>
      </c>
      <c r="P14" s="95">
        <f t="shared" si="9"/>
        <v>101.17015883744517</v>
      </c>
      <c r="Q14" s="87">
        <f>Feuil1!BE19</f>
        <v>8.4700000000000006</v>
      </c>
      <c r="R14" s="88">
        <f>Feuil1!BG19</f>
        <v>3.1336111111111098</v>
      </c>
      <c r="S14" s="88">
        <f>IF(A14="","",Feuil1!G19)</f>
        <v>1425</v>
      </c>
      <c r="T14" s="96">
        <f t="shared" si="10"/>
        <v>122.80659756301918</v>
      </c>
      <c r="U14" s="87">
        <f>Feuil1!BC19</f>
        <v>20.904444444444401</v>
      </c>
      <c r="V14" s="88">
        <f>IF(A14="","",Feuil1!H19)</f>
        <v>2652</v>
      </c>
      <c r="W14" s="95">
        <f t="shared" si="11"/>
        <v>126.86297438078053</v>
      </c>
      <c r="X14" s="87">
        <f>Feuil1!BK19</f>
        <v>22.235555555555599</v>
      </c>
      <c r="Y14" s="88">
        <f>IF(A14="","",Feuil1!I19)</f>
        <v>2466</v>
      </c>
      <c r="Z14" s="95">
        <f t="shared" si="12"/>
        <v>110.90345792524464</v>
      </c>
      <c r="AA14" s="87">
        <f>Feuil1!BJ19</f>
        <v>20.635555555555602</v>
      </c>
      <c r="AB14" s="88">
        <f>IF(A14="","",Feuil1!J19)</f>
        <v>1174</v>
      </c>
      <c r="AC14" s="95">
        <f t="shared" si="13"/>
        <v>56.892095627826706</v>
      </c>
      <c r="AD14" s="87">
        <f>Feuil1!BI19</f>
        <v>16.498333333333299</v>
      </c>
      <c r="AE14" s="88">
        <f>IF(A14="","",Feuil1!K19)</f>
        <v>1064</v>
      </c>
      <c r="AF14" s="95">
        <f t="shared" si="14"/>
        <v>64.491362763915674</v>
      </c>
      <c r="AG14" s="91">
        <f t="shared" si="1"/>
        <v>17876.5</v>
      </c>
      <c r="AH14" s="85">
        <f>IF(Feuil1!L19=0,"",Feuil1!L19)</f>
        <v>17740</v>
      </c>
      <c r="AI14" s="97">
        <f t="shared" si="2"/>
        <v>136.5</v>
      </c>
      <c r="AJ14" s="87">
        <f>IF(A14="","",Feuil1!M19)</f>
        <v>11126</v>
      </c>
      <c r="AK14" s="88">
        <f>IF(A14="","",Feuil1!N19)</f>
        <v>0</v>
      </c>
      <c r="AL14" s="88">
        <f>IF(A14="","",Feuil1!O19)</f>
        <v>4228</v>
      </c>
      <c r="AM14" s="88">
        <f>IF(A14="","",Feuil1!P19)</f>
        <v>5631</v>
      </c>
      <c r="AN14" s="89">
        <f>IF(A14="","",Feuil1!Q19)</f>
        <v>3694</v>
      </c>
      <c r="AO14" s="90">
        <f t="shared" si="3"/>
        <v>17291</v>
      </c>
      <c r="AP14" s="91">
        <f t="shared" si="4"/>
        <v>449</v>
      </c>
      <c r="AQ14" s="92">
        <f>IF(C14="","",Feuil1!S19)</f>
        <v>0</v>
      </c>
      <c r="AR14" s="92">
        <f>IF(F14="","",Feuil1!T19)</f>
        <v>0</v>
      </c>
      <c r="AS14" s="93">
        <v>15239</v>
      </c>
      <c r="AT14" s="88">
        <f>+AVERAGE($AS$5:AS14)</f>
        <v>15218.7</v>
      </c>
    </row>
    <row r="15" spans="1:46" s="6" customFormat="1" ht="12.75">
      <c r="A15" s="94">
        <f>IF(Feuil1!A20="","",Feuil1!A20)</f>
        <v>44937</v>
      </c>
      <c r="B15" s="87">
        <f>Feuil1!BA20</f>
        <v>23.9997222222222</v>
      </c>
      <c r="C15" s="88">
        <f>IF(A15="","",Feuil1!B20)</f>
        <v>1969</v>
      </c>
      <c r="D15" s="95">
        <f t="shared" si="5"/>
        <v>82.042616233984262</v>
      </c>
      <c r="E15" s="87">
        <f>Feuil1!BB20</f>
        <v>23.9997222222222</v>
      </c>
      <c r="F15" s="88">
        <f>IF(A15="","",Feuil1!C20)</f>
        <v>2173</v>
      </c>
      <c r="G15" s="95">
        <f t="shared" si="6"/>
        <v>90.542714614752569</v>
      </c>
      <c r="H15" s="87">
        <f>Feuil1!AZ20</f>
        <v>23.9997222222222</v>
      </c>
      <c r="I15" s="88">
        <f>IF(A15="","",Feuil1!D20)</f>
        <v>3609</v>
      </c>
      <c r="J15" s="95">
        <f t="shared" si="7"/>
        <v>150.37674047153337</v>
      </c>
      <c r="K15" s="87">
        <f>Feuil1!BL20</f>
        <v>0</v>
      </c>
      <c r="L15" s="88">
        <f t="shared" si="0"/>
        <v>0</v>
      </c>
      <c r="M15" s="95">
        <f t="shared" si="8"/>
        <v>0</v>
      </c>
      <c r="N15" s="87">
        <f>Feuil1!BM20</f>
        <v>12.4408333333333</v>
      </c>
      <c r="O15" s="88">
        <f>IF(A15="","",Feuil1!F20)</f>
        <v>1259.09375</v>
      </c>
      <c r="P15" s="95">
        <f t="shared" si="9"/>
        <v>101.206544309733</v>
      </c>
      <c r="Q15" s="87">
        <f>Feuil1!BE20</f>
        <v>8.4749999999999996</v>
      </c>
      <c r="R15" s="88">
        <f>Feuil1!BG20</f>
        <v>2.6816666666666702</v>
      </c>
      <c r="S15" s="88">
        <f>IF(A15="","",Feuil1!G20)</f>
        <v>1368</v>
      </c>
      <c r="T15" s="96">
        <f t="shared" si="10"/>
        <v>122.61726919629515</v>
      </c>
      <c r="U15" s="87">
        <f>Feuil1!BC20</f>
        <v>20.997499999999999</v>
      </c>
      <c r="V15" s="88">
        <f>IF(A15="","",Feuil1!H20)</f>
        <v>2662</v>
      </c>
      <c r="W15" s="95">
        <f t="shared" si="11"/>
        <v>126.77699726157877</v>
      </c>
      <c r="X15" s="87">
        <f>Feuil1!BK20</f>
        <v>22.796944444444399</v>
      </c>
      <c r="Y15" s="88">
        <f>IF(A15="","",Feuil1!I20)</f>
        <v>2531</v>
      </c>
      <c r="Z15" s="95">
        <f t="shared" si="12"/>
        <v>111.02365083039903</v>
      </c>
      <c r="AA15" s="87">
        <f>Feuil1!BJ20</f>
        <v>20.5075</v>
      </c>
      <c r="AB15" s="88">
        <f>IF(A15="","",Feuil1!J20)</f>
        <v>1137</v>
      </c>
      <c r="AC15" s="95">
        <f t="shared" si="13"/>
        <v>55.443130561989513</v>
      </c>
      <c r="AD15" s="87">
        <f>Feuil1!BI20</f>
        <v>15.8086111111111</v>
      </c>
      <c r="AE15" s="88">
        <f>IF(A15="","",Feuil1!K20)</f>
        <v>1018</v>
      </c>
      <c r="AF15" s="95">
        <f t="shared" si="14"/>
        <v>64.395283864279364</v>
      </c>
      <c r="AG15" s="91">
        <f t="shared" si="1"/>
        <v>17726.09375</v>
      </c>
      <c r="AH15" s="85">
        <f>IF(Feuil1!L20=0,"",Feuil1!L20)</f>
        <v>17600</v>
      </c>
      <c r="AI15" s="97">
        <f t="shared" si="2"/>
        <v>126.09375</v>
      </c>
      <c r="AJ15" s="87">
        <f>IF(A15="","",Feuil1!M20)</f>
        <v>11129</v>
      </c>
      <c r="AK15" s="88">
        <f>IF(A15="","",Feuil1!N20)</f>
        <v>0</v>
      </c>
      <c r="AL15" s="88">
        <f>IF(A15="","",Feuil1!O20)</f>
        <v>4174</v>
      </c>
      <c r="AM15" s="88">
        <f>IF(A15="","",Feuil1!P20)</f>
        <v>5573</v>
      </c>
      <c r="AN15" s="89">
        <f>IF(A15="","",Feuil1!Q20)</f>
        <v>3729</v>
      </c>
      <c r="AO15" s="90">
        <f t="shared" si="3"/>
        <v>17147</v>
      </c>
      <c r="AP15" s="91">
        <f t="shared" si="4"/>
        <v>453</v>
      </c>
      <c r="AQ15" s="92">
        <f>IF(C15="","",Feuil1!S20)</f>
        <v>9.5999755859375</v>
      </c>
      <c r="AR15" s="92">
        <f>IF(F15="","",Feuil1!T20)</f>
        <v>7.199951171875</v>
      </c>
      <c r="AS15" s="93">
        <v>15562</v>
      </c>
      <c r="AT15" s="88">
        <f>+AVERAGE($AS$5:AS15)</f>
        <v>15249.90909090909</v>
      </c>
    </row>
    <row r="16" spans="1:46" s="6" customFormat="1" ht="12.75">
      <c r="A16" s="94">
        <f>IF(Feuil1!A21="","",Feuil1!A21)</f>
        <v>44938</v>
      </c>
      <c r="B16" s="87">
        <f>Feuil1!BA21</f>
        <v>24</v>
      </c>
      <c r="C16" s="88">
        <f>IF(A16="","",Feuil1!B21)</f>
        <v>1969</v>
      </c>
      <c r="D16" s="95">
        <f t="shared" si="5"/>
        <v>82.041666666666671</v>
      </c>
      <c r="E16" s="87">
        <f>Feuil1!BB21</f>
        <v>24</v>
      </c>
      <c r="F16" s="88">
        <f>IF(A16="","",Feuil1!C21)</f>
        <v>2167</v>
      </c>
      <c r="G16" s="95">
        <f t="shared" si="6"/>
        <v>90.291666666666671</v>
      </c>
      <c r="H16" s="87">
        <f>Feuil1!AZ21</f>
        <v>24</v>
      </c>
      <c r="I16" s="88">
        <f>IF(A16="","",Feuil1!D21)</f>
        <v>3604.25</v>
      </c>
      <c r="J16" s="95">
        <f t="shared" si="7"/>
        <v>150.17708333333334</v>
      </c>
      <c r="K16" s="87">
        <f>Feuil1!BL21</f>
        <v>0</v>
      </c>
      <c r="L16" s="88">
        <f t="shared" si="0"/>
        <v>0</v>
      </c>
      <c r="M16" s="95">
        <f t="shared" si="8"/>
        <v>0</v>
      </c>
      <c r="N16" s="87">
        <f>Feuil1!BM21</f>
        <v>13.6986111111111</v>
      </c>
      <c r="O16" s="88">
        <f>IF(A16="","",Feuil1!F21)</f>
        <v>1386.59375</v>
      </c>
      <c r="P16" s="95">
        <f t="shared" si="9"/>
        <v>101.22148433539499</v>
      </c>
      <c r="Q16" s="87">
        <f>Feuil1!BE21</f>
        <v>9.4286111111111097</v>
      </c>
      <c r="R16" s="88">
        <f>Feuil1!BG21</f>
        <v>2.2625000000000002</v>
      </c>
      <c r="S16" s="88">
        <f>IF(A16="","",Feuil1!G21)</f>
        <v>1433</v>
      </c>
      <c r="T16" s="96">
        <f t="shared" si="10"/>
        <v>122.57175441931194</v>
      </c>
      <c r="U16" s="87">
        <f>Feuil1!BC21</f>
        <v>20.907777777777799</v>
      </c>
      <c r="V16" s="88">
        <f>IF(A16="","",Feuil1!H21)</f>
        <v>2648</v>
      </c>
      <c r="W16" s="95">
        <f t="shared" si="11"/>
        <v>126.65143221554965</v>
      </c>
      <c r="X16" s="87">
        <f>Feuil1!BK21</f>
        <v>22.9802777777778</v>
      </c>
      <c r="Y16" s="88">
        <f>IF(A16="","",Feuil1!I21)</f>
        <v>2554</v>
      </c>
      <c r="Z16" s="95">
        <f t="shared" si="12"/>
        <v>111.13877842110978</v>
      </c>
      <c r="AA16" s="87">
        <f>Feuil1!BJ21</f>
        <v>20.6108333333333</v>
      </c>
      <c r="AB16" s="88">
        <f>IF(A16="","",Feuil1!J21)</f>
        <v>1177</v>
      </c>
      <c r="AC16" s="95">
        <f t="shared" si="13"/>
        <v>57.105890914971994</v>
      </c>
      <c r="AD16" s="87">
        <f>Feuil1!BI21</f>
        <v>17.516111111111101</v>
      </c>
      <c r="AE16" s="88">
        <f>IF(A16="","",Feuil1!K21)</f>
        <v>1133</v>
      </c>
      <c r="AF16" s="95">
        <f t="shared" si="14"/>
        <v>64.683307431253809</v>
      </c>
      <c r="AG16" s="91">
        <f t="shared" si="1"/>
        <v>18071.84375</v>
      </c>
      <c r="AH16" s="85">
        <f>IF(Feuil1!L21=0,"",Feuil1!L21)</f>
        <v>17940</v>
      </c>
      <c r="AI16" s="97">
        <f t="shared" si="2"/>
        <v>131.84375</v>
      </c>
      <c r="AJ16" s="87">
        <f>IF(A16="","",Feuil1!M21)</f>
        <v>11429</v>
      </c>
      <c r="AK16" s="88">
        <f>IF(A16="","",Feuil1!N21)</f>
        <v>0</v>
      </c>
      <c r="AL16" s="88">
        <f>IF(A16="","",Feuil1!O21)</f>
        <v>4186</v>
      </c>
      <c r="AM16" s="88">
        <f>IF(A16="","",Feuil1!P21)</f>
        <v>5550</v>
      </c>
      <c r="AN16" s="89">
        <f>IF(A16="","",Feuil1!Q21)</f>
        <v>3690</v>
      </c>
      <c r="AO16" s="90">
        <f t="shared" si="3"/>
        <v>17475</v>
      </c>
      <c r="AP16" s="91">
        <f t="shared" si="4"/>
        <v>465</v>
      </c>
      <c r="AQ16" s="92">
        <f>IF(C16="","",Feuil1!S21)</f>
        <v>0.199951171875</v>
      </c>
      <c r="AR16" s="92">
        <f>IF(F16="","",Feuil1!T21)</f>
        <v>0</v>
      </c>
      <c r="AS16" s="93">
        <v>15593</v>
      </c>
      <c r="AT16" s="88">
        <f>+AVERAGE($AS$5:AS16)</f>
        <v>15278.5</v>
      </c>
    </row>
    <row r="17" spans="1:46" s="6" customFormat="1" ht="12.75">
      <c r="A17" s="94">
        <f>IF(Feuil1!A22="","",Feuil1!A22)</f>
        <v>44939</v>
      </c>
      <c r="B17" s="87">
        <f>Feuil1!BA22</f>
        <v>24</v>
      </c>
      <c r="C17" s="88">
        <f>IF(A17="","",Feuil1!B22)</f>
        <v>1970</v>
      </c>
      <c r="D17" s="95">
        <f t="shared" si="5"/>
        <v>82.083333333333329</v>
      </c>
      <c r="E17" s="87">
        <f>Feuil1!BB22</f>
        <v>24</v>
      </c>
      <c r="F17" s="88">
        <f>IF(A17="","",Feuil1!C22)</f>
        <v>2157</v>
      </c>
      <c r="G17" s="95">
        <f t="shared" si="6"/>
        <v>89.875</v>
      </c>
      <c r="H17" s="87">
        <f>Feuil1!AZ22</f>
        <v>24</v>
      </c>
      <c r="I17" s="88">
        <f>IF(A17="","",Feuil1!D22)</f>
        <v>3605.5</v>
      </c>
      <c r="J17" s="95">
        <f t="shared" si="7"/>
        <v>150.22916666666666</v>
      </c>
      <c r="K17" s="87">
        <f>Feuil1!BL22</f>
        <v>0</v>
      </c>
      <c r="L17" s="88">
        <f t="shared" si="0"/>
        <v>0</v>
      </c>
      <c r="M17" s="95">
        <f t="shared" si="8"/>
        <v>0</v>
      </c>
      <c r="N17" s="87">
        <f>Feuil1!BM22</f>
        <v>13.4938888888889</v>
      </c>
      <c r="O17" s="88">
        <f>IF(A17="","",Feuil1!F22)</f>
        <v>1362.71875</v>
      </c>
      <c r="P17" s="95">
        <f t="shared" si="9"/>
        <v>100.98784429165457</v>
      </c>
      <c r="Q17" s="87">
        <f>Feuil1!BE22</f>
        <v>9.3175000000000008</v>
      </c>
      <c r="R17" s="88">
        <f>Feuil1!BG22</f>
        <v>2.0405555555555601</v>
      </c>
      <c r="S17" s="88">
        <f>IF(A17="","",Feuil1!G22)</f>
        <v>1390</v>
      </c>
      <c r="T17" s="96">
        <f t="shared" si="10"/>
        <v>122.38010222798302</v>
      </c>
      <c r="U17" s="87">
        <f>Feuil1!BC22</f>
        <v>20.540277777777799</v>
      </c>
      <c r="V17" s="88">
        <f>IF(A17="","",Feuil1!H22)</f>
        <v>2599</v>
      </c>
      <c r="W17" s="95">
        <f t="shared" si="11"/>
        <v>126.53188180404341</v>
      </c>
      <c r="X17" s="87">
        <f>Feuil1!BK22</f>
        <v>21.7988888888889</v>
      </c>
      <c r="Y17" s="88">
        <f>IF(A17="","",Feuil1!I22)</f>
        <v>2424</v>
      </c>
      <c r="Z17" s="95">
        <f t="shared" si="12"/>
        <v>111.19832815128186</v>
      </c>
      <c r="AA17" s="87">
        <f>Feuil1!BJ22</f>
        <v>20.216666666666701</v>
      </c>
      <c r="AB17" s="88">
        <f>IF(A17="","",Feuil1!J22)</f>
        <v>1165</v>
      </c>
      <c r="AC17" s="95">
        <f t="shared" si="13"/>
        <v>57.625721352019688</v>
      </c>
      <c r="AD17" s="87">
        <f>Feuil1!BI22</f>
        <v>16.939166666666701</v>
      </c>
      <c r="AE17" s="88">
        <f>IF(A17="","",Feuil1!K22)</f>
        <v>1095</v>
      </c>
      <c r="AF17" s="95">
        <f t="shared" si="14"/>
        <v>64.643085551237135</v>
      </c>
      <c r="AG17" s="91">
        <f t="shared" si="1"/>
        <v>17768.21875</v>
      </c>
      <c r="AH17" s="85">
        <f>IF(Feuil1!L22=0,"",Feuil1!L22)</f>
        <v>17640</v>
      </c>
      <c r="AI17" s="97">
        <f t="shared" si="2"/>
        <v>128.21875</v>
      </c>
      <c r="AJ17" s="87">
        <f>IF(A17="","",Feuil1!M22)</f>
        <v>11211</v>
      </c>
      <c r="AK17" s="88">
        <f>IF(A17="","",Feuil1!N22)</f>
        <v>0</v>
      </c>
      <c r="AL17" s="88">
        <f>IF(A17="","",Feuil1!O22)</f>
        <v>4181</v>
      </c>
      <c r="AM17" s="88">
        <f>IF(A17="","",Feuil1!P22)</f>
        <v>5515</v>
      </c>
      <c r="AN17" s="89">
        <f>IF(A17="","",Feuil1!Q22)</f>
        <v>3728</v>
      </c>
      <c r="AO17" s="90">
        <f t="shared" si="3"/>
        <v>17179</v>
      </c>
      <c r="AP17" s="91">
        <f t="shared" si="4"/>
        <v>461</v>
      </c>
      <c r="AQ17" s="92">
        <f>IF(C17="","",Feuil1!S22)</f>
        <v>1.4000244140625</v>
      </c>
      <c r="AR17" s="92">
        <f>IF(F17="","",Feuil1!T22)</f>
        <v>0.800048828125</v>
      </c>
      <c r="AS17" s="93">
        <v>15944</v>
      </c>
      <c r="AT17" s="88">
        <f>+AVERAGE($AS$5:AS17)</f>
        <v>15329.692307692309</v>
      </c>
    </row>
    <row r="18" spans="1:46" s="6" customFormat="1" ht="12.75">
      <c r="A18" s="94">
        <f>IF(Feuil1!A23="","",Feuil1!A23)</f>
        <v>44940</v>
      </c>
      <c r="B18" s="87">
        <f>Feuil1!BA23</f>
        <v>24</v>
      </c>
      <c r="C18" s="88">
        <f>IF(A18="","",Feuil1!B23)</f>
        <v>1970</v>
      </c>
      <c r="D18" s="95">
        <f t="shared" si="5"/>
        <v>82.083333333333329</v>
      </c>
      <c r="E18" s="87">
        <f>Feuil1!BB23</f>
        <v>24</v>
      </c>
      <c r="F18" s="88">
        <f>IF(A18="","",Feuil1!C23)</f>
        <v>2152</v>
      </c>
      <c r="G18" s="95">
        <f t="shared" si="6"/>
        <v>89.666666666666671</v>
      </c>
      <c r="H18" s="87">
        <f>Feuil1!AZ23</f>
        <v>23.433888888888902</v>
      </c>
      <c r="I18" s="88">
        <f>IF(A18="","",Feuil1!D23)</f>
        <v>3517</v>
      </c>
      <c r="J18" s="95">
        <f t="shared" si="7"/>
        <v>150.08179037955469</v>
      </c>
      <c r="K18" s="87">
        <f>Feuil1!BL23</f>
        <v>0</v>
      </c>
      <c r="L18" s="88">
        <f t="shared" si="0"/>
        <v>0</v>
      </c>
      <c r="M18" s="95">
        <f t="shared" si="8"/>
        <v>0</v>
      </c>
      <c r="N18" s="87">
        <f>Feuil1!BM23</f>
        <v>11.8508333333333</v>
      </c>
      <c r="O18" s="88">
        <f>IF(A18="","",Feuil1!F23)</f>
        <v>1196.59375</v>
      </c>
      <c r="P18" s="95">
        <f t="shared" si="9"/>
        <v>100.97127487518487</v>
      </c>
      <c r="Q18" s="87">
        <f>Feuil1!BE23</f>
        <v>7.2977777777777799</v>
      </c>
      <c r="R18" s="88">
        <f>Feuil1!BG23</f>
        <v>3.5022222222222199</v>
      </c>
      <c r="S18" s="88">
        <f>IF(A18="","",Feuil1!G23)</f>
        <v>1326</v>
      </c>
      <c r="T18" s="96">
        <f t="shared" si="10"/>
        <v>122.77777777777777</v>
      </c>
      <c r="U18" s="87">
        <f>Feuil1!BC23</f>
        <v>14.935</v>
      </c>
      <c r="V18" s="88">
        <f>IF(A18="","",Feuil1!H23)</f>
        <v>2494</v>
      </c>
      <c r="W18" s="95">
        <f t="shared" si="11"/>
        <v>166.99029126213591</v>
      </c>
      <c r="X18" s="87">
        <f>Feuil1!BK23</f>
        <v>21.017777777777798</v>
      </c>
      <c r="Y18" s="88">
        <f>IF(A18="","",Feuil1!I23)</f>
        <v>2337</v>
      </c>
      <c r="Z18" s="95">
        <f t="shared" si="12"/>
        <v>111.19158384436444</v>
      </c>
      <c r="AA18" s="87">
        <f>Feuil1!BJ23</f>
        <v>18.905555555555601</v>
      </c>
      <c r="AB18" s="88">
        <f>IF(A18="","",Feuil1!J23)</f>
        <v>1084</v>
      </c>
      <c r="AC18" s="95">
        <f t="shared" si="13"/>
        <v>57.337643255950496</v>
      </c>
      <c r="AD18" s="87">
        <f>Feuil1!BI23</f>
        <v>15.3536111111111</v>
      </c>
      <c r="AE18" s="88">
        <f>IF(A18="","",Feuil1!K23)</f>
        <v>993</v>
      </c>
      <c r="AF18" s="95">
        <f t="shared" si="14"/>
        <v>64.675338772999524</v>
      </c>
      <c r="AG18" s="91">
        <f t="shared" si="1"/>
        <v>17069.59375</v>
      </c>
      <c r="AH18" s="85">
        <f>IF(Feuil1!L23=0,"",Feuil1!L23)</f>
        <v>16950</v>
      </c>
      <c r="AI18" s="97">
        <f t="shared" si="2"/>
        <v>119.59375</v>
      </c>
      <c r="AJ18" s="87">
        <f>IF(A18="","",Feuil1!M23)</f>
        <v>10436</v>
      </c>
      <c r="AK18" s="88">
        <f>IF(A18="","",Feuil1!N23)</f>
        <v>0</v>
      </c>
      <c r="AL18" s="88">
        <f>IF(A18="","",Feuil1!O23)</f>
        <v>4148</v>
      </c>
      <c r="AM18" s="88">
        <f>IF(A18="","",Feuil1!P23)</f>
        <v>5562</v>
      </c>
      <c r="AN18" s="89">
        <f>IF(A18="","",Feuil1!Q23)</f>
        <v>3626</v>
      </c>
      <c r="AO18" s="90">
        <f t="shared" si="3"/>
        <v>16520</v>
      </c>
      <c r="AP18" s="91">
        <f t="shared" si="4"/>
        <v>430</v>
      </c>
      <c r="AQ18" s="92">
        <f>IF(C18="","",Feuil1!S23)</f>
        <v>0</v>
      </c>
      <c r="AR18" s="92">
        <f>IF(F18="","",Feuil1!T23)</f>
        <v>0</v>
      </c>
      <c r="AS18" s="93">
        <v>15868</v>
      </c>
      <c r="AT18" s="88">
        <f>+AVERAGE($AS$5:AS18)</f>
        <v>15368.142857142857</v>
      </c>
    </row>
    <row r="19" spans="1:46" s="6" customFormat="1" ht="12.75">
      <c r="A19" s="94">
        <f>IF(Feuil1!A24="","",Feuil1!A24)</f>
        <v>44941</v>
      </c>
      <c r="B19" s="87">
        <f>Feuil1!BA24</f>
        <v>24</v>
      </c>
      <c r="C19" s="88">
        <f>IF(A19="","",Feuil1!B24)</f>
        <v>1971</v>
      </c>
      <c r="D19" s="95">
        <f t="shared" si="5"/>
        <v>82.125</v>
      </c>
      <c r="E19" s="87">
        <f>Feuil1!BB24</f>
        <v>24</v>
      </c>
      <c r="F19" s="88">
        <f>IF(A19="","",Feuil1!C24)</f>
        <v>2143</v>
      </c>
      <c r="G19" s="95">
        <f t="shared" si="6"/>
        <v>89.291666666666671</v>
      </c>
      <c r="H19" s="87">
        <f>Feuil1!AZ24</f>
        <v>23.344722222222199</v>
      </c>
      <c r="I19" s="88">
        <f>IF(A19="","",Feuil1!D24)</f>
        <v>3512.5</v>
      </c>
      <c r="J19" s="95">
        <f t="shared" si="7"/>
        <v>150.46227436608336</v>
      </c>
      <c r="K19" s="87">
        <f>Feuil1!BL24</f>
        <v>0</v>
      </c>
      <c r="L19" s="88">
        <f t="shared" si="0"/>
        <v>0</v>
      </c>
      <c r="M19" s="95">
        <f t="shared" si="8"/>
        <v>0</v>
      </c>
      <c r="N19" s="87">
        <f>Feuil1!BM24</f>
        <v>10.164444444444401</v>
      </c>
      <c r="O19" s="88">
        <f>IF(A19="","",Feuil1!F24)</f>
        <v>1024.09375</v>
      </c>
      <c r="P19" s="95">
        <f t="shared" si="9"/>
        <v>100.75255520332357</v>
      </c>
      <c r="Q19" s="87">
        <f>Feuil1!BE24</f>
        <v>7.6811111111111101</v>
      </c>
      <c r="R19" s="88">
        <f>Feuil1!BG24</f>
        <v>2.6991666666666698</v>
      </c>
      <c r="S19" s="88">
        <f>IF(A19="","",Feuil1!G24)</f>
        <v>1275</v>
      </c>
      <c r="T19" s="96">
        <f t="shared" si="10"/>
        <v>122.82908292970107</v>
      </c>
      <c r="U19" s="87">
        <f>Feuil1!BC24</f>
        <v>18.629166666666698</v>
      </c>
      <c r="V19" s="88">
        <f>IF(A19="","",Feuil1!H24)</f>
        <v>2366</v>
      </c>
      <c r="W19" s="95">
        <f t="shared" si="11"/>
        <v>127.00514426302819</v>
      </c>
      <c r="X19" s="87">
        <f>Feuil1!BK24</f>
        <v>20.614166666666701</v>
      </c>
      <c r="Y19" s="88">
        <f>IF(A19="","",Feuil1!I24)</f>
        <v>2295</v>
      </c>
      <c r="Z19" s="95">
        <f t="shared" si="12"/>
        <v>111.33120426890873</v>
      </c>
      <c r="AA19" s="87">
        <f>Feuil1!BJ24</f>
        <v>17.5205555555556</v>
      </c>
      <c r="AB19" s="88">
        <f>IF(A19="","",Feuil1!J24)</f>
        <v>978</v>
      </c>
      <c r="AC19" s="95">
        <f t="shared" si="13"/>
        <v>55.82014776294497</v>
      </c>
      <c r="AD19" s="87">
        <f>Feuil1!BI24</f>
        <v>13.3711111111111</v>
      </c>
      <c r="AE19" s="88">
        <f>IF(A19="","",Feuil1!K24)</f>
        <v>864</v>
      </c>
      <c r="AF19" s="95">
        <f t="shared" si="14"/>
        <v>64.616918730264302</v>
      </c>
      <c r="AG19" s="91">
        <f t="shared" si="1"/>
        <v>16428.59375</v>
      </c>
      <c r="AH19" s="85">
        <f>IF(Feuil1!L24=0,"",Feuil1!L24)</f>
        <v>16310</v>
      </c>
      <c r="AI19" s="97">
        <f t="shared" si="2"/>
        <v>118.59375</v>
      </c>
      <c r="AJ19" s="87">
        <f>IF(A19="","",Feuil1!M24)</f>
        <v>10164</v>
      </c>
      <c r="AK19" s="88">
        <f>IF(A19="","",Feuil1!N24)</f>
        <v>0</v>
      </c>
      <c r="AL19" s="88">
        <f>IF(A19="","",Feuil1!O24)</f>
        <v>4053</v>
      </c>
      <c r="AM19" s="88">
        <f>IF(A19="","",Feuil1!P24)</f>
        <v>5460</v>
      </c>
      <c r="AN19" s="89">
        <f>IF(A19="","",Feuil1!Q24)</f>
        <v>3780</v>
      </c>
      <c r="AO19" s="90">
        <f t="shared" si="3"/>
        <v>15897</v>
      </c>
      <c r="AP19" s="91">
        <f t="shared" si="4"/>
        <v>413</v>
      </c>
      <c r="AQ19" s="92">
        <f>IF(C19="","",Feuil1!S24)</f>
        <v>6.800048828125</v>
      </c>
      <c r="AR19" s="92">
        <f>IF(F19="","",Feuil1!T24)</f>
        <v>6.199951171875</v>
      </c>
      <c r="AS19" s="93">
        <v>15628</v>
      </c>
      <c r="AT19" s="88">
        <f>+AVERAGE($AS$5:AS19)</f>
        <v>15385.466666666667</v>
      </c>
    </row>
    <row r="20" spans="1:46" s="6" customFormat="1" ht="12.75">
      <c r="A20" s="94">
        <f>IF(Feuil1!A25="","",Feuil1!A25)</f>
        <v>44942</v>
      </c>
      <c r="B20" s="87">
        <f>Feuil1!BA25</f>
        <v>24</v>
      </c>
      <c r="C20" s="88">
        <f>IF(A20="","",Feuil1!B25)</f>
        <v>1970</v>
      </c>
      <c r="D20" s="95">
        <f t="shared" si="5"/>
        <v>82.083333333333329</v>
      </c>
      <c r="E20" s="87">
        <f>Feuil1!BB25</f>
        <v>24</v>
      </c>
      <c r="F20" s="88">
        <f>IF(A20="","",Feuil1!C25)</f>
        <v>2154</v>
      </c>
      <c r="G20" s="95">
        <f t="shared" si="6"/>
        <v>89.75</v>
      </c>
      <c r="H20" s="87">
        <f>Feuil1!AZ25</f>
        <v>23.686666666666699</v>
      </c>
      <c r="I20" s="88">
        <f>IF(A20="","",Feuil1!D25)</f>
        <v>3559.75</v>
      </c>
      <c r="J20" s="95">
        <f t="shared" si="7"/>
        <v>150.28497044750893</v>
      </c>
      <c r="K20" s="87">
        <f>Feuil1!BL25</f>
        <v>0</v>
      </c>
      <c r="L20" s="88">
        <f t="shared" si="0"/>
        <v>0</v>
      </c>
      <c r="M20" s="95">
        <f t="shared" si="8"/>
        <v>0</v>
      </c>
      <c r="N20" s="87">
        <f>Feuil1!BM25</f>
        <v>12.540555555555599</v>
      </c>
      <c r="O20" s="88">
        <f>IF(A20="","",Feuil1!F25)</f>
        <v>1264.3125</v>
      </c>
      <c r="P20" s="95">
        <f t="shared" si="9"/>
        <v>100.81790191822053</v>
      </c>
      <c r="Q20" s="87">
        <f>Feuil1!BE25</f>
        <v>9.6533333333333307</v>
      </c>
      <c r="R20" s="88">
        <f>Feuil1!BG25</f>
        <v>3.8466666666666698</v>
      </c>
      <c r="S20" s="88">
        <f>IF(A20="","",Feuil1!G25)</f>
        <v>1657</v>
      </c>
      <c r="T20" s="96">
        <f t="shared" si="10"/>
        <v>122.74074074074075</v>
      </c>
      <c r="U20" s="87">
        <f>Feuil1!BC25</f>
        <v>20.558888888888902</v>
      </c>
      <c r="V20" s="88">
        <f>IF(A20="","",Feuil1!H25)</f>
        <v>2602</v>
      </c>
      <c r="W20" s="95">
        <f t="shared" si="11"/>
        <v>126.56326001188988</v>
      </c>
      <c r="X20" s="87">
        <f>Feuil1!BK25</f>
        <v>21.8536111111111</v>
      </c>
      <c r="Y20" s="88">
        <f>IF(A20="","",Feuil1!I25)</f>
        <v>2430</v>
      </c>
      <c r="Z20" s="95">
        <f t="shared" si="12"/>
        <v>111.19443773594504</v>
      </c>
      <c r="AA20" s="87">
        <f>Feuil1!BJ25</f>
        <v>19.447777777777802</v>
      </c>
      <c r="AB20" s="88">
        <f>IF(A20="","",Feuil1!J25)</f>
        <v>1111</v>
      </c>
      <c r="AC20" s="95">
        <f t="shared" si="13"/>
        <v>57.12734959721184</v>
      </c>
      <c r="AD20" s="87">
        <f>Feuil1!BI25</f>
        <v>15.7405555555556</v>
      </c>
      <c r="AE20" s="88">
        <f>IF(A20="","",Feuil1!K25)</f>
        <v>1016</v>
      </c>
      <c r="AF20" s="95">
        <f t="shared" si="14"/>
        <v>64.546641725196579</v>
      </c>
      <c r="AG20" s="91">
        <f t="shared" si="1"/>
        <v>17764.0625</v>
      </c>
      <c r="AH20" s="85">
        <f>IF(Feuil1!L25=0,"",Feuil1!L25)</f>
        <v>17630</v>
      </c>
      <c r="AI20" s="97">
        <f t="shared" si="2"/>
        <v>134.0625</v>
      </c>
      <c r="AJ20" s="87">
        <f>IF(A20="","",Feuil1!M25)</f>
        <v>10921</v>
      </c>
      <c r="AK20" s="88">
        <f>IF(A20="","",Feuil1!N25)</f>
        <v>0</v>
      </c>
      <c r="AL20" s="88">
        <f>IF(A20="","",Feuil1!O25)</f>
        <v>4155</v>
      </c>
      <c r="AM20" s="88">
        <f>IF(A20="","",Feuil1!P25)</f>
        <v>5756</v>
      </c>
      <c r="AN20" s="89">
        <f>IF(A20="","",Feuil1!Q25)</f>
        <v>3640</v>
      </c>
      <c r="AO20" s="90">
        <f t="shared" si="3"/>
        <v>17192</v>
      </c>
      <c r="AP20" s="91">
        <f t="shared" si="4"/>
        <v>438</v>
      </c>
      <c r="AQ20" s="92">
        <f>IF(C20="","",Feuil1!S25)</f>
        <v>45.7999267578125</v>
      </c>
      <c r="AR20" s="92">
        <f>IF(F20="","",Feuil1!T25)</f>
        <v>44</v>
      </c>
      <c r="AS20" s="93">
        <v>15471</v>
      </c>
      <c r="AT20" s="88">
        <f>+AVERAGE($AS$5:AS20)</f>
        <v>15390.8125</v>
      </c>
    </row>
    <row r="21" spans="1:46" s="6" customFormat="1" ht="12.75">
      <c r="A21" s="94">
        <f>IF(Feuil1!A26="","",Feuil1!A26)</f>
        <v>44943</v>
      </c>
      <c r="B21" s="87">
        <f>Feuil1!BA26</f>
        <v>6.8644444444444401</v>
      </c>
      <c r="C21" s="88">
        <f>IF(A21="","",Feuil1!B26)</f>
        <v>567</v>
      </c>
      <c r="D21" s="95">
        <f t="shared" si="5"/>
        <v>82.599546778892901</v>
      </c>
      <c r="E21" s="87">
        <f>Feuil1!BB26</f>
        <v>23.8752777777778</v>
      </c>
      <c r="F21" s="88">
        <f>IF(A21="","",Feuil1!C26)</f>
        <v>2195</v>
      </c>
      <c r="G21" s="95">
        <f t="shared" si="6"/>
        <v>91.936103128526639</v>
      </c>
      <c r="H21" s="87">
        <f>Feuil1!AZ26</f>
        <v>24</v>
      </c>
      <c r="I21" s="88">
        <f>IF(A21="","",Feuil1!D26)</f>
        <v>3679.5</v>
      </c>
      <c r="J21" s="95">
        <f t="shared" si="7"/>
        <v>153.3125</v>
      </c>
      <c r="K21" s="87">
        <f>Feuil1!BL26</f>
        <v>0</v>
      </c>
      <c r="L21" s="88">
        <f t="shared" si="0"/>
        <v>0</v>
      </c>
      <c r="M21" s="95">
        <f t="shared" si="8"/>
        <v>0</v>
      </c>
      <c r="N21" s="87">
        <f>Feuil1!BM26</f>
        <v>15.076944444444401</v>
      </c>
      <c r="O21" s="88">
        <f>IF(A21="","",Feuil1!F26)</f>
        <v>1540.5</v>
      </c>
      <c r="P21" s="95">
        <f t="shared" si="9"/>
        <v>102.17587560108363</v>
      </c>
      <c r="Q21" s="87">
        <f>Feuil1!BE26</f>
        <v>11.0197222222222</v>
      </c>
      <c r="R21" s="88">
        <f>Feuil1!BG26</f>
        <v>6.7936111111111099</v>
      </c>
      <c r="S21" s="88">
        <f>IF(A21="","",Feuil1!G26)</f>
        <v>2214</v>
      </c>
      <c r="T21" s="96">
        <f t="shared" si="10"/>
        <v>124.28892215568878</v>
      </c>
      <c r="U21" s="87">
        <f>Feuil1!BC26</f>
        <v>10.168888888888899</v>
      </c>
      <c r="V21" s="88">
        <f>IF(A21="","",Feuil1!H26)</f>
        <v>2671</v>
      </c>
      <c r="W21" s="95">
        <f t="shared" si="11"/>
        <v>262.66389860139833</v>
      </c>
      <c r="X21" s="87">
        <f>Feuil1!BK26</f>
        <v>22.234722222222199</v>
      </c>
      <c r="Y21" s="88">
        <f>IF(A21="","",Feuil1!I26)</f>
        <v>2487</v>
      </c>
      <c r="Z21" s="95">
        <f t="shared" si="12"/>
        <v>111.85208320319832</v>
      </c>
      <c r="AA21" s="87">
        <f>Feuil1!BJ26</f>
        <v>21.216944444444401</v>
      </c>
      <c r="AB21" s="88">
        <f>IF(A21="","",Feuil1!J26)</f>
        <v>1204</v>
      </c>
      <c r="AC21" s="95">
        <f t="shared" si="13"/>
        <v>56.747096791086904</v>
      </c>
      <c r="AD21" s="87">
        <f>Feuil1!BI26</f>
        <v>18.6169444444444</v>
      </c>
      <c r="AE21" s="88">
        <f>IF(A21="","",Feuil1!K26)</f>
        <v>1206</v>
      </c>
      <c r="AF21" s="95">
        <f t="shared" si="14"/>
        <v>64.779695916205526</v>
      </c>
      <c r="AG21" s="91">
        <f t="shared" si="1"/>
        <v>17764</v>
      </c>
      <c r="AH21" s="85">
        <f>IF(Feuil1!L26=0,"",Feuil1!L26)</f>
        <v>17640</v>
      </c>
      <c r="AI21" s="97">
        <f t="shared" si="2"/>
        <v>124</v>
      </c>
      <c r="AJ21" s="87">
        <f>IF(A21="","",Feuil1!M26)</f>
        <v>11108</v>
      </c>
      <c r="AK21" s="88">
        <f>IF(A21="","",Feuil1!N26)</f>
        <v>0</v>
      </c>
      <c r="AL21" s="88">
        <f>IF(A21="","",Feuil1!O26)</f>
        <v>4240</v>
      </c>
      <c r="AM21" s="88">
        <f>IF(A21="","",Feuil1!P26)</f>
        <v>5583</v>
      </c>
      <c r="AN21" s="89">
        <f>IF(A21="","",Feuil1!Q26)</f>
        <v>3741</v>
      </c>
      <c r="AO21" s="90">
        <f t="shared" si="3"/>
        <v>17190</v>
      </c>
      <c r="AP21" s="91">
        <f t="shared" si="4"/>
        <v>450</v>
      </c>
      <c r="AQ21" s="92">
        <f>IF(C21="","",Feuil1!S26)</f>
        <v>51</v>
      </c>
      <c r="AR21" s="92">
        <f>IF(F21="","",Feuil1!T26)</f>
        <v>44.60009765625</v>
      </c>
      <c r="AS21" s="93">
        <v>16019</v>
      </c>
      <c r="AT21" s="88">
        <f>+AVERAGE($AS$5:AS21)</f>
        <v>15427.764705882353</v>
      </c>
    </row>
    <row r="22" spans="1:46" s="6" customFormat="1" ht="12.75">
      <c r="A22" s="94">
        <f>IF(Feuil1!A27="","",Feuil1!A27)</f>
        <v>44944</v>
      </c>
      <c r="B22" s="87">
        <f>Feuil1!BA27</f>
        <v>15.706388888888901</v>
      </c>
      <c r="C22" s="88">
        <f>IF(A22="","",Feuil1!B27)</f>
        <v>1295</v>
      </c>
      <c r="D22" s="95">
        <f t="shared" si="5"/>
        <v>82.450524379675585</v>
      </c>
      <c r="E22" s="87">
        <f>Feuil1!BB27</f>
        <v>24</v>
      </c>
      <c r="F22" s="88">
        <f>IF(A22="","",Feuil1!C27)</f>
        <v>2216</v>
      </c>
      <c r="G22" s="95">
        <f t="shared" si="6"/>
        <v>92.333333333333329</v>
      </c>
      <c r="H22" s="87">
        <f>Feuil1!AZ27</f>
        <v>24</v>
      </c>
      <c r="I22" s="88">
        <f>IF(A22="","",Feuil1!D27)</f>
        <v>3676.75</v>
      </c>
      <c r="J22" s="95">
        <f t="shared" si="7"/>
        <v>153.19791666666666</v>
      </c>
      <c r="K22" s="87">
        <f>Feuil1!BL27</f>
        <v>0</v>
      </c>
      <c r="L22" s="88">
        <f t="shared" si="0"/>
        <v>0</v>
      </c>
      <c r="M22" s="95">
        <f t="shared" si="8"/>
        <v>0</v>
      </c>
      <c r="N22" s="87">
        <f>Feuil1!BM27</f>
        <v>15.5341666666667</v>
      </c>
      <c r="O22" s="88">
        <f>IF(A22="","",Feuil1!F27)</f>
        <v>1601.90625</v>
      </c>
      <c r="P22" s="95">
        <f t="shared" si="9"/>
        <v>103.12147953435952</v>
      </c>
      <c r="Q22" s="87">
        <f>Feuil1!BE27</f>
        <v>10.504444444444401</v>
      </c>
      <c r="R22" s="88">
        <f>Feuil1!BG27</f>
        <v>2.9886111111111102</v>
      </c>
      <c r="S22" s="88">
        <f>IF(A22="","",Feuil1!G27)</f>
        <v>1671</v>
      </c>
      <c r="T22" s="96">
        <f t="shared" si="10"/>
        <v>123.84148224395307</v>
      </c>
      <c r="U22" s="87">
        <f>Feuil1!BC27</f>
        <v>22.429166666666699</v>
      </c>
      <c r="V22" s="88">
        <f>IF(A22="","",Feuil1!H27)</f>
        <v>2872</v>
      </c>
      <c r="W22" s="95">
        <f t="shared" si="11"/>
        <v>128.04755712427996</v>
      </c>
      <c r="X22" s="87">
        <f>Feuil1!BK27</f>
        <v>23.453888888888901</v>
      </c>
      <c r="Y22" s="88">
        <f>IF(A22="","",Feuil1!I27)</f>
        <v>2668</v>
      </c>
      <c r="Z22" s="95">
        <f t="shared" si="12"/>
        <v>113.75512234407934</v>
      </c>
      <c r="AA22" s="87">
        <f>Feuil1!BJ27</f>
        <v>22.16</v>
      </c>
      <c r="AB22" s="88">
        <f>IF(A22="","",Feuil1!J27)</f>
        <v>1267</v>
      </c>
      <c r="AC22" s="95">
        <f t="shared" si="13"/>
        <v>57.175090252707584</v>
      </c>
      <c r="AD22" s="87">
        <f>Feuil1!BI27</f>
        <v>19.7427777777778</v>
      </c>
      <c r="AE22" s="88">
        <f>IF(A22="","",Feuil1!K27)</f>
        <v>1280</v>
      </c>
      <c r="AF22" s="95">
        <f t="shared" si="14"/>
        <v>64.833835157722859</v>
      </c>
      <c r="AG22" s="91">
        <f t="shared" si="1"/>
        <v>18547.65625</v>
      </c>
      <c r="AH22" s="85">
        <f>IF(Feuil1!L27=0,"",Feuil1!L27)</f>
        <v>18420</v>
      </c>
      <c r="AI22" s="97">
        <f t="shared" si="2"/>
        <v>127.65625</v>
      </c>
      <c r="AJ22" s="87">
        <f>IF(A22="","",Feuil1!M27)</f>
        <v>11881</v>
      </c>
      <c r="AK22" s="88">
        <f>IF(A22="","",Feuil1!N27)</f>
        <v>0</v>
      </c>
      <c r="AL22" s="88">
        <f>IF(A22="","",Feuil1!O27)</f>
        <v>4279</v>
      </c>
      <c r="AM22" s="88">
        <f>IF(A22="","",Feuil1!P27)</f>
        <v>5491</v>
      </c>
      <c r="AN22" s="89">
        <f>IF(A22="","",Feuil1!Q27)</f>
        <v>3724</v>
      </c>
      <c r="AO22" s="90">
        <f t="shared" si="3"/>
        <v>17927</v>
      </c>
      <c r="AP22" s="91">
        <f t="shared" si="4"/>
        <v>493</v>
      </c>
      <c r="AQ22" s="92">
        <f>IF(C22="","",Feuil1!S27)</f>
        <v>27.4000244140625</v>
      </c>
      <c r="AR22" s="92">
        <f>IF(F22="","",Feuil1!T27)</f>
        <v>21.7999267578125</v>
      </c>
      <c r="AS22" s="93">
        <v>16578</v>
      </c>
      <c r="AT22" s="88">
        <f>+AVERAGE($AS$5:AS22)</f>
        <v>15491.666666666666</v>
      </c>
    </row>
    <row r="23" spans="1:46" s="6" customFormat="1" ht="12.75">
      <c r="A23" s="94">
        <f>IF(Feuil1!A28="","",Feuil1!A28)</f>
        <v>44945</v>
      </c>
      <c r="B23" s="87">
        <f>Feuil1!BA28</f>
        <v>24</v>
      </c>
      <c r="C23" s="88">
        <f>IF(A23="","",Feuil1!B28)</f>
        <v>1985</v>
      </c>
      <c r="D23" s="95">
        <f t="shared" si="5"/>
        <v>82.708333333333329</v>
      </c>
      <c r="E23" s="87">
        <f>Feuil1!BB28</f>
        <v>24</v>
      </c>
      <c r="F23" s="88">
        <f>IF(A23="","",Feuil1!C28)</f>
        <v>2220</v>
      </c>
      <c r="G23" s="95">
        <f t="shared" si="6"/>
        <v>92.5</v>
      </c>
      <c r="H23" s="87">
        <f>Feuil1!AZ28</f>
        <v>24</v>
      </c>
      <c r="I23" s="88">
        <f>IF(A23="","",Feuil1!D28)</f>
        <v>3669.5</v>
      </c>
      <c r="J23" s="95">
        <f t="shared" si="7"/>
        <v>152.89583333333334</v>
      </c>
      <c r="K23" s="87">
        <f>Feuil1!BL28</f>
        <v>0</v>
      </c>
      <c r="L23" s="88">
        <f t="shared" si="0"/>
        <v>0</v>
      </c>
      <c r="M23" s="95">
        <f t="shared" si="8"/>
        <v>0</v>
      </c>
      <c r="N23" s="87">
        <f>Feuil1!BM28</f>
        <v>14.169166666666699</v>
      </c>
      <c r="O23" s="88">
        <f>IF(A23="","",Feuil1!F28)</f>
        <v>1462.1875</v>
      </c>
      <c r="P23" s="95">
        <f t="shared" si="9"/>
        <v>103.19502440745727</v>
      </c>
      <c r="Q23" s="87">
        <f>Feuil1!BE28</f>
        <v>9.8155555555555498</v>
      </c>
      <c r="R23" s="88">
        <f>Feuil1!BG28</f>
        <v>2.45888888888889</v>
      </c>
      <c r="S23" s="88">
        <f>IF(A23="","",Feuil1!G28)</f>
        <v>1521</v>
      </c>
      <c r="T23" s="96">
        <f t="shared" si="10"/>
        <v>123.91599529283974</v>
      </c>
      <c r="U23" s="87">
        <f>Feuil1!BC28</f>
        <v>20.592222222222201</v>
      </c>
      <c r="V23" s="88">
        <f>IF(A23="","",Feuil1!H28)</f>
        <v>2684</v>
      </c>
      <c r="W23" s="95">
        <f t="shared" si="11"/>
        <v>130.340473749528</v>
      </c>
      <c r="X23" s="87">
        <f>Feuil1!BK28</f>
        <v>22.1444444444444</v>
      </c>
      <c r="Y23" s="88">
        <f>IF(A23="","",Feuil1!I28)</f>
        <v>2534</v>
      </c>
      <c r="Z23" s="95">
        <f t="shared" si="12"/>
        <v>114.43050677370822</v>
      </c>
      <c r="AA23" s="87">
        <f>Feuil1!BJ28</f>
        <v>20.309166666666702</v>
      </c>
      <c r="AB23" s="88">
        <f>IF(A23="","",Feuil1!J28)</f>
        <v>1170</v>
      </c>
      <c r="AC23" s="95">
        <f t="shared" si="13"/>
        <v>57.609453859094728</v>
      </c>
      <c r="AD23" s="87">
        <f>Feuil1!BI28</f>
        <v>17.522222222222201</v>
      </c>
      <c r="AE23" s="88">
        <f>IF(A23="","",Feuil1!K28)</f>
        <v>1135</v>
      </c>
      <c r="AF23" s="95">
        <f t="shared" si="14"/>
        <v>64.774889029803504</v>
      </c>
      <c r="AG23" s="91">
        <f t="shared" si="1"/>
        <v>18380.6875</v>
      </c>
      <c r="AH23" s="85">
        <f>IF(Feuil1!L28=0,"",Feuil1!L28)</f>
        <v>18250</v>
      </c>
      <c r="AI23" s="97">
        <f t="shared" si="2"/>
        <v>130.6875</v>
      </c>
      <c r="AJ23" s="87">
        <f>IF(A23="","",Feuil1!M28)</f>
        <v>11767</v>
      </c>
      <c r="AK23" s="88">
        <f>IF(A23="","",Feuil1!N28)</f>
        <v>0</v>
      </c>
      <c r="AL23" s="88">
        <f>IF(A23="","",Feuil1!O28)</f>
        <v>4292</v>
      </c>
      <c r="AM23" s="88">
        <f>IF(A23="","",Feuil1!P28)</f>
        <v>5388</v>
      </c>
      <c r="AN23" s="89">
        <f>IF(A23="","",Feuil1!Q28)</f>
        <v>3685</v>
      </c>
      <c r="AO23" s="90">
        <f t="shared" si="3"/>
        <v>17762</v>
      </c>
      <c r="AP23" s="91">
        <f t="shared" si="4"/>
        <v>488</v>
      </c>
      <c r="AQ23" s="92">
        <f>IF(C23="","",Feuil1!S28)</f>
        <v>10.2000732421875</v>
      </c>
      <c r="AR23" s="92">
        <f>IF(F23="","",Feuil1!T28)</f>
        <v>11</v>
      </c>
      <c r="AS23" s="93">
        <v>16955</v>
      </c>
      <c r="AT23" s="88">
        <f>+AVERAGE($AS$5:AS23)</f>
        <v>15568.684210526315</v>
      </c>
    </row>
    <row r="24" spans="1:46" s="6" customFormat="1" ht="12.75">
      <c r="A24" s="94">
        <f>IF(Feuil1!A29="","",Feuil1!A29)</f>
        <v>44946</v>
      </c>
      <c r="B24" s="87">
        <f>Feuil1!BA29</f>
        <v>24</v>
      </c>
      <c r="C24" s="88">
        <f>IF(A24="","",Feuil1!B29)</f>
        <v>1984</v>
      </c>
      <c r="D24" s="95">
        <f t="shared" si="5"/>
        <v>82.666666666666671</v>
      </c>
      <c r="E24" s="87">
        <f>Feuil1!BB29</f>
        <v>24</v>
      </c>
      <c r="F24" s="88">
        <f>IF(A24="","",Feuil1!C29)</f>
        <v>2226</v>
      </c>
      <c r="G24" s="95">
        <f t="shared" si="6"/>
        <v>92.75</v>
      </c>
      <c r="H24" s="87">
        <f>Feuil1!AZ29</f>
        <v>24</v>
      </c>
      <c r="I24" s="88">
        <f>IF(A24="","",Feuil1!D29)</f>
        <v>3670</v>
      </c>
      <c r="J24" s="95">
        <f t="shared" si="7"/>
        <v>152.91666666666666</v>
      </c>
      <c r="K24" s="87">
        <f>Feuil1!BL29</f>
        <v>0</v>
      </c>
      <c r="L24" s="88">
        <f t="shared" si="0"/>
        <v>0</v>
      </c>
      <c r="M24" s="95">
        <f t="shared" si="8"/>
        <v>0</v>
      </c>
      <c r="N24" s="87">
        <f>Feuil1!BM29</f>
        <v>14.571388888888899</v>
      </c>
      <c r="O24" s="88">
        <f>IF(A24="","",Feuil1!F29)</f>
        <v>1501.40625</v>
      </c>
      <c r="P24" s="95">
        <f t="shared" si="9"/>
        <v>103.03796442800763</v>
      </c>
      <c r="Q24" s="87">
        <f>Feuil1!BE29</f>
        <v>11.928888888888901</v>
      </c>
      <c r="R24" s="88">
        <f>Feuil1!BG29</f>
        <v>4.5255555555555604</v>
      </c>
      <c r="S24" s="88">
        <f>IF(A24="","",Feuil1!G29)</f>
        <v>2046</v>
      </c>
      <c r="T24" s="96">
        <f t="shared" si="10"/>
        <v>124.34330474711311</v>
      </c>
      <c r="U24" s="87">
        <f>Feuil1!BC29</f>
        <v>19.89</v>
      </c>
      <c r="V24" s="88">
        <f>IF(A24="","",Feuil1!H29)</f>
        <v>2707</v>
      </c>
      <c r="W24" s="95">
        <f t="shared" si="11"/>
        <v>136.09854198089491</v>
      </c>
      <c r="X24" s="87">
        <f>Feuil1!BK29</f>
        <v>22.289444444444399</v>
      </c>
      <c r="Y24" s="88">
        <f>IF(A24="","",Feuil1!I29)</f>
        <v>2552</v>
      </c>
      <c r="Z24" s="95">
        <f t="shared" si="12"/>
        <v>114.49365668851746</v>
      </c>
      <c r="AA24" s="87">
        <f>Feuil1!BJ29</f>
        <v>20.450277777777799</v>
      </c>
      <c r="AB24" s="88">
        <f>IF(A24="","",Feuil1!J29)</f>
        <v>1165</v>
      </c>
      <c r="AC24" s="95">
        <f t="shared" si="13"/>
        <v>56.967441355048095</v>
      </c>
      <c r="AD24" s="87">
        <f>Feuil1!BI29</f>
        <v>17.211944444444399</v>
      </c>
      <c r="AE24" s="88">
        <f>IF(A24="","",Feuil1!K29)</f>
        <v>1113</v>
      </c>
      <c r="AF24" s="95">
        <f t="shared" si="14"/>
        <v>64.664396494682478</v>
      </c>
      <c r="AG24" s="91">
        <f t="shared" si="1"/>
        <v>18964.40625</v>
      </c>
      <c r="AH24" s="85">
        <f>IF(Feuil1!L29=0,"",Feuil1!L29)</f>
        <v>18830</v>
      </c>
      <c r="AI24" s="97">
        <f t="shared" si="2"/>
        <v>134.40625</v>
      </c>
      <c r="AJ24" s="87">
        <f>IF(A24="","",Feuil1!M29)</f>
        <v>11922</v>
      </c>
      <c r="AK24" s="88">
        <f>IF(A24="","",Feuil1!N29)</f>
        <v>0</v>
      </c>
      <c r="AL24" s="88">
        <f>IF(A24="","",Feuil1!O29)</f>
        <v>4706</v>
      </c>
      <c r="AM24" s="88">
        <f>IF(A24="","",Feuil1!P29)</f>
        <v>5324</v>
      </c>
      <c r="AN24" s="89">
        <f>IF(A24="","",Feuil1!Q29)</f>
        <v>3604</v>
      </c>
      <c r="AO24" s="90">
        <f t="shared" si="3"/>
        <v>18348</v>
      </c>
      <c r="AP24" s="91">
        <f t="shared" ref="AP24:AP87" si="15">IF(AH24="","",AH24-AO24)</f>
        <v>482</v>
      </c>
      <c r="AQ24" s="92">
        <f>IF(C24="","",Feuil1!S29)</f>
        <v>0</v>
      </c>
      <c r="AR24" s="92">
        <f>IF(F24="","",Feuil1!T29)</f>
        <v>0</v>
      </c>
      <c r="AS24" s="93">
        <v>15790</v>
      </c>
      <c r="AT24" s="88">
        <f>+AVERAGE($AS$5:AS24)</f>
        <v>15579.75</v>
      </c>
    </row>
    <row r="25" spans="1:46" s="6" customFormat="1" ht="12.75">
      <c r="A25" s="94">
        <f>IF(Feuil1!A30="","",Feuil1!A30)</f>
        <v>44947</v>
      </c>
      <c r="B25" s="87">
        <f>Feuil1!BA30</f>
        <v>24</v>
      </c>
      <c r="C25" s="88">
        <f>IF(A25="","",Feuil1!B30)</f>
        <v>1982</v>
      </c>
      <c r="D25" s="95">
        <f t="shared" si="5"/>
        <v>82.583333333333329</v>
      </c>
      <c r="E25" s="87">
        <f>Feuil1!BB30</f>
        <v>24</v>
      </c>
      <c r="F25" s="88">
        <f>IF(A25="","",Feuil1!C30)</f>
        <v>2221</v>
      </c>
      <c r="G25" s="95">
        <f t="shared" si="6"/>
        <v>92.541666666666671</v>
      </c>
      <c r="H25" s="87">
        <f>Feuil1!AZ30</f>
        <v>24</v>
      </c>
      <c r="I25" s="88">
        <f>IF(A25="","",Feuil1!D30)</f>
        <v>3665.25</v>
      </c>
      <c r="J25" s="95">
        <f t="shared" si="7"/>
        <v>152.71875</v>
      </c>
      <c r="K25" s="87">
        <f>Feuil1!BL30</f>
        <v>0</v>
      </c>
      <c r="L25" s="88">
        <f t="shared" si="0"/>
        <v>0</v>
      </c>
      <c r="M25" s="95">
        <f t="shared" si="8"/>
        <v>0</v>
      </c>
      <c r="N25" s="87">
        <f>Feuil1!BM30</f>
        <v>12.335000000000001</v>
      </c>
      <c r="O25" s="88">
        <f>IF(A25="","",Feuil1!F30)</f>
        <v>1264.90625</v>
      </c>
      <c r="P25" s="95">
        <f t="shared" si="9"/>
        <v>102.54610863396837</v>
      </c>
      <c r="Q25" s="87">
        <f>Feuil1!BE30</f>
        <v>9.2058333333333309</v>
      </c>
      <c r="R25" s="88">
        <f>Feuil1!BG30</f>
        <v>4.7983333333333302</v>
      </c>
      <c r="S25" s="88">
        <f>IF(A25="","",Feuil1!G30)</f>
        <v>1739</v>
      </c>
      <c r="T25" s="96">
        <f t="shared" si="10"/>
        <v>124.1773281761381</v>
      </c>
      <c r="U25" s="87">
        <f>Feuil1!BC30</f>
        <v>20.1188888888889</v>
      </c>
      <c r="V25" s="88">
        <f>IF(A25="","",Feuil1!H30)</f>
        <v>2582</v>
      </c>
      <c r="W25" s="95">
        <f t="shared" si="11"/>
        <v>128.33710719611193</v>
      </c>
      <c r="X25" s="87">
        <f>Feuil1!BK30</f>
        <v>22.233611111111099</v>
      </c>
      <c r="Y25" s="88">
        <f>IF(A25="","",Feuil1!I30)</f>
        <v>2545</v>
      </c>
      <c r="Z25" s="95">
        <f t="shared" si="12"/>
        <v>114.46633600279863</v>
      </c>
      <c r="AA25" s="87">
        <f>Feuil1!BJ30</f>
        <v>19.305</v>
      </c>
      <c r="AB25" s="88">
        <f>IF(A25="","",Feuil1!J30)</f>
        <v>1103</v>
      </c>
      <c r="AC25" s="95">
        <f t="shared" si="13"/>
        <v>57.135457135457138</v>
      </c>
      <c r="AD25" s="87">
        <f>Feuil1!BI30</f>
        <v>15.866666666666699</v>
      </c>
      <c r="AE25" s="88">
        <f>IF(A25="","",Feuil1!K30)</f>
        <v>1027</v>
      </c>
      <c r="AF25" s="95">
        <f t="shared" si="14"/>
        <v>64.726890756302382</v>
      </c>
      <c r="AG25" s="91">
        <f t="shared" si="1"/>
        <v>18129.15625</v>
      </c>
      <c r="AH25" s="85">
        <f>IF(Feuil1!L30=0,"",Feuil1!L30)</f>
        <v>17990</v>
      </c>
      <c r="AI25" s="97">
        <f t="shared" si="2"/>
        <v>139.15625</v>
      </c>
      <c r="AJ25" s="87">
        <f>IF(A25="","",Feuil1!M30)</f>
        <v>11064</v>
      </c>
      <c r="AK25" s="88">
        <f>IF(A25="","",Feuil1!N30)</f>
        <v>0</v>
      </c>
      <c r="AL25" s="88">
        <f>IF(A25="","",Feuil1!O30)</f>
        <v>4410</v>
      </c>
      <c r="AM25" s="88">
        <f>IF(A25="","",Feuil1!P30)</f>
        <v>5698</v>
      </c>
      <c r="AN25" s="89">
        <f>IF(A25="","",Feuil1!Q30)</f>
        <v>3621</v>
      </c>
      <c r="AO25" s="90">
        <f t="shared" ref="AO25:AO87" si="16">IF(AH25="","",AJ25+AK25+AL25+AM25-AN25)</f>
        <v>17551</v>
      </c>
      <c r="AP25" s="91">
        <f t="shared" si="15"/>
        <v>439</v>
      </c>
      <c r="AQ25" s="92">
        <f>IF(C25="","",Feuil1!S30)</f>
        <v>0</v>
      </c>
      <c r="AR25" s="92">
        <f>IF(F25="","",Feuil1!T30)</f>
        <v>0</v>
      </c>
      <c r="AS25" s="93">
        <v>15740</v>
      </c>
      <c r="AT25" s="88">
        <f>+AVERAGE($AS$5:AS25)</f>
        <v>15587.380952380952</v>
      </c>
    </row>
    <row r="26" spans="1:46" s="6" customFormat="1" ht="12.75">
      <c r="A26" s="94">
        <f>IF(Feuil1!A31="","",Feuil1!A31)</f>
        <v>44948</v>
      </c>
      <c r="B26" s="87">
        <f>Feuil1!BA31</f>
        <v>24</v>
      </c>
      <c r="C26" s="88">
        <f>IF(A26="","",Feuil1!B31)</f>
        <v>1981</v>
      </c>
      <c r="D26" s="95">
        <f t="shared" si="5"/>
        <v>82.541666666666671</v>
      </c>
      <c r="E26" s="87">
        <f>Feuil1!BB31</f>
        <v>24</v>
      </c>
      <c r="F26" s="88">
        <f>IF(A26="","",Feuil1!C31)</f>
        <v>2210</v>
      </c>
      <c r="G26" s="95">
        <f t="shared" si="6"/>
        <v>92.083333333333329</v>
      </c>
      <c r="H26" s="87">
        <f>Feuil1!AZ31</f>
        <v>23.836388888888902</v>
      </c>
      <c r="I26" s="88">
        <f>IF(A26="","",Feuil1!D31)</f>
        <v>3631</v>
      </c>
      <c r="J26" s="95">
        <f t="shared" si="7"/>
        <v>152.33012084697759</v>
      </c>
      <c r="K26" s="87">
        <f>Feuil1!BL31</f>
        <v>0</v>
      </c>
      <c r="L26" s="88">
        <f t="shared" si="0"/>
        <v>0</v>
      </c>
      <c r="M26" s="95">
        <f t="shared" si="8"/>
        <v>0</v>
      </c>
      <c r="N26" s="87">
        <f>Feuil1!BM31</f>
        <v>13.7675</v>
      </c>
      <c r="O26" s="88">
        <f>IF(A26="","",Feuil1!F31)</f>
        <v>1413.1875</v>
      </c>
      <c r="P26" s="95">
        <f t="shared" si="9"/>
        <v>102.64663155983294</v>
      </c>
      <c r="Q26" s="87">
        <f>Feuil1!BE31</f>
        <v>10.494722222222199</v>
      </c>
      <c r="R26" s="88">
        <f>Feuil1!BG31</f>
        <v>3.8647222222222202</v>
      </c>
      <c r="S26" s="88">
        <f>IF(A26="","",Feuil1!G31)</f>
        <v>1782</v>
      </c>
      <c r="T26" s="96">
        <f t="shared" si="10"/>
        <v>124.09950864703856</v>
      </c>
      <c r="U26" s="87">
        <f>Feuil1!BC31</f>
        <v>19.88</v>
      </c>
      <c r="V26" s="88">
        <f>IF(A26="","",Feuil1!H31)</f>
        <v>2548</v>
      </c>
      <c r="W26" s="95">
        <f t="shared" si="11"/>
        <v>128.16901408450704</v>
      </c>
      <c r="X26" s="87">
        <f>Feuil1!BK31</f>
        <v>22.072777777777802</v>
      </c>
      <c r="Y26" s="88">
        <f>IF(A26="","",Feuil1!I31)</f>
        <v>2521</v>
      </c>
      <c r="Z26" s="95">
        <f t="shared" si="12"/>
        <v>114.21308298306096</v>
      </c>
      <c r="AA26" s="87">
        <f>Feuil1!BJ31</f>
        <v>18.974166666666701</v>
      </c>
      <c r="AB26" s="88">
        <f>IF(A26="","",Feuil1!J31)</f>
        <v>1088</v>
      </c>
      <c r="AC26" s="95">
        <f t="shared" si="13"/>
        <v>57.341121700557672</v>
      </c>
      <c r="AD26" s="87">
        <f>Feuil1!BI31</f>
        <v>15.5169444444444</v>
      </c>
      <c r="AE26" s="88">
        <f>IF(A26="","",Feuil1!K31)</f>
        <v>1007</v>
      </c>
      <c r="AF26" s="95">
        <f t="shared" si="14"/>
        <v>64.896797407851821</v>
      </c>
      <c r="AG26" s="91">
        <f t="shared" si="1"/>
        <v>18181.1875</v>
      </c>
      <c r="AH26" s="85">
        <f>IF(Feuil1!L31=0,"",Feuil1!L31)</f>
        <v>18050</v>
      </c>
      <c r="AI26" s="97">
        <f t="shared" si="2"/>
        <v>131.1875</v>
      </c>
      <c r="AJ26" s="87">
        <f>IF(A26="","",Feuil1!M31)</f>
        <v>11154</v>
      </c>
      <c r="AK26" s="88">
        <f>IF(A26="","",Feuil1!N31)</f>
        <v>0</v>
      </c>
      <c r="AL26" s="88">
        <f>IF(A26="","",Feuil1!O31)</f>
        <v>4496</v>
      </c>
      <c r="AM26" s="88">
        <f>IF(A26="","",Feuil1!P31)</f>
        <v>5352</v>
      </c>
      <c r="AN26" s="89">
        <f>IF(A26="","",Feuil1!Q31)</f>
        <v>3398</v>
      </c>
      <c r="AO26" s="90">
        <f t="shared" si="16"/>
        <v>17604</v>
      </c>
      <c r="AP26" s="91">
        <f t="shared" si="15"/>
        <v>446</v>
      </c>
      <c r="AQ26" s="92">
        <f>IF(C26="","",Feuil1!S31)</f>
        <v>0</v>
      </c>
      <c r="AR26" s="92">
        <f>IF(F26="","",Feuil1!T31)</f>
        <v>0.2000732421875</v>
      </c>
      <c r="AS26" s="93">
        <v>15230</v>
      </c>
      <c r="AT26" s="88">
        <f>+AVERAGE($AS$5:AS26)</f>
        <v>15571.136363636364</v>
      </c>
    </row>
    <row r="27" spans="1:46" s="6" customFormat="1" ht="12.75">
      <c r="A27" s="94">
        <f>IF(Feuil1!A32="","",Feuil1!A32)</f>
        <v>44949</v>
      </c>
      <c r="B27" s="87">
        <f>Feuil1!BA32</f>
        <v>24</v>
      </c>
      <c r="C27" s="88">
        <f>IF(A27="","",Feuil1!B32)</f>
        <v>1981</v>
      </c>
      <c r="D27" s="95">
        <f t="shared" si="5"/>
        <v>82.541666666666671</v>
      </c>
      <c r="E27" s="87">
        <f>Feuil1!BB32</f>
        <v>24</v>
      </c>
      <c r="F27" s="88">
        <f>IF(A27="","",Feuil1!C32)</f>
        <v>2201</v>
      </c>
      <c r="G27" s="95">
        <f t="shared" si="6"/>
        <v>91.708333333333329</v>
      </c>
      <c r="H27" s="87">
        <f>Feuil1!AZ32</f>
        <v>24</v>
      </c>
      <c r="I27" s="88">
        <f>IF(A27="","",Feuil1!D32)</f>
        <v>3662.25</v>
      </c>
      <c r="J27" s="95">
        <f t="shared" si="7"/>
        <v>152.59375</v>
      </c>
      <c r="K27" s="87">
        <f>Feuil1!BL32</f>
        <v>0</v>
      </c>
      <c r="L27" s="88">
        <f t="shared" si="0"/>
        <v>0</v>
      </c>
      <c r="M27" s="95">
        <f t="shared" si="8"/>
        <v>0</v>
      </c>
      <c r="N27" s="87">
        <f>Feuil1!BM32</f>
        <v>14.293333333333299</v>
      </c>
      <c r="O27" s="88">
        <f>IF(A27="","",Feuil1!F32)</f>
        <v>1463.1875</v>
      </c>
      <c r="P27" s="95">
        <f t="shared" si="9"/>
        <v>102.36852845149278</v>
      </c>
      <c r="Q27" s="87">
        <f>Feuil1!BE32</f>
        <v>10.3513888888889</v>
      </c>
      <c r="R27" s="88">
        <f>Feuil1!BG32</f>
        <v>4.5563888888888897</v>
      </c>
      <c r="S27" s="88">
        <f>IF(A27="","",Feuil1!G32)</f>
        <v>1846</v>
      </c>
      <c r="T27" s="96">
        <f t="shared" si="10"/>
        <v>123.8279794290824</v>
      </c>
      <c r="U27" s="87">
        <f>Feuil1!BC32</f>
        <v>21.6391666666667</v>
      </c>
      <c r="V27" s="88">
        <f>IF(A27="","",Feuil1!H32)</f>
        <v>2768</v>
      </c>
      <c r="W27" s="95">
        <f t="shared" si="11"/>
        <v>127.91620133246023</v>
      </c>
      <c r="X27" s="87">
        <f>Feuil1!BK32</f>
        <v>23.323611111111099</v>
      </c>
      <c r="Y27" s="88">
        <f>IF(A27="","",Feuil1!I32)</f>
        <v>2657</v>
      </c>
      <c r="Z27" s="95">
        <f t="shared" si="12"/>
        <v>113.91889477758596</v>
      </c>
      <c r="AA27" s="87">
        <f>Feuil1!BJ32</f>
        <v>20.703333333333301</v>
      </c>
      <c r="AB27" s="88">
        <f>IF(A27="","",Feuil1!J32)</f>
        <v>1209</v>
      </c>
      <c r="AC27" s="95">
        <f t="shared" si="13"/>
        <v>58.396393495411459</v>
      </c>
      <c r="AD27" s="87">
        <f>Feuil1!BI32</f>
        <v>18.63</v>
      </c>
      <c r="AE27" s="88">
        <f>IF(A27="","",Feuil1!K32)</f>
        <v>1208</v>
      </c>
      <c r="AF27" s="95">
        <f t="shared" si="14"/>
        <v>64.841653247450353</v>
      </c>
      <c r="AG27" s="91">
        <f t="shared" si="1"/>
        <v>18995.4375</v>
      </c>
      <c r="AH27" s="85">
        <f>IF(Feuil1!L32=0,"",Feuil1!L32)</f>
        <v>18860</v>
      </c>
      <c r="AI27" s="97">
        <f t="shared" si="2"/>
        <v>135.4375</v>
      </c>
      <c r="AJ27" s="87">
        <f>IF(A27="","",Feuil1!M32)</f>
        <v>12349</v>
      </c>
      <c r="AK27" s="88">
        <f>IF(A27="","",Feuil1!N32)</f>
        <v>0</v>
      </c>
      <c r="AL27" s="88">
        <f>IF(A27="","",Feuil1!O32)</f>
        <v>4524</v>
      </c>
      <c r="AM27" s="88">
        <f>IF(A27="","",Feuil1!P32)</f>
        <v>5276</v>
      </c>
      <c r="AN27" s="89">
        <f>IF(A27="","",Feuil1!Q32)</f>
        <v>3797</v>
      </c>
      <c r="AO27" s="90">
        <f t="shared" si="16"/>
        <v>18352</v>
      </c>
      <c r="AP27" s="91">
        <f t="shared" si="15"/>
        <v>508</v>
      </c>
      <c r="AQ27" s="92">
        <f>IF(C27="","",Feuil1!S32)</f>
        <v>0</v>
      </c>
      <c r="AR27" s="92">
        <f>IF(F27="","",Feuil1!T32)</f>
        <v>0</v>
      </c>
      <c r="AS27" s="93">
        <v>15880</v>
      </c>
      <c r="AT27" s="88">
        <f>+AVERAGE($AS$5:AS27)</f>
        <v>15584.565217391304</v>
      </c>
    </row>
    <row r="28" spans="1:46" s="6" customFormat="1" ht="12.75">
      <c r="A28" s="94">
        <f>IF(Feuil1!A33="","",Feuil1!A33)</f>
        <v>44950</v>
      </c>
      <c r="B28" s="87">
        <f>Feuil1!BA33</f>
        <v>24</v>
      </c>
      <c r="C28" s="88">
        <f>IF(A28="","",Feuil1!B33)</f>
        <v>1977</v>
      </c>
      <c r="D28" s="95">
        <f t="shared" si="5"/>
        <v>82.375</v>
      </c>
      <c r="E28" s="87">
        <f>Feuil1!BB33</f>
        <v>24</v>
      </c>
      <c r="F28" s="88">
        <f>IF(A28="","",Feuil1!C33)</f>
        <v>2189</v>
      </c>
      <c r="G28" s="95">
        <f t="shared" si="6"/>
        <v>91.208333333333329</v>
      </c>
      <c r="H28" s="87">
        <f>Feuil1!AZ33</f>
        <v>24</v>
      </c>
      <c r="I28" s="88">
        <f>IF(A28="","",Feuil1!D33)</f>
        <v>3653.75</v>
      </c>
      <c r="J28" s="95">
        <f t="shared" si="7"/>
        <v>152.23958333333334</v>
      </c>
      <c r="K28" s="87">
        <f>Feuil1!BL33</f>
        <v>0</v>
      </c>
      <c r="L28" s="88">
        <f t="shared" si="0"/>
        <v>0</v>
      </c>
      <c r="M28" s="95">
        <f t="shared" si="8"/>
        <v>0</v>
      </c>
      <c r="N28" s="87">
        <f>Feuil1!BM33</f>
        <v>13.661111111111101</v>
      </c>
      <c r="O28" s="88">
        <f>IF(A28="","",Feuil1!F33)</f>
        <v>1394.40625</v>
      </c>
      <c r="P28" s="95">
        <f t="shared" si="9"/>
        <v>102.07121797478658</v>
      </c>
      <c r="Q28" s="87">
        <f>Feuil1!BE33</f>
        <v>9.7005555555555496</v>
      </c>
      <c r="R28" s="88">
        <f>Feuil1!BG33</f>
        <v>3.5311111111111102</v>
      </c>
      <c r="S28" s="88">
        <f>IF(A28="","",Feuil1!G33)</f>
        <v>1634</v>
      </c>
      <c r="T28" s="96">
        <f t="shared" si="10"/>
        <v>123.49162363018019</v>
      </c>
      <c r="U28" s="87">
        <f>Feuil1!BC33</f>
        <v>21.573611111111099</v>
      </c>
      <c r="V28" s="88">
        <f>IF(A28="","",Feuil1!H33)</f>
        <v>2760</v>
      </c>
      <c r="W28" s="95">
        <f t="shared" si="11"/>
        <v>127.93407583853738</v>
      </c>
      <c r="X28" s="87">
        <f>Feuil1!BK33</f>
        <v>23.363055555555601</v>
      </c>
      <c r="Y28" s="88">
        <f>IF(A28="","",Feuil1!I33)</f>
        <v>2657</v>
      </c>
      <c r="Z28" s="95">
        <f t="shared" si="12"/>
        <v>113.7265625928874</v>
      </c>
      <c r="AA28" s="87">
        <f>Feuil1!BJ33</f>
        <v>20.6877777777778</v>
      </c>
      <c r="AB28" s="88">
        <f>IF(A28="","",Feuil1!J33)</f>
        <v>1199</v>
      </c>
      <c r="AC28" s="95">
        <f t="shared" si="13"/>
        <v>57.956925721037585</v>
      </c>
      <c r="AD28" s="87">
        <f>Feuil1!BI33</f>
        <v>17.6325</v>
      </c>
      <c r="AE28" s="88">
        <f>IF(A28="","",Feuil1!K33)</f>
        <v>1138</v>
      </c>
      <c r="AF28" s="95">
        <f t="shared" si="14"/>
        <v>64.539912094144341</v>
      </c>
      <c r="AG28" s="91">
        <f t="shared" si="1"/>
        <v>18602.15625</v>
      </c>
      <c r="AH28" s="85">
        <f>IF(Feuil1!L33=0,"",Feuil1!L33)</f>
        <v>18460</v>
      </c>
      <c r="AI28" s="97">
        <f t="shared" si="2"/>
        <v>142.15625</v>
      </c>
      <c r="AJ28" s="87">
        <f>IF(A28="","",Feuil1!M33)</f>
        <v>11623</v>
      </c>
      <c r="AK28" s="88">
        <f>IF(A28="","",Feuil1!N33)</f>
        <v>0</v>
      </c>
      <c r="AL28" s="88">
        <f>IF(A28="","",Feuil1!O33)</f>
        <v>4478</v>
      </c>
      <c r="AM28" s="88">
        <f>IF(A28="","",Feuil1!P33)</f>
        <v>5595</v>
      </c>
      <c r="AN28" s="89">
        <f>IF(A28="","",Feuil1!Q33)</f>
        <v>3694</v>
      </c>
      <c r="AO28" s="90">
        <f t="shared" si="16"/>
        <v>18002</v>
      </c>
      <c r="AP28" s="91">
        <f t="shared" si="15"/>
        <v>458</v>
      </c>
      <c r="AQ28" s="92">
        <f>IF(C28="","",Feuil1!S33)</f>
        <v>0.199951171875</v>
      </c>
      <c r="AR28" s="92">
        <f>IF(F28="","",Feuil1!T33)</f>
        <v>0</v>
      </c>
      <c r="AS28" s="93">
        <v>15980</v>
      </c>
      <c r="AT28" s="88">
        <f>+AVERAGE($AS$5:AS28)</f>
        <v>15601.041666666666</v>
      </c>
    </row>
    <row r="29" spans="1:46" s="6" customFormat="1" ht="12.75">
      <c r="A29" s="94">
        <f>IF(Feuil1!A34="","",Feuil1!A34)</f>
        <v>44951</v>
      </c>
      <c r="B29" s="87">
        <f>Feuil1!BA34</f>
        <v>21.489444444444398</v>
      </c>
      <c r="C29" s="88">
        <f>IF(A29="","",Feuil1!B34)</f>
        <v>1767</v>
      </c>
      <c r="D29" s="95">
        <f t="shared" si="5"/>
        <v>82.226416069905298</v>
      </c>
      <c r="E29" s="87">
        <f>Feuil1!BB34</f>
        <v>24</v>
      </c>
      <c r="F29" s="88">
        <f>IF(A29="","",Feuil1!C34)</f>
        <v>2178</v>
      </c>
      <c r="G29" s="95">
        <f t="shared" si="6"/>
        <v>90.75</v>
      </c>
      <c r="H29" s="87">
        <f>Feuil1!AZ34</f>
        <v>24</v>
      </c>
      <c r="I29" s="88">
        <f>IF(A29="","",Feuil1!D34)</f>
        <v>3635.75</v>
      </c>
      <c r="J29" s="95">
        <f t="shared" si="7"/>
        <v>151.48958333333334</v>
      </c>
      <c r="K29" s="87">
        <f>Feuil1!BL34</f>
        <v>0</v>
      </c>
      <c r="L29" s="88">
        <f t="shared" si="0"/>
        <v>0</v>
      </c>
      <c r="M29" s="95">
        <f t="shared" si="8"/>
        <v>0</v>
      </c>
      <c r="N29" s="87">
        <f>Feuil1!BM34</f>
        <v>15.588611111111099</v>
      </c>
      <c r="O29" s="88">
        <f>IF(A29="","",Feuil1!F34)</f>
        <v>1586.09375</v>
      </c>
      <c r="P29" s="95">
        <f t="shared" si="9"/>
        <v>101.74695735847047</v>
      </c>
      <c r="Q29" s="87">
        <f>Feuil1!BE34</f>
        <v>14.3438888888889</v>
      </c>
      <c r="R29" s="88">
        <f>Feuil1!BG34</f>
        <v>8.1191666666666702</v>
      </c>
      <c r="S29" s="88">
        <f>IF(A29="","",Feuil1!G34)</f>
        <v>2783</v>
      </c>
      <c r="T29" s="96">
        <f t="shared" si="10"/>
        <v>123.89231701435682</v>
      </c>
      <c r="U29" s="87">
        <f>Feuil1!BC34</f>
        <v>21.317222222222199</v>
      </c>
      <c r="V29" s="88">
        <f>IF(A29="","",Feuil1!H34)</f>
        <v>2717</v>
      </c>
      <c r="W29" s="95">
        <f t="shared" si="11"/>
        <v>127.45563055432503</v>
      </c>
      <c r="X29" s="87">
        <f>Feuil1!BK34</f>
        <v>23.726388888888899</v>
      </c>
      <c r="Y29" s="88">
        <f>IF(A29="","",Feuil1!I34)</f>
        <v>2688</v>
      </c>
      <c r="Z29" s="95">
        <f t="shared" si="12"/>
        <v>113.29157642100328</v>
      </c>
      <c r="AA29" s="87">
        <f>Feuil1!BJ34</f>
        <v>20.1391666666667</v>
      </c>
      <c r="AB29" s="88">
        <f>IF(A29="","",Feuil1!J34)</f>
        <v>1169</v>
      </c>
      <c r="AC29" s="95">
        <f t="shared" si="13"/>
        <v>58.046095915918308</v>
      </c>
      <c r="AD29" s="87">
        <f>Feuil1!BI34</f>
        <v>17.4294444444444</v>
      </c>
      <c r="AE29" s="88">
        <f>IF(A29="","",Feuil1!K34)</f>
        <v>1128</v>
      </c>
      <c r="AF29" s="95">
        <f t="shared" si="14"/>
        <v>64.718069677748545</v>
      </c>
      <c r="AG29" s="91">
        <f t="shared" si="1"/>
        <v>19651.84375</v>
      </c>
      <c r="AH29" s="85">
        <f>IF(Feuil1!L34=0,"",Feuil1!L34)</f>
        <v>19520</v>
      </c>
      <c r="AI29" s="97">
        <f t="shared" si="2"/>
        <v>131.84375</v>
      </c>
      <c r="AJ29" s="87">
        <f>IF(A29="","",Feuil1!M34)</f>
        <v>11952</v>
      </c>
      <c r="AK29" s="88">
        <f>IF(A29="","",Feuil1!N34)</f>
        <v>0</v>
      </c>
      <c r="AL29" s="88">
        <f>IF(A29="","",Feuil1!O34)</f>
        <v>4558</v>
      </c>
      <c r="AM29" s="88">
        <f>IF(A29="","",Feuil1!P34)</f>
        <v>5604</v>
      </c>
      <c r="AN29" s="89">
        <f>IF(A29="","",Feuil1!Q34)</f>
        <v>3076</v>
      </c>
      <c r="AO29" s="90">
        <f t="shared" si="16"/>
        <v>19038</v>
      </c>
      <c r="AP29" s="91">
        <f t="shared" si="15"/>
        <v>482</v>
      </c>
      <c r="AQ29" s="92">
        <f>IF(C29="","",Feuil1!S34)</f>
        <v>2</v>
      </c>
      <c r="AR29" s="92">
        <f>IF(F29="","",Feuil1!T34)</f>
        <v>1.199951171875</v>
      </c>
      <c r="AS29" s="93">
        <v>15780</v>
      </c>
      <c r="AT29" s="88">
        <f>+AVERAGE($AS$5:AS29)</f>
        <v>15608.2</v>
      </c>
    </row>
    <row r="30" spans="1:46" s="6" customFormat="1" ht="12.75">
      <c r="A30" s="94">
        <f>IF(Feuil1!A35="","",Feuil1!A35)</f>
        <v>44952</v>
      </c>
      <c r="B30" s="87">
        <f>Feuil1!BA35</f>
        <v>24</v>
      </c>
      <c r="C30" s="88">
        <f>IF(A30="","",Feuil1!B35)</f>
        <v>1979</v>
      </c>
      <c r="D30" s="95">
        <f t="shared" si="5"/>
        <v>82.458333333333329</v>
      </c>
      <c r="E30" s="87">
        <f>Feuil1!BB35</f>
        <v>24</v>
      </c>
      <c r="F30" s="88">
        <f>IF(A30="","",Feuil1!C35)</f>
        <v>2173</v>
      </c>
      <c r="G30" s="95">
        <f t="shared" si="6"/>
        <v>90.541666666666671</v>
      </c>
      <c r="H30" s="87">
        <f>Feuil1!AZ35</f>
        <v>24</v>
      </c>
      <c r="I30" s="88">
        <f>IF(A30="","",Feuil1!D35)</f>
        <v>3656</v>
      </c>
      <c r="J30" s="95">
        <f t="shared" si="7"/>
        <v>152.33333333333334</v>
      </c>
      <c r="K30" s="87">
        <f>Feuil1!BL35</f>
        <v>0</v>
      </c>
      <c r="L30" s="88">
        <f t="shared" si="0"/>
        <v>0</v>
      </c>
      <c r="M30" s="95">
        <f t="shared" si="8"/>
        <v>0</v>
      </c>
      <c r="N30" s="87">
        <f>Feuil1!BM35</f>
        <v>12.2144444444444</v>
      </c>
      <c r="O30" s="88">
        <f>IF(A30="","",Feuil1!F35)</f>
        <v>1237.90625</v>
      </c>
      <c r="P30" s="95">
        <f t="shared" si="9"/>
        <v>101.34773264804913</v>
      </c>
      <c r="Q30" s="87">
        <f>Feuil1!BE35</f>
        <v>6.8550000000000004</v>
      </c>
      <c r="R30" s="88">
        <f>Feuil1!BG35</f>
        <v>2.5724999999999998</v>
      </c>
      <c r="S30" s="88">
        <f>IF(A30="","",Feuil1!G35)</f>
        <v>1159</v>
      </c>
      <c r="T30" s="96">
        <f t="shared" si="10"/>
        <v>122.93821267568283</v>
      </c>
      <c r="U30" s="87">
        <f>Feuil1!BC35</f>
        <v>22.248611111111099</v>
      </c>
      <c r="V30" s="88">
        <f>IF(A30="","",Feuil1!H35)</f>
        <v>2838</v>
      </c>
      <c r="W30" s="95">
        <f t="shared" si="11"/>
        <v>127.55852425245028</v>
      </c>
      <c r="X30" s="87">
        <f>Feuil1!BK35</f>
        <v>23.654166666666701</v>
      </c>
      <c r="Y30" s="88">
        <f>IF(A30="","",Feuil1!I35)</f>
        <v>2682</v>
      </c>
      <c r="Z30" s="95">
        <f t="shared" si="12"/>
        <v>113.38382948740515</v>
      </c>
      <c r="AA30" s="87">
        <f>Feuil1!BJ35</f>
        <v>20.429166666666699</v>
      </c>
      <c r="AB30" s="88">
        <f>IF(A30="","",Feuil1!J35)</f>
        <v>1172</v>
      </c>
      <c r="AC30" s="95">
        <f t="shared" si="13"/>
        <v>57.368957780950346</v>
      </c>
      <c r="AD30" s="87">
        <f>Feuil1!BI35</f>
        <v>16.501666666666701</v>
      </c>
      <c r="AE30" s="88">
        <f>IF(A30="","",Feuil1!K35)</f>
        <v>1063</v>
      </c>
      <c r="AF30" s="95">
        <f t="shared" si="14"/>
        <v>64.417735582264285</v>
      </c>
      <c r="AG30" s="91">
        <f t="shared" si="1"/>
        <v>17959.90625</v>
      </c>
      <c r="AH30" s="85">
        <f>IF(Feuil1!L35=0,"",Feuil1!L35)</f>
        <v>17820</v>
      </c>
      <c r="AI30" s="97">
        <f t="shared" si="2"/>
        <v>139.90625</v>
      </c>
      <c r="AJ30" s="87">
        <f>IF(A30="","",Feuil1!M35)</f>
        <v>11125</v>
      </c>
      <c r="AK30" s="88">
        <f>IF(A30="","",Feuil1!N35)</f>
        <v>0</v>
      </c>
      <c r="AL30" s="88">
        <f>IF(A30="","",Feuil1!O35)</f>
        <v>4437</v>
      </c>
      <c r="AM30" s="88">
        <f>IF(A30="","",Feuil1!P35)</f>
        <v>5754</v>
      </c>
      <c r="AN30" s="89">
        <f>IF(A30="","",Feuil1!Q35)</f>
        <v>3941</v>
      </c>
      <c r="AO30" s="90">
        <f t="shared" si="16"/>
        <v>17375</v>
      </c>
      <c r="AP30" s="91">
        <f t="shared" si="15"/>
        <v>445</v>
      </c>
      <c r="AQ30" s="92">
        <f>IF(C30="","",Feuil1!S35)</f>
        <v>1.199951171875</v>
      </c>
      <c r="AR30" s="92">
        <f>IF(F30="","",Feuil1!T35)</f>
        <v>0.4000244140625</v>
      </c>
      <c r="AS30" s="93">
        <v>15990</v>
      </c>
      <c r="AT30" s="88">
        <f>+AVERAGE($AS$5:AS30)</f>
        <v>15622.884615384615</v>
      </c>
    </row>
    <row r="31" spans="1:46" s="6" customFormat="1" ht="12.75">
      <c r="A31" s="94">
        <f>IF(Feuil1!A36="","",Feuil1!A36)</f>
        <v>44953</v>
      </c>
      <c r="B31" s="87">
        <f>Feuil1!BA36</f>
        <v>24</v>
      </c>
      <c r="C31" s="88">
        <f>IF(A31="","",Feuil1!B36)</f>
        <v>1980</v>
      </c>
      <c r="D31" s="95">
        <f t="shared" si="5"/>
        <v>82.5</v>
      </c>
      <c r="E31" s="87">
        <f>Feuil1!BB36</f>
        <v>24</v>
      </c>
      <c r="F31" s="88">
        <f>IF(A31="","",Feuil1!C36)</f>
        <v>2162</v>
      </c>
      <c r="G31" s="95">
        <f t="shared" si="6"/>
        <v>90.083333333333329</v>
      </c>
      <c r="H31" s="87">
        <f>Feuil1!AZ36</f>
        <v>23.689444444444401</v>
      </c>
      <c r="I31" s="88">
        <f>IF(A31="","",Feuil1!D36)</f>
        <v>3610.5</v>
      </c>
      <c r="J31" s="95">
        <f t="shared" si="7"/>
        <v>152.4096526816916</v>
      </c>
      <c r="K31" s="87">
        <f>Feuil1!BL36</f>
        <v>0</v>
      </c>
      <c r="L31" s="88">
        <f t="shared" si="0"/>
        <v>0</v>
      </c>
      <c r="M31" s="95">
        <f t="shared" si="8"/>
        <v>0</v>
      </c>
      <c r="N31" s="87">
        <f>Feuil1!BM36</f>
        <v>8.06527777777778</v>
      </c>
      <c r="O31" s="88">
        <f>IF(A31="","",Feuil1!F36)</f>
        <v>818.3125</v>
      </c>
      <c r="P31" s="95">
        <f t="shared" si="9"/>
        <v>101.46116755639743</v>
      </c>
      <c r="Q31" s="87">
        <f>Feuil1!BE36</f>
        <v>3.05944444444444</v>
      </c>
      <c r="R31" s="88">
        <f>Feuil1!BG36</f>
        <v>0.73138888888888898</v>
      </c>
      <c r="S31" s="88">
        <f>IF(A31="","",Feuil1!G36)</f>
        <v>464</v>
      </c>
      <c r="T31" s="96">
        <f t="shared" si="10"/>
        <v>122.40052758848113</v>
      </c>
      <c r="U31" s="87">
        <f>Feuil1!BC36</f>
        <v>20.0836111111111</v>
      </c>
      <c r="V31" s="88">
        <f>IF(A31="","",Feuil1!H36)</f>
        <v>2560</v>
      </c>
      <c r="W31" s="95">
        <f t="shared" si="11"/>
        <v>127.46711663739097</v>
      </c>
      <c r="X31" s="87">
        <f>Feuil1!BK36</f>
        <v>22.489166666666701</v>
      </c>
      <c r="Y31" s="88">
        <f>IF(A31="","",Feuil1!I36)</f>
        <v>2553</v>
      </c>
      <c r="Z31" s="95">
        <f t="shared" si="12"/>
        <v>113.52132508244694</v>
      </c>
      <c r="AA31" s="87">
        <f>Feuil1!BJ36</f>
        <v>17.5558333333333</v>
      </c>
      <c r="AB31" s="88">
        <f>IF(A31="","",Feuil1!J36)</f>
        <v>995</v>
      </c>
      <c r="AC31" s="95">
        <f t="shared" si="13"/>
        <v>56.67631841268345</v>
      </c>
      <c r="AD31" s="87">
        <f>Feuil1!BI36</f>
        <v>12.703333333333299</v>
      </c>
      <c r="AE31" s="88">
        <f>IF(A31="","",Feuil1!K36)</f>
        <v>816</v>
      </c>
      <c r="AF31" s="95">
        <f t="shared" si="14"/>
        <v>64.235108895303242</v>
      </c>
      <c r="AG31" s="91">
        <f t="shared" si="1"/>
        <v>15958.8125</v>
      </c>
      <c r="AH31" s="85">
        <f>IF(Feuil1!L36=0,"",Feuil1!L36)</f>
        <v>15830</v>
      </c>
      <c r="AI31" s="97">
        <f t="shared" si="2"/>
        <v>128.8125</v>
      </c>
      <c r="AJ31" s="87">
        <f>IF(A31="","",Feuil1!M36)</f>
        <v>9021</v>
      </c>
      <c r="AK31" s="88">
        <f>IF(A31="","",Feuil1!N36)</f>
        <v>0</v>
      </c>
      <c r="AL31" s="88">
        <f>IF(A31="","",Feuil1!O36)</f>
        <v>4393</v>
      </c>
      <c r="AM31" s="88">
        <f>IF(A31="","",Feuil1!P36)</f>
        <v>5829</v>
      </c>
      <c r="AN31" s="89">
        <f>IF(A31="","",Feuil1!Q36)</f>
        <v>3761</v>
      </c>
      <c r="AO31" s="90">
        <f t="shared" si="16"/>
        <v>15482</v>
      </c>
      <c r="AP31" s="91">
        <f t="shared" si="15"/>
        <v>348</v>
      </c>
      <c r="AQ31" s="92">
        <f>IF(C31="","",Feuil1!S36)</f>
        <v>1</v>
      </c>
      <c r="AR31" s="92">
        <f>IF(F31="","",Feuil1!T36)</f>
        <v>0.5999755859375</v>
      </c>
      <c r="AS31" s="93">
        <v>17040</v>
      </c>
      <c r="AT31" s="88">
        <f>+AVERAGE($AS$5:AS31)</f>
        <v>15675.37037037037</v>
      </c>
    </row>
    <row r="32" spans="1:46" s="6" customFormat="1" ht="12.75">
      <c r="A32" s="94">
        <f>IF(Feuil1!A37="","",Feuil1!A37)</f>
        <v>44954</v>
      </c>
      <c r="B32" s="87">
        <f>Feuil1!BA37</f>
        <v>24</v>
      </c>
      <c r="C32" s="88">
        <f>IF(A32="","",Feuil1!B37)</f>
        <v>1979</v>
      </c>
      <c r="D32" s="95">
        <f t="shared" si="5"/>
        <v>82.458333333333329</v>
      </c>
      <c r="E32" s="87">
        <f>Feuil1!BB37</f>
        <v>24</v>
      </c>
      <c r="F32" s="88">
        <f>IF(A32="","",Feuil1!C37)</f>
        <v>2155</v>
      </c>
      <c r="G32" s="95">
        <f t="shared" si="6"/>
        <v>89.791666666666671</v>
      </c>
      <c r="H32" s="87">
        <f>Feuil1!AZ37</f>
        <v>23.799444444444401</v>
      </c>
      <c r="I32" s="88">
        <f>IF(A32="","",Feuil1!D37)</f>
        <v>3625.25</v>
      </c>
      <c r="J32" s="95">
        <f t="shared" si="7"/>
        <v>152.32498424332996</v>
      </c>
      <c r="K32" s="87">
        <f>Feuil1!BL37</f>
        <v>0</v>
      </c>
      <c r="L32" s="88">
        <f t="shared" si="0"/>
        <v>0</v>
      </c>
      <c r="M32" s="95">
        <f t="shared" si="8"/>
        <v>0</v>
      </c>
      <c r="N32" s="87">
        <f>Feuil1!BM37</f>
        <v>7.5908333333333298</v>
      </c>
      <c r="O32" s="88">
        <f>IF(A32="","",Feuil1!F37)</f>
        <v>770.59375</v>
      </c>
      <c r="P32" s="95">
        <f t="shared" si="9"/>
        <v>101.51635744867718</v>
      </c>
      <c r="Q32" s="87">
        <f>Feuil1!BE37</f>
        <v>3.6188888888888902</v>
      </c>
      <c r="R32" s="88">
        <f>Feuil1!BG37</f>
        <v>0.82277777777777805</v>
      </c>
      <c r="S32" s="88">
        <f>IF(A32="","",Feuil1!G37)</f>
        <v>543</v>
      </c>
      <c r="T32" s="96">
        <f t="shared" si="10"/>
        <v>122.25140712945587</v>
      </c>
      <c r="U32" s="87">
        <f>Feuil1!BC37</f>
        <v>18.385000000000002</v>
      </c>
      <c r="V32" s="88">
        <f>IF(A32="","",Feuil1!H37)</f>
        <v>2348</v>
      </c>
      <c r="W32" s="95">
        <f t="shared" si="11"/>
        <v>127.7128093554528</v>
      </c>
      <c r="X32" s="87">
        <f>Feuil1!BK37</f>
        <v>21.5419444444444</v>
      </c>
      <c r="Y32" s="88">
        <f>IF(A32="","",Feuil1!I37)</f>
        <v>2440</v>
      </c>
      <c r="Z32" s="95">
        <f t="shared" si="12"/>
        <v>113.26739822826292</v>
      </c>
      <c r="AA32" s="87">
        <f>Feuil1!BJ37</f>
        <v>16.536111111111101</v>
      </c>
      <c r="AB32" s="88">
        <f>IF(A32="","",Feuil1!J37)</f>
        <v>932</v>
      </c>
      <c r="AC32" s="95">
        <f t="shared" si="13"/>
        <v>56.361498404165999</v>
      </c>
      <c r="AD32" s="87">
        <f>Feuil1!BI37</f>
        <v>11.3888888888889</v>
      </c>
      <c r="AE32" s="88">
        <f>IF(A32="","",Feuil1!K37)</f>
        <v>731</v>
      </c>
      <c r="AF32" s="95">
        <f t="shared" si="14"/>
        <v>64.185365853658467</v>
      </c>
      <c r="AG32" s="91">
        <f t="shared" si="1"/>
        <v>15523.84375</v>
      </c>
      <c r="AH32" s="85">
        <f>IF(Feuil1!L37=0,"",Feuil1!L37)</f>
        <v>15400</v>
      </c>
      <c r="AI32" s="97">
        <f t="shared" si="2"/>
        <v>123.84375</v>
      </c>
      <c r="AJ32" s="87">
        <f>IF(A32="","",Feuil1!M37)</f>
        <v>8443</v>
      </c>
      <c r="AK32" s="88">
        <f>IF(A32="","",Feuil1!N37)</f>
        <v>0</v>
      </c>
      <c r="AL32" s="88">
        <f>IF(A32="","",Feuil1!O37)</f>
        <v>4402</v>
      </c>
      <c r="AM32" s="88">
        <f>IF(A32="","",Feuil1!P37)</f>
        <v>5838</v>
      </c>
      <c r="AN32" s="89">
        <f>IF(A32="","",Feuil1!Q37)</f>
        <v>3611</v>
      </c>
      <c r="AO32" s="90">
        <f t="shared" si="16"/>
        <v>15072</v>
      </c>
      <c r="AP32" s="91">
        <f t="shared" si="15"/>
        <v>328</v>
      </c>
      <c r="AQ32" s="92">
        <f>IF(C32="","",Feuil1!S37)</f>
        <v>0</v>
      </c>
      <c r="AR32" s="92">
        <f>IF(F32="","",Feuil1!T37)</f>
        <v>0</v>
      </c>
      <c r="AS32" s="93">
        <v>16560</v>
      </c>
      <c r="AT32" s="88">
        <f>+AVERAGE($AS$5:AS32)</f>
        <v>15706.964285714286</v>
      </c>
    </row>
    <row r="33" spans="1:46" s="6" customFormat="1" ht="12.75">
      <c r="A33" s="94">
        <f>IF(Feuil1!A38="","",Feuil1!A38)</f>
        <v>44955</v>
      </c>
      <c r="B33" s="87">
        <f>Feuil1!BA38</f>
        <v>24</v>
      </c>
      <c r="C33" s="88">
        <f>IF(A33="","",Feuil1!B38)</f>
        <v>1978</v>
      </c>
      <c r="D33" s="95">
        <f t="shared" si="5"/>
        <v>82.416666666666671</v>
      </c>
      <c r="E33" s="87">
        <f>Feuil1!BB38</f>
        <v>24</v>
      </c>
      <c r="F33" s="88">
        <f>IF(A33="","",Feuil1!C38)</f>
        <v>2146</v>
      </c>
      <c r="G33" s="95">
        <f t="shared" si="6"/>
        <v>89.416666666666671</v>
      </c>
      <c r="H33" s="87">
        <f>Feuil1!AZ38</f>
        <v>24</v>
      </c>
      <c r="I33" s="88">
        <f>IF(A33="","",Feuil1!D38)</f>
        <v>3656.75</v>
      </c>
      <c r="J33" s="95">
        <f t="shared" si="7"/>
        <v>152.36458333333334</v>
      </c>
      <c r="K33" s="87">
        <f>Feuil1!BL38</f>
        <v>0</v>
      </c>
      <c r="L33" s="88">
        <f t="shared" si="0"/>
        <v>0</v>
      </c>
      <c r="M33" s="95">
        <f t="shared" si="8"/>
        <v>0</v>
      </c>
      <c r="N33" s="87">
        <f>Feuil1!BM38</f>
        <v>7.3641666666666703</v>
      </c>
      <c r="O33" s="88">
        <f>IF(A33="","",Feuil1!F38)</f>
        <v>748</v>
      </c>
      <c r="P33" s="95">
        <f t="shared" si="9"/>
        <v>101.57293199049447</v>
      </c>
      <c r="Q33" s="87">
        <f>Feuil1!BE38</f>
        <v>4.4911111111111097</v>
      </c>
      <c r="R33" s="88">
        <f>Feuil1!BG38</f>
        <v>0</v>
      </c>
      <c r="S33" s="88">
        <f>IF(A33="","",Feuil1!G38)</f>
        <v>547</v>
      </c>
      <c r="T33" s="96">
        <f t="shared" si="10"/>
        <v>121.79614052449287</v>
      </c>
      <c r="U33" s="87">
        <f>Feuil1!BC38</f>
        <v>18.0416666666667</v>
      </c>
      <c r="V33" s="88">
        <f>IF(A33="","",Feuil1!H38)</f>
        <v>2303</v>
      </c>
      <c r="W33" s="95">
        <f t="shared" si="11"/>
        <v>127.64896073902979</v>
      </c>
      <c r="X33" s="87">
        <f>Feuil1!BK38</f>
        <v>20.690833333333298</v>
      </c>
      <c r="Y33" s="88">
        <f>IF(A33="","",Feuil1!I38)</f>
        <v>2347</v>
      </c>
      <c r="Z33" s="95">
        <f t="shared" si="12"/>
        <v>113.43187401828526</v>
      </c>
      <c r="AA33" s="87">
        <f>Feuil1!BJ38</f>
        <v>15.5552777777778</v>
      </c>
      <c r="AB33" s="88">
        <f>IF(A33="","",Feuil1!J38)</f>
        <v>874</v>
      </c>
      <c r="AC33" s="95">
        <f t="shared" si="13"/>
        <v>56.18671761995742</v>
      </c>
      <c r="AD33" s="87">
        <f>Feuil1!BI38</f>
        <v>11.6936111111111</v>
      </c>
      <c r="AE33" s="88">
        <f>IF(A33="","",Feuil1!K38)</f>
        <v>755</v>
      </c>
      <c r="AF33" s="95">
        <f t="shared" si="14"/>
        <v>64.565170914792091</v>
      </c>
      <c r="AG33" s="91">
        <f t="shared" si="1"/>
        <v>15354.75</v>
      </c>
      <c r="AH33" s="85">
        <f>IF(Feuil1!L38=0,"",Feuil1!L38)</f>
        <v>15240</v>
      </c>
      <c r="AI33" s="97">
        <f t="shared" si="2"/>
        <v>114.75</v>
      </c>
      <c r="AJ33" s="87">
        <f>IF(A33="","",Feuil1!M38)</f>
        <v>8319</v>
      </c>
      <c r="AK33" s="88">
        <f>IF(A33="","",Feuil1!N38)</f>
        <v>0</v>
      </c>
      <c r="AL33" s="88">
        <f>IF(A33="","",Feuil1!O38)</f>
        <v>4546</v>
      </c>
      <c r="AM33" s="88">
        <f>IF(A33="","",Feuil1!P38)</f>
        <v>5721</v>
      </c>
      <c r="AN33" s="89">
        <f>IF(A33="","",Feuil1!Q38)</f>
        <v>3661</v>
      </c>
      <c r="AO33" s="90">
        <f t="shared" si="16"/>
        <v>14925</v>
      </c>
      <c r="AP33" s="91">
        <f t="shared" si="15"/>
        <v>315</v>
      </c>
      <c r="AQ33" s="92">
        <f>IF(C33="","",Feuil1!S38)</f>
        <v>0.2000732421875</v>
      </c>
      <c r="AR33" s="92">
        <f>IF(F33="","",Feuil1!T38)</f>
        <v>0</v>
      </c>
      <c r="AS33" s="93">
        <v>16270</v>
      </c>
      <c r="AT33" s="88">
        <f>+AVERAGE($AS$5:AS33)</f>
        <v>15726.379310344828</v>
      </c>
    </row>
    <row r="34" spans="1:46" s="6" customFormat="1" ht="12.75">
      <c r="A34" s="94">
        <f>IF(Feuil1!A39="","",Feuil1!A39)</f>
        <v>44956</v>
      </c>
      <c r="B34" s="87">
        <f>Feuil1!BA39</f>
        <v>24</v>
      </c>
      <c r="C34" s="88">
        <f>IF(A34="","",Feuil1!B39)</f>
        <v>1976</v>
      </c>
      <c r="D34" s="95">
        <f t="shared" si="5"/>
        <v>82.333333333333329</v>
      </c>
      <c r="E34" s="87">
        <f>Feuil1!BB39</f>
        <v>24</v>
      </c>
      <c r="F34" s="88">
        <f>IF(A34="","",Feuil1!C39)</f>
        <v>2136</v>
      </c>
      <c r="G34" s="95">
        <f t="shared" si="6"/>
        <v>89</v>
      </c>
      <c r="H34" s="87">
        <f>Feuil1!AZ39</f>
        <v>24</v>
      </c>
      <c r="I34" s="88">
        <f>IF(A34="","",Feuil1!D39)</f>
        <v>3645.5</v>
      </c>
      <c r="J34" s="95">
        <f t="shared" si="7"/>
        <v>151.89583333333334</v>
      </c>
      <c r="K34" s="87">
        <f>Feuil1!BL39</f>
        <v>0</v>
      </c>
      <c r="L34" s="88">
        <f t="shared" si="0"/>
        <v>0</v>
      </c>
      <c r="M34" s="95">
        <f t="shared" si="8"/>
        <v>0</v>
      </c>
      <c r="N34" s="87">
        <f>Feuil1!BM39</f>
        <v>9.5452777777777804</v>
      </c>
      <c r="O34" s="88">
        <f>IF(A34="","",Feuil1!F39)</f>
        <v>967</v>
      </c>
      <c r="P34" s="95">
        <f t="shared" si="9"/>
        <v>101.30663795361286</v>
      </c>
      <c r="Q34" s="87">
        <f>Feuil1!BE39</f>
        <v>5.2594444444444397</v>
      </c>
      <c r="R34" s="88">
        <f>Feuil1!BG39</f>
        <v>0</v>
      </c>
      <c r="S34" s="88">
        <f>IF(A34="","",Feuil1!G39)</f>
        <v>642</v>
      </c>
      <c r="T34" s="96">
        <f t="shared" si="10"/>
        <v>122.06612443223841</v>
      </c>
      <c r="U34" s="87">
        <f>Feuil1!BC39</f>
        <v>20.282499999999999</v>
      </c>
      <c r="V34" s="88">
        <f>IF(A34="","",Feuil1!H39)</f>
        <v>2588</v>
      </c>
      <c r="W34" s="95">
        <f t="shared" si="11"/>
        <v>127.59768273141871</v>
      </c>
      <c r="X34" s="87">
        <f>Feuil1!BK39</f>
        <v>22.688333333333301</v>
      </c>
      <c r="Y34" s="88">
        <f>IF(A34="","",Feuil1!I39)</f>
        <v>2571</v>
      </c>
      <c r="Z34" s="95">
        <f t="shared" si="12"/>
        <v>113.31815176669376</v>
      </c>
      <c r="AA34" s="87">
        <f>Feuil1!BJ39</f>
        <v>18.161388888888901</v>
      </c>
      <c r="AB34" s="88">
        <f>IF(A34="","",Feuil1!J39)</f>
        <v>1044</v>
      </c>
      <c r="AC34" s="95">
        <f t="shared" si="13"/>
        <v>57.484590324406135</v>
      </c>
      <c r="AD34" s="87">
        <f>Feuil1!BI39</f>
        <v>13.557499999999999</v>
      </c>
      <c r="AE34" s="88">
        <f>IF(A34="","",Feuil1!K39)</f>
        <v>875</v>
      </c>
      <c r="AF34" s="95">
        <f t="shared" si="14"/>
        <v>64.539922552092946</v>
      </c>
      <c r="AG34" s="91">
        <f t="shared" si="1"/>
        <v>16444.5</v>
      </c>
      <c r="AH34" s="85">
        <f>IF(Feuil1!L39=0,"",Feuil1!L39)</f>
        <v>16320</v>
      </c>
      <c r="AI34" s="97">
        <f t="shared" si="2"/>
        <v>124.5</v>
      </c>
      <c r="AJ34" s="87">
        <f>IF(A34="","",Feuil1!M39)</f>
        <v>9003</v>
      </c>
      <c r="AK34" s="88">
        <f>IF(A34="","",Feuil1!N39)</f>
        <v>0</v>
      </c>
      <c r="AL34" s="88">
        <f>IF(A34="","",Feuil1!O39)</f>
        <v>4707</v>
      </c>
      <c r="AM34" s="88">
        <f>IF(A34="","",Feuil1!P39)</f>
        <v>5982</v>
      </c>
      <c r="AN34" s="89">
        <f>IF(A34="","",Feuil1!Q39)</f>
        <v>3719</v>
      </c>
      <c r="AO34" s="90">
        <f t="shared" si="16"/>
        <v>15973</v>
      </c>
      <c r="AP34" s="91">
        <f t="shared" si="15"/>
        <v>347</v>
      </c>
      <c r="AQ34" s="92">
        <f>IF(C34="","",Feuil1!S39)</f>
        <v>0</v>
      </c>
      <c r="AR34" s="92">
        <f>IF(F34="","",Feuil1!T39)</f>
        <v>0</v>
      </c>
      <c r="AS34" s="93">
        <v>16390</v>
      </c>
      <c r="AT34" s="88">
        <f>+AVERAGE($AS$5:AS34)</f>
        <v>15748.5</v>
      </c>
    </row>
    <row r="35" spans="1:46" s="6" customFormat="1" ht="12.75">
      <c r="A35" s="94">
        <f>IF(Feuil1!A40="","",Feuil1!A40)</f>
        <v>44957</v>
      </c>
      <c r="B35" s="87">
        <f>Feuil1!BA40</f>
        <v>24</v>
      </c>
      <c r="C35" s="88">
        <f>IF(A35="","",Feuil1!B40)</f>
        <v>1975</v>
      </c>
      <c r="D35" s="95">
        <f t="shared" si="5"/>
        <v>82.291666666666671</v>
      </c>
      <c r="E35" s="87">
        <f>Feuil1!BB40</f>
        <v>24</v>
      </c>
      <c r="F35" s="88">
        <f>IF(A35="","",Feuil1!C40)</f>
        <v>2129</v>
      </c>
      <c r="G35" s="95">
        <f t="shared" si="6"/>
        <v>88.708333333333329</v>
      </c>
      <c r="H35" s="87">
        <f>Feuil1!AZ40</f>
        <v>24</v>
      </c>
      <c r="I35" s="88">
        <f>IF(A35="","",Feuil1!D40)</f>
        <v>3643.5</v>
      </c>
      <c r="J35" s="95">
        <f t="shared" si="7"/>
        <v>151.8125</v>
      </c>
      <c r="K35" s="87">
        <f>Feuil1!BL40</f>
        <v>0</v>
      </c>
      <c r="L35" s="88">
        <f t="shared" si="0"/>
        <v>0</v>
      </c>
      <c r="M35" s="95">
        <f t="shared" si="8"/>
        <v>0</v>
      </c>
      <c r="N35" s="87">
        <f>Feuil1!BM40</f>
        <v>9.1138888888888907</v>
      </c>
      <c r="O35" s="88">
        <f>IF(A35="","",Feuil1!F40)</f>
        <v>919.5</v>
      </c>
      <c r="P35" s="95">
        <f t="shared" si="9"/>
        <v>100.8899725693386</v>
      </c>
      <c r="Q35" s="87">
        <f>Feuil1!BE40</f>
        <v>5.8324999999999996</v>
      </c>
      <c r="R35" s="88">
        <f>Feuil1!BG40</f>
        <v>1.59083333333333</v>
      </c>
      <c r="S35" s="88">
        <f>IF(A35="","",Feuil1!G40)</f>
        <v>906</v>
      </c>
      <c r="T35" s="96">
        <f t="shared" si="10"/>
        <v>122.04759766502028</v>
      </c>
      <c r="U35" s="87">
        <f>Feuil1!BC40</f>
        <v>20.6794444444444</v>
      </c>
      <c r="V35" s="88">
        <f>IF(A35="","",Feuil1!H40)</f>
        <v>2632</v>
      </c>
      <c r="W35" s="95">
        <f t="shared" si="11"/>
        <v>127.27614646858153</v>
      </c>
      <c r="X35" s="87">
        <f>Feuil1!BK40</f>
        <v>22.143611111111099</v>
      </c>
      <c r="Y35" s="88">
        <f>IF(A35="","",Feuil1!I40)</f>
        <v>2505</v>
      </c>
      <c r="Z35" s="95">
        <f t="shared" si="12"/>
        <v>113.12518032540117</v>
      </c>
      <c r="AA35" s="87">
        <f>Feuil1!BJ40</f>
        <v>18.301944444444398</v>
      </c>
      <c r="AB35" s="88">
        <f>IF(A35="","",Feuil1!J40)</f>
        <v>1037</v>
      </c>
      <c r="AC35" s="95">
        <f t="shared" si="13"/>
        <v>56.660646257987302</v>
      </c>
      <c r="AD35" s="87">
        <f>Feuil1!BI40</f>
        <v>13.5216666666667</v>
      </c>
      <c r="AE35" s="88">
        <f>IF(A35="","",Feuil1!K40)</f>
        <v>868</v>
      </c>
      <c r="AF35" s="95">
        <f t="shared" si="14"/>
        <v>64.193270060396728</v>
      </c>
      <c r="AG35" s="91">
        <f t="shared" si="1"/>
        <v>16615</v>
      </c>
      <c r="AH35" s="85">
        <f>IF(Feuil1!L40=0,"",Feuil1!L40)</f>
        <v>16490</v>
      </c>
      <c r="AI35" s="97">
        <f t="shared" si="2"/>
        <v>125</v>
      </c>
      <c r="AJ35" s="87">
        <f>IF(A35="","",Feuil1!M40)</f>
        <v>9188</v>
      </c>
      <c r="AK35" s="88">
        <f>IF(A35="","",Feuil1!N40)</f>
        <v>0</v>
      </c>
      <c r="AL35" s="88">
        <f>IF(A35="","",Feuil1!O40)</f>
        <v>4651</v>
      </c>
      <c r="AM35" s="88">
        <f>IF(A35="","",Feuil1!P40)</f>
        <v>6112</v>
      </c>
      <c r="AN35" s="89">
        <f>IF(A35="","",Feuil1!Q40)</f>
        <v>3807</v>
      </c>
      <c r="AO35" s="90">
        <f t="shared" si="16"/>
        <v>16144</v>
      </c>
      <c r="AP35" s="91">
        <f t="shared" si="15"/>
        <v>346</v>
      </c>
      <c r="AQ35" s="92">
        <f>IF(C35="","",Feuil1!S40)</f>
        <v>0</v>
      </c>
      <c r="AR35" s="92">
        <f>IF(F35="","",Feuil1!T40)</f>
        <v>0</v>
      </c>
      <c r="AS35" s="93">
        <v>16230</v>
      </c>
      <c r="AT35" s="88">
        <f>+AVERAGE($AS$5:AS35)</f>
        <v>15764.032258064517</v>
      </c>
    </row>
    <row r="36" spans="1:46" s="6" customFormat="1" ht="12.75">
      <c r="A36" s="94">
        <f>IF(Feuil1!A41="","",Feuil1!A41)</f>
        <v>44958</v>
      </c>
      <c r="B36" s="87">
        <f>Feuil1!BA41</f>
        <v>24</v>
      </c>
      <c r="C36" s="88">
        <f>IF(A36="","",Feuil1!B41)</f>
        <v>1978</v>
      </c>
      <c r="D36" s="95">
        <f t="shared" si="5"/>
        <v>82.416666666666671</v>
      </c>
      <c r="E36" s="87">
        <f>Feuil1!BB41</f>
        <v>24</v>
      </c>
      <c r="F36" s="88">
        <f>IF(A36="","",Feuil1!C41)</f>
        <v>2118</v>
      </c>
      <c r="G36" s="95">
        <f t="shared" si="6"/>
        <v>88.25</v>
      </c>
      <c r="H36" s="87">
        <f>Feuil1!AZ41</f>
        <v>23.636111111111099</v>
      </c>
      <c r="I36" s="88">
        <f>IF(A36="","",Feuil1!D41)</f>
        <v>3592.75</v>
      </c>
      <c r="J36" s="95">
        <f t="shared" si="7"/>
        <v>152.0025854977084</v>
      </c>
      <c r="K36" s="87">
        <f>Feuil1!BL41</f>
        <v>0</v>
      </c>
      <c r="L36" s="88">
        <f t="shared" si="0"/>
        <v>0</v>
      </c>
      <c r="M36" s="95">
        <f t="shared" si="8"/>
        <v>0</v>
      </c>
      <c r="N36" s="87">
        <f>Feuil1!BM41</f>
        <v>8.3480555555555593</v>
      </c>
      <c r="O36" s="88">
        <f>IF(A36="","",Feuil1!F41)</f>
        <v>844.8125</v>
      </c>
      <c r="P36" s="95">
        <f t="shared" si="9"/>
        <v>101.19871560243566</v>
      </c>
      <c r="Q36" s="87">
        <f>Feuil1!BE41</f>
        <v>4.1777777777777798</v>
      </c>
      <c r="R36" s="88">
        <f>Feuil1!BG41</f>
        <v>0</v>
      </c>
      <c r="S36" s="88">
        <f>IF(A36="","",Feuil1!G41)</f>
        <v>508</v>
      </c>
      <c r="T36" s="96">
        <f t="shared" si="10"/>
        <v>121.595744680851</v>
      </c>
      <c r="U36" s="87">
        <f>Feuil1!BC41</f>
        <v>19.955555555555598</v>
      </c>
      <c r="V36" s="88">
        <f>IF(A36="","",Feuil1!H41)</f>
        <v>2545</v>
      </c>
      <c r="W36" s="95">
        <f t="shared" si="11"/>
        <v>127.5334075723828</v>
      </c>
      <c r="X36" s="87">
        <f>Feuil1!BK41</f>
        <v>21.855833333333301</v>
      </c>
      <c r="Y36" s="88">
        <f>IF(A36="","",Feuil1!I41)</f>
        <v>2472</v>
      </c>
      <c r="Z36" s="95">
        <f t="shared" si="12"/>
        <v>113.1048156479965</v>
      </c>
      <c r="AA36" s="87">
        <f>Feuil1!BJ41</f>
        <v>17.696944444444402</v>
      </c>
      <c r="AB36" s="88">
        <f>IF(A36="","",Feuil1!J41)</f>
        <v>1019</v>
      </c>
      <c r="AC36" s="95">
        <f t="shared" si="13"/>
        <v>57.580561616098336</v>
      </c>
      <c r="AD36" s="87">
        <f>Feuil1!BI41</f>
        <v>12.581111111111101</v>
      </c>
      <c r="AE36" s="88">
        <f>IF(A36="","",Feuil1!K41)</f>
        <v>806</v>
      </c>
      <c r="AF36" s="95">
        <f t="shared" si="14"/>
        <v>64.064293915040238</v>
      </c>
      <c r="AG36" s="91">
        <f t="shared" si="1"/>
        <v>15883.5625</v>
      </c>
      <c r="AH36" s="85">
        <f>IF(Feuil1!L41=0,"",Feuil1!L41)</f>
        <v>15760</v>
      </c>
      <c r="AI36" s="97">
        <f t="shared" si="2"/>
        <v>123.5625</v>
      </c>
      <c r="AJ36" s="87">
        <f>IF(A36="","",Feuil1!M41)</f>
        <v>9308</v>
      </c>
      <c r="AK36" s="88">
        <f>IF(A36="","",Feuil1!N41)</f>
        <v>0</v>
      </c>
      <c r="AL36" s="88">
        <f>IF(A36="","",Feuil1!O41)</f>
        <v>4397</v>
      </c>
      <c r="AM36" s="88">
        <f>IF(A36="","",Feuil1!P41)</f>
        <v>5554</v>
      </c>
      <c r="AN36" s="89">
        <f>IF(A36="","",Feuil1!Q41)</f>
        <v>3866</v>
      </c>
      <c r="AO36" s="90">
        <f t="shared" si="16"/>
        <v>15393</v>
      </c>
      <c r="AP36" s="91">
        <f t="shared" si="15"/>
        <v>367</v>
      </c>
      <c r="AQ36" s="92">
        <f>IF(C36="","",Feuil1!S41)</f>
        <v>0</v>
      </c>
      <c r="AR36" s="92">
        <f>IF(F36="","",Feuil1!T41)</f>
        <v>0</v>
      </c>
      <c r="AS36" s="93">
        <v>16310</v>
      </c>
      <c r="AT36" s="88">
        <f>+AVERAGE($AS$5:AS36)</f>
        <v>15781.09375</v>
      </c>
    </row>
    <row r="37" spans="1:46" s="6" customFormat="1" ht="12.75">
      <c r="A37" s="94">
        <f>IF(Feuil1!A42="","",Feuil1!A42)</f>
        <v>44959</v>
      </c>
      <c r="B37" s="87">
        <f>Feuil1!BA42</f>
        <v>24</v>
      </c>
      <c r="C37" s="88">
        <f>IF(A37="","",Feuil1!B42)</f>
        <v>1975</v>
      </c>
      <c r="D37" s="95">
        <f t="shared" si="5"/>
        <v>82.291666666666671</v>
      </c>
      <c r="E37" s="87">
        <f>Feuil1!BB42</f>
        <v>24</v>
      </c>
      <c r="F37" s="88">
        <f>IF(A37="","",Feuil1!C42)</f>
        <v>2109</v>
      </c>
      <c r="G37" s="95">
        <f t="shared" si="6"/>
        <v>87.875</v>
      </c>
      <c r="H37" s="87">
        <f>Feuil1!AZ42</f>
        <v>24</v>
      </c>
      <c r="I37" s="88">
        <f>IF(A37="","",Feuil1!D42)</f>
        <v>3637</v>
      </c>
      <c r="J37" s="95">
        <f t="shared" si="7"/>
        <v>151.54166666666666</v>
      </c>
      <c r="K37" s="87">
        <f>Feuil1!BL42</f>
        <v>0</v>
      </c>
      <c r="L37" s="88">
        <f t="shared" si="0"/>
        <v>0</v>
      </c>
      <c r="M37" s="95">
        <f t="shared" si="8"/>
        <v>0</v>
      </c>
      <c r="N37" s="87">
        <f>Feuil1!BM42</f>
        <v>7.76</v>
      </c>
      <c r="O37" s="88">
        <f>IF(A37="","",Feuil1!F42)</f>
        <v>784.875</v>
      </c>
      <c r="P37" s="95">
        <f t="shared" si="9"/>
        <v>101.14368556701031</v>
      </c>
      <c r="Q37" s="87">
        <f>Feuil1!BE42</f>
        <v>3.4905555555555599</v>
      </c>
      <c r="R37" s="88">
        <f>Feuil1!BG42</f>
        <v>0</v>
      </c>
      <c r="S37" s="88">
        <f>IF(A37="","",Feuil1!G42)</f>
        <v>425</v>
      </c>
      <c r="T37" s="96">
        <f t="shared" si="10"/>
        <v>121.7571223937608</v>
      </c>
      <c r="U37" s="87">
        <f>Feuil1!BC42</f>
        <v>20.363333333333301</v>
      </c>
      <c r="V37" s="88">
        <f>IF(A37="","",Feuil1!H42)</f>
        <v>2592</v>
      </c>
      <c r="W37" s="95">
        <f t="shared" si="11"/>
        <v>127.28760844655446</v>
      </c>
      <c r="X37" s="87">
        <f>Feuil1!BK42</f>
        <v>22.287777777777801</v>
      </c>
      <c r="Y37" s="88">
        <f>IF(A37="","",Feuil1!I42)</f>
        <v>2517</v>
      </c>
      <c r="Z37" s="95">
        <f t="shared" si="12"/>
        <v>112.93185103943355</v>
      </c>
      <c r="AA37" s="87">
        <f>Feuil1!BJ42</f>
        <v>16.876666666666701</v>
      </c>
      <c r="AB37" s="88">
        <f>IF(A37="","",Feuil1!J42)</f>
        <v>955</v>
      </c>
      <c r="AC37" s="95">
        <f t="shared" si="13"/>
        <v>56.587003752715667</v>
      </c>
      <c r="AD37" s="87">
        <f>Feuil1!BI42</f>
        <v>11.737222222222201</v>
      </c>
      <c r="AE37" s="88">
        <f>IF(A37="","",Feuil1!K42)</f>
        <v>754</v>
      </c>
      <c r="AF37" s="95">
        <f t="shared" si="14"/>
        <v>64.240071945851398</v>
      </c>
      <c r="AG37" s="91">
        <f t="shared" si="1"/>
        <v>15748.875</v>
      </c>
      <c r="AH37" s="85">
        <f>IF(Feuil1!L42=0,"",Feuil1!L42)</f>
        <v>15620</v>
      </c>
      <c r="AI37" s="97">
        <f t="shared" si="2"/>
        <v>128.875</v>
      </c>
      <c r="AJ37" s="87">
        <f>IF(A37="","",Feuil1!M42)</f>
        <v>8667</v>
      </c>
      <c r="AK37" s="88">
        <f>IF(A37="","",Feuil1!N42)</f>
        <v>0</v>
      </c>
      <c r="AL37" s="88">
        <f>IF(A37="","",Feuil1!O42)</f>
        <v>4221</v>
      </c>
      <c r="AM37" s="88">
        <f>IF(A37="","",Feuil1!P42)</f>
        <v>6097</v>
      </c>
      <c r="AN37" s="89">
        <f>IF(A37="","",Feuil1!Q42)</f>
        <v>3690</v>
      </c>
      <c r="AO37" s="90">
        <f t="shared" si="16"/>
        <v>15295</v>
      </c>
      <c r="AP37" s="91">
        <f t="shared" si="15"/>
        <v>325</v>
      </c>
      <c r="AQ37" s="92">
        <f>IF(C37="","",Feuil1!S42)</f>
        <v>0</v>
      </c>
      <c r="AR37" s="92">
        <f>IF(F37="","",Feuil1!T42)</f>
        <v>0</v>
      </c>
      <c r="AS37" s="93">
        <v>16610</v>
      </c>
      <c r="AT37" s="88">
        <f>+AVERAGE($AS$5:AS37)</f>
        <v>15806.212121212122</v>
      </c>
    </row>
    <row r="38" spans="1:46" s="6" customFormat="1" ht="12.75">
      <c r="A38" s="94">
        <f>IF(Feuil1!A43="","",Feuil1!A43)</f>
        <v>44960</v>
      </c>
      <c r="B38" s="87">
        <f>Feuil1!BA43</f>
        <v>24</v>
      </c>
      <c r="C38" s="88">
        <f>IF(A38="","",Feuil1!B43)</f>
        <v>1976</v>
      </c>
      <c r="D38" s="95">
        <f t="shared" si="5"/>
        <v>82.333333333333329</v>
      </c>
      <c r="E38" s="87">
        <f>Feuil1!BB43</f>
        <v>24</v>
      </c>
      <c r="F38" s="88">
        <f>IF(A38="","",Feuil1!C43)</f>
        <v>2100</v>
      </c>
      <c r="G38" s="95">
        <f t="shared" si="6"/>
        <v>87.5</v>
      </c>
      <c r="H38" s="87">
        <f>Feuil1!AZ43</f>
        <v>23.399722222222199</v>
      </c>
      <c r="I38" s="88">
        <f>IF(A38="","",Feuil1!D43)</f>
        <v>3549.75</v>
      </c>
      <c r="J38" s="95">
        <f t="shared" si="7"/>
        <v>151.70051876209371</v>
      </c>
      <c r="K38" s="87">
        <f>Feuil1!BL43</f>
        <v>0</v>
      </c>
      <c r="L38" s="88">
        <f t="shared" si="0"/>
        <v>0</v>
      </c>
      <c r="M38" s="95">
        <f t="shared" si="8"/>
        <v>0</v>
      </c>
      <c r="N38" s="87">
        <f>Feuil1!BM43</f>
        <v>7.6919444444444398</v>
      </c>
      <c r="O38" s="88">
        <f>IF(A38="","",Feuil1!F43)</f>
        <v>780</v>
      </c>
      <c r="P38" s="95">
        <f t="shared" si="9"/>
        <v>101.40478855945982</v>
      </c>
      <c r="Q38" s="87">
        <f>Feuil1!BE43</f>
        <v>2.1013888888888901</v>
      </c>
      <c r="R38" s="88">
        <f>Feuil1!BG43</f>
        <v>0</v>
      </c>
      <c r="S38" s="88">
        <f>IF(A38="","",Feuil1!G43)</f>
        <v>257</v>
      </c>
      <c r="T38" s="96">
        <f t="shared" si="10"/>
        <v>122.3000660938532</v>
      </c>
      <c r="U38" s="87">
        <f>Feuil1!BC43</f>
        <v>2.7391666666666699</v>
      </c>
      <c r="V38" s="88">
        <f>IF(A38="","",Feuil1!H43)</f>
        <v>2431</v>
      </c>
      <c r="W38" s="95">
        <f t="shared" si="11"/>
        <v>887.49619714024846</v>
      </c>
      <c r="X38" s="87">
        <f>Feuil1!BK43</f>
        <v>21.363888888888901</v>
      </c>
      <c r="Y38" s="88">
        <f>IF(A38="","",Feuil1!I43)</f>
        <v>2410</v>
      </c>
      <c r="Z38" s="95">
        <f t="shared" si="12"/>
        <v>112.80717722012736</v>
      </c>
      <c r="AA38" s="87">
        <f>Feuil1!BJ43</f>
        <v>16.7930555555556</v>
      </c>
      <c r="AB38" s="88">
        <f>IF(A38="","",Feuil1!J43)</f>
        <v>962</v>
      </c>
      <c r="AC38" s="95">
        <f t="shared" si="13"/>
        <v>57.285584318914744</v>
      </c>
      <c r="AD38" s="87">
        <f>Feuil1!BI43</f>
        <v>11.967499999999999</v>
      </c>
      <c r="AE38" s="88">
        <f>IF(A38="","",Feuil1!K43)</f>
        <v>770</v>
      </c>
      <c r="AF38" s="95">
        <f t="shared" si="14"/>
        <v>64.340923334029668</v>
      </c>
      <c r="AG38" s="91">
        <f t="shared" si="1"/>
        <v>15235.75</v>
      </c>
      <c r="AH38" s="85">
        <f>IF(Feuil1!L43=0,"",Feuil1!L43)</f>
        <v>15110</v>
      </c>
      <c r="AI38" s="97">
        <f t="shared" si="2"/>
        <v>125.75</v>
      </c>
      <c r="AJ38" s="87">
        <f>IF(A38="","",Feuil1!M43)</f>
        <v>8678</v>
      </c>
      <c r="AK38" s="88">
        <f>IF(A38="","",Feuil1!N43)</f>
        <v>0</v>
      </c>
      <c r="AL38" s="88">
        <f>IF(A38="","",Feuil1!O43)</f>
        <v>4142</v>
      </c>
      <c r="AM38" s="88">
        <f>IF(A38="","",Feuil1!P43)</f>
        <v>5576</v>
      </c>
      <c r="AN38" s="89">
        <f>IF(A38="","",Feuil1!Q43)</f>
        <v>3625</v>
      </c>
      <c r="AO38" s="90">
        <f t="shared" si="16"/>
        <v>14771</v>
      </c>
      <c r="AP38" s="91">
        <f t="shared" si="15"/>
        <v>339</v>
      </c>
      <c r="AQ38" s="92">
        <f>IF(C38="","",Feuil1!S43)</f>
        <v>0</v>
      </c>
      <c r="AR38" s="92">
        <f>IF(F38="","",Feuil1!T43)</f>
        <v>0</v>
      </c>
      <c r="AS38" s="93">
        <v>15600</v>
      </c>
      <c r="AT38" s="88">
        <f>+AVERAGE($AS$5:AS38)</f>
        <v>15800.14705882353</v>
      </c>
    </row>
    <row r="39" spans="1:46" s="6" customFormat="1" ht="12.75">
      <c r="A39" s="94">
        <f>IF(Feuil1!A44="","",Feuil1!A44)</f>
        <v>44961</v>
      </c>
      <c r="B39" s="87">
        <f>Feuil1!BA44</f>
        <v>24</v>
      </c>
      <c r="C39" s="88">
        <f>IF(A39="","",Feuil1!B44)</f>
        <v>1976</v>
      </c>
      <c r="D39" s="95">
        <f t="shared" si="5"/>
        <v>82.333333333333329</v>
      </c>
      <c r="E39" s="87">
        <f>Feuil1!BB44</f>
        <v>24</v>
      </c>
      <c r="F39" s="88">
        <f>IF(A39="","",Feuil1!C44)</f>
        <v>2091</v>
      </c>
      <c r="G39" s="95">
        <f t="shared" si="6"/>
        <v>87.125</v>
      </c>
      <c r="H39" s="87">
        <f>Feuil1!AZ44</f>
        <v>23.616388888888899</v>
      </c>
      <c r="I39" s="88">
        <f>IF(A39="","",Feuil1!D44)</f>
        <v>3577.5</v>
      </c>
      <c r="J39" s="95">
        <f t="shared" si="7"/>
        <v>151.48378597725207</v>
      </c>
      <c r="K39" s="87">
        <f>Feuil1!BL44</f>
        <v>0</v>
      </c>
      <c r="L39" s="88">
        <f t="shared" si="0"/>
        <v>0</v>
      </c>
      <c r="M39" s="95">
        <f t="shared" si="8"/>
        <v>0</v>
      </c>
      <c r="N39" s="87">
        <f>Feuil1!BM44</f>
        <v>6.5069444444444402</v>
      </c>
      <c r="O39" s="88">
        <f>IF(A39="","",Feuil1!F44)</f>
        <v>658.5</v>
      </c>
      <c r="P39" s="95">
        <f t="shared" si="9"/>
        <v>101.19957310565641</v>
      </c>
      <c r="Q39" s="87">
        <f>Feuil1!BE44</f>
        <v>2.4783333333333299</v>
      </c>
      <c r="R39" s="88">
        <f>Feuil1!BG44</f>
        <v>0</v>
      </c>
      <c r="S39" s="88">
        <f>IF(A39="","",Feuil1!G44)</f>
        <v>300</v>
      </c>
      <c r="T39" s="96">
        <f t="shared" si="10"/>
        <v>121.04909213180918</v>
      </c>
      <c r="U39" s="87">
        <f>Feuil1!BC44</f>
        <v>15.866388888888901</v>
      </c>
      <c r="V39" s="88">
        <f>IF(A39="","",Feuil1!H44)</f>
        <v>2264</v>
      </c>
      <c r="W39" s="95">
        <f t="shared" si="11"/>
        <v>142.69157373203302</v>
      </c>
      <c r="X39" s="87">
        <f>Feuil1!BK44</f>
        <v>21.053333333333299</v>
      </c>
      <c r="Y39" s="88">
        <f>IF(A39="","",Feuil1!I44)</f>
        <v>2376</v>
      </c>
      <c r="Z39" s="95">
        <f t="shared" si="12"/>
        <v>112.856238125396</v>
      </c>
      <c r="AA39" s="87">
        <f>Feuil1!BJ44</f>
        <v>14.9136111111111</v>
      </c>
      <c r="AB39" s="88">
        <f>IF(A39="","",Feuil1!J44)</f>
        <v>845</v>
      </c>
      <c r="AC39" s="95">
        <f t="shared" si="13"/>
        <v>56.659650952709164</v>
      </c>
      <c r="AD39" s="87">
        <f>Feuil1!BI44</f>
        <v>10.181944444444399</v>
      </c>
      <c r="AE39" s="88">
        <f>IF(A39="","",Feuil1!K44)</f>
        <v>654</v>
      </c>
      <c r="AF39" s="95">
        <f t="shared" si="14"/>
        <v>64.231346337471294</v>
      </c>
      <c r="AG39" s="91">
        <f t="shared" si="1"/>
        <v>14742</v>
      </c>
      <c r="AH39" s="85">
        <f>IF(Feuil1!L44=0,"",Feuil1!L44)</f>
        <v>14620</v>
      </c>
      <c r="AI39" s="97">
        <f t="shared" si="2"/>
        <v>122</v>
      </c>
      <c r="AJ39" s="87">
        <f>IF(A39="","",Feuil1!M44)</f>
        <v>7939</v>
      </c>
      <c r="AK39" s="88">
        <f>IF(A39="","",Feuil1!N44)</f>
        <v>0</v>
      </c>
      <c r="AL39" s="88">
        <f>IF(A39="","",Feuil1!O44)</f>
        <v>4346</v>
      </c>
      <c r="AM39" s="88">
        <f>IF(A39="","",Feuil1!P44)</f>
        <v>5715</v>
      </c>
      <c r="AN39" s="89">
        <f>IF(A39="","",Feuil1!Q44)</f>
        <v>3678</v>
      </c>
      <c r="AO39" s="90">
        <f t="shared" si="16"/>
        <v>14322</v>
      </c>
      <c r="AP39" s="91">
        <f t="shared" si="15"/>
        <v>298</v>
      </c>
      <c r="AQ39" s="92">
        <f>IF(C39="","",Feuil1!S44)</f>
        <v>0</v>
      </c>
      <c r="AR39" s="92">
        <f>IF(F39="","",Feuil1!T44)</f>
        <v>0</v>
      </c>
      <c r="AS39" s="93">
        <v>16490</v>
      </c>
      <c r="AT39" s="88">
        <f>+AVERAGE($AS$5:AS39)</f>
        <v>15819.857142857143</v>
      </c>
    </row>
    <row r="40" spans="1:46" s="6" customFormat="1" ht="12.75">
      <c r="A40" s="94">
        <f>IF(Feuil1!A45="","",Feuil1!A45)</f>
        <v>44962</v>
      </c>
      <c r="B40" s="87">
        <f>Feuil1!BA45</f>
        <v>24</v>
      </c>
      <c r="C40" s="88">
        <f>IF(A40="","",Feuil1!B45)</f>
        <v>1976</v>
      </c>
      <c r="D40" s="95">
        <f t="shared" si="5"/>
        <v>82.333333333333329</v>
      </c>
      <c r="E40" s="87">
        <f>Feuil1!BB45</f>
        <v>24</v>
      </c>
      <c r="F40" s="88">
        <f>IF(A40="","",Feuil1!C45)</f>
        <v>2082</v>
      </c>
      <c r="G40" s="95">
        <f t="shared" si="6"/>
        <v>86.75</v>
      </c>
      <c r="H40" s="87">
        <f>Feuil1!AZ45</f>
        <v>22.2305555555556</v>
      </c>
      <c r="I40" s="88">
        <f>IF(A40="","",Feuil1!D45)</f>
        <v>3370.25</v>
      </c>
      <c r="J40" s="95">
        <f t="shared" si="7"/>
        <v>151.60439835061823</v>
      </c>
      <c r="K40" s="87">
        <f>Feuil1!BL45</f>
        <v>0</v>
      </c>
      <c r="L40" s="88">
        <f t="shared" si="0"/>
        <v>0</v>
      </c>
      <c r="M40" s="95">
        <f t="shared" si="8"/>
        <v>0</v>
      </c>
      <c r="N40" s="87">
        <f>Feuil1!BM45</f>
        <v>6.16222222222222</v>
      </c>
      <c r="O40" s="88">
        <f>IF(A40="","",Feuil1!F45)</f>
        <v>623</v>
      </c>
      <c r="P40" s="95">
        <f t="shared" si="9"/>
        <v>101.09989181391998</v>
      </c>
      <c r="Q40" s="87">
        <f>Feuil1!BE45</f>
        <v>2.7694444444444399</v>
      </c>
      <c r="R40" s="88">
        <f>Feuil1!BG45</f>
        <v>0</v>
      </c>
      <c r="S40" s="88">
        <f>IF(A40="","",Feuil1!G45)</f>
        <v>337</v>
      </c>
      <c r="T40" s="96">
        <f t="shared" si="10"/>
        <v>121.68505516549669</v>
      </c>
      <c r="U40" s="87">
        <f>Feuil1!BC45</f>
        <v>16.970833333333299</v>
      </c>
      <c r="V40" s="88">
        <f>IF(A40="","",Feuil1!H45)</f>
        <v>2160</v>
      </c>
      <c r="W40" s="95">
        <f t="shared" si="11"/>
        <v>127.27719125951413</v>
      </c>
      <c r="X40" s="87">
        <f>Feuil1!BK45</f>
        <v>19.905833333333302</v>
      </c>
      <c r="Y40" s="88">
        <f>IF(A40="","",Feuil1!I45)</f>
        <v>2249</v>
      </c>
      <c r="Z40" s="95">
        <f t="shared" si="12"/>
        <v>112.98195671285654</v>
      </c>
      <c r="AA40" s="87">
        <f>Feuil1!BJ45</f>
        <v>14.4341666666667</v>
      </c>
      <c r="AB40" s="88">
        <f>IF(A40="","",Feuil1!J45)</f>
        <v>823</v>
      </c>
      <c r="AC40" s="95">
        <f t="shared" si="13"/>
        <v>57.017493216326869</v>
      </c>
      <c r="AD40" s="87">
        <f>Feuil1!BI45</f>
        <v>10.338611111111099</v>
      </c>
      <c r="AE40" s="88">
        <f>IF(A40="","",Feuil1!K45)</f>
        <v>663</v>
      </c>
      <c r="AF40" s="95">
        <f t="shared" si="14"/>
        <v>64.128536500174718</v>
      </c>
      <c r="AG40" s="91">
        <f t="shared" si="1"/>
        <v>14283.25</v>
      </c>
      <c r="AH40" s="85">
        <f>IF(Feuil1!L45=0,"",Feuil1!L45)</f>
        <v>14170</v>
      </c>
      <c r="AI40" s="97">
        <f t="shared" si="2"/>
        <v>113.25</v>
      </c>
      <c r="AJ40" s="87">
        <f>IF(A40="","",Feuil1!M45)</f>
        <v>7907</v>
      </c>
      <c r="AK40" s="88">
        <f>IF(A40="","",Feuil1!N45)</f>
        <v>0</v>
      </c>
      <c r="AL40" s="88">
        <f>IF(A40="","",Feuil1!O45)</f>
        <v>4290</v>
      </c>
      <c r="AM40" s="88">
        <f>IF(A40="","",Feuil1!P45)</f>
        <v>5299</v>
      </c>
      <c r="AN40" s="89">
        <f>IF(A40="","",Feuil1!Q45)</f>
        <v>3631</v>
      </c>
      <c r="AO40" s="90">
        <f t="shared" si="16"/>
        <v>13865</v>
      </c>
      <c r="AP40" s="91">
        <f t="shared" si="15"/>
        <v>305</v>
      </c>
      <c r="AQ40" s="92">
        <f>IF(C40="","",Feuil1!S45)</f>
        <v>0</v>
      </c>
      <c r="AR40" s="92">
        <f>IF(F40="","",Feuil1!T45)</f>
        <v>0</v>
      </c>
      <c r="AS40" s="93">
        <v>15670</v>
      </c>
      <c r="AT40" s="88">
        <f>+AVERAGE($AS$5:AS40)</f>
        <v>15815.694444444445</v>
      </c>
    </row>
    <row r="41" spans="1:46" s="6" customFormat="1" ht="12.75">
      <c r="A41" s="94">
        <f>IF(Feuil1!A46="","",Feuil1!A46)</f>
        <v>44963</v>
      </c>
      <c r="B41" s="87">
        <f>Feuil1!BA46</f>
        <v>24</v>
      </c>
      <c r="C41" s="88">
        <f>IF(A41="","",Feuil1!B46)</f>
        <v>1973</v>
      </c>
      <c r="D41" s="95">
        <f t="shared" si="5"/>
        <v>82.208333333333329</v>
      </c>
      <c r="E41" s="87">
        <f>Feuil1!BB46</f>
        <v>24</v>
      </c>
      <c r="F41" s="88">
        <f>IF(A41="","",Feuil1!C46)</f>
        <v>2072</v>
      </c>
      <c r="G41" s="95">
        <f t="shared" si="6"/>
        <v>86.333333333333329</v>
      </c>
      <c r="H41" s="87">
        <f>Feuil1!AZ46</f>
        <v>24</v>
      </c>
      <c r="I41" s="88">
        <f>IF(A41="","",Feuil1!D46)</f>
        <v>3628.25</v>
      </c>
      <c r="J41" s="95">
        <f t="shared" si="7"/>
        <v>151.17708333333334</v>
      </c>
      <c r="K41" s="87">
        <f>Feuil1!BL46</f>
        <v>0</v>
      </c>
      <c r="L41" s="88">
        <f t="shared" si="0"/>
        <v>0</v>
      </c>
      <c r="M41" s="95">
        <f t="shared" si="8"/>
        <v>0</v>
      </c>
      <c r="N41" s="87">
        <f>Feuil1!BM46</f>
        <v>8.0011111111111095</v>
      </c>
      <c r="O41" s="88">
        <f>IF(A41="","",Feuil1!F46)</f>
        <v>809.125</v>
      </c>
      <c r="P41" s="95">
        <f t="shared" si="9"/>
        <v>101.12657964171645</v>
      </c>
      <c r="Q41" s="87">
        <f>Feuil1!BE46</f>
        <v>3.62083333333333</v>
      </c>
      <c r="R41" s="88">
        <f>Feuil1!BG46</f>
        <v>0.87694444444444397</v>
      </c>
      <c r="S41" s="88">
        <f>IF(A41="","",Feuil1!G46)</f>
        <v>549</v>
      </c>
      <c r="T41" s="96">
        <f t="shared" si="10"/>
        <v>122.060276679842</v>
      </c>
      <c r="U41" s="87">
        <f>Feuil1!BC46</f>
        <v>19.3319444444444</v>
      </c>
      <c r="V41" s="88">
        <f>IF(A41="","",Feuil1!H46)</f>
        <v>2462</v>
      </c>
      <c r="W41" s="95">
        <f t="shared" si="11"/>
        <v>127.35397657877751</v>
      </c>
      <c r="X41" s="87">
        <f>Feuil1!BK46</f>
        <v>21.848611111111101</v>
      </c>
      <c r="Y41" s="88">
        <f>IF(A41="","",Feuil1!I46)</f>
        <v>2463</v>
      </c>
      <c r="Z41" s="95">
        <f t="shared" si="12"/>
        <v>112.73027779543581</v>
      </c>
      <c r="AA41" s="87">
        <f>Feuil1!BJ46</f>
        <v>15.891111111111099</v>
      </c>
      <c r="AB41" s="88">
        <f>IF(A41="","",Feuil1!J46)</f>
        <v>915</v>
      </c>
      <c r="AC41" s="95">
        <f t="shared" si="13"/>
        <v>57.57935953013569</v>
      </c>
      <c r="AD41" s="87">
        <f>Feuil1!BI46</f>
        <v>10.91</v>
      </c>
      <c r="AE41" s="88">
        <f>IF(A41="","",Feuil1!K46)</f>
        <v>699</v>
      </c>
      <c r="AF41" s="95">
        <f t="shared" si="14"/>
        <v>64.069660861594869</v>
      </c>
      <c r="AG41" s="91">
        <f t="shared" si="1"/>
        <v>15570.375</v>
      </c>
      <c r="AH41" s="85">
        <f>IF(Feuil1!L46=0,"",Feuil1!L46)</f>
        <v>15440</v>
      </c>
      <c r="AI41" s="97">
        <f t="shared" si="2"/>
        <v>130.375</v>
      </c>
      <c r="AJ41" s="87">
        <f>IF(A41="","",Feuil1!M46)</f>
        <v>8641</v>
      </c>
      <c r="AK41" s="88">
        <f>IF(A41="","",Feuil1!N46)</f>
        <v>0</v>
      </c>
      <c r="AL41" s="88">
        <f>IF(A41="","",Feuil1!O46)</f>
        <v>4311</v>
      </c>
      <c r="AM41" s="88">
        <f>IF(A41="","",Feuil1!P46)</f>
        <v>5841</v>
      </c>
      <c r="AN41" s="89">
        <f>IF(A41="","",Feuil1!Q46)</f>
        <v>3685</v>
      </c>
      <c r="AO41" s="90">
        <f t="shared" si="16"/>
        <v>15108</v>
      </c>
      <c r="AP41" s="91">
        <f t="shared" si="15"/>
        <v>332</v>
      </c>
      <c r="AQ41" s="92">
        <f>IF(C41="","",Feuil1!S46)</f>
        <v>0</v>
      </c>
      <c r="AR41" s="92">
        <f>IF(F41="","",Feuil1!T46)</f>
        <v>0</v>
      </c>
      <c r="AS41" s="93">
        <v>15280</v>
      </c>
      <c r="AT41" s="88">
        <f>+AVERAGE($AS$5:AS41)</f>
        <v>15801.216216216217</v>
      </c>
    </row>
    <row r="42" spans="1:46" s="6" customFormat="1" ht="12.75">
      <c r="A42" s="94">
        <f>IF(Feuil1!A47="","",Feuil1!A47)</f>
        <v>44964</v>
      </c>
      <c r="B42" s="87">
        <f>Feuil1!BA47</f>
        <v>24</v>
      </c>
      <c r="C42" s="88">
        <f>IF(A42="","",Feuil1!B47)</f>
        <v>1974</v>
      </c>
      <c r="D42" s="95">
        <f t="shared" si="5"/>
        <v>82.25</v>
      </c>
      <c r="E42" s="87">
        <f>Feuil1!BB47</f>
        <v>24</v>
      </c>
      <c r="F42" s="88">
        <f>IF(A42="","",Feuil1!C47)</f>
        <v>2068</v>
      </c>
      <c r="G42" s="95">
        <f t="shared" si="6"/>
        <v>86.166666666666671</v>
      </c>
      <c r="H42" s="87">
        <f>Feuil1!AZ47</f>
        <v>24</v>
      </c>
      <c r="I42" s="88">
        <f>IF(A42="","",Feuil1!D47)</f>
        <v>3642.75</v>
      </c>
      <c r="J42" s="95">
        <f t="shared" si="7"/>
        <v>151.78125</v>
      </c>
      <c r="K42" s="87">
        <f>Feuil1!BL47</f>
        <v>0</v>
      </c>
      <c r="L42" s="88">
        <f t="shared" si="0"/>
        <v>0</v>
      </c>
      <c r="M42" s="95">
        <f t="shared" si="8"/>
        <v>0</v>
      </c>
      <c r="N42" s="87">
        <f>Feuil1!BM47</f>
        <v>5.6675000000000004</v>
      </c>
      <c r="O42" s="88">
        <f>IF(A42="","",Feuil1!F47)</f>
        <v>574.375</v>
      </c>
      <c r="P42" s="95">
        <f t="shared" si="9"/>
        <v>101.34539038376708</v>
      </c>
      <c r="Q42" s="87">
        <f>Feuil1!BE47</f>
        <v>1.8047222222222199</v>
      </c>
      <c r="R42" s="88">
        <f>Feuil1!BG47</f>
        <v>0</v>
      </c>
      <c r="S42" s="88">
        <f>IF(A42="","",Feuil1!G47)</f>
        <v>218</v>
      </c>
      <c r="T42" s="96">
        <f t="shared" si="10"/>
        <v>120.79421271356026</v>
      </c>
      <c r="U42" s="87">
        <f>Feuil1!BC47</f>
        <v>18.471111111111099</v>
      </c>
      <c r="V42" s="88">
        <f>IF(A42="","",Feuil1!H47)</f>
        <v>2353</v>
      </c>
      <c r="W42" s="95">
        <f t="shared" si="11"/>
        <v>127.38811357074118</v>
      </c>
      <c r="X42" s="87">
        <f>Feuil1!BK47</f>
        <v>22.287777777777801</v>
      </c>
      <c r="Y42" s="88">
        <f>IF(A42="","",Feuil1!I47)</f>
        <v>2516</v>
      </c>
      <c r="Z42" s="95">
        <f t="shared" si="12"/>
        <v>112.88698339897292</v>
      </c>
      <c r="AA42" s="87">
        <f>Feuil1!BJ47</f>
        <v>14.4730555555556</v>
      </c>
      <c r="AB42" s="88">
        <f>IF(A42="","",Feuil1!J47)</f>
        <v>805</v>
      </c>
      <c r="AC42" s="95">
        <f t="shared" si="13"/>
        <v>55.620597662322538</v>
      </c>
      <c r="AD42" s="87">
        <f>Feuil1!BI47</f>
        <v>9.3822222222222198</v>
      </c>
      <c r="AE42" s="88">
        <f>IF(A42="","",Feuil1!K47)</f>
        <v>601</v>
      </c>
      <c r="AF42" s="95">
        <f t="shared" si="14"/>
        <v>64.057318806252979</v>
      </c>
      <c r="AG42" s="91">
        <f t="shared" si="1"/>
        <v>14752.125</v>
      </c>
      <c r="AH42" s="85">
        <f>IF(Feuil1!L47=0,"",Feuil1!L47)</f>
        <v>14630</v>
      </c>
      <c r="AI42" s="97">
        <f t="shared" si="2"/>
        <v>122.125</v>
      </c>
      <c r="AJ42" s="87">
        <f>IF(A42="","",Feuil1!M47)</f>
        <v>8732</v>
      </c>
      <c r="AK42" s="88">
        <f>IF(A42="","",Feuil1!N47)</f>
        <v>0</v>
      </c>
      <c r="AL42" s="88">
        <f>IF(A42="","",Feuil1!O47)</f>
        <v>4056</v>
      </c>
      <c r="AM42" s="88">
        <f>IF(A42="","",Feuil1!P47)</f>
        <v>5603</v>
      </c>
      <c r="AN42" s="89">
        <f>IF(A42="","",Feuil1!Q47)</f>
        <v>4107</v>
      </c>
      <c r="AO42" s="90">
        <f t="shared" si="16"/>
        <v>14284</v>
      </c>
      <c r="AP42" s="91">
        <f t="shared" si="15"/>
        <v>346</v>
      </c>
      <c r="AQ42" s="92">
        <f>IF(C42="","",Feuil1!S47)</f>
        <v>0</v>
      </c>
      <c r="AR42" s="92">
        <f>IF(F42="","",Feuil1!T47)</f>
        <v>0</v>
      </c>
      <c r="AS42" s="93">
        <v>16130</v>
      </c>
      <c r="AT42" s="88">
        <f>+AVERAGE($AS$5:AS42)</f>
        <v>15809.868421052632</v>
      </c>
    </row>
    <row r="43" spans="1:46" s="6" customFormat="1" ht="12.75">
      <c r="A43" s="94">
        <f>IF(Feuil1!A48="","",Feuil1!A48)</f>
        <v>44965</v>
      </c>
      <c r="B43" s="87">
        <f>Feuil1!BA48</f>
        <v>24</v>
      </c>
      <c r="C43" s="88">
        <f>IF(A43="","",Feuil1!B48)</f>
        <v>1973</v>
      </c>
      <c r="D43" s="95">
        <f t="shared" si="5"/>
        <v>82.208333333333329</v>
      </c>
      <c r="E43" s="87">
        <f>Feuil1!BB48</f>
        <v>24</v>
      </c>
      <c r="F43" s="88">
        <f>IF(A43="","",Feuil1!C48)</f>
        <v>2067</v>
      </c>
      <c r="G43" s="95">
        <f t="shared" si="6"/>
        <v>86.125</v>
      </c>
      <c r="H43" s="87">
        <f>Feuil1!AZ48</f>
        <v>24</v>
      </c>
      <c r="I43" s="88">
        <f>IF(A43="","",Feuil1!D48)</f>
        <v>3634.75</v>
      </c>
      <c r="J43" s="95">
        <f t="shared" si="7"/>
        <v>151.44791666666666</v>
      </c>
      <c r="K43" s="87">
        <f>Feuil1!BL48</f>
        <v>0</v>
      </c>
      <c r="L43" s="88">
        <f t="shared" si="0"/>
        <v>0</v>
      </c>
      <c r="M43" s="95">
        <f t="shared" si="8"/>
        <v>0</v>
      </c>
      <c r="N43" s="87">
        <f>Feuil1!BM48</f>
        <v>7.5083333333333302</v>
      </c>
      <c r="O43" s="88">
        <f>IF(A43="","",Feuil1!F48)</f>
        <v>760.125</v>
      </c>
      <c r="P43" s="95">
        <f t="shared" si="9"/>
        <v>101.23751387347396</v>
      </c>
      <c r="Q43" s="87">
        <f>Feuil1!BE48</f>
        <v>3.4552777777777801</v>
      </c>
      <c r="R43" s="88">
        <f>Feuil1!BG48</f>
        <v>0.45611111111111102</v>
      </c>
      <c r="S43" s="88">
        <f>IF(A43="","",Feuil1!G48)</f>
        <v>477</v>
      </c>
      <c r="T43" s="96">
        <f t="shared" si="10"/>
        <v>121.95156593991898</v>
      </c>
      <c r="U43" s="87">
        <f>Feuil1!BC48</f>
        <v>19.869444444444401</v>
      </c>
      <c r="V43" s="88">
        <f>IF(A43="","",Feuil1!H48)</f>
        <v>2528</v>
      </c>
      <c r="W43" s="95">
        <f t="shared" si="11"/>
        <v>127.2305326436463</v>
      </c>
      <c r="X43" s="87">
        <f>Feuil1!BK48</f>
        <v>21.6177777777778</v>
      </c>
      <c r="Y43" s="88">
        <f>IF(A43="","",Feuil1!I48)</f>
        <v>2439</v>
      </c>
      <c r="Z43" s="95">
        <f t="shared" si="12"/>
        <v>112.82380756578937</v>
      </c>
      <c r="AA43" s="87">
        <f>Feuil1!BJ48</f>
        <v>16.317499999999999</v>
      </c>
      <c r="AB43" s="88">
        <f>IF(A43="","",Feuil1!J48)</f>
        <v>929</v>
      </c>
      <c r="AC43" s="95">
        <f t="shared" si="13"/>
        <v>56.932740922322665</v>
      </c>
      <c r="AD43" s="87">
        <f>Feuil1!BI48</f>
        <v>11.9727777777778</v>
      </c>
      <c r="AE43" s="88">
        <f>IF(A43="","",Feuil1!K48)</f>
        <v>768</v>
      </c>
      <c r="AF43" s="95">
        <f t="shared" si="14"/>
        <v>64.145515289313607</v>
      </c>
      <c r="AG43" s="91">
        <f t="shared" si="1"/>
        <v>15575.875</v>
      </c>
      <c r="AH43" s="85">
        <f>IF(Feuil1!L48=0,"",Feuil1!L48)</f>
        <v>15450</v>
      </c>
      <c r="AI43" s="97">
        <f t="shared" si="2"/>
        <v>125.875</v>
      </c>
      <c r="AJ43" s="87">
        <f>IF(A43="","",Feuil1!M48)</f>
        <v>8921</v>
      </c>
      <c r="AK43" s="88">
        <f>IF(A43="","",Feuil1!N48)</f>
        <v>0</v>
      </c>
      <c r="AL43" s="88">
        <f>IF(A43="","",Feuil1!O48)</f>
        <v>4213</v>
      </c>
      <c r="AM43" s="88">
        <f>IF(A43="","",Feuil1!P48)</f>
        <v>5678</v>
      </c>
      <c r="AN43" s="89">
        <f>IF(A43="","",Feuil1!Q48)</f>
        <v>3718</v>
      </c>
      <c r="AO43" s="90">
        <f t="shared" si="16"/>
        <v>15094</v>
      </c>
      <c r="AP43" s="91">
        <f t="shared" si="15"/>
        <v>356</v>
      </c>
      <c r="AQ43" s="92">
        <f>IF(C43="","",Feuil1!S48)</f>
        <v>0</v>
      </c>
      <c r="AR43" s="92">
        <f>IF(F43="","",Feuil1!T48)</f>
        <v>0</v>
      </c>
      <c r="AS43" s="93">
        <v>16250</v>
      </c>
      <c r="AT43" s="88">
        <f>+AVERAGE($AS$5:AS43)</f>
        <v>15821.153846153846</v>
      </c>
    </row>
    <row r="44" spans="1:46" s="6" customFormat="1" ht="12.75">
      <c r="A44" s="94">
        <f>IF(Feuil1!A49="","",Feuil1!A49)</f>
        <v>44966</v>
      </c>
      <c r="B44" s="87">
        <f>Feuil1!BA49</f>
        <v>24</v>
      </c>
      <c r="C44" s="88">
        <f>IF(A44="","",Feuil1!B49)</f>
        <v>1973</v>
      </c>
      <c r="D44" s="95">
        <f t="shared" si="5"/>
        <v>82.208333333333329</v>
      </c>
      <c r="E44" s="87">
        <f>Feuil1!BB49</f>
        <v>24</v>
      </c>
      <c r="F44" s="88">
        <f>IF(A44="","",Feuil1!C49)</f>
        <v>2059</v>
      </c>
      <c r="G44" s="95">
        <f t="shared" si="6"/>
        <v>85.791666666666671</v>
      </c>
      <c r="H44" s="87">
        <f>Feuil1!AZ49</f>
        <v>23.5077777777778</v>
      </c>
      <c r="I44" s="88">
        <f>IF(A44="","",Feuil1!D49)</f>
        <v>3557.25</v>
      </c>
      <c r="J44" s="95">
        <f t="shared" si="7"/>
        <v>151.32225740889527</v>
      </c>
      <c r="K44" s="87">
        <f>Feuil1!BL49</f>
        <v>0</v>
      </c>
      <c r="L44" s="88">
        <f t="shared" si="0"/>
        <v>0</v>
      </c>
      <c r="M44" s="95">
        <f t="shared" si="8"/>
        <v>0</v>
      </c>
      <c r="N44" s="87">
        <f>Feuil1!BM49</f>
        <v>8.8125</v>
      </c>
      <c r="O44" s="88">
        <f>IF(A44="","",Feuil1!F49)</f>
        <v>891.09375</v>
      </c>
      <c r="P44" s="95">
        <f t="shared" si="9"/>
        <v>101.11702127659575</v>
      </c>
      <c r="Q44" s="87">
        <f>Feuil1!BE49</f>
        <v>2.8397222222222198</v>
      </c>
      <c r="R44" s="88">
        <f>Feuil1!BG49</f>
        <v>0</v>
      </c>
      <c r="S44" s="88">
        <f>IF(A44="","",Feuil1!G49)</f>
        <v>346</v>
      </c>
      <c r="T44" s="96">
        <f t="shared" si="10"/>
        <v>121.84290325736096</v>
      </c>
      <c r="U44" s="87">
        <f>Feuil1!BC49</f>
        <v>19.5211111111111</v>
      </c>
      <c r="V44" s="88">
        <f>IF(A44="","",Feuil1!H49)</f>
        <v>2485</v>
      </c>
      <c r="W44" s="95">
        <f t="shared" si="11"/>
        <v>127.29808184871086</v>
      </c>
      <c r="X44" s="87">
        <f>Feuil1!BK49</f>
        <v>21.018333333333299</v>
      </c>
      <c r="Y44" s="88">
        <f>IF(A44="","",Feuil1!I49)</f>
        <v>2369</v>
      </c>
      <c r="Z44" s="95">
        <f t="shared" si="12"/>
        <v>112.7111252081518</v>
      </c>
      <c r="AA44" s="87">
        <f>Feuil1!BJ49</f>
        <v>16.734166666666699</v>
      </c>
      <c r="AB44" s="88">
        <f>IF(A44="","",Feuil1!J49)</f>
        <v>967</v>
      </c>
      <c r="AC44" s="95">
        <f t="shared" si="13"/>
        <v>57.785966834320888</v>
      </c>
      <c r="AD44" s="87">
        <f>Feuil1!BI49</f>
        <v>12.570833333333301</v>
      </c>
      <c r="AE44" s="88">
        <f>IF(A44="","",Feuil1!K49)</f>
        <v>808</v>
      </c>
      <c r="AF44" s="95">
        <f t="shared" si="14"/>
        <v>64.275770633079389</v>
      </c>
      <c r="AG44" s="91">
        <f t="shared" si="1"/>
        <v>15455.34375</v>
      </c>
      <c r="AH44" s="85">
        <f>IF(Feuil1!L49=0,"",Feuil1!L49)</f>
        <v>15330</v>
      </c>
      <c r="AI44" s="97">
        <f t="shared" si="2"/>
        <v>125.34375</v>
      </c>
      <c r="AJ44" s="87">
        <f>IF(A44="","",Feuil1!M49)</f>
        <v>8835</v>
      </c>
      <c r="AK44" s="88">
        <f>IF(A44="","",Feuil1!N49)</f>
        <v>0</v>
      </c>
      <c r="AL44" s="88">
        <f>IF(A44="","",Feuil1!O49)</f>
        <v>4359</v>
      </c>
      <c r="AM44" s="88">
        <f>IF(A44="","",Feuil1!P49)</f>
        <v>5618</v>
      </c>
      <c r="AN44" s="89">
        <f>IF(A44="","",Feuil1!Q49)</f>
        <v>3820</v>
      </c>
      <c r="AO44" s="90">
        <f t="shared" si="16"/>
        <v>14992</v>
      </c>
      <c r="AP44" s="91">
        <f t="shared" si="15"/>
        <v>338</v>
      </c>
      <c r="AQ44" s="92">
        <f>IF(C44="","",Feuil1!S49)</f>
        <v>0</v>
      </c>
      <c r="AR44" s="92">
        <f>IF(F44="","",Feuil1!T49)</f>
        <v>0</v>
      </c>
      <c r="AS44" s="93">
        <v>16710</v>
      </c>
      <c r="AT44" s="88">
        <f>+AVERAGE($AS$5:AS44)</f>
        <v>15843.375</v>
      </c>
    </row>
    <row r="45" spans="1:46" s="6" customFormat="1" ht="12.75">
      <c r="A45" s="94">
        <f>IF(Feuil1!A50="","",Feuil1!A50)</f>
        <v>44967</v>
      </c>
      <c r="B45" s="87">
        <f>Feuil1!BA50</f>
        <v>24</v>
      </c>
      <c r="C45" s="88">
        <f>IF(A45="","",Feuil1!B50)</f>
        <v>1971</v>
      </c>
      <c r="D45" s="95">
        <f t="shared" si="5"/>
        <v>82.125</v>
      </c>
      <c r="E45" s="87">
        <f>Feuil1!BB50</f>
        <v>24</v>
      </c>
      <c r="F45" s="88">
        <f>IF(A45="","",Feuil1!C50)</f>
        <v>2053</v>
      </c>
      <c r="G45" s="95">
        <f t="shared" si="6"/>
        <v>85.541666666666671</v>
      </c>
      <c r="H45" s="87">
        <f>Feuil1!AZ50</f>
        <v>23.326944444444401</v>
      </c>
      <c r="I45" s="88">
        <f>IF(A45="","",Feuil1!D50)</f>
        <v>3524.25</v>
      </c>
      <c r="J45" s="95">
        <f t="shared" si="7"/>
        <v>151.0806530359506</v>
      </c>
      <c r="K45" s="87">
        <f>Feuil1!BL50</f>
        <v>0</v>
      </c>
      <c r="L45" s="88">
        <f t="shared" si="0"/>
        <v>0</v>
      </c>
      <c r="M45" s="95">
        <f t="shared" si="8"/>
        <v>0</v>
      </c>
      <c r="N45" s="87">
        <f>Feuil1!BM50</f>
        <v>9.3516666666666701</v>
      </c>
      <c r="O45" s="88">
        <f>IF(A45="","",Feuil1!F50)</f>
        <v>944.78125</v>
      </c>
      <c r="P45" s="95">
        <f t="shared" si="9"/>
        <v>101.02811441810725</v>
      </c>
      <c r="Q45" s="87">
        <f>Feuil1!BE50</f>
        <v>3.9611111111111099</v>
      </c>
      <c r="R45" s="88">
        <f>Feuil1!BG50</f>
        <v>0.54722222222222205</v>
      </c>
      <c r="S45" s="88">
        <f>IF(A45="","",Feuil1!G50)</f>
        <v>549</v>
      </c>
      <c r="T45" s="96">
        <f t="shared" si="10"/>
        <v>121.77449168207028</v>
      </c>
      <c r="U45" s="87">
        <f>Feuil1!BC50</f>
        <v>19.614444444444398</v>
      </c>
      <c r="V45" s="88">
        <f>IF(A45="","",Feuil1!H50)</f>
        <v>2498</v>
      </c>
      <c r="W45" s="95">
        <f t="shared" si="11"/>
        <v>127.35512377499604</v>
      </c>
      <c r="X45" s="87">
        <f>Feuil1!BK50</f>
        <v>21.399166666666702</v>
      </c>
      <c r="Y45" s="88">
        <f>IF(A45="","",Feuil1!I50)</f>
        <v>2408</v>
      </c>
      <c r="Z45" s="95">
        <f t="shared" si="12"/>
        <v>112.52774640757021</v>
      </c>
      <c r="AA45" s="87">
        <f>Feuil1!BJ50</f>
        <v>16.594722222222199</v>
      </c>
      <c r="AB45" s="88">
        <f>IF(A45="","",Feuil1!J50)</f>
        <v>954</v>
      </c>
      <c r="AC45" s="95">
        <f t="shared" si="13"/>
        <v>57.48815721196506</v>
      </c>
      <c r="AD45" s="87">
        <f>Feuil1!BI50</f>
        <v>12.704166666666699</v>
      </c>
      <c r="AE45" s="88">
        <f>IF(A45="","",Feuil1!K50)</f>
        <v>818</v>
      </c>
      <c r="AF45" s="95">
        <f t="shared" si="14"/>
        <v>64.388324040668905</v>
      </c>
      <c r="AG45" s="91">
        <f t="shared" si="1"/>
        <v>15720.03125</v>
      </c>
      <c r="AH45" s="85">
        <f>IF(Feuil1!L50=0,"",Feuil1!L50)</f>
        <v>15590</v>
      </c>
      <c r="AI45" s="97">
        <f t="shared" si="2"/>
        <v>130.03125</v>
      </c>
      <c r="AJ45" s="87">
        <f>IF(A45="","",Feuil1!M50)</f>
        <v>8962</v>
      </c>
      <c r="AK45" s="88">
        <f>IF(A45="","",Feuil1!N50)</f>
        <v>0</v>
      </c>
      <c r="AL45" s="88">
        <f>IF(A45="","",Feuil1!O50)</f>
        <v>4295</v>
      </c>
      <c r="AM45" s="88">
        <f>IF(A45="","",Feuil1!P50)</f>
        <v>5847</v>
      </c>
      <c r="AN45" s="89">
        <f>IF(A45="","",Feuil1!Q50)</f>
        <v>3854</v>
      </c>
      <c r="AO45" s="90">
        <f t="shared" si="16"/>
        <v>15250</v>
      </c>
      <c r="AP45" s="91">
        <f t="shared" si="15"/>
        <v>340</v>
      </c>
      <c r="AQ45" s="92">
        <f>IF(C45="","",Feuil1!S50)</f>
        <v>0</v>
      </c>
      <c r="AR45" s="92">
        <f>IF(F45="","",Feuil1!T50)</f>
        <v>0</v>
      </c>
      <c r="AS45" s="93">
        <v>16120</v>
      </c>
      <c r="AT45" s="88">
        <f>+AVERAGE($AS$5:AS45)</f>
        <v>15850.121951219513</v>
      </c>
    </row>
    <row r="46" spans="1:46" s="6" customFormat="1" ht="12.75">
      <c r="A46" s="94">
        <f>IF(Feuil1!A51="","",Feuil1!A51)</f>
        <v>44968</v>
      </c>
      <c r="B46" s="87">
        <f>Feuil1!BA51</f>
        <v>24</v>
      </c>
      <c r="C46" s="88">
        <f>IF(A46="","",Feuil1!B51)</f>
        <v>1971</v>
      </c>
      <c r="D46" s="95">
        <f t="shared" si="5"/>
        <v>82.125</v>
      </c>
      <c r="E46" s="87">
        <f>Feuil1!BB51</f>
        <v>24</v>
      </c>
      <c r="F46" s="88">
        <f>IF(A46="","",Feuil1!C51)</f>
        <v>2046</v>
      </c>
      <c r="G46" s="95">
        <f t="shared" si="6"/>
        <v>85.25</v>
      </c>
      <c r="H46" s="87">
        <f>Feuil1!AZ51</f>
        <v>23.6525</v>
      </c>
      <c r="I46" s="88">
        <f>IF(A46="","",Feuil1!D51)</f>
        <v>3572</v>
      </c>
      <c r="J46" s="95">
        <f t="shared" si="7"/>
        <v>151.01997674664412</v>
      </c>
      <c r="K46" s="87">
        <f>Feuil1!BL51</f>
        <v>0</v>
      </c>
      <c r="L46" s="88">
        <f t="shared" si="0"/>
        <v>0</v>
      </c>
      <c r="M46" s="95">
        <f t="shared" si="8"/>
        <v>0</v>
      </c>
      <c r="N46" s="87">
        <f>Feuil1!BM51</f>
        <v>7.8063888888888897</v>
      </c>
      <c r="O46" s="88">
        <f>IF(A46="","",Feuil1!F51)</f>
        <v>787.125</v>
      </c>
      <c r="P46" s="95">
        <f t="shared" si="9"/>
        <v>100.83087214888089</v>
      </c>
      <c r="Q46" s="87">
        <f>Feuil1!BE51</f>
        <v>3.8613888888888899</v>
      </c>
      <c r="R46" s="88">
        <f>Feuil1!BG51</f>
        <v>0.65777777777777802</v>
      </c>
      <c r="S46" s="88">
        <f>IF(A46="","",Feuil1!G51)</f>
        <v>551</v>
      </c>
      <c r="T46" s="96">
        <f t="shared" si="10"/>
        <v>121.92513368983954</v>
      </c>
      <c r="U46" s="87">
        <f>Feuil1!BC51</f>
        <v>18.281944444444399</v>
      </c>
      <c r="V46" s="88">
        <f>IF(A46="","",Feuil1!H51)</f>
        <v>2325</v>
      </c>
      <c r="W46" s="95">
        <f t="shared" si="11"/>
        <v>127.17465623338177</v>
      </c>
      <c r="X46" s="87">
        <f>Feuil1!BK51</f>
        <v>21.7069444444444</v>
      </c>
      <c r="Y46" s="88">
        <f>IF(A46="","",Feuil1!I51)</f>
        <v>2444</v>
      </c>
      <c r="Z46" s="95">
        <f t="shared" si="12"/>
        <v>112.59069678162413</v>
      </c>
      <c r="AA46" s="87">
        <f>Feuil1!BJ51</f>
        <v>15.721111111111099</v>
      </c>
      <c r="AB46" s="88">
        <f>IF(A46="","",Feuil1!J51)</f>
        <v>899</v>
      </c>
      <c r="AC46" s="95">
        <f t="shared" si="13"/>
        <v>57.184253304120475</v>
      </c>
      <c r="AD46" s="87">
        <f>Feuil1!BI51</f>
        <v>11.3016666666667</v>
      </c>
      <c r="AE46" s="88">
        <f>IF(A46="","",Feuil1!K51)</f>
        <v>727</v>
      </c>
      <c r="AF46" s="95">
        <f t="shared" si="14"/>
        <v>64.326795457896878</v>
      </c>
      <c r="AG46" s="91">
        <f t="shared" si="1"/>
        <v>15322.125</v>
      </c>
      <c r="AH46" s="85">
        <f>IF(Feuil1!L51=0,"",Feuil1!L51)</f>
        <v>15200</v>
      </c>
      <c r="AI46" s="97">
        <f t="shared" si="2"/>
        <v>122.125</v>
      </c>
      <c r="AJ46" s="87">
        <f>IF(A46="","",Feuil1!M51)</f>
        <v>8482</v>
      </c>
      <c r="AK46" s="88">
        <f>IF(A46="","",Feuil1!N51)</f>
        <v>0</v>
      </c>
      <c r="AL46" s="88">
        <f>IF(A46="","",Feuil1!O51)</f>
        <v>4229</v>
      </c>
      <c r="AM46" s="88">
        <f>IF(A46="","",Feuil1!P51)</f>
        <v>5735</v>
      </c>
      <c r="AN46" s="89">
        <f>IF(A46="","",Feuil1!Q51)</f>
        <v>3573</v>
      </c>
      <c r="AO46" s="90">
        <f t="shared" si="16"/>
        <v>14873</v>
      </c>
      <c r="AP46" s="91">
        <f t="shared" si="15"/>
        <v>327</v>
      </c>
      <c r="AQ46" s="92">
        <f>IF(C46="","",Feuil1!S51)</f>
        <v>0</v>
      </c>
      <c r="AR46" s="92">
        <f>IF(F46="","",Feuil1!T51)</f>
        <v>0</v>
      </c>
      <c r="AS46" s="93">
        <v>15540</v>
      </c>
      <c r="AT46" s="88">
        <f>+AVERAGE($AS$5:AS46)</f>
        <v>15842.738095238095</v>
      </c>
    </row>
    <row r="47" spans="1:46" s="6" customFormat="1" ht="12.75">
      <c r="A47" s="94">
        <f>IF(Feuil1!A52="","",Feuil1!A52)</f>
        <v>44969</v>
      </c>
      <c r="B47" s="87">
        <f>Feuil1!BA52</f>
        <v>24</v>
      </c>
      <c r="C47" s="88">
        <f>IF(A47="","",Feuil1!B52)</f>
        <v>1972</v>
      </c>
      <c r="D47" s="95">
        <f t="shared" si="5"/>
        <v>82.166666666666671</v>
      </c>
      <c r="E47" s="87">
        <f>Feuil1!BB52</f>
        <v>24</v>
      </c>
      <c r="F47" s="88">
        <f>IF(A47="","",Feuil1!C52)</f>
        <v>2035</v>
      </c>
      <c r="G47" s="95">
        <f t="shared" si="6"/>
        <v>84.791666666666671</v>
      </c>
      <c r="H47" s="87">
        <f>Feuil1!AZ52</f>
        <v>22.835277777777801</v>
      </c>
      <c r="I47" s="88">
        <f>IF(A47="","",Feuil1!D52)</f>
        <v>3448.25</v>
      </c>
      <c r="J47" s="95">
        <f t="shared" si="7"/>
        <v>151.00538883550047</v>
      </c>
      <c r="K47" s="87">
        <f>Feuil1!BL52</f>
        <v>0</v>
      </c>
      <c r="L47" s="88">
        <f t="shared" si="0"/>
        <v>0</v>
      </c>
      <c r="M47" s="95">
        <f t="shared" si="8"/>
        <v>0</v>
      </c>
      <c r="N47" s="87">
        <f>Feuil1!BM52</f>
        <v>7.1869444444444399</v>
      </c>
      <c r="O47" s="88">
        <f>IF(A47="","",Feuil1!F52)</f>
        <v>726.28125</v>
      </c>
      <c r="P47" s="95">
        <f t="shared" si="9"/>
        <v>101.05563715069771</v>
      </c>
      <c r="Q47" s="87">
        <f>Feuil1!BE52</f>
        <v>3.5544444444444401</v>
      </c>
      <c r="R47" s="88">
        <f>Feuil1!BG52</f>
        <v>0.44111111111111101</v>
      </c>
      <c r="S47" s="88">
        <f>IF(A47="","",Feuil1!G52)</f>
        <v>488</v>
      </c>
      <c r="T47" s="96">
        <f t="shared" si="10"/>
        <v>122.13570634037833</v>
      </c>
      <c r="U47" s="87">
        <f>Feuil1!BC52</f>
        <v>17.406388888888898</v>
      </c>
      <c r="V47" s="88">
        <f>IF(A47="","",Feuil1!H52)</f>
        <v>2218</v>
      </c>
      <c r="W47" s="95">
        <f t="shared" si="11"/>
        <v>127.42447696407761</v>
      </c>
      <c r="X47" s="87">
        <f>Feuil1!BK52</f>
        <v>20.106944444444402</v>
      </c>
      <c r="Y47" s="88">
        <f>IF(A47="","",Feuil1!I52)</f>
        <v>2262</v>
      </c>
      <c r="Z47" s="95">
        <f t="shared" si="12"/>
        <v>112.49844581059635</v>
      </c>
      <c r="AA47" s="87">
        <f>Feuil1!BJ52</f>
        <v>14.9930555555556</v>
      </c>
      <c r="AB47" s="88">
        <f>IF(A47="","",Feuil1!J52)</f>
        <v>843</v>
      </c>
      <c r="AC47" s="95">
        <f t="shared" si="13"/>
        <v>56.22603056970803</v>
      </c>
      <c r="AD47" s="87">
        <f>Feuil1!BI52</f>
        <v>9.9752777777777801</v>
      </c>
      <c r="AE47" s="88">
        <f>IF(A47="","",Feuil1!K52)</f>
        <v>640</v>
      </c>
      <c r="AF47" s="95">
        <f t="shared" si="14"/>
        <v>64.158614352148348</v>
      </c>
      <c r="AG47" s="91">
        <f t="shared" si="1"/>
        <v>14632.53125</v>
      </c>
      <c r="AH47" s="85">
        <f>IF(Feuil1!L52=0,"",Feuil1!L52)</f>
        <v>14510</v>
      </c>
      <c r="AI47" s="97">
        <f t="shared" si="2"/>
        <v>122.53125</v>
      </c>
      <c r="AJ47" s="87">
        <f>IF(A47="","",Feuil1!M52)</f>
        <v>7954</v>
      </c>
      <c r="AK47" s="88">
        <f>IF(A47="","",Feuil1!N52)</f>
        <v>0</v>
      </c>
      <c r="AL47" s="88">
        <f>IF(A47="","",Feuil1!O52)</f>
        <v>4300</v>
      </c>
      <c r="AM47" s="88">
        <f>IF(A47="","",Feuil1!P52)</f>
        <v>5514</v>
      </c>
      <c r="AN47" s="89">
        <f>IF(A47="","",Feuil1!Q52)</f>
        <v>3556</v>
      </c>
      <c r="AO47" s="90">
        <f t="shared" si="16"/>
        <v>14212</v>
      </c>
      <c r="AP47" s="91">
        <f t="shared" si="15"/>
        <v>298</v>
      </c>
      <c r="AQ47" s="92">
        <f>IF(C47="","",Feuil1!S52)</f>
        <v>0</v>
      </c>
      <c r="AR47" s="92">
        <f>IF(F47="","",Feuil1!T52)</f>
        <v>0</v>
      </c>
      <c r="AS47" s="93">
        <v>15310</v>
      </c>
      <c r="AT47" s="88">
        <f>+AVERAGE($AS$5:AS47)</f>
        <v>15830.348837209302</v>
      </c>
    </row>
    <row r="48" spans="1:46" s="6" customFormat="1" ht="12.75">
      <c r="A48" s="94">
        <f>IF(Feuil1!A53="","",Feuil1!A53)</f>
        <v>44970</v>
      </c>
      <c r="B48" s="87">
        <f>Feuil1!BA53</f>
        <v>24</v>
      </c>
      <c r="C48" s="88">
        <f>IF(A48="","",Feuil1!B53)</f>
        <v>1968</v>
      </c>
      <c r="D48" s="95">
        <f t="shared" si="5"/>
        <v>82</v>
      </c>
      <c r="E48" s="87">
        <f>Feuil1!BB53</f>
        <v>24</v>
      </c>
      <c r="F48" s="88">
        <f>IF(A48="","",Feuil1!C53)</f>
        <v>2027</v>
      </c>
      <c r="G48" s="95">
        <f t="shared" si="6"/>
        <v>84.458333333333329</v>
      </c>
      <c r="H48" s="87">
        <f>Feuil1!AZ53</f>
        <v>24</v>
      </c>
      <c r="I48" s="88">
        <f>IF(A48="","",Feuil1!D53)</f>
        <v>3619.5</v>
      </c>
      <c r="J48" s="95">
        <f t="shared" si="7"/>
        <v>150.8125</v>
      </c>
      <c r="K48" s="87">
        <f>Feuil1!BL53</f>
        <v>0</v>
      </c>
      <c r="L48" s="88">
        <f t="shared" si="0"/>
        <v>0</v>
      </c>
      <c r="M48" s="95">
        <f t="shared" si="8"/>
        <v>0</v>
      </c>
      <c r="N48" s="87">
        <f>Feuil1!BM53</f>
        <v>9.2544444444444505</v>
      </c>
      <c r="O48" s="88">
        <f>IF(A48="","",Feuil1!F53)</f>
        <v>932.90625</v>
      </c>
      <c r="P48" s="95">
        <f t="shared" si="9"/>
        <v>100.8062942730219</v>
      </c>
      <c r="Q48" s="87">
        <f>Feuil1!BE53</f>
        <v>5.4591666666666701</v>
      </c>
      <c r="R48" s="88">
        <f>Feuil1!BG53</f>
        <v>0.94916666666666705</v>
      </c>
      <c r="S48" s="88">
        <f>IF(A48="","",Feuil1!G53)</f>
        <v>782</v>
      </c>
      <c r="T48" s="96">
        <f t="shared" si="10"/>
        <v>122.02860858257471</v>
      </c>
      <c r="U48" s="87">
        <f>Feuil1!BC53</f>
        <v>19.386111111111099</v>
      </c>
      <c r="V48" s="88">
        <f>IF(A48="","",Feuil1!H53)</f>
        <v>2462</v>
      </c>
      <c r="W48" s="95">
        <f t="shared" si="11"/>
        <v>126.99813726894979</v>
      </c>
      <c r="X48" s="87">
        <f>Feuil1!BK53</f>
        <v>21.088055555555599</v>
      </c>
      <c r="Y48" s="88">
        <f>IF(A48="","",Feuil1!I53)</f>
        <v>2371</v>
      </c>
      <c r="Z48" s="95">
        <f t="shared" si="12"/>
        <v>112.43331533121676</v>
      </c>
      <c r="AA48" s="87">
        <f>Feuil1!BJ53</f>
        <v>17.3683333333333</v>
      </c>
      <c r="AB48" s="88">
        <f>IF(A48="","",Feuil1!J53)</f>
        <v>1015</v>
      </c>
      <c r="AC48" s="95">
        <f t="shared" si="13"/>
        <v>58.439689089338948</v>
      </c>
      <c r="AD48" s="87">
        <f>Feuil1!BI53</f>
        <v>13.8125</v>
      </c>
      <c r="AE48" s="88">
        <f>IF(A48="","",Feuil1!K53)</f>
        <v>890</v>
      </c>
      <c r="AF48" s="95">
        <f t="shared" si="14"/>
        <v>64.434389140271492</v>
      </c>
      <c r="AG48" s="91">
        <f t="shared" si="1"/>
        <v>16067.40625</v>
      </c>
      <c r="AH48" s="85">
        <f>IF(Feuil1!L53=0,"",Feuil1!L53)</f>
        <v>15940</v>
      </c>
      <c r="AI48" s="97">
        <f t="shared" si="2"/>
        <v>127.40625</v>
      </c>
      <c r="AJ48" s="87">
        <f>IF(A48="","",Feuil1!M53)</f>
        <v>9162</v>
      </c>
      <c r="AK48" s="88">
        <f>IF(A48="","",Feuil1!N53)</f>
        <v>0</v>
      </c>
      <c r="AL48" s="88">
        <f>IF(A48="","",Feuil1!O53)</f>
        <v>4352</v>
      </c>
      <c r="AM48" s="88">
        <f>IF(A48="","",Feuil1!P53)</f>
        <v>5681</v>
      </c>
      <c r="AN48" s="89">
        <f>IF(A48="","",Feuil1!Q53)</f>
        <v>3605</v>
      </c>
      <c r="AO48" s="90">
        <f t="shared" si="16"/>
        <v>15590</v>
      </c>
      <c r="AP48" s="91">
        <f t="shared" si="15"/>
        <v>350</v>
      </c>
      <c r="AQ48" s="92">
        <f>IF(C48="","",Feuil1!S53)</f>
        <v>0</v>
      </c>
      <c r="AR48" s="92">
        <f>IF(F48="","",Feuil1!T53)</f>
        <v>0</v>
      </c>
      <c r="AS48" s="93">
        <v>14870</v>
      </c>
      <c r="AT48" s="88">
        <f>+AVERAGE($AS$5:AS48)</f>
        <v>15808.522727272728</v>
      </c>
    </row>
    <row r="49" spans="1:46" s="6" customFormat="1" ht="12.75">
      <c r="A49" s="94">
        <f>IF(Feuil1!A54="","",Feuil1!A54)</f>
        <v>44971</v>
      </c>
      <c r="B49" s="87">
        <f>Feuil1!BA54</f>
        <v>24</v>
      </c>
      <c r="C49" s="88">
        <f>IF(A49="","",Feuil1!B54)</f>
        <v>1967</v>
      </c>
      <c r="D49" s="95">
        <f t="shared" si="5"/>
        <v>81.958333333333329</v>
      </c>
      <c r="E49" s="87">
        <f>Feuil1!BB54</f>
        <v>24</v>
      </c>
      <c r="F49" s="88">
        <f>IF(A49="","",Feuil1!C54)</f>
        <v>2023</v>
      </c>
      <c r="G49" s="95">
        <f t="shared" si="6"/>
        <v>84.291666666666671</v>
      </c>
      <c r="H49" s="87">
        <f>Feuil1!AZ54</f>
        <v>23.3811111111111</v>
      </c>
      <c r="I49" s="88">
        <f>IF(A49="","",Feuil1!D54)</f>
        <v>3520.75</v>
      </c>
      <c r="J49" s="95">
        <f t="shared" si="7"/>
        <v>150.58095328612848</v>
      </c>
      <c r="K49" s="87">
        <f>Feuil1!BL54</f>
        <v>0</v>
      </c>
      <c r="L49" s="88">
        <f t="shared" si="0"/>
        <v>0</v>
      </c>
      <c r="M49" s="95">
        <f t="shared" si="8"/>
        <v>0</v>
      </c>
      <c r="N49" s="87">
        <f>Feuil1!BM54</f>
        <v>8.5924999999999994</v>
      </c>
      <c r="O49" s="88">
        <f>IF(A49="","",Feuil1!F54)</f>
        <v>864.6875</v>
      </c>
      <c r="P49" s="95">
        <f t="shared" si="9"/>
        <v>100.63281931917371</v>
      </c>
      <c r="Q49" s="87">
        <f>Feuil1!BE54</f>
        <v>4.4394444444444403</v>
      </c>
      <c r="R49" s="88">
        <f>Feuil1!BG54</f>
        <v>0</v>
      </c>
      <c r="S49" s="88">
        <f>IF(A49="","",Feuil1!G54)</f>
        <v>537</v>
      </c>
      <c r="T49" s="96">
        <f t="shared" si="10"/>
        <v>120.96108121636853</v>
      </c>
      <c r="U49" s="87">
        <f>Feuil1!BC54</f>
        <v>20.196111111111101</v>
      </c>
      <c r="V49" s="88">
        <f>IF(A49="","",Feuil1!H54)</f>
        <v>2565</v>
      </c>
      <c r="W49" s="95">
        <f t="shared" si="11"/>
        <v>127.00464885979156</v>
      </c>
      <c r="X49" s="87">
        <f>Feuil1!BK54</f>
        <v>21.5272222222222</v>
      </c>
      <c r="Y49" s="88">
        <f>IF(A49="","",Feuil1!I54)</f>
        <v>2419</v>
      </c>
      <c r="Z49" s="95">
        <f t="shared" si="12"/>
        <v>112.36935146713475</v>
      </c>
      <c r="AA49" s="87">
        <f>Feuil1!BJ54</f>
        <v>16.998611111111099</v>
      </c>
      <c r="AB49" s="88">
        <f>IF(A49="","",Feuil1!J54)</f>
        <v>982</v>
      </c>
      <c r="AC49" s="95">
        <f t="shared" si="13"/>
        <v>57.769425606667248</v>
      </c>
      <c r="AD49" s="87">
        <f>Feuil1!BI54</f>
        <v>11.5422222222222</v>
      </c>
      <c r="AE49" s="88">
        <f>IF(A49="","",Feuil1!K54)</f>
        <v>742</v>
      </c>
      <c r="AF49" s="95">
        <f t="shared" si="14"/>
        <v>64.285714285714405</v>
      </c>
      <c r="AG49" s="91">
        <f t="shared" si="1"/>
        <v>15620.4375</v>
      </c>
      <c r="AH49" s="85">
        <f>IF(Feuil1!L54=0,"",Feuil1!L54)</f>
        <v>15480</v>
      </c>
      <c r="AI49" s="97">
        <f t="shared" si="2"/>
        <v>140.4375</v>
      </c>
      <c r="AJ49" s="87">
        <f>IF(A49="","",Feuil1!M54)</f>
        <v>8591</v>
      </c>
      <c r="AK49" s="88">
        <f>IF(A49="","",Feuil1!N54)</f>
        <v>0</v>
      </c>
      <c r="AL49" s="88">
        <f>IF(A49="","",Feuil1!O54)</f>
        <v>4281</v>
      </c>
      <c r="AM49" s="88">
        <f>IF(A49="","",Feuil1!P54)</f>
        <v>6028</v>
      </c>
      <c r="AN49" s="89">
        <f>IF(A49="","",Feuil1!Q54)</f>
        <v>3746</v>
      </c>
      <c r="AO49" s="90">
        <f t="shared" si="16"/>
        <v>15154</v>
      </c>
      <c r="AP49" s="91">
        <f t="shared" si="15"/>
        <v>326</v>
      </c>
      <c r="AQ49" s="92">
        <f>IF(C49="","",Feuil1!S54)</f>
        <v>0</v>
      </c>
      <c r="AR49" s="92">
        <f>IF(F49="","",Feuil1!T54)</f>
        <v>0</v>
      </c>
      <c r="AS49" s="93">
        <v>15460</v>
      </c>
      <c r="AT49" s="88">
        <f>+AVERAGE($AS$5:AS49)</f>
        <v>15800.777777777777</v>
      </c>
    </row>
    <row r="50" spans="1:46" s="6" customFormat="1" ht="12.75">
      <c r="A50" s="94">
        <f>IF(Feuil1!A55="","",Feuil1!A55)</f>
        <v>44972</v>
      </c>
      <c r="B50" s="87">
        <f>Feuil1!BA55</f>
        <v>24</v>
      </c>
      <c r="C50" s="88">
        <f>IF(A50="","",Feuil1!B55)</f>
        <v>1967</v>
      </c>
      <c r="D50" s="95">
        <f t="shared" si="5"/>
        <v>81.958333333333329</v>
      </c>
      <c r="E50" s="87">
        <f>Feuil1!BB55</f>
        <v>24</v>
      </c>
      <c r="F50" s="88">
        <f>IF(A50="","",Feuil1!C55)</f>
        <v>2020</v>
      </c>
      <c r="G50" s="95">
        <f t="shared" si="6"/>
        <v>84.166666666666671</v>
      </c>
      <c r="H50" s="87">
        <f>Feuil1!AZ55</f>
        <v>24</v>
      </c>
      <c r="I50" s="88">
        <f>IF(A50="","",Feuil1!D55)</f>
        <v>3622.5</v>
      </c>
      <c r="J50" s="95">
        <f t="shared" si="7"/>
        <v>150.9375</v>
      </c>
      <c r="K50" s="87">
        <f>Feuil1!BL55</f>
        <v>0</v>
      </c>
      <c r="L50" s="88">
        <f t="shared" si="0"/>
        <v>0</v>
      </c>
      <c r="M50" s="95">
        <f t="shared" si="8"/>
        <v>0</v>
      </c>
      <c r="N50" s="87">
        <f>Feuil1!BM55</f>
        <v>7.8119444444444399</v>
      </c>
      <c r="O50" s="88">
        <f>IF(A50="","",Feuil1!F55)</f>
        <v>788.3125</v>
      </c>
      <c r="P50" s="95">
        <f t="shared" si="9"/>
        <v>100.91117590584226</v>
      </c>
      <c r="Q50" s="87">
        <f>Feuil1!BE55</f>
        <v>2.1652777777777801</v>
      </c>
      <c r="R50" s="88">
        <f>Feuil1!BG55</f>
        <v>0</v>
      </c>
      <c r="S50" s="88">
        <f>IF(A50="","",Feuil1!G55)</f>
        <v>263</v>
      </c>
      <c r="T50" s="96">
        <f t="shared" si="10"/>
        <v>121.46247594611918</v>
      </c>
      <c r="U50" s="87">
        <f>Feuil1!BC55</f>
        <v>18.973333333333301</v>
      </c>
      <c r="V50" s="88">
        <f>IF(A50="","",Feuil1!H55)</f>
        <v>2411</v>
      </c>
      <c r="W50" s="95">
        <f t="shared" si="11"/>
        <v>127.07308503162355</v>
      </c>
      <c r="X50" s="87">
        <f>Feuil1!BK55</f>
        <v>22.285833333333301</v>
      </c>
      <c r="Y50" s="88">
        <f>IF(A50="","",Feuil1!I55)</f>
        <v>2503</v>
      </c>
      <c r="Z50" s="95">
        <f t="shared" si="12"/>
        <v>112.31350259881107</v>
      </c>
      <c r="AA50" s="87">
        <f>Feuil1!BJ55</f>
        <v>16.143055555555598</v>
      </c>
      <c r="AB50" s="88">
        <f>IF(A50="","",Feuil1!J55)</f>
        <v>921</v>
      </c>
      <c r="AC50" s="95">
        <f t="shared" si="13"/>
        <v>57.052396111158757</v>
      </c>
      <c r="AD50" s="87">
        <f>Feuil1!BI55</f>
        <v>11.1527777777778</v>
      </c>
      <c r="AE50" s="88">
        <f>IF(A50="","",Feuil1!K55)</f>
        <v>718</v>
      </c>
      <c r="AF50" s="95">
        <f t="shared" si="14"/>
        <v>64.37858032378567</v>
      </c>
      <c r="AG50" s="91">
        <f t="shared" si="1"/>
        <v>15213.8125</v>
      </c>
      <c r="AH50" s="85">
        <f>IF(Feuil1!L55=0,"",Feuil1!L55)</f>
        <v>15080</v>
      </c>
      <c r="AI50" s="97">
        <f t="shared" si="2"/>
        <v>133.8125</v>
      </c>
      <c r="AJ50" s="87">
        <f>IF(A50="","",Feuil1!M55)</f>
        <v>8307</v>
      </c>
      <c r="AK50" s="88">
        <f>IF(A50="","",Feuil1!N55)</f>
        <v>0</v>
      </c>
      <c r="AL50" s="88">
        <f>IF(A50="","",Feuil1!O55)</f>
        <v>4340</v>
      </c>
      <c r="AM50" s="88">
        <f>IF(A50="","",Feuil1!P55)</f>
        <v>5875</v>
      </c>
      <c r="AN50" s="89">
        <f>IF(A50="","",Feuil1!Q55)</f>
        <v>3762</v>
      </c>
      <c r="AO50" s="90">
        <f t="shared" si="16"/>
        <v>14760</v>
      </c>
      <c r="AP50" s="91">
        <f t="shared" si="15"/>
        <v>320</v>
      </c>
      <c r="AQ50" s="92">
        <f>IF(C50="","",Feuil1!S55)</f>
        <v>0</v>
      </c>
      <c r="AR50" s="92">
        <f>IF(F50="","",Feuil1!T55)</f>
        <v>0</v>
      </c>
      <c r="AS50" s="93">
        <v>15520</v>
      </c>
      <c r="AT50" s="88">
        <f>+AVERAGE($AS$5:AS50)</f>
        <v>15794.673913043478</v>
      </c>
    </row>
    <row r="51" spans="1:46" s="6" customFormat="1" ht="12.75">
      <c r="A51" s="94">
        <f>IF(Feuil1!A56="","",Feuil1!A56)</f>
        <v>44973</v>
      </c>
      <c r="B51" s="87">
        <f>Feuil1!BA56</f>
        <v>21.2716666666667</v>
      </c>
      <c r="C51" s="88">
        <f>IF(A51="","",Feuil1!B56)</f>
        <v>1746</v>
      </c>
      <c r="D51" s="95">
        <f t="shared" si="5"/>
        <v>82.081015435242364</v>
      </c>
      <c r="E51" s="87">
        <f>Feuil1!BB56</f>
        <v>24</v>
      </c>
      <c r="F51" s="88">
        <f>IF(A51="","",Feuil1!C56)</f>
        <v>2016</v>
      </c>
      <c r="G51" s="95">
        <f t="shared" si="6"/>
        <v>84</v>
      </c>
      <c r="H51" s="87">
        <f>Feuil1!AZ56</f>
        <v>24</v>
      </c>
      <c r="I51" s="88">
        <f>IF(A51="","",Feuil1!D56)</f>
        <v>3632.75</v>
      </c>
      <c r="J51" s="95">
        <f t="shared" si="7"/>
        <v>151.36458333333334</v>
      </c>
      <c r="K51" s="87">
        <f>Feuil1!BL56</f>
        <v>0</v>
      </c>
      <c r="L51" s="88">
        <f t="shared" si="0"/>
        <v>0</v>
      </c>
      <c r="M51" s="95">
        <f t="shared" si="8"/>
        <v>0</v>
      </c>
      <c r="N51" s="87">
        <f>Feuil1!BM56</f>
        <v>7.3975</v>
      </c>
      <c r="O51" s="88">
        <f>IF(A51="","",Feuil1!F56)</f>
        <v>747.1875</v>
      </c>
      <c r="P51" s="95">
        <f t="shared" si="9"/>
        <v>101.00540723217303</v>
      </c>
      <c r="Q51" s="87">
        <f>Feuil1!BE56</f>
        <v>2.45722222222222</v>
      </c>
      <c r="R51" s="88">
        <f>Feuil1!BG56</f>
        <v>0</v>
      </c>
      <c r="S51" s="88">
        <f>IF(A51="","",Feuil1!G56)</f>
        <v>299</v>
      </c>
      <c r="T51" s="96">
        <f t="shared" si="10"/>
        <v>121.68211621071681</v>
      </c>
      <c r="U51" s="87">
        <f>Feuil1!BC56</f>
        <v>17.946944444444402</v>
      </c>
      <c r="V51" s="88">
        <f>IF(A51="","",Feuil1!H56)</f>
        <v>2282</v>
      </c>
      <c r="W51" s="95">
        <f t="shared" si="11"/>
        <v>127.15256388428887</v>
      </c>
      <c r="X51" s="87">
        <f>Feuil1!BK56</f>
        <v>21.233333333333299</v>
      </c>
      <c r="Y51" s="88">
        <f>IF(A51="","",Feuil1!I56)</f>
        <v>2388</v>
      </c>
      <c r="Z51" s="95">
        <f t="shared" si="12"/>
        <v>112.46467817896408</v>
      </c>
      <c r="AA51" s="87">
        <f>Feuil1!BJ56</f>
        <v>15.7775</v>
      </c>
      <c r="AB51" s="88">
        <f>IF(A51="","",Feuil1!J56)</f>
        <v>884</v>
      </c>
      <c r="AC51" s="95">
        <f t="shared" si="13"/>
        <v>56.029155442877517</v>
      </c>
      <c r="AD51" s="87">
        <f>Feuil1!BI56</f>
        <v>10.71</v>
      </c>
      <c r="AE51" s="88">
        <f>IF(A51="","",Feuil1!K56)</f>
        <v>690</v>
      </c>
      <c r="AF51" s="95">
        <f t="shared" si="14"/>
        <v>64.425770308123248</v>
      </c>
      <c r="AG51" s="91">
        <f t="shared" si="1"/>
        <v>14684.9375</v>
      </c>
      <c r="AH51" s="85">
        <f>IF(Feuil1!L56=0,"",Feuil1!L56)</f>
        <v>14550</v>
      </c>
      <c r="AI51" s="97">
        <f t="shared" si="2"/>
        <v>134.9375</v>
      </c>
      <c r="AJ51" s="87">
        <f>IF(A51="","",Feuil1!M56)</f>
        <v>7877</v>
      </c>
      <c r="AK51" s="88">
        <f>IF(A51="","",Feuil1!N56)</f>
        <v>0</v>
      </c>
      <c r="AL51" s="88">
        <f>IF(A51="","",Feuil1!O56)</f>
        <v>4381</v>
      </c>
      <c r="AM51" s="88">
        <f>IF(A51="","",Feuil1!P56)</f>
        <v>5581</v>
      </c>
      <c r="AN51" s="89">
        <f>IF(A51="","",Feuil1!Q56)</f>
        <v>3588</v>
      </c>
      <c r="AO51" s="90">
        <f t="shared" si="16"/>
        <v>14251</v>
      </c>
      <c r="AP51" s="91">
        <f t="shared" si="15"/>
        <v>299</v>
      </c>
      <c r="AQ51" s="92">
        <f>IF(C51="","",Feuil1!S56)</f>
        <v>0</v>
      </c>
      <c r="AR51" s="92">
        <f>IF(F51="","",Feuil1!T56)</f>
        <v>0</v>
      </c>
      <c r="AS51" s="93">
        <v>15390</v>
      </c>
      <c r="AT51" s="88">
        <f>+AVERAGE($AS$5:AS51)</f>
        <v>15786.063829787234</v>
      </c>
    </row>
    <row r="52" spans="1:46" s="6" customFormat="1" ht="12.75">
      <c r="A52" s="94">
        <f>IF(Feuil1!A57="","",Feuil1!A57)</f>
        <v>44974</v>
      </c>
      <c r="B52" s="87">
        <f>Feuil1!BA57</f>
        <v>24</v>
      </c>
      <c r="C52" s="88">
        <f>IF(A52="","",Feuil1!B57)</f>
        <v>1970</v>
      </c>
      <c r="D52" s="95">
        <f t="shared" si="5"/>
        <v>82.083333333333329</v>
      </c>
      <c r="E52" s="87">
        <f>Feuil1!BB57</f>
        <v>24</v>
      </c>
      <c r="F52" s="88">
        <f>IF(A52="","",Feuil1!C57)</f>
        <v>2006</v>
      </c>
      <c r="G52" s="95">
        <f t="shared" si="6"/>
        <v>83.583333333333329</v>
      </c>
      <c r="H52" s="87">
        <f>Feuil1!AZ57</f>
        <v>23.490833333333299</v>
      </c>
      <c r="I52" s="88">
        <f>IF(A52="","",Feuil1!D57)</f>
        <v>3542.5</v>
      </c>
      <c r="J52" s="95">
        <f t="shared" si="7"/>
        <v>150.80350491326425</v>
      </c>
      <c r="K52" s="87">
        <f>Feuil1!BL57</f>
        <v>0</v>
      </c>
      <c r="L52" s="88">
        <f t="shared" si="0"/>
        <v>0</v>
      </c>
      <c r="M52" s="95">
        <f t="shared" si="8"/>
        <v>0</v>
      </c>
      <c r="N52" s="87">
        <f>Feuil1!BM57</f>
        <v>8.2702777777777801</v>
      </c>
      <c r="O52" s="88">
        <f>IF(A52="","",Feuil1!F57)</f>
        <v>833.21875</v>
      </c>
      <c r="P52" s="95">
        <f t="shared" si="9"/>
        <v>100.74858092902963</v>
      </c>
      <c r="Q52" s="87">
        <f>Feuil1!BE57</f>
        <v>3.4877777777777799</v>
      </c>
      <c r="R52" s="88">
        <f>Feuil1!BG57</f>
        <v>0</v>
      </c>
      <c r="S52" s="88">
        <f>IF(A52="","",Feuil1!G57)</f>
        <v>422</v>
      </c>
      <c r="T52" s="96">
        <f t="shared" si="10"/>
        <v>120.99394711691615</v>
      </c>
      <c r="U52" s="87">
        <f>Feuil1!BC57</f>
        <v>18.608333333333299</v>
      </c>
      <c r="V52" s="88">
        <f>IF(A52="","",Feuil1!H57)</f>
        <v>2365</v>
      </c>
      <c r="W52" s="95">
        <f t="shared" si="11"/>
        <v>127.09359605911354</v>
      </c>
      <c r="X52" s="87">
        <f>Feuil1!BK57</f>
        <v>21.218333333333302</v>
      </c>
      <c r="Y52" s="88">
        <f>IF(A52="","",Feuil1!I57)</f>
        <v>2385</v>
      </c>
      <c r="Z52" s="95">
        <f t="shared" si="12"/>
        <v>112.40279632393387</v>
      </c>
      <c r="AA52" s="87">
        <f>Feuil1!BJ57</f>
        <v>17.009722222222202</v>
      </c>
      <c r="AB52" s="88">
        <f>IF(A52="","",Feuil1!J57)</f>
        <v>984</v>
      </c>
      <c r="AC52" s="95">
        <f t="shared" si="13"/>
        <v>57.849269208785898</v>
      </c>
      <c r="AD52" s="87">
        <f>Feuil1!BI57</f>
        <v>12.439722222222199</v>
      </c>
      <c r="AE52" s="88">
        <f>IF(A52="","",Feuil1!K57)</f>
        <v>801</v>
      </c>
      <c r="AF52" s="95">
        <f t="shared" si="14"/>
        <v>64.390505325681744</v>
      </c>
      <c r="AG52" s="91">
        <f t="shared" si="1"/>
        <v>15308.71875</v>
      </c>
      <c r="AH52" s="85">
        <f>IF(Feuil1!L57=0,"",Feuil1!L57)</f>
        <v>15170</v>
      </c>
      <c r="AI52" s="97">
        <f t="shared" si="2"/>
        <v>138.71875</v>
      </c>
      <c r="AJ52" s="87">
        <f>IF(A52="","",Feuil1!M57)</f>
        <v>8525</v>
      </c>
      <c r="AK52" s="88">
        <f>IF(A52="","",Feuil1!N57)</f>
        <v>0</v>
      </c>
      <c r="AL52" s="88">
        <f>IF(A52="","",Feuil1!O57)</f>
        <v>4352</v>
      </c>
      <c r="AM52" s="88">
        <f>IF(A52="","",Feuil1!P57)</f>
        <v>5673</v>
      </c>
      <c r="AN52" s="89">
        <f>IF(A52="","",Feuil1!Q57)</f>
        <v>3716</v>
      </c>
      <c r="AO52" s="90">
        <f t="shared" si="16"/>
        <v>14834</v>
      </c>
      <c r="AP52" s="91">
        <f t="shared" si="15"/>
        <v>336</v>
      </c>
      <c r="AQ52" s="92">
        <f>IF(C52="","",Feuil1!S57)</f>
        <v>0</v>
      </c>
      <c r="AR52" s="92">
        <f>IF(F52="","",Feuil1!T57)</f>
        <v>0</v>
      </c>
      <c r="AS52" s="93">
        <v>15500</v>
      </c>
      <c r="AT52" s="88">
        <f>+AVERAGE($AS$5:AS52)</f>
        <v>15780.104166666666</v>
      </c>
    </row>
    <row r="53" spans="1:46" s="6" customFormat="1" ht="12.75">
      <c r="A53" s="94">
        <f>IF(Feuil1!A58="","",Feuil1!A58)</f>
        <v>44975</v>
      </c>
      <c r="B53" s="87">
        <f>Feuil1!BA58</f>
        <v>24</v>
      </c>
      <c r="C53" s="88">
        <f>IF(A53="","",Feuil1!B58)</f>
        <v>1968</v>
      </c>
      <c r="D53" s="95">
        <f t="shared" si="5"/>
        <v>82</v>
      </c>
      <c r="E53" s="87">
        <f>Feuil1!BB58</f>
        <v>24</v>
      </c>
      <c r="F53" s="88">
        <f>IF(A53="","",Feuil1!C58)</f>
        <v>1995</v>
      </c>
      <c r="G53" s="95">
        <f t="shared" si="6"/>
        <v>83.125</v>
      </c>
      <c r="H53" s="87">
        <f>Feuil1!AZ58</f>
        <v>23.706111111111099</v>
      </c>
      <c r="I53" s="88">
        <f>IF(A53="","",Feuil1!D58)</f>
        <v>3572.25</v>
      </c>
      <c r="J53" s="95">
        <f t="shared" si="7"/>
        <v>150.68899252419683</v>
      </c>
      <c r="K53" s="87">
        <f>Feuil1!BL58</f>
        <v>0</v>
      </c>
      <c r="L53" s="88">
        <f t="shared" si="0"/>
        <v>0</v>
      </c>
      <c r="M53" s="95">
        <f t="shared" si="8"/>
        <v>0</v>
      </c>
      <c r="N53" s="87">
        <f>Feuil1!BM58</f>
        <v>7.5750000000000002</v>
      </c>
      <c r="O53" s="88">
        <f>IF(A53="","",Feuil1!F58)</f>
        <v>763.5</v>
      </c>
      <c r="P53" s="95">
        <f t="shared" si="9"/>
        <v>100.79207920792079</v>
      </c>
      <c r="Q53" s="87">
        <f>Feuil1!BE58</f>
        <v>3.9663888888888899</v>
      </c>
      <c r="R53" s="88">
        <f>Feuil1!BG58</f>
        <v>0</v>
      </c>
      <c r="S53" s="88">
        <f>IF(A53="","",Feuil1!G58)</f>
        <v>483</v>
      </c>
      <c r="T53" s="96">
        <f t="shared" si="10"/>
        <v>121.77323341970724</v>
      </c>
      <c r="U53" s="87">
        <f>Feuil1!BC58</f>
        <v>18.0833333333333</v>
      </c>
      <c r="V53" s="88">
        <f>IF(A53="","",Feuil1!H58)</f>
        <v>2297</v>
      </c>
      <c r="W53" s="95">
        <f t="shared" si="11"/>
        <v>127.0230414746546</v>
      </c>
      <c r="X53" s="87">
        <f>Feuil1!BK58</f>
        <v>20.2919444444444</v>
      </c>
      <c r="Y53" s="88">
        <f>IF(A53="","",Feuil1!I58)</f>
        <v>2278</v>
      </c>
      <c r="Z53" s="95">
        <f t="shared" si="12"/>
        <v>112.26129690216449</v>
      </c>
      <c r="AA53" s="87">
        <f>Feuil1!BJ58</f>
        <v>15.036388888888901</v>
      </c>
      <c r="AB53" s="88">
        <f>IF(A53="","",Feuil1!J58)</f>
        <v>857</v>
      </c>
      <c r="AC53" s="95">
        <f t="shared" si="13"/>
        <v>56.995067521383262</v>
      </c>
      <c r="AD53" s="87">
        <f>Feuil1!BI58</f>
        <v>11.058055555555599</v>
      </c>
      <c r="AE53" s="88">
        <f>IF(A53="","",Feuil1!K58)</f>
        <v>711</v>
      </c>
      <c r="AF53" s="95">
        <f t="shared" si="14"/>
        <v>64.29701826220176</v>
      </c>
      <c r="AG53" s="91">
        <f t="shared" si="1"/>
        <v>14924.75</v>
      </c>
      <c r="AH53" s="85">
        <f>IF(Feuil1!L58=0,"",Feuil1!L58)</f>
        <v>14780</v>
      </c>
      <c r="AI53" s="97">
        <f t="shared" si="2"/>
        <v>144.75</v>
      </c>
      <c r="AJ53" s="87">
        <f>IF(A53="","",Feuil1!M58)</f>
        <v>8217</v>
      </c>
      <c r="AK53" s="88">
        <f>IF(A53="","",Feuil1!N58)</f>
        <v>0</v>
      </c>
      <c r="AL53" s="88">
        <f>IF(A53="","",Feuil1!O58)</f>
        <v>4371</v>
      </c>
      <c r="AM53" s="88">
        <f>IF(A53="","",Feuil1!P58)</f>
        <v>5482</v>
      </c>
      <c r="AN53" s="89">
        <f>IF(A53="","",Feuil1!Q58)</f>
        <v>3596</v>
      </c>
      <c r="AO53" s="90">
        <f t="shared" si="16"/>
        <v>14474</v>
      </c>
      <c r="AP53" s="91">
        <f t="shared" si="15"/>
        <v>306</v>
      </c>
      <c r="AQ53" s="92">
        <f>IF(C53="","",Feuil1!S58)</f>
        <v>0</v>
      </c>
      <c r="AR53" s="92">
        <f>IF(F53="","",Feuil1!T58)</f>
        <v>0</v>
      </c>
      <c r="AS53" s="93">
        <v>15510</v>
      </c>
      <c r="AT53" s="88">
        <f>+AVERAGE($AS$5:AS53)</f>
        <v>15774.591836734693</v>
      </c>
    </row>
    <row r="54" spans="1:46" s="6" customFormat="1" ht="12.75">
      <c r="A54" s="94">
        <f>IF(Feuil1!A59="","",Feuil1!A59)</f>
        <v>44976</v>
      </c>
      <c r="B54" s="87">
        <f>Feuil1!BA59</f>
        <v>24</v>
      </c>
      <c r="C54" s="88">
        <f>IF(A54="","",Feuil1!B59)</f>
        <v>1969</v>
      </c>
      <c r="D54" s="95">
        <f t="shared" si="5"/>
        <v>82.041666666666671</v>
      </c>
      <c r="E54" s="87">
        <f>Feuil1!BB59</f>
        <v>24</v>
      </c>
      <c r="F54" s="88">
        <f>IF(A54="","",Feuil1!C59)</f>
        <v>1988</v>
      </c>
      <c r="G54" s="95">
        <f t="shared" si="6"/>
        <v>82.833333333333329</v>
      </c>
      <c r="H54" s="87">
        <f>Feuil1!AZ59</f>
        <v>23.761944444444399</v>
      </c>
      <c r="I54" s="88">
        <f>IF(A54="","",Feuil1!D59)</f>
        <v>3584</v>
      </c>
      <c r="J54" s="95">
        <f t="shared" si="7"/>
        <v>150.82940743251962</v>
      </c>
      <c r="K54" s="87">
        <f>Feuil1!BL59</f>
        <v>0</v>
      </c>
      <c r="L54" s="88">
        <f t="shared" si="0"/>
        <v>0</v>
      </c>
      <c r="M54" s="95">
        <f t="shared" si="8"/>
        <v>0</v>
      </c>
      <c r="N54" s="87">
        <f>Feuil1!BM59</f>
        <v>0</v>
      </c>
      <c r="O54" s="88">
        <f>IF(A54="","",Feuil1!F59)</f>
        <v>4.59375</v>
      </c>
      <c r="P54" s="95">
        <f t="shared" si="9"/>
        <v>0</v>
      </c>
      <c r="Q54" s="87">
        <f>Feuil1!BE59</f>
        <v>7.03</v>
      </c>
      <c r="R54" s="88">
        <f>Feuil1!BG59</f>
        <v>2.1686111111111099</v>
      </c>
      <c r="S54" s="88">
        <f>IF(A54="","",Feuil1!G59)</f>
        <v>1131</v>
      </c>
      <c r="T54" s="96">
        <f t="shared" si="10"/>
        <v>122.9533444058584</v>
      </c>
      <c r="U54" s="87">
        <f>Feuil1!BC59</f>
        <v>17.136944444444399</v>
      </c>
      <c r="V54" s="88">
        <f>IF(A54="","",Feuil1!H59)</f>
        <v>2176</v>
      </c>
      <c r="W54" s="95">
        <f t="shared" si="11"/>
        <v>126.97712868558865</v>
      </c>
      <c r="X54" s="87">
        <f>Feuil1!BK59</f>
        <v>20.036944444444401</v>
      </c>
      <c r="Y54" s="88">
        <f>IF(A54="","",Feuil1!I59)</f>
        <v>2254</v>
      </c>
      <c r="Z54" s="95">
        <f t="shared" si="12"/>
        <v>112.49220190481496</v>
      </c>
      <c r="AA54" s="87">
        <f>Feuil1!BJ59</f>
        <v>15.2266666666667</v>
      </c>
      <c r="AB54" s="88">
        <f>IF(A54="","",Feuil1!J59)</f>
        <v>864</v>
      </c>
      <c r="AC54" s="95">
        <f t="shared" si="13"/>
        <v>56.742556917688141</v>
      </c>
      <c r="AD54" s="87">
        <f>Feuil1!BI59</f>
        <v>11.7919444444444</v>
      </c>
      <c r="AE54" s="88">
        <f>IF(A54="","",Feuil1!K59)</f>
        <v>762</v>
      </c>
      <c r="AF54" s="95">
        <f t="shared" si="14"/>
        <v>64.620385856634954</v>
      </c>
      <c r="AG54" s="91">
        <f t="shared" si="1"/>
        <v>14732.59375</v>
      </c>
      <c r="AH54" s="85">
        <f>IF(Feuil1!L59=0,"",Feuil1!L59)</f>
        <v>14600</v>
      </c>
      <c r="AI54" s="97">
        <f t="shared" si="2"/>
        <v>132.59375</v>
      </c>
      <c r="AJ54" s="87">
        <f>IF(A54="","",Feuil1!M59)</f>
        <v>8135</v>
      </c>
      <c r="AK54" s="88">
        <f>IF(A54="","",Feuil1!N59)</f>
        <v>0</v>
      </c>
      <c r="AL54" s="88">
        <f>IF(A54="","",Feuil1!O59)</f>
        <v>4502</v>
      </c>
      <c r="AM54" s="88">
        <f>IF(A54="","",Feuil1!P59)</f>
        <v>5339</v>
      </c>
      <c r="AN54" s="89">
        <f>IF(A54="","",Feuil1!Q59)</f>
        <v>3687</v>
      </c>
      <c r="AO54" s="90">
        <f t="shared" si="16"/>
        <v>14289</v>
      </c>
      <c r="AP54" s="91">
        <f t="shared" si="15"/>
        <v>311</v>
      </c>
      <c r="AQ54" s="92">
        <f>IF(C54="","",Feuil1!S59)</f>
        <v>0</v>
      </c>
      <c r="AR54" s="92">
        <f>IF(F54="","",Feuil1!T59)</f>
        <v>0</v>
      </c>
      <c r="AS54" s="93">
        <v>14850</v>
      </c>
      <c r="AT54" s="88">
        <f>+AVERAGE($AS$5:AS54)</f>
        <v>15756.1</v>
      </c>
    </row>
    <row r="55" spans="1:46" s="6" customFormat="1" ht="12.75">
      <c r="A55" s="94">
        <f>IF(Feuil1!A60="","",Feuil1!A60)</f>
        <v>44977</v>
      </c>
      <c r="B55" s="87">
        <f>Feuil1!BA60</f>
        <v>24</v>
      </c>
      <c r="C55" s="88">
        <f>IF(A55="","",Feuil1!B60)</f>
        <v>1968</v>
      </c>
      <c r="D55" s="95">
        <f t="shared" si="5"/>
        <v>82</v>
      </c>
      <c r="E55" s="87">
        <f>Feuil1!BB60</f>
        <v>24</v>
      </c>
      <c r="F55" s="88">
        <f>IF(A55="","",Feuil1!C60)</f>
        <v>1981</v>
      </c>
      <c r="G55" s="95">
        <f t="shared" si="6"/>
        <v>82.541666666666671</v>
      </c>
      <c r="H55" s="87">
        <f>Feuil1!AZ60</f>
        <v>23.380277777777799</v>
      </c>
      <c r="I55" s="88">
        <f>IF(A55="","",Feuil1!D60)</f>
        <v>3525.5</v>
      </c>
      <c r="J55" s="95">
        <f t="shared" si="7"/>
        <v>150.78948306383572</v>
      </c>
      <c r="K55" s="87">
        <f>Feuil1!BL60</f>
        <v>0</v>
      </c>
      <c r="L55" s="88">
        <f t="shared" si="0"/>
        <v>0</v>
      </c>
      <c r="M55" s="95">
        <f t="shared" si="8"/>
        <v>0</v>
      </c>
      <c r="N55" s="87">
        <f>Feuil1!BM60</f>
        <v>0</v>
      </c>
      <c r="O55" s="88">
        <f>IF(A55="","",Feuil1!F60)</f>
        <v>0</v>
      </c>
      <c r="P55" s="95">
        <f t="shared" si="9"/>
        <v>0</v>
      </c>
      <c r="Q55" s="87">
        <f>Feuil1!BE60</f>
        <v>6.4033333333333298</v>
      </c>
      <c r="R55" s="88">
        <f>Feuil1!BG60</f>
        <v>1.4394444444444401</v>
      </c>
      <c r="S55" s="88">
        <f>IF(A55="","",Feuil1!G60)</f>
        <v>958</v>
      </c>
      <c r="T55" s="96">
        <f t="shared" si="10"/>
        <v>122.15059856910121</v>
      </c>
      <c r="U55" s="87">
        <f>Feuil1!BC60</f>
        <v>19.864999999999998</v>
      </c>
      <c r="V55" s="88">
        <f>IF(A55="","",Feuil1!H60)</f>
        <v>2519</v>
      </c>
      <c r="W55" s="95">
        <f t="shared" si="11"/>
        <v>126.80594009564562</v>
      </c>
      <c r="X55" s="87">
        <f>Feuil1!BK60</f>
        <v>21.360555555555599</v>
      </c>
      <c r="Y55" s="88">
        <f>IF(A55="","",Feuil1!I60)</f>
        <v>2394</v>
      </c>
      <c r="Z55" s="95">
        <f t="shared" si="12"/>
        <v>112.07573669016077</v>
      </c>
      <c r="AA55" s="87">
        <f>Feuil1!BJ60</f>
        <v>18.1605555555556</v>
      </c>
      <c r="AB55" s="88">
        <f>IF(A55="","",Feuil1!J60)</f>
        <v>1042</v>
      </c>
      <c r="AC55" s="95">
        <f t="shared" si="13"/>
        <v>57.377099330049724</v>
      </c>
      <c r="AD55" s="87">
        <f>Feuil1!BI60</f>
        <v>13.706111111111101</v>
      </c>
      <c r="AE55" s="88">
        <f>IF(A55="","",Feuil1!K60)</f>
        <v>921</v>
      </c>
      <c r="AF55" s="95">
        <f t="shared" si="14"/>
        <v>67.196303352113873</v>
      </c>
      <c r="AG55" s="91">
        <f t="shared" si="1"/>
        <v>15308.5</v>
      </c>
      <c r="AH55" s="85">
        <f>IF(Feuil1!L60=0,"",Feuil1!L60)</f>
        <v>15190</v>
      </c>
      <c r="AI55" s="97">
        <f t="shared" si="2"/>
        <v>118.5</v>
      </c>
      <c r="AJ55" s="87">
        <f>IF(A55="","",Feuil1!M60)</f>
        <v>8728</v>
      </c>
      <c r="AK55" s="88">
        <f>IF(A55="","",Feuil1!N60)</f>
        <v>0</v>
      </c>
      <c r="AL55" s="88">
        <f>IF(A55="","",Feuil1!O60)</f>
        <v>4392</v>
      </c>
      <c r="AM55" s="88">
        <f>IF(A55="","",Feuil1!P60)</f>
        <v>5749</v>
      </c>
      <c r="AN55" s="89">
        <f>IF(A55="","",Feuil1!Q60)</f>
        <v>4020</v>
      </c>
      <c r="AO55" s="90">
        <f t="shared" si="16"/>
        <v>14849</v>
      </c>
      <c r="AP55" s="91">
        <f t="shared" si="15"/>
        <v>341</v>
      </c>
      <c r="AQ55" s="92">
        <f>IF(C55="","",Feuil1!S60)</f>
        <v>0</v>
      </c>
      <c r="AR55" s="92">
        <f>IF(F55="","",Feuil1!T60)</f>
        <v>0</v>
      </c>
      <c r="AS55" s="93">
        <v>14940</v>
      </c>
      <c r="AT55" s="88">
        <f>+AVERAGE($AS$5:AS55)</f>
        <v>15740.098039215687</v>
      </c>
    </row>
    <row r="56" spans="1:46" s="6" customFormat="1" ht="12.75">
      <c r="A56" s="94">
        <f>IF(Feuil1!A61="","",Feuil1!A61)</f>
        <v>44978</v>
      </c>
      <c r="B56" s="87">
        <f>Feuil1!BA61</f>
        <v>24</v>
      </c>
      <c r="C56" s="88">
        <f>IF(A56="","",Feuil1!B61)</f>
        <v>1969</v>
      </c>
      <c r="D56" s="95">
        <f t="shared" si="5"/>
        <v>82.041666666666671</v>
      </c>
      <c r="E56" s="87">
        <f>Feuil1!BB61</f>
        <v>24</v>
      </c>
      <c r="F56" s="88">
        <f>IF(A56="","",Feuil1!C61)</f>
        <v>1983</v>
      </c>
      <c r="G56" s="95">
        <f t="shared" si="6"/>
        <v>82.625</v>
      </c>
      <c r="H56" s="87">
        <f>Feuil1!AZ61</f>
        <v>23.238611111111101</v>
      </c>
      <c r="I56" s="88">
        <f>IF(A56="","",Feuil1!D61)</f>
        <v>3510.75</v>
      </c>
      <c r="J56" s="95">
        <f t="shared" si="7"/>
        <v>151.07400279706911</v>
      </c>
      <c r="K56" s="87">
        <f>Feuil1!BL61</f>
        <v>0</v>
      </c>
      <c r="L56" s="88">
        <f t="shared" si="0"/>
        <v>0</v>
      </c>
      <c r="M56" s="95">
        <f t="shared" si="8"/>
        <v>0</v>
      </c>
      <c r="N56" s="87">
        <f>Feuil1!BM61</f>
        <v>0</v>
      </c>
      <c r="O56" s="88">
        <f>IF(A56="","",Feuil1!F61)</f>
        <v>0</v>
      </c>
      <c r="P56" s="95">
        <f t="shared" si="9"/>
        <v>0</v>
      </c>
      <c r="Q56" s="87">
        <f>Feuil1!BE61</f>
        <v>5.1988888888888898</v>
      </c>
      <c r="R56" s="88">
        <f>Feuil1!BG61</f>
        <v>1.63805555555556</v>
      </c>
      <c r="S56" s="88">
        <f>IF(A56="","",Feuil1!G61)</f>
        <v>836</v>
      </c>
      <c r="T56" s="96">
        <f t="shared" si="10"/>
        <v>122.27684556941443</v>
      </c>
      <c r="U56" s="87">
        <f>Feuil1!BC61</f>
        <v>19.531944444444399</v>
      </c>
      <c r="V56" s="88">
        <f>IF(A56="","",Feuil1!H61)</f>
        <v>2474</v>
      </c>
      <c r="W56" s="95">
        <f t="shared" si="11"/>
        <v>126.66429638057343</v>
      </c>
      <c r="X56" s="87">
        <f>Feuil1!BK61</f>
        <v>21.0002777777778</v>
      </c>
      <c r="Y56" s="88">
        <f>IF(A56="","",Feuil1!I61)</f>
        <v>2422</v>
      </c>
      <c r="Z56" s="95">
        <f t="shared" si="12"/>
        <v>115.33180778032025</v>
      </c>
      <c r="AA56" s="87">
        <f>Feuil1!BJ61</f>
        <v>17.019166666666699</v>
      </c>
      <c r="AB56" s="88">
        <f>IF(A56="","",Feuil1!J61)</f>
        <v>1001</v>
      </c>
      <c r="AC56" s="95">
        <f t="shared" si="13"/>
        <v>58.816040738383087</v>
      </c>
      <c r="AD56" s="87">
        <f>Feuil1!BI61</f>
        <v>12.02</v>
      </c>
      <c r="AE56" s="88">
        <f>IF(A56="","",Feuil1!K61)</f>
        <v>879</v>
      </c>
      <c r="AF56" s="95">
        <f t="shared" si="14"/>
        <v>73.128119800332783</v>
      </c>
      <c r="AG56" s="91">
        <f t="shared" si="1"/>
        <v>15074.75</v>
      </c>
      <c r="AH56" s="85">
        <f>IF(Feuil1!L61=0,"",Feuil1!L61)</f>
        <v>21570</v>
      </c>
      <c r="AI56" s="97">
        <f t="shared" si="2"/>
        <v>-6495.25</v>
      </c>
      <c r="AJ56" s="87">
        <f>IF(A56="","",Feuil1!M61)</f>
        <v>8420</v>
      </c>
      <c r="AK56" s="88">
        <f>IF(A56="","",Feuil1!N61)</f>
        <v>0</v>
      </c>
      <c r="AL56" s="88">
        <f>IF(A56="","",Feuil1!O61)</f>
        <v>4315</v>
      </c>
      <c r="AM56" s="88">
        <f>IF(A56="","",Feuil1!P61)</f>
        <v>5818</v>
      </c>
      <c r="AN56" s="89">
        <f>IF(A56="","",Feuil1!Q61)</f>
        <v>3927</v>
      </c>
      <c r="AO56" s="90">
        <f t="shared" si="16"/>
        <v>14626</v>
      </c>
      <c r="AP56" s="91">
        <f t="shared" si="15"/>
        <v>6944</v>
      </c>
      <c r="AQ56" s="92">
        <f>IF(C56="","",Feuil1!S61)</f>
        <v>0</v>
      </c>
      <c r="AR56" s="92">
        <f>IF(F56="","",Feuil1!T61)</f>
        <v>0</v>
      </c>
      <c r="AS56" s="93">
        <v>14710</v>
      </c>
      <c r="AT56" s="88">
        <f>+AVERAGE($AS$5:AS56)</f>
        <v>15720.288461538461</v>
      </c>
    </row>
    <row r="57" spans="1:46" s="6" customFormat="1" ht="12.75">
      <c r="A57" s="94">
        <f>IF(Feuil1!A62="","",Feuil1!A62)</f>
        <v>44979</v>
      </c>
      <c r="B57" s="87">
        <f>Feuil1!BA62</f>
        <v>24</v>
      </c>
      <c r="C57" s="88">
        <f>IF(A57="","",Feuil1!B62)</f>
        <v>1970</v>
      </c>
      <c r="D57" s="95">
        <f t="shared" si="5"/>
        <v>82.083333333333329</v>
      </c>
      <c r="E57" s="87">
        <f>Feuil1!BB62</f>
        <v>24</v>
      </c>
      <c r="F57" s="88">
        <f>IF(A57="","",Feuil1!C62)</f>
        <v>1984</v>
      </c>
      <c r="G57" s="95">
        <f t="shared" si="6"/>
        <v>82.666666666666671</v>
      </c>
      <c r="H57" s="87">
        <f>Feuil1!AZ62</f>
        <v>23.2013888888889</v>
      </c>
      <c r="I57" s="88">
        <f>IF(A57="","",Feuil1!D62)</f>
        <v>3510.5</v>
      </c>
      <c r="J57" s="95">
        <f t="shared" si="7"/>
        <v>151.30559712660872</v>
      </c>
      <c r="K57" s="87">
        <f>Feuil1!BL62</f>
        <v>0</v>
      </c>
      <c r="L57" s="88">
        <f t="shared" si="0"/>
        <v>0</v>
      </c>
      <c r="M57" s="95">
        <f t="shared" si="8"/>
        <v>0</v>
      </c>
      <c r="N57" s="87">
        <f>Feuil1!BM62</f>
        <v>0</v>
      </c>
      <c r="O57" s="88">
        <f>IF(A57="","",Feuil1!F62)</f>
        <v>0</v>
      </c>
      <c r="P57" s="95">
        <f t="shared" si="9"/>
        <v>0</v>
      </c>
      <c r="Q57" s="87">
        <f>Feuil1!BE62</f>
        <v>4.6105555555555604</v>
      </c>
      <c r="R57" s="88">
        <f>Feuil1!BG62</f>
        <v>0</v>
      </c>
      <c r="S57" s="88">
        <f>IF(A57="","",Feuil1!G62)</f>
        <v>561</v>
      </c>
      <c r="T57" s="96">
        <f t="shared" si="10"/>
        <v>121.67731051933956</v>
      </c>
      <c r="U57" s="87">
        <f>Feuil1!BC62</f>
        <v>19.002777777777801</v>
      </c>
      <c r="V57" s="88">
        <f>IF(A57="","",Feuil1!H62)</f>
        <v>2409</v>
      </c>
      <c r="W57" s="95">
        <f t="shared" si="11"/>
        <v>126.77093992106401</v>
      </c>
      <c r="X57" s="87">
        <f>Feuil1!BK62</f>
        <v>21.981111111111101</v>
      </c>
      <c r="Y57" s="88">
        <f>IF(A57="","",Feuil1!I62)</f>
        <v>2486</v>
      </c>
      <c r="Z57" s="95">
        <f t="shared" si="12"/>
        <v>113.09710357377551</v>
      </c>
      <c r="AA57" s="87">
        <f>Feuil1!BJ62</f>
        <v>18.447222222222202</v>
      </c>
      <c r="AB57" s="88">
        <f>IF(A57="","",Feuil1!J62)</f>
        <v>964</v>
      </c>
      <c r="AC57" s="95">
        <f t="shared" si="13"/>
        <v>52.257190182201533</v>
      </c>
      <c r="AD57" s="87">
        <f>Feuil1!BI62</f>
        <v>11.8297222222222</v>
      </c>
      <c r="AE57" s="88">
        <f>IF(A57="","",Feuil1!K62)</f>
        <v>848</v>
      </c>
      <c r="AF57" s="95">
        <f t="shared" si="14"/>
        <v>71.683847183412908</v>
      </c>
      <c r="AG57" s="91">
        <f t="shared" si="1"/>
        <v>14732.5</v>
      </c>
      <c r="AH57" s="85">
        <f>IF(Feuil1!L62=0,"",Feuil1!L62)</f>
        <v>8840</v>
      </c>
      <c r="AI57" s="97">
        <f t="shared" si="2"/>
        <v>5892.5</v>
      </c>
      <c r="AJ57" s="87">
        <f>IF(A57="","",Feuil1!M62)</f>
        <v>8206</v>
      </c>
      <c r="AK57" s="88">
        <f>IF(A57="","",Feuil1!N62)</f>
        <v>0</v>
      </c>
      <c r="AL57" s="88">
        <f>IF(A57="","",Feuil1!O62)</f>
        <v>4257</v>
      </c>
      <c r="AM57" s="88">
        <f>IF(A57="","",Feuil1!P62)</f>
        <v>5714</v>
      </c>
      <c r="AN57" s="89">
        <f>IF(A57="","",Feuil1!Q62)</f>
        <v>3892</v>
      </c>
      <c r="AO57" s="90">
        <f t="shared" si="16"/>
        <v>14285</v>
      </c>
      <c r="AP57" s="91">
        <f t="shared" si="15"/>
        <v>-5445</v>
      </c>
      <c r="AQ57" s="92">
        <f>IF(C57="","",Feuil1!S62)</f>
        <v>4</v>
      </c>
      <c r="AR57" s="92">
        <f>IF(F57="","",Feuil1!T62)</f>
        <v>3.4000244140625</v>
      </c>
      <c r="AS57" s="93">
        <v>14970</v>
      </c>
      <c r="AT57" s="88">
        <f>+AVERAGE($AS$5:AS57)</f>
        <v>15706.132075471698</v>
      </c>
    </row>
    <row r="58" spans="1:46" s="6" customFormat="1" ht="12.75">
      <c r="A58" s="94">
        <f>IF(Feuil1!A63="","",Feuil1!A63)</f>
        <v>44980</v>
      </c>
      <c r="B58" s="87">
        <f>Feuil1!BA63</f>
        <v>24</v>
      </c>
      <c r="C58" s="88">
        <f>IF(A58="","",Feuil1!B63)</f>
        <v>1969</v>
      </c>
      <c r="D58" s="95">
        <f t="shared" si="5"/>
        <v>82.041666666666671</v>
      </c>
      <c r="E58" s="87">
        <f>Feuil1!BB63</f>
        <v>24</v>
      </c>
      <c r="F58" s="88">
        <f>IF(A58="","",Feuil1!C63)</f>
        <v>1983</v>
      </c>
      <c r="G58" s="95">
        <f t="shared" si="6"/>
        <v>82.625</v>
      </c>
      <c r="H58" s="87">
        <f>Feuil1!AZ63</f>
        <v>23.4372222222222</v>
      </c>
      <c r="I58" s="88">
        <f>IF(A58="","",Feuil1!D63)</f>
        <v>3545.5</v>
      </c>
      <c r="J58" s="95">
        <f t="shared" si="7"/>
        <v>151.27645957285435</v>
      </c>
      <c r="K58" s="87">
        <f>Feuil1!BL63</f>
        <v>0</v>
      </c>
      <c r="L58" s="88">
        <f t="shared" si="0"/>
        <v>0</v>
      </c>
      <c r="M58" s="95">
        <f t="shared" si="8"/>
        <v>0</v>
      </c>
      <c r="N58" s="87">
        <f>Feuil1!BM63</f>
        <v>0</v>
      </c>
      <c r="O58" s="88">
        <f>IF(A58="","",Feuil1!F63)</f>
        <v>0</v>
      </c>
      <c r="P58" s="95">
        <f t="shared" si="9"/>
        <v>0</v>
      </c>
      <c r="Q58" s="87">
        <f>Feuil1!BE63</f>
        <v>4.03944444444444</v>
      </c>
      <c r="R58" s="88">
        <f>Feuil1!BG63</f>
        <v>1.5533333333333299</v>
      </c>
      <c r="S58" s="88">
        <f>IF(A58="","",Feuil1!G63)</f>
        <v>687</v>
      </c>
      <c r="T58" s="96">
        <f t="shared" si="10"/>
        <v>122.83699215257789</v>
      </c>
      <c r="U58" s="87">
        <f>Feuil1!BC63</f>
        <v>19.123333333333299</v>
      </c>
      <c r="V58" s="88">
        <f>IF(A58="","",Feuil1!H63)</f>
        <v>2429</v>
      </c>
      <c r="W58" s="95">
        <f t="shared" si="11"/>
        <v>127.01760502004555</v>
      </c>
      <c r="X58" s="87">
        <f>Feuil1!BK63</f>
        <v>20.7083333333333</v>
      </c>
      <c r="Y58" s="88">
        <f>IF(A58="","",Feuil1!I63)</f>
        <v>2323</v>
      </c>
      <c r="Z58" s="95">
        <f t="shared" si="12"/>
        <v>112.17706237424565</v>
      </c>
      <c r="AA58" s="87">
        <f>Feuil1!BJ63</f>
        <v>16.9572222222222</v>
      </c>
      <c r="AB58" s="88">
        <f>IF(A58="","",Feuil1!J63)</f>
        <v>966</v>
      </c>
      <c r="AC58" s="95">
        <f t="shared" si="13"/>
        <v>56.966877436687163</v>
      </c>
      <c r="AD58" s="87">
        <f>Feuil1!BI63</f>
        <v>11.9630555555556</v>
      </c>
      <c r="AE58" s="88">
        <f>IF(A58="","",Feuil1!K63)</f>
        <v>769</v>
      </c>
      <c r="AF58" s="95">
        <f t="shared" si="14"/>
        <v>64.281236213341757</v>
      </c>
      <c r="AG58" s="91">
        <f t="shared" si="1"/>
        <v>14671.5</v>
      </c>
      <c r="AH58" s="85">
        <f>IF(Feuil1!L63=0,"",Feuil1!L63)</f>
        <v>14520</v>
      </c>
      <c r="AI58" s="97">
        <f t="shared" si="2"/>
        <v>151.5</v>
      </c>
      <c r="AJ58" s="87">
        <f>IF(A58="","",Feuil1!M63)</f>
        <v>7989</v>
      </c>
      <c r="AK58" s="88">
        <f>IF(A58="","",Feuil1!N63)</f>
        <v>0</v>
      </c>
      <c r="AL58" s="88">
        <f>IF(A58="","",Feuil1!O63)</f>
        <v>4213</v>
      </c>
      <c r="AM58" s="88">
        <f>IF(A58="","",Feuil1!P63)</f>
        <v>5807</v>
      </c>
      <c r="AN58" s="89">
        <f>IF(A58="","",Feuil1!Q63)</f>
        <v>3776</v>
      </c>
      <c r="AO58" s="90">
        <f t="shared" si="16"/>
        <v>14233</v>
      </c>
      <c r="AP58" s="91">
        <f t="shared" si="15"/>
        <v>287</v>
      </c>
      <c r="AQ58" s="92">
        <f>IF(C58="","",Feuil1!S63)</f>
        <v>31.5999755859375</v>
      </c>
      <c r="AR58" s="92">
        <f>IF(F58="","",Feuil1!T63)</f>
        <v>28.7999267578125</v>
      </c>
      <c r="AS58" s="93">
        <v>15540</v>
      </c>
      <c r="AT58" s="88">
        <f>+AVERAGE($AS$5:AS58)</f>
        <v>15703.055555555555</v>
      </c>
    </row>
    <row r="59" spans="1:46" s="6" customFormat="1" ht="12.75">
      <c r="A59" s="94">
        <f>IF(Feuil1!A64="","",Feuil1!A64)</f>
        <v>44981</v>
      </c>
      <c r="B59" s="87">
        <f>Feuil1!BA64</f>
        <v>24</v>
      </c>
      <c r="C59" s="88">
        <f>IF(A59="","",Feuil1!B64)</f>
        <v>1969</v>
      </c>
      <c r="D59" s="95">
        <f t="shared" si="5"/>
        <v>82.041666666666671</v>
      </c>
      <c r="E59" s="87">
        <f>Feuil1!BB64</f>
        <v>24</v>
      </c>
      <c r="F59" s="88">
        <f>IF(A59="","",Feuil1!C64)</f>
        <v>1988</v>
      </c>
      <c r="G59" s="95">
        <f t="shared" si="6"/>
        <v>82.833333333333329</v>
      </c>
      <c r="H59" s="87">
        <f>Feuil1!AZ64</f>
        <v>23.6525</v>
      </c>
      <c r="I59" s="88">
        <f>IF(A59="","",Feuil1!D64)</f>
        <v>3577.5</v>
      </c>
      <c r="J59" s="95">
        <f t="shared" si="7"/>
        <v>151.25251030546454</v>
      </c>
      <c r="K59" s="87">
        <f>Feuil1!BL64</f>
        <v>0</v>
      </c>
      <c r="L59" s="88">
        <f t="shared" si="0"/>
        <v>0</v>
      </c>
      <c r="M59" s="95">
        <f t="shared" si="8"/>
        <v>0</v>
      </c>
      <c r="N59" s="87">
        <f>Feuil1!BM64</f>
        <v>0</v>
      </c>
      <c r="O59" s="88">
        <f>IF(A59="","",Feuil1!F64)</f>
        <v>0</v>
      </c>
      <c r="P59" s="95">
        <f t="shared" si="9"/>
        <v>0</v>
      </c>
      <c r="Q59" s="87">
        <f>Feuil1!BE64</f>
        <v>5.7791666666666703</v>
      </c>
      <c r="R59" s="88">
        <f>Feuil1!BG64</f>
        <v>1.2988888888888901</v>
      </c>
      <c r="S59" s="88">
        <f>IF(A59="","",Feuil1!G64)</f>
        <v>866</v>
      </c>
      <c r="T59" s="96">
        <f t="shared" si="10"/>
        <v>122.34998626427526</v>
      </c>
      <c r="U59" s="87">
        <f>Feuil1!BC64</f>
        <v>19.995000000000001</v>
      </c>
      <c r="V59" s="88">
        <f>IF(A59="","",Feuil1!H64)</f>
        <v>2536</v>
      </c>
      <c r="W59" s="95">
        <f t="shared" si="11"/>
        <v>126.83170792698174</v>
      </c>
      <c r="X59" s="87">
        <f>Feuil1!BK64</f>
        <v>21.436666666666699</v>
      </c>
      <c r="Y59" s="88">
        <f>IF(A59="","",Feuil1!I64)</f>
        <v>2402</v>
      </c>
      <c r="Z59" s="95">
        <f t="shared" si="12"/>
        <v>112.05100295443927</v>
      </c>
      <c r="AA59" s="87">
        <f>Feuil1!BJ64</f>
        <v>18.1052777777778</v>
      </c>
      <c r="AB59" s="88">
        <f>IF(A59="","",Feuil1!J64)</f>
        <v>1029</v>
      </c>
      <c r="AC59" s="95">
        <f t="shared" si="13"/>
        <v>56.834256432286402</v>
      </c>
      <c r="AD59" s="87">
        <f>Feuil1!BI64</f>
        <v>13.678333333333301</v>
      </c>
      <c r="AE59" s="88">
        <f>IF(A59="","",Feuil1!K64)</f>
        <v>881</v>
      </c>
      <c r="AF59" s="95">
        <f t="shared" si="14"/>
        <v>64.408431826489732</v>
      </c>
      <c r="AG59" s="91">
        <f t="shared" si="1"/>
        <v>15248.5</v>
      </c>
      <c r="AH59" s="85">
        <f>IF(Feuil1!L64=0,"",Feuil1!L64)</f>
        <v>15100</v>
      </c>
      <c r="AI59" s="97">
        <f t="shared" si="2"/>
        <v>148.5</v>
      </c>
      <c r="AJ59" s="87">
        <f>IF(A59="","",Feuil1!M64)</f>
        <v>8604</v>
      </c>
      <c r="AK59" s="88">
        <f>IF(A59="","",Feuil1!N64)</f>
        <v>0</v>
      </c>
      <c r="AL59" s="88">
        <f>IF(A59="","",Feuil1!O64)</f>
        <v>4258</v>
      </c>
      <c r="AM59" s="88">
        <f>IF(A59="","",Feuil1!P64)</f>
        <v>5906</v>
      </c>
      <c r="AN59" s="89">
        <f>IF(A59="","",Feuil1!Q64)</f>
        <v>3991</v>
      </c>
      <c r="AO59" s="90">
        <f t="shared" si="16"/>
        <v>14777</v>
      </c>
      <c r="AP59" s="91">
        <f t="shared" si="15"/>
        <v>323</v>
      </c>
      <c r="AQ59" s="92">
        <f>IF(C59="","",Feuil1!S64)</f>
        <v>17.4000244140625</v>
      </c>
      <c r="AR59" s="92">
        <f>IF(F59="","",Feuil1!T64)</f>
        <v>16.2000732421875</v>
      </c>
      <c r="AS59" s="93">
        <v>15170</v>
      </c>
      <c r="AT59" s="88">
        <f>+AVERAGE($AS$5:AS59)</f>
        <v>15693.363636363636</v>
      </c>
    </row>
    <row r="60" spans="1:46" s="6" customFormat="1" ht="12.75">
      <c r="A60" s="94">
        <f>IF(Feuil1!A65="","",Feuil1!A65)</f>
        <v>44982</v>
      </c>
      <c r="B60" s="87">
        <f>Feuil1!BA65</f>
        <v>24</v>
      </c>
      <c r="C60" s="88">
        <f>IF(A60="","",Feuil1!B65)</f>
        <v>1971</v>
      </c>
      <c r="D60" s="95">
        <f t="shared" si="5"/>
        <v>82.125</v>
      </c>
      <c r="E60" s="87">
        <f>Feuil1!BB65</f>
        <v>24</v>
      </c>
      <c r="F60" s="88">
        <f>IF(A60="","",Feuil1!C65)</f>
        <v>1985</v>
      </c>
      <c r="G60" s="95">
        <f t="shared" si="6"/>
        <v>82.708333333333329</v>
      </c>
      <c r="H60" s="87">
        <f>Feuil1!AZ65</f>
        <v>23.033333333333299</v>
      </c>
      <c r="I60" s="88">
        <f>IF(A60="","",Feuil1!D65)</f>
        <v>3486.75</v>
      </c>
      <c r="J60" s="95">
        <f t="shared" si="7"/>
        <v>151.3784370477571</v>
      </c>
      <c r="K60" s="87">
        <f>Feuil1!BL65</f>
        <v>0</v>
      </c>
      <c r="L60" s="88">
        <f t="shared" si="0"/>
        <v>0</v>
      </c>
      <c r="M60" s="95">
        <f t="shared" si="8"/>
        <v>0</v>
      </c>
      <c r="N60" s="87">
        <f>Feuil1!BM65</f>
        <v>0</v>
      </c>
      <c r="O60" s="88">
        <f>IF(A60="","",Feuil1!F65)</f>
        <v>0</v>
      </c>
      <c r="P60" s="95">
        <f t="shared" si="9"/>
        <v>0</v>
      </c>
      <c r="Q60" s="87">
        <f>Feuil1!BE65</f>
        <v>6.3263888888888902</v>
      </c>
      <c r="R60" s="88">
        <f>Feuil1!BG65</f>
        <v>0.894166666666667</v>
      </c>
      <c r="S60" s="88">
        <f>IF(A60="","",Feuil1!G65)</f>
        <v>884</v>
      </c>
      <c r="T60" s="96">
        <f t="shared" si="10"/>
        <v>122.4282526736939</v>
      </c>
      <c r="U60" s="87">
        <f>Feuil1!BC65</f>
        <v>19.156111111111102</v>
      </c>
      <c r="V60" s="88">
        <f>IF(A60="","",Feuil1!H65)</f>
        <v>2431</v>
      </c>
      <c r="W60" s="95">
        <f t="shared" si="11"/>
        <v>126.90467213827911</v>
      </c>
      <c r="X60" s="87">
        <f>Feuil1!BK65</f>
        <v>20.8336111111111</v>
      </c>
      <c r="Y60" s="88">
        <f>IF(A60="","",Feuil1!I65)</f>
        <v>2336</v>
      </c>
      <c r="Z60" s="95">
        <f t="shared" si="12"/>
        <v>112.12650497993366</v>
      </c>
      <c r="AA60" s="87">
        <f>Feuil1!BJ65</f>
        <v>17.331111111111099</v>
      </c>
      <c r="AB60" s="88">
        <f>IF(A60="","",Feuil1!J65)</f>
        <v>978</v>
      </c>
      <c r="AC60" s="95">
        <f t="shared" si="13"/>
        <v>56.430311578407526</v>
      </c>
      <c r="AD60" s="87">
        <f>Feuil1!BI65</f>
        <v>13.1177777777778</v>
      </c>
      <c r="AE60" s="88">
        <f>IF(A60="","",Feuil1!K65)</f>
        <v>846</v>
      </c>
      <c r="AF60" s="95">
        <f t="shared" si="14"/>
        <v>64.492630865661425</v>
      </c>
      <c r="AG60" s="91">
        <f t="shared" si="1"/>
        <v>14917.75</v>
      </c>
      <c r="AH60" s="85">
        <f>IF(Feuil1!L65=0,"",Feuil1!L65)</f>
        <v>14770</v>
      </c>
      <c r="AI60" s="97">
        <f t="shared" si="2"/>
        <v>147.75</v>
      </c>
      <c r="AJ60" s="87">
        <f>IF(A60="","",Feuil1!M65)</f>
        <v>8384</v>
      </c>
      <c r="AK60" s="88">
        <f>IF(A60="","",Feuil1!N65)</f>
        <v>0</v>
      </c>
      <c r="AL60" s="88">
        <f>IF(A60="","",Feuil1!O65)</f>
        <v>4329</v>
      </c>
      <c r="AM60" s="88">
        <f>IF(A60="","",Feuil1!P65)</f>
        <v>5733</v>
      </c>
      <c r="AN60" s="89">
        <f>IF(A60="","",Feuil1!Q65)</f>
        <v>3977</v>
      </c>
      <c r="AO60" s="90">
        <f t="shared" si="16"/>
        <v>14469</v>
      </c>
      <c r="AP60" s="91">
        <f t="shared" si="15"/>
        <v>301</v>
      </c>
      <c r="AQ60" s="92">
        <f>IF(C60="","",Feuil1!S65)</f>
        <v>0</v>
      </c>
      <c r="AR60" s="92">
        <f>IF(F60="","",Feuil1!T65)</f>
        <v>0</v>
      </c>
      <c r="AS60" s="93">
        <v>15290</v>
      </c>
      <c r="AT60" s="88">
        <f>+AVERAGE($AS$5:AS60)</f>
        <v>15686.160714285714</v>
      </c>
    </row>
    <row r="61" spans="1:46" s="6" customFormat="1" ht="12.75">
      <c r="A61" s="94">
        <f>IF(Feuil1!A66="","",Feuil1!A66)</f>
        <v>44983</v>
      </c>
      <c r="B61" s="87">
        <f>Feuil1!BA66</f>
        <v>23.8888888888889</v>
      </c>
      <c r="C61" s="88">
        <f>IF(A61="","",Feuil1!B66)</f>
        <v>1965</v>
      </c>
      <c r="D61" s="95">
        <f t="shared" si="5"/>
        <v>82.255813953488328</v>
      </c>
      <c r="E61" s="87">
        <f>Feuil1!BB66</f>
        <v>24</v>
      </c>
      <c r="F61" s="88">
        <f>IF(A61="","",Feuil1!C66)</f>
        <v>1981</v>
      </c>
      <c r="G61" s="95">
        <f t="shared" si="6"/>
        <v>82.541666666666671</v>
      </c>
      <c r="H61" s="87">
        <f>Feuil1!AZ66</f>
        <v>23.151388888888899</v>
      </c>
      <c r="I61" s="88">
        <f>IF(A61="","",Feuil1!D66)</f>
        <v>3525</v>
      </c>
      <c r="J61" s="95">
        <f t="shared" si="7"/>
        <v>152.25868378427015</v>
      </c>
      <c r="K61" s="87">
        <f>Feuil1!BL66</f>
        <v>0</v>
      </c>
      <c r="L61" s="88">
        <f t="shared" si="0"/>
        <v>0</v>
      </c>
      <c r="M61" s="95">
        <f t="shared" si="8"/>
        <v>0</v>
      </c>
      <c r="N61" s="87">
        <f>Feuil1!BM66</f>
        <v>0</v>
      </c>
      <c r="O61" s="88">
        <f>IF(A61="","",Feuil1!F66)</f>
        <v>0</v>
      </c>
      <c r="P61" s="95">
        <f t="shared" si="9"/>
        <v>0</v>
      </c>
      <c r="Q61" s="87">
        <f>Feuil1!BE66</f>
        <v>4.8044444444444396</v>
      </c>
      <c r="R61" s="88">
        <f>Feuil1!BG66</f>
        <v>3.4047222222222202</v>
      </c>
      <c r="S61" s="88">
        <f>IF(A61="","",Feuil1!G66)</f>
        <v>1021</v>
      </c>
      <c r="T61" s="96">
        <f t="shared" si="10"/>
        <v>124.37316008527064</v>
      </c>
      <c r="U61" s="87">
        <f>Feuil1!BC66</f>
        <v>11.2302777777778</v>
      </c>
      <c r="V61" s="88">
        <f>IF(A61="","",Feuil1!H66)</f>
        <v>1432</v>
      </c>
      <c r="W61" s="95">
        <f t="shared" si="11"/>
        <v>127.51242919686338</v>
      </c>
      <c r="X61" s="87">
        <f>Feuil1!BK66</f>
        <v>20.471111111111099</v>
      </c>
      <c r="Y61" s="88">
        <f>IF(A61="","",Feuil1!I66)</f>
        <v>2302</v>
      </c>
      <c r="Z61" s="95">
        <f t="shared" si="12"/>
        <v>112.45115067303523</v>
      </c>
      <c r="AA61" s="87">
        <f>Feuil1!BJ66</f>
        <v>17.3322222222222</v>
      </c>
      <c r="AB61" s="88">
        <f>IF(A61="","",Feuil1!J66)</f>
        <v>1005</v>
      </c>
      <c r="AC61" s="95">
        <f t="shared" si="13"/>
        <v>57.984486185011939</v>
      </c>
      <c r="AD61" s="87">
        <f>Feuil1!BI66</f>
        <v>12.6208333333333</v>
      </c>
      <c r="AE61" s="88">
        <f>IF(A61="","",Feuil1!K66)</f>
        <v>816</v>
      </c>
      <c r="AF61" s="95">
        <f t="shared" si="14"/>
        <v>64.655001650709977</v>
      </c>
      <c r="AG61" s="91">
        <f t="shared" si="1"/>
        <v>14047</v>
      </c>
      <c r="AH61" s="85">
        <f>IF(Feuil1!L66=0,"",Feuil1!L66)</f>
        <v>13900</v>
      </c>
      <c r="AI61" s="97">
        <f t="shared" si="2"/>
        <v>147</v>
      </c>
      <c r="AJ61" s="87">
        <f>IF(A61="","",Feuil1!M66)</f>
        <v>8043</v>
      </c>
      <c r="AK61" s="88">
        <f>IF(A61="","",Feuil1!N66)</f>
        <v>0</v>
      </c>
      <c r="AL61" s="88">
        <f>IF(A61="","",Feuil1!O66)</f>
        <v>4397</v>
      </c>
      <c r="AM61" s="88">
        <f>IF(A61="","",Feuil1!P66)</f>
        <v>5106</v>
      </c>
      <c r="AN61" s="89">
        <f>IF(A61="","",Feuil1!Q66)</f>
        <v>3929</v>
      </c>
      <c r="AO61" s="90">
        <f t="shared" si="16"/>
        <v>13617</v>
      </c>
      <c r="AP61" s="91">
        <f t="shared" si="15"/>
        <v>283</v>
      </c>
      <c r="AQ61" s="92">
        <f>IF(C61="","",Feuil1!S66)</f>
        <v>0.5999755859375</v>
      </c>
      <c r="AR61" s="92">
        <f>IF(F61="","",Feuil1!T66)</f>
        <v>0.4000244140625</v>
      </c>
      <c r="AS61" s="93">
        <v>15310</v>
      </c>
      <c r="AT61" s="88">
        <f>+AVERAGE($AS$5:AS61)</f>
        <v>15679.561403508771</v>
      </c>
    </row>
    <row r="62" spans="1:46" s="6" customFormat="1" ht="12.75">
      <c r="A62" s="94">
        <f>IF(Feuil1!A67="","",Feuil1!A67)</f>
        <v>44984</v>
      </c>
      <c r="B62" s="87">
        <f>Feuil1!BA67</f>
        <v>23.9719444444444</v>
      </c>
      <c r="C62" s="88">
        <f>IF(A62="","",Feuil1!B67)</f>
        <v>1963</v>
      </c>
      <c r="D62" s="95">
        <f t="shared" si="5"/>
        <v>81.887391510909893</v>
      </c>
      <c r="E62" s="87">
        <f>Feuil1!BB67</f>
        <v>24</v>
      </c>
      <c r="F62" s="88">
        <f>IF(A62="","",Feuil1!C67)</f>
        <v>1972</v>
      </c>
      <c r="G62" s="95">
        <f t="shared" si="6"/>
        <v>82.166666666666671</v>
      </c>
      <c r="H62" s="87">
        <f>Feuil1!AZ67</f>
        <v>24</v>
      </c>
      <c r="I62" s="88">
        <f>IF(A62="","",Feuil1!D67)</f>
        <v>3611</v>
      </c>
      <c r="J62" s="95">
        <f t="shared" si="7"/>
        <v>150.45833333333334</v>
      </c>
      <c r="K62" s="87">
        <f>Feuil1!BL67</f>
        <v>0</v>
      </c>
      <c r="L62" s="88">
        <f t="shared" si="0"/>
        <v>0</v>
      </c>
      <c r="M62" s="95">
        <f t="shared" si="8"/>
        <v>0</v>
      </c>
      <c r="N62" s="87">
        <f>Feuil1!BM67</f>
        <v>12.0041666666667</v>
      </c>
      <c r="O62" s="88">
        <f>IF(A62="","",Feuil1!F67)</f>
        <v>1214.8125</v>
      </c>
      <c r="P62" s="95">
        <f t="shared" si="9"/>
        <v>101.19923637625796</v>
      </c>
      <c r="Q62" s="87">
        <f>Feuil1!BE67</f>
        <v>5.2605555555555599</v>
      </c>
      <c r="R62" s="88">
        <f>Feuil1!BG67</f>
        <v>0</v>
      </c>
      <c r="S62" s="88">
        <f>IF(A62="","",Feuil1!G67)</f>
        <v>640</v>
      </c>
      <c r="T62" s="96">
        <f t="shared" si="10"/>
        <v>121.66015418734808</v>
      </c>
      <c r="U62" s="87">
        <f>Feuil1!BC67</f>
        <v>21.8686111111111</v>
      </c>
      <c r="V62" s="88">
        <f>IF(A62="","",Feuil1!H67)</f>
        <v>2781</v>
      </c>
      <c r="W62" s="95">
        <f t="shared" si="11"/>
        <v>127.168569868025</v>
      </c>
      <c r="X62" s="87">
        <f>Feuil1!BK67</f>
        <v>19.469722222222199</v>
      </c>
      <c r="Y62" s="88">
        <f>IF(A62="","",Feuil1!I67)</f>
        <v>2179</v>
      </c>
      <c r="Z62" s="95">
        <f t="shared" si="12"/>
        <v>111.91736456891769</v>
      </c>
      <c r="AA62" s="87">
        <f>Feuil1!BJ67</f>
        <v>17.303333333333299</v>
      </c>
      <c r="AB62" s="88">
        <f>IF(A62="","",Feuil1!J67)</f>
        <v>1005</v>
      </c>
      <c r="AC62" s="95">
        <f t="shared" si="13"/>
        <v>58.081294548256714</v>
      </c>
      <c r="AD62" s="87">
        <f>Feuil1!BI67</f>
        <v>12.554166666666699</v>
      </c>
      <c r="AE62" s="88">
        <f>IF(A62="","",Feuil1!K67)</f>
        <v>808</v>
      </c>
      <c r="AF62" s="95">
        <f t="shared" si="14"/>
        <v>64.361101891802022</v>
      </c>
      <c r="AG62" s="91">
        <f t="shared" si="1"/>
        <v>16173.8125</v>
      </c>
      <c r="AH62" s="85">
        <f>IF(Feuil1!L67=0,"",Feuil1!L67)</f>
        <v>15990</v>
      </c>
      <c r="AI62" s="97">
        <f t="shared" si="2"/>
        <v>183.8125</v>
      </c>
      <c r="AJ62" s="87">
        <f>IF(A62="","",Feuil1!M67)</f>
        <v>8508</v>
      </c>
      <c r="AK62" s="88">
        <f>IF(A62="","",Feuil1!N67)</f>
        <v>0</v>
      </c>
      <c r="AL62" s="88">
        <f>IF(A62="","",Feuil1!O67)</f>
        <v>4822</v>
      </c>
      <c r="AM62" s="88">
        <f>IF(A62="","",Feuil1!P67)</f>
        <v>5957</v>
      </c>
      <c r="AN62" s="89">
        <f>IF(A62="","",Feuil1!Q67)</f>
        <v>3579</v>
      </c>
      <c r="AO62" s="90">
        <f t="shared" si="16"/>
        <v>15708</v>
      </c>
      <c r="AP62" s="91">
        <f t="shared" si="15"/>
        <v>282</v>
      </c>
      <c r="AQ62" s="92">
        <f>IF(C62="","",Feuil1!S67)</f>
        <v>1</v>
      </c>
      <c r="AR62" s="92">
        <f>IF(F62="","",Feuil1!T67)</f>
        <v>0.39990234375</v>
      </c>
      <c r="AS62" s="93">
        <v>14920</v>
      </c>
      <c r="AT62" s="88">
        <f>+AVERAGE($AS$5:AS62)</f>
        <v>15666.465517241379</v>
      </c>
    </row>
    <row r="63" spans="1:46" s="6" customFormat="1" ht="12.75">
      <c r="A63" s="94">
        <f>IF(Feuil1!A68="","",Feuil1!A68)</f>
        <v>44985</v>
      </c>
      <c r="B63" s="87">
        <f>Feuil1!BA68</f>
        <v>23.143888888888899</v>
      </c>
      <c r="C63" s="88">
        <f>IF(A63="","",Feuil1!B68)</f>
        <v>1897</v>
      </c>
      <c r="D63" s="95">
        <f t="shared" si="5"/>
        <v>81.96548164862331</v>
      </c>
      <c r="E63" s="87">
        <f>Feuil1!BB68</f>
        <v>24</v>
      </c>
      <c r="F63" s="88">
        <f>IF(A63="","",Feuil1!C68)</f>
        <v>1970</v>
      </c>
      <c r="G63" s="95">
        <f t="shared" si="6"/>
        <v>82.083333333333329</v>
      </c>
      <c r="H63" s="87">
        <f>Feuil1!AZ68</f>
        <v>21.053055555555598</v>
      </c>
      <c r="I63" s="88">
        <f>IF(A63="","",Feuil1!D68)</f>
        <v>3170.5</v>
      </c>
      <c r="J63" s="95">
        <f t="shared" si="7"/>
        <v>150.59571716958447</v>
      </c>
      <c r="K63" s="87">
        <f>Feuil1!BL68</f>
        <v>0</v>
      </c>
      <c r="L63" s="88">
        <f t="shared" si="0"/>
        <v>0</v>
      </c>
      <c r="M63" s="95">
        <f t="shared" si="8"/>
        <v>0</v>
      </c>
      <c r="N63" s="87">
        <f>Feuil1!BM68</f>
        <v>18.9025</v>
      </c>
      <c r="O63" s="88">
        <f>IF(A63="","",Feuil1!F68)</f>
        <v>1925.28125</v>
      </c>
      <c r="P63" s="95">
        <f t="shared" si="9"/>
        <v>101.85326015077371</v>
      </c>
      <c r="Q63" s="87">
        <f>Feuil1!BE68</f>
        <v>2.7463888888888901</v>
      </c>
      <c r="R63" s="88">
        <f>Feuil1!BG68</f>
        <v>0</v>
      </c>
      <c r="S63" s="88">
        <f>IF(A63="","",Feuil1!G68)</f>
        <v>333</v>
      </c>
      <c r="T63" s="96">
        <f t="shared" si="10"/>
        <v>121.25012642864363</v>
      </c>
      <c r="U63" s="87">
        <f>Feuil1!BC68</f>
        <v>24</v>
      </c>
      <c r="V63" s="88">
        <f>IF(A63="","",Feuil1!H68)</f>
        <v>3058</v>
      </c>
      <c r="W63" s="95">
        <f t="shared" si="11"/>
        <v>127.41666666666667</v>
      </c>
      <c r="X63" s="87">
        <f>Feuil1!BK68</f>
        <v>15.487777777777801</v>
      </c>
      <c r="Y63" s="88">
        <f>IF(A63="","",Feuil1!I68)</f>
        <v>1727</v>
      </c>
      <c r="Z63" s="95">
        <f t="shared" si="12"/>
        <v>111.50728172752692</v>
      </c>
      <c r="AA63" s="87">
        <f>Feuil1!BJ68</f>
        <v>11.890833333333299</v>
      </c>
      <c r="AB63" s="88">
        <f>IF(A63="","",Feuil1!J68)</f>
        <v>660</v>
      </c>
      <c r="AC63" s="95">
        <f t="shared" si="13"/>
        <v>55.504940780713596</v>
      </c>
      <c r="AD63" s="87">
        <f>Feuil1!BI68</f>
        <v>7.2494444444444399</v>
      </c>
      <c r="AE63" s="88">
        <f>IF(A63="","",Feuil1!K68)</f>
        <v>464</v>
      </c>
      <c r="AF63" s="95">
        <f t="shared" si="14"/>
        <v>64.004904590390112</v>
      </c>
      <c r="AG63" s="91">
        <f t="shared" si="1"/>
        <v>15204.78125</v>
      </c>
      <c r="AH63" s="85">
        <f>IF(Feuil1!L68=0,"",Feuil1!L68)</f>
        <v>15030</v>
      </c>
      <c r="AI63" s="97">
        <f t="shared" si="2"/>
        <v>174.78125</v>
      </c>
      <c r="AJ63" s="87">
        <f>IF(A63="","",Feuil1!M68)</f>
        <v>8475</v>
      </c>
      <c r="AK63" s="88">
        <f>IF(A63="","",Feuil1!N68)</f>
        <v>0</v>
      </c>
      <c r="AL63" s="88">
        <f>IF(A63="","",Feuil1!O68)</f>
        <v>4472</v>
      </c>
      <c r="AM63" s="88">
        <f>IF(A63="","",Feuil1!P68)</f>
        <v>5628</v>
      </c>
      <c r="AN63" s="89">
        <f>IF(A63="","",Feuil1!Q68)</f>
        <v>3846</v>
      </c>
      <c r="AO63" s="90">
        <f t="shared" si="16"/>
        <v>14729</v>
      </c>
      <c r="AP63" s="91">
        <f t="shared" si="15"/>
        <v>301</v>
      </c>
      <c r="AQ63" s="92">
        <f>IF(C63="","",Feuil1!S68)</f>
        <v>0</v>
      </c>
      <c r="AR63" s="92">
        <f>IF(F63="","",Feuil1!T68)</f>
        <v>0</v>
      </c>
      <c r="AS63" s="93">
        <v>15580</v>
      </c>
      <c r="AT63" s="88">
        <f>+AVERAGE($AS$5:AS63)</f>
        <v>15665</v>
      </c>
    </row>
    <row r="64" spans="1:46" s="6" customFormat="1" ht="12.75">
      <c r="A64" s="94">
        <f>IF(Feuil1!A69="","",Feuil1!A69)</f>
        <v>44986</v>
      </c>
      <c r="B64" s="87">
        <f>Feuil1!BA69</f>
        <v>23.2713888888889</v>
      </c>
      <c r="C64" s="88">
        <f>IF(A64="","",Feuil1!B69)</f>
        <v>1906</v>
      </c>
      <c r="D64" s="95">
        <f t="shared" si="5"/>
        <v>81.903147641954192</v>
      </c>
      <c r="E64" s="87">
        <f>Feuil1!BB69</f>
        <v>24</v>
      </c>
      <c r="F64" s="88">
        <f>IF(A64="","",Feuil1!C69)</f>
        <v>1967</v>
      </c>
      <c r="G64" s="95">
        <f t="shared" si="6"/>
        <v>81.958333333333329</v>
      </c>
      <c r="H64" s="87">
        <f>Feuil1!AZ69</f>
        <v>20.8555555555556</v>
      </c>
      <c r="I64" s="88">
        <f>IF(A64="","",Feuil1!D69)</f>
        <v>3137.75</v>
      </c>
      <c r="J64" s="95">
        <f t="shared" si="7"/>
        <v>150.45151838039394</v>
      </c>
      <c r="K64" s="87">
        <f>Feuil1!BL69</f>
        <v>0</v>
      </c>
      <c r="L64" s="88">
        <f t="shared" si="0"/>
        <v>0</v>
      </c>
      <c r="M64" s="95">
        <f t="shared" si="8"/>
        <v>0</v>
      </c>
      <c r="N64" s="87">
        <f>Feuil1!BM69</f>
        <v>19.410833333333301</v>
      </c>
      <c r="O64" s="88">
        <f>IF(A64="","",Feuil1!F69)</f>
        <v>1972</v>
      </c>
      <c r="P64" s="95">
        <f t="shared" si="9"/>
        <v>101.59275318765312</v>
      </c>
      <c r="Q64" s="87">
        <f>Feuil1!BE69</f>
        <v>4.4363888888888896</v>
      </c>
      <c r="R64" s="88">
        <f>Feuil1!BG69</f>
        <v>0</v>
      </c>
      <c r="S64" s="88">
        <f>IF(A64="","",Feuil1!G69)</f>
        <v>540</v>
      </c>
      <c r="T64" s="96">
        <f t="shared" si="10"/>
        <v>121.72061862125099</v>
      </c>
      <c r="U64" s="87">
        <f>Feuil1!BC69</f>
        <v>23.9994444444444</v>
      </c>
      <c r="V64" s="88">
        <f>IF(A64="","",Feuil1!H69)</f>
        <v>3055</v>
      </c>
      <c r="W64" s="95">
        <f t="shared" si="11"/>
        <v>127.29461330123407</v>
      </c>
      <c r="X64" s="87">
        <f>Feuil1!BK69</f>
        <v>15.446666666666699</v>
      </c>
      <c r="Y64" s="88">
        <f>IF(A64="","",Feuil1!I69)</f>
        <v>1729</v>
      </c>
      <c r="Z64" s="95">
        <f t="shared" si="12"/>
        <v>111.93353474320219</v>
      </c>
      <c r="AA64" s="87">
        <f>Feuil1!BJ69</f>
        <v>12.7225</v>
      </c>
      <c r="AB64" s="88">
        <f>IF(A64="","",Feuil1!J69)</f>
        <v>710</v>
      </c>
      <c r="AC64" s="95">
        <f t="shared" si="13"/>
        <v>55.806641776380431</v>
      </c>
      <c r="AD64" s="87">
        <f>Feuil1!BI69</f>
        <v>7.9372222222222204</v>
      </c>
      <c r="AE64" s="88">
        <f>IF(A64="","",Feuil1!K69)</f>
        <v>509</v>
      </c>
      <c r="AF64" s="95">
        <f t="shared" si="14"/>
        <v>64.12822845943866</v>
      </c>
      <c r="AG64" s="91">
        <f t="shared" si="1"/>
        <v>15525.75</v>
      </c>
      <c r="AH64" s="85">
        <f>IF(Feuil1!L69=0,"",Feuil1!L69)</f>
        <v>15350</v>
      </c>
      <c r="AI64" s="97">
        <f t="shared" si="2"/>
        <v>175.75</v>
      </c>
      <c r="AJ64" s="87">
        <f>IF(A64="","",Feuil1!M69)</f>
        <v>8658</v>
      </c>
      <c r="AK64" s="88">
        <f>IF(A64="","",Feuil1!N69)</f>
        <v>0</v>
      </c>
      <c r="AL64" s="88">
        <f>IF(A64="","",Feuil1!O69)</f>
        <v>4412</v>
      </c>
      <c r="AM64" s="88">
        <f>IF(A64="","",Feuil1!P69)</f>
        <v>5591</v>
      </c>
      <c r="AN64" s="89">
        <f>IF(A64="","",Feuil1!Q69)</f>
        <v>3608</v>
      </c>
      <c r="AO64" s="90">
        <f t="shared" si="16"/>
        <v>15053</v>
      </c>
      <c r="AP64" s="91">
        <f t="shared" si="15"/>
        <v>297</v>
      </c>
      <c r="AQ64" s="92">
        <f>IF(C64="","",Feuil1!S69)</f>
        <v>0</v>
      </c>
      <c r="AR64" s="92">
        <f>IF(F64="","",Feuil1!T69)</f>
        <v>0</v>
      </c>
      <c r="AS64" s="93">
        <v>15350</v>
      </c>
      <c r="AT64" s="88">
        <f>+AVERAGE($AS$5:AS64)</f>
        <v>15659.75</v>
      </c>
    </row>
    <row r="65" spans="1:46" s="6" customFormat="1" ht="12.75">
      <c r="A65" s="94">
        <f>IF(Feuil1!A70="","",Feuil1!A70)</f>
        <v>44987</v>
      </c>
      <c r="B65" s="87">
        <f>Feuil1!BA70</f>
        <v>23.296944444444399</v>
      </c>
      <c r="C65" s="88">
        <f>IF(A65="","",Feuil1!B70)</f>
        <v>1909</v>
      </c>
      <c r="D65" s="95">
        <f t="shared" si="5"/>
        <v>81.942076333329524</v>
      </c>
      <c r="E65" s="87">
        <f>Feuil1!BB70</f>
        <v>24</v>
      </c>
      <c r="F65" s="88">
        <f>IF(A65="","",Feuil1!C70)</f>
        <v>1963</v>
      </c>
      <c r="G65" s="95">
        <f t="shared" si="6"/>
        <v>81.791666666666671</v>
      </c>
      <c r="H65" s="87">
        <f>Feuil1!AZ70</f>
        <v>20.704722222222198</v>
      </c>
      <c r="I65" s="88">
        <f>IF(A65="","",Feuil1!D70)</f>
        <v>3120.75</v>
      </c>
      <c r="J65" s="95">
        <f t="shared" si="7"/>
        <v>150.72648483303612</v>
      </c>
      <c r="K65" s="87">
        <f>Feuil1!BL70</f>
        <v>0</v>
      </c>
      <c r="L65" s="88">
        <f t="shared" si="0"/>
        <v>0</v>
      </c>
      <c r="M65" s="95">
        <f t="shared" si="8"/>
        <v>0</v>
      </c>
      <c r="N65" s="87">
        <f>Feuil1!BM70</f>
        <v>17.923055555555599</v>
      </c>
      <c r="O65" s="88">
        <f>IF(A65="","",Feuil1!F70)</f>
        <v>1821.21875</v>
      </c>
      <c r="P65" s="95">
        <f t="shared" si="9"/>
        <v>101.61318444585626</v>
      </c>
      <c r="Q65" s="87">
        <f>Feuil1!BE70</f>
        <v>2.4408333333333299</v>
      </c>
      <c r="R65" s="88">
        <f>Feuil1!BG70</f>
        <v>0</v>
      </c>
      <c r="S65" s="88">
        <f>IF(A65="","",Feuil1!G70)</f>
        <v>296</v>
      </c>
      <c r="T65" s="96">
        <f t="shared" si="10"/>
        <v>121.27005804028695</v>
      </c>
      <c r="U65" s="87">
        <f>Feuil1!BC70</f>
        <v>23.9994444444444</v>
      </c>
      <c r="V65" s="88">
        <f>IF(A65="","",Feuil1!H70)</f>
        <v>3054</v>
      </c>
      <c r="W65" s="95">
        <f t="shared" si="11"/>
        <v>127.2529456700389</v>
      </c>
      <c r="X65" s="87">
        <f>Feuil1!BK70</f>
        <v>14.174444444444401</v>
      </c>
      <c r="Y65" s="88">
        <f>IF(A65="","",Feuil1!I70)</f>
        <v>1581</v>
      </c>
      <c r="Z65" s="95">
        <f t="shared" si="12"/>
        <v>111.53876303206117</v>
      </c>
      <c r="AA65" s="87">
        <f>Feuil1!BJ70</f>
        <v>10.6355555555556</v>
      </c>
      <c r="AB65" s="88">
        <f>IF(A65="","",Feuil1!J70)</f>
        <v>591</v>
      </c>
      <c r="AC65" s="95">
        <f t="shared" si="13"/>
        <v>55.568324279147284</v>
      </c>
      <c r="AD65" s="87">
        <f>Feuil1!BI70</f>
        <v>6.1558333333333302</v>
      </c>
      <c r="AE65" s="88">
        <f>IF(A65="","",Feuil1!K70)</f>
        <v>393</v>
      </c>
      <c r="AF65" s="95">
        <f t="shared" si="14"/>
        <v>63.84188439149861</v>
      </c>
      <c r="AG65" s="91">
        <f t="shared" si="1"/>
        <v>14728.96875</v>
      </c>
      <c r="AH65" s="85">
        <f>IF(Feuil1!L70=0,"",Feuil1!L70)</f>
        <v>14560</v>
      </c>
      <c r="AI65" s="97">
        <f t="shared" si="2"/>
        <v>168.96875</v>
      </c>
      <c r="AJ65" s="87">
        <f>IF(A65="","",Feuil1!M70)</f>
        <v>8302</v>
      </c>
      <c r="AK65" s="88">
        <f>IF(A65="","",Feuil1!N70)</f>
        <v>0</v>
      </c>
      <c r="AL65" s="88">
        <f>IF(A65="","",Feuil1!O70)</f>
        <v>4351</v>
      </c>
      <c r="AM65" s="88">
        <f>IF(A65="","",Feuil1!P70)</f>
        <v>5597</v>
      </c>
      <c r="AN65" s="89">
        <f>IF(A65="","",Feuil1!Q70)</f>
        <v>3977</v>
      </c>
      <c r="AO65" s="90">
        <f t="shared" si="16"/>
        <v>14273</v>
      </c>
      <c r="AP65" s="91">
        <f t="shared" si="15"/>
        <v>287</v>
      </c>
      <c r="AQ65" s="92">
        <f>IF(C65="","",Feuil1!S70)</f>
        <v>0</v>
      </c>
      <c r="AR65" s="92">
        <f>IF(F65="","",Feuil1!T70)</f>
        <v>0</v>
      </c>
      <c r="AS65" s="93">
        <v>15120</v>
      </c>
      <c r="AT65" s="88">
        <f>+AVERAGE($AS$5:AS65)</f>
        <v>15650.901639344262</v>
      </c>
    </row>
    <row r="66" spans="1:46" s="6" customFormat="1" ht="12.75">
      <c r="A66" s="94">
        <f>IF(Feuil1!A71="","",Feuil1!A71)</f>
        <v>44988</v>
      </c>
      <c r="B66" s="87">
        <f>Feuil1!BA71</f>
        <v>22.980833333333301</v>
      </c>
      <c r="C66" s="88">
        <f>IF(A66="","",Feuil1!B71)</f>
        <v>1884</v>
      </c>
      <c r="D66" s="95">
        <f t="shared" si="5"/>
        <v>81.981361279327089</v>
      </c>
      <c r="E66" s="87">
        <f>Feuil1!BB71</f>
        <v>24</v>
      </c>
      <c r="F66" s="88">
        <f>IF(A66="","",Feuil1!C71)</f>
        <v>1964</v>
      </c>
      <c r="G66" s="95">
        <f t="shared" si="6"/>
        <v>81.833333333333329</v>
      </c>
      <c r="H66" s="87">
        <f>Feuil1!AZ71</f>
        <v>20.533055555555599</v>
      </c>
      <c r="I66" s="88">
        <f>IF(A66="","",Feuil1!D71)</f>
        <v>3100</v>
      </c>
      <c r="J66" s="95">
        <f t="shared" si="7"/>
        <v>150.97606839919339</v>
      </c>
      <c r="K66" s="87">
        <f>Feuil1!BL71</f>
        <v>0</v>
      </c>
      <c r="L66" s="88">
        <f t="shared" si="0"/>
        <v>0</v>
      </c>
      <c r="M66" s="95">
        <f t="shared" si="8"/>
        <v>0</v>
      </c>
      <c r="N66" s="87">
        <f>Feuil1!BM71</f>
        <v>17.5980555555556</v>
      </c>
      <c r="O66" s="88">
        <f>IF(A66="","",Feuil1!F71)</f>
        <v>1792</v>
      </c>
      <c r="P66" s="95">
        <f t="shared" si="9"/>
        <v>101.82943191324773</v>
      </c>
      <c r="Q66" s="87">
        <f>Feuil1!BE71</f>
        <v>2.2636111111111101</v>
      </c>
      <c r="R66" s="88">
        <f>Feuil1!BG71</f>
        <v>0</v>
      </c>
      <c r="S66" s="88">
        <f>IF(A66="","",Feuil1!G71)</f>
        <v>276</v>
      </c>
      <c r="T66" s="96">
        <f t="shared" si="10"/>
        <v>121.92907105166283</v>
      </c>
      <c r="U66" s="87">
        <f>Feuil1!BC71</f>
        <v>23.9994444444444</v>
      </c>
      <c r="V66" s="88">
        <f>IF(A66="","",Feuil1!H71)</f>
        <v>3056</v>
      </c>
      <c r="W66" s="95">
        <f t="shared" si="11"/>
        <v>127.33628093242923</v>
      </c>
      <c r="X66" s="87">
        <f>Feuil1!BK71</f>
        <v>13.4305555555556</v>
      </c>
      <c r="Y66" s="88">
        <f>IF(A66="","",Feuil1!I71)</f>
        <v>1503</v>
      </c>
      <c r="Z66" s="95">
        <f t="shared" si="12"/>
        <v>111.90899689762114</v>
      </c>
      <c r="AA66" s="87">
        <f>Feuil1!BJ71</f>
        <v>10.1913888888889</v>
      </c>
      <c r="AB66" s="88">
        <f>IF(A66="","",Feuil1!J71)</f>
        <v>559</v>
      </c>
      <c r="AC66" s="95">
        <f t="shared" si="13"/>
        <v>54.85022758865049</v>
      </c>
      <c r="AD66" s="87">
        <f>Feuil1!BI71</f>
        <v>6.1558333333333302</v>
      </c>
      <c r="AE66" s="88">
        <f>IF(A66="","",Feuil1!K71)</f>
        <v>394</v>
      </c>
      <c r="AF66" s="95">
        <f t="shared" si="14"/>
        <v>64.004331934479524</v>
      </c>
      <c r="AG66" s="91">
        <f t="shared" si="1"/>
        <v>14528</v>
      </c>
      <c r="AH66" s="85">
        <f>IF(Feuil1!L71=0,"",Feuil1!L71)</f>
        <v>14360</v>
      </c>
      <c r="AI66" s="97">
        <f t="shared" si="2"/>
        <v>168</v>
      </c>
      <c r="AJ66" s="87">
        <f>IF(A66="","",Feuil1!M71)</f>
        <v>8119</v>
      </c>
      <c r="AK66" s="88">
        <f>IF(A66="","",Feuil1!N71)</f>
        <v>0</v>
      </c>
      <c r="AL66" s="88">
        <f>IF(A66="","",Feuil1!O71)</f>
        <v>4394</v>
      </c>
      <c r="AM66" s="88">
        <f>IF(A66="","",Feuil1!P71)</f>
        <v>5254</v>
      </c>
      <c r="AN66" s="89">
        <f>IF(A66="","",Feuil1!Q71)</f>
        <v>3691</v>
      </c>
      <c r="AO66" s="90">
        <f t="shared" si="16"/>
        <v>14076</v>
      </c>
      <c r="AP66" s="91">
        <f t="shared" si="15"/>
        <v>284</v>
      </c>
      <c r="AQ66" s="92">
        <f>IF(C66="","",Feuil1!S71)</f>
        <v>0</v>
      </c>
      <c r="AR66" s="92">
        <f>IF(F66="","",Feuil1!T71)</f>
        <v>0</v>
      </c>
      <c r="AS66" s="93">
        <v>15650</v>
      </c>
      <c r="AT66" s="88">
        <f>+AVERAGE($AS$5:AS66)</f>
        <v>15650.887096774193</v>
      </c>
    </row>
    <row r="67" spans="1:46" s="6" customFormat="1" ht="12.75">
      <c r="A67" s="94">
        <f>IF(Feuil1!A72="","",Feuil1!A72)</f>
        <v>44989</v>
      </c>
      <c r="B67" s="87">
        <f>Feuil1!BA72</f>
        <v>24</v>
      </c>
      <c r="C67" s="88">
        <f>IF(A67="","",Feuil1!B72)</f>
        <v>1966</v>
      </c>
      <c r="D67" s="95">
        <f t="shared" si="5"/>
        <v>81.916666666666671</v>
      </c>
      <c r="E67" s="87">
        <f>Feuil1!BB72</f>
        <v>24</v>
      </c>
      <c r="F67" s="88">
        <f>IF(A67="","",Feuil1!C72)</f>
        <v>1962</v>
      </c>
      <c r="G67" s="95">
        <f t="shared" si="6"/>
        <v>81.75</v>
      </c>
      <c r="H67" s="87">
        <f>Feuil1!AZ72</f>
        <v>20.267222222222198</v>
      </c>
      <c r="I67" s="88">
        <f>IF(A67="","",Feuil1!D72)</f>
        <v>3051.5</v>
      </c>
      <c r="J67" s="95">
        <f t="shared" si="7"/>
        <v>150.56330692689363</v>
      </c>
      <c r="K67" s="87">
        <f>Feuil1!BL72</f>
        <v>0</v>
      </c>
      <c r="L67" s="88">
        <f t="shared" si="0"/>
        <v>0</v>
      </c>
      <c r="M67" s="95">
        <f t="shared" si="8"/>
        <v>0</v>
      </c>
      <c r="N67" s="87">
        <f>Feuil1!BM72</f>
        <v>17.121111111111102</v>
      </c>
      <c r="O67" s="88">
        <f>IF(A67="","",Feuil1!F72)</f>
        <v>1737</v>
      </c>
      <c r="P67" s="95">
        <f t="shared" si="9"/>
        <v>101.45369589201123</v>
      </c>
      <c r="Q67" s="87">
        <f>Feuil1!BE72</f>
        <v>2.15027777777778</v>
      </c>
      <c r="R67" s="88">
        <f>Feuil1!BG72</f>
        <v>14.498888888888899</v>
      </c>
      <c r="S67" s="88">
        <f>IF(A67="","",Feuil1!G72)</f>
        <v>2065</v>
      </c>
      <c r="T67" s="96">
        <f t="shared" si="10"/>
        <v>124.03023174333039</v>
      </c>
      <c r="U67" s="87">
        <f>Feuil1!BC72</f>
        <v>20.441666666666698</v>
      </c>
      <c r="V67" s="88">
        <f>IF(A67="","",Feuil1!H72)</f>
        <v>2595</v>
      </c>
      <c r="W67" s="95">
        <f t="shared" si="11"/>
        <v>126.94659600489177</v>
      </c>
      <c r="X67" s="87">
        <f>Feuil1!BK72</f>
        <v>8.4774999999999991</v>
      </c>
      <c r="Y67" s="88">
        <f>IF(A67="","",Feuil1!I72)</f>
        <v>937</v>
      </c>
      <c r="Z67" s="95">
        <f t="shared" si="12"/>
        <v>110.52786788557948</v>
      </c>
      <c r="AA67" s="87">
        <f>Feuil1!BJ72</f>
        <v>9.8544444444444395</v>
      </c>
      <c r="AB67" s="88">
        <f>IF(A67="","",Feuil1!J72)</f>
        <v>568</v>
      </c>
      <c r="AC67" s="95">
        <f t="shared" si="13"/>
        <v>57.638967189085605</v>
      </c>
      <c r="AD67" s="87">
        <f>Feuil1!BI72</f>
        <v>0.2225</v>
      </c>
      <c r="AE67" s="88">
        <f>IF(A67="","",Feuil1!K72)</f>
        <v>13</v>
      </c>
      <c r="AF67" s="95">
        <f t="shared" si="14"/>
        <v>58.426966292134829</v>
      </c>
      <c r="AG67" s="91">
        <f t="shared" si="1"/>
        <v>14894.5</v>
      </c>
      <c r="AH67" s="85">
        <f>IF(Feuil1!L72=0,"",Feuil1!L72)</f>
        <v>14770</v>
      </c>
      <c r="AI67" s="97">
        <f t="shared" si="2"/>
        <v>124.5</v>
      </c>
      <c r="AJ67" s="87">
        <f>IF(A67="","",Feuil1!M72)</f>
        <v>8289</v>
      </c>
      <c r="AK67" s="88">
        <f>IF(A67="","",Feuil1!N72)</f>
        <v>0</v>
      </c>
      <c r="AL67" s="88">
        <f>IF(A67="","",Feuil1!O72)</f>
        <v>4295</v>
      </c>
      <c r="AM67" s="88">
        <f>IF(A67="","",Feuil1!P72)</f>
        <v>5450</v>
      </c>
      <c r="AN67" s="89">
        <f>IF(A67="","",Feuil1!Q72)</f>
        <v>3552</v>
      </c>
      <c r="AO67" s="90">
        <f t="shared" si="16"/>
        <v>14482</v>
      </c>
      <c r="AP67" s="91">
        <f t="shared" si="15"/>
        <v>288</v>
      </c>
      <c r="AQ67" s="92">
        <f>IF(C67="","",Feuil1!S72)</f>
        <v>0</v>
      </c>
      <c r="AR67" s="92">
        <f>IF(F67="","",Feuil1!T72)</f>
        <v>0</v>
      </c>
      <c r="AS67" s="93">
        <v>15040</v>
      </c>
      <c r="AT67" s="88">
        <f>+AVERAGE($AS$5:AS67)</f>
        <v>15641.190476190477</v>
      </c>
    </row>
    <row r="68" spans="1:46" s="6" customFormat="1" ht="12.75">
      <c r="A68" s="94">
        <f>IF(Feuil1!A73="","",Feuil1!A73)</f>
        <v>44990</v>
      </c>
      <c r="B68" s="87">
        <f>Feuil1!BA73</f>
        <v>24</v>
      </c>
      <c r="C68" s="88">
        <f>IF(A68="","",Feuil1!B73)</f>
        <v>1966</v>
      </c>
      <c r="D68" s="95">
        <f t="shared" si="5"/>
        <v>81.916666666666671</v>
      </c>
      <c r="E68" s="87">
        <f>Feuil1!BB73</f>
        <v>24</v>
      </c>
      <c r="F68" s="88">
        <f>IF(A68="","",Feuil1!C73)</f>
        <v>1953</v>
      </c>
      <c r="G68" s="95">
        <f t="shared" si="6"/>
        <v>81.375</v>
      </c>
      <c r="H68" s="87">
        <f>Feuil1!AZ73</f>
        <v>19.489722222222198</v>
      </c>
      <c r="I68" s="88">
        <f>IF(A68="","",Feuil1!D73)</f>
        <v>2931.75</v>
      </c>
      <c r="J68" s="95">
        <f t="shared" si="7"/>
        <v>150.42543790886953</v>
      </c>
      <c r="K68" s="87">
        <f>Feuil1!BL73</f>
        <v>0</v>
      </c>
      <c r="L68" s="88">
        <f t="shared" si="0"/>
        <v>0</v>
      </c>
      <c r="M68" s="95">
        <f t="shared" si="8"/>
        <v>0</v>
      </c>
      <c r="N68" s="87">
        <f>Feuil1!BM73</f>
        <v>16.157777777777799</v>
      </c>
      <c r="O68" s="88">
        <f>IF(A68="","",Feuil1!F73)</f>
        <v>1644.09375</v>
      </c>
      <c r="P68" s="95">
        <f t="shared" si="9"/>
        <v>101.75246699216051</v>
      </c>
      <c r="Q68" s="87">
        <f>Feuil1!BE73</f>
        <v>2.9849999999999999</v>
      </c>
      <c r="R68" s="88">
        <f>Feuil1!BG73</f>
        <v>22.746666666666702</v>
      </c>
      <c r="S68" s="88">
        <f>IF(A68="","",Feuil1!G73)</f>
        <v>3194</v>
      </c>
      <c r="T68" s="96">
        <f t="shared" si="10"/>
        <v>124.12721031154851</v>
      </c>
      <c r="U68" s="87">
        <f>Feuil1!BC73</f>
        <v>13.2772222222222</v>
      </c>
      <c r="V68" s="88">
        <f>IF(A68="","",Feuil1!H73)</f>
        <v>1683</v>
      </c>
      <c r="W68" s="95">
        <f t="shared" si="11"/>
        <v>126.75844177580673</v>
      </c>
      <c r="X68" s="87">
        <f>Feuil1!BK73</f>
        <v>5.5922222222222198</v>
      </c>
      <c r="Y68" s="88">
        <f>IF(A68="","",Feuil1!I73)</f>
        <v>619</v>
      </c>
      <c r="Z68" s="95">
        <f t="shared" si="12"/>
        <v>110.68944963242603</v>
      </c>
      <c r="AA68" s="87">
        <f>Feuil1!BJ73</f>
        <v>9.6794444444444405</v>
      </c>
      <c r="AB68" s="88">
        <f>IF(A68="","",Feuil1!J73)</f>
        <v>577</v>
      </c>
      <c r="AC68" s="95">
        <f t="shared" si="13"/>
        <v>59.610859209091458</v>
      </c>
      <c r="AD68" s="87">
        <f>Feuil1!BI73</f>
        <v>0.62</v>
      </c>
      <c r="AE68" s="88">
        <f>IF(A68="","",Feuil1!K73)</f>
        <v>39</v>
      </c>
      <c r="AF68" s="95">
        <f t="shared" si="14"/>
        <v>62.903225806451616</v>
      </c>
      <c r="AG68" s="91">
        <f t="shared" si="1"/>
        <v>14606.84375</v>
      </c>
      <c r="AH68" s="85">
        <f>IF(Feuil1!L73=0,"",Feuil1!L73)</f>
        <v>14520</v>
      </c>
      <c r="AI68" s="97">
        <f t="shared" si="2"/>
        <v>86.84375</v>
      </c>
      <c r="AJ68" s="87">
        <f>IF(A68="","",Feuil1!M73)</f>
        <v>8222</v>
      </c>
      <c r="AK68" s="88">
        <f>IF(A68="","",Feuil1!N73)</f>
        <v>0</v>
      </c>
      <c r="AL68" s="88">
        <f>IF(A68="","",Feuil1!O73)</f>
        <v>4492</v>
      </c>
      <c r="AM68" s="88">
        <f>IF(A68="","",Feuil1!P73)</f>
        <v>5231</v>
      </c>
      <c r="AN68" s="89">
        <f>IF(A68="","",Feuil1!Q73)</f>
        <v>3707</v>
      </c>
      <c r="AO68" s="90">
        <f t="shared" si="16"/>
        <v>14238</v>
      </c>
      <c r="AP68" s="91">
        <f t="shared" si="15"/>
        <v>282</v>
      </c>
      <c r="AQ68" s="92">
        <f>IF(C68="","",Feuil1!S73)</f>
        <v>0</v>
      </c>
      <c r="AR68" s="92">
        <f>IF(F68="","",Feuil1!T73)</f>
        <v>0</v>
      </c>
      <c r="AS68" s="93">
        <v>14500</v>
      </c>
      <c r="AT68" s="88">
        <f>+AVERAGE($AS$5:AS68)</f>
        <v>15623.359375</v>
      </c>
    </row>
    <row r="69" spans="1:46" s="6" customFormat="1" ht="12.75">
      <c r="A69" s="94">
        <f>IF(Feuil1!A74="","",Feuil1!A74)</f>
        <v>44991</v>
      </c>
      <c r="B69" s="87">
        <f>Feuil1!BA74</f>
        <v>24</v>
      </c>
      <c r="C69" s="88">
        <f>IF(A69="","",Feuil1!B74)</f>
        <v>1966</v>
      </c>
      <c r="D69" s="95">
        <f t="shared" si="5"/>
        <v>81.916666666666671</v>
      </c>
      <c r="E69" s="87">
        <f>Feuil1!BB74</f>
        <v>24</v>
      </c>
      <c r="F69" s="88">
        <f>IF(A69="","",Feuil1!C74)</f>
        <v>1953</v>
      </c>
      <c r="G69" s="95">
        <f t="shared" si="6"/>
        <v>81.375</v>
      </c>
      <c r="H69" s="87">
        <f>Feuil1!AZ74</f>
        <v>19.6316666666667</v>
      </c>
      <c r="I69" s="88">
        <f>IF(A69="","",Feuil1!D74)</f>
        <v>2955.25</v>
      </c>
      <c r="J69" s="95">
        <f t="shared" si="7"/>
        <v>150.53485015705891</v>
      </c>
      <c r="K69" s="87">
        <f>Feuil1!BL74</f>
        <v>0</v>
      </c>
      <c r="L69" s="88">
        <f t="shared" ref="L69:L132" si="17">IF(A69="","",0)</f>
        <v>0</v>
      </c>
      <c r="M69" s="95">
        <f t="shared" si="8"/>
        <v>0</v>
      </c>
      <c r="N69" s="87">
        <f>Feuil1!BM74</f>
        <v>15.2436111111111</v>
      </c>
      <c r="O69" s="88">
        <f>IF(A69="","",Feuil1!F74)</f>
        <v>1544.78125</v>
      </c>
      <c r="P69" s="95">
        <f t="shared" si="9"/>
        <v>101.33958671210168</v>
      </c>
      <c r="Q69" s="87">
        <f>Feuil1!BE74</f>
        <v>0.79500000000000004</v>
      </c>
      <c r="R69" s="88">
        <f>Feuil1!BG74</f>
        <v>22.4025</v>
      </c>
      <c r="S69" s="88">
        <f>IF(A69="","",Feuil1!G74)</f>
        <v>2881</v>
      </c>
      <c r="T69" s="96">
        <f t="shared" si="10"/>
        <v>124.19441750188597</v>
      </c>
      <c r="U69" s="87">
        <f>Feuil1!BC74</f>
        <v>11.362222222222201</v>
      </c>
      <c r="V69" s="88">
        <f>IF(A69="","",Feuil1!H74)</f>
        <v>1440</v>
      </c>
      <c r="W69" s="95">
        <f t="shared" si="11"/>
        <v>126.7357715626836</v>
      </c>
      <c r="X69" s="87">
        <f>Feuil1!BK74</f>
        <v>4.5502777777777803</v>
      </c>
      <c r="Y69" s="88">
        <f>IF(A69="","",Feuil1!I74)</f>
        <v>499</v>
      </c>
      <c r="Z69" s="95">
        <f t="shared" si="12"/>
        <v>109.66363469873627</v>
      </c>
      <c r="AA69" s="87">
        <f>Feuil1!BJ74</f>
        <v>7.8502777777777801</v>
      </c>
      <c r="AB69" s="88">
        <f>IF(A69="","",Feuil1!J74)</f>
        <v>466</v>
      </c>
      <c r="AC69" s="95">
        <f t="shared" si="13"/>
        <v>59.360956795584002</v>
      </c>
      <c r="AD69" s="87">
        <f>Feuil1!BI74</f>
        <v>0</v>
      </c>
      <c r="AE69" s="88">
        <f>IF(A69="","",Feuil1!K74)</f>
        <v>0</v>
      </c>
      <c r="AF69" s="95">
        <f t="shared" si="14"/>
        <v>0</v>
      </c>
      <c r="AG69" s="91">
        <f t="shared" ref="AG69:AG132" si="18">IF(A69="","",C69+F69+I69+L69+O69+S69+V69+Y69+AB69+AE69)</f>
        <v>13705.03125</v>
      </c>
      <c r="AH69" s="85">
        <f>IF(Feuil1!L74=0,"",Feuil1!L74)</f>
        <v>13630</v>
      </c>
      <c r="AI69" s="97">
        <f t="shared" ref="AI69:AI132" si="19">IF(A69="","",AG69-AH69)</f>
        <v>75.03125</v>
      </c>
      <c r="AJ69" s="87">
        <f>IF(A69="","",Feuil1!M74)</f>
        <v>6980</v>
      </c>
      <c r="AK69" s="88">
        <f>IF(A69="","",Feuil1!N74)</f>
        <v>0</v>
      </c>
      <c r="AL69" s="88">
        <f>IF(A69="","",Feuil1!O74)</f>
        <v>4180</v>
      </c>
      <c r="AM69" s="88">
        <f>IF(A69="","",Feuil1!P74)</f>
        <v>5638</v>
      </c>
      <c r="AN69" s="89">
        <f>IF(A69="","",Feuil1!Q74)</f>
        <v>3397</v>
      </c>
      <c r="AO69" s="90">
        <f t="shared" si="16"/>
        <v>13401</v>
      </c>
      <c r="AP69" s="91">
        <f t="shared" si="15"/>
        <v>229</v>
      </c>
      <c r="AQ69" s="92">
        <f>IF(C69="","",Feuil1!S74)</f>
        <v>0</v>
      </c>
      <c r="AR69" s="92">
        <f>IF(F69="","",Feuil1!T74)</f>
        <v>0</v>
      </c>
      <c r="AS69" s="93">
        <v>14640</v>
      </c>
      <c r="AT69" s="88">
        <f>+AVERAGE($AS$5:AS69)</f>
        <v>15608.23076923077</v>
      </c>
    </row>
    <row r="70" spans="1:46" s="6" customFormat="1" ht="12.75">
      <c r="A70" s="94">
        <f>IF(Feuil1!A75="","",Feuil1!A75)</f>
        <v>44992</v>
      </c>
      <c r="B70" s="87">
        <f>Feuil1!BA75</f>
        <v>24</v>
      </c>
      <c r="C70" s="88">
        <f>IF(A70="","",Feuil1!B75)</f>
        <v>1966</v>
      </c>
      <c r="D70" s="95">
        <f t="shared" ref="D70:D133" si="20">IFERROR(C70/B70,0)</f>
        <v>81.916666666666671</v>
      </c>
      <c r="E70" s="87">
        <f>Feuil1!BB75</f>
        <v>24</v>
      </c>
      <c r="F70" s="88">
        <f>IF(A70="","",Feuil1!C75)</f>
        <v>1950</v>
      </c>
      <c r="G70" s="95">
        <f t="shared" ref="G70:G133" si="21">IFERROR(F70/E70,0)</f>
        <v>81.25</v>
      </c>
      <c r="H70" s="87">
        <f>Feuil1!AZ75</f>
        <v>19.774166666666702</v>
      </c>
      <c r="I70" s="88">
        <f>IF(A70="","",Feuil1!D75)</f>
        <v>2979.5</v>
      </c>
      <c r="J70" s="95">
        <f t="shared" ref="J70:J133" si="22">IFERROR(I70/H70,0)</f>
        <v>150.67638754266903</v>
      </c>
      <c r="K70" s="87">
        <f>Feuil1!BL75</f>
        <v>0</v>
      </c>
      <c r="L70" s="88">
        <f t="shared" si="17"/>
        <v>0</v>
      </c>
      <c r="M70" s="95">
        <f t="shared" ref="M70:M133" si="23">IFERROR(L70/K70,0)</f>
        <v>0</v>
      </c>
      <c r="N70" s="87">
        <f>Feuil1!BM75</f>
        <v>15.949722222222199</v>
      </c>
      <c r="O70" s="88">
        <f>IF(A70="","",Feuil1!F75)</f>
        <v>1623.5</v>
      </c>
      <c r="P70" s="95">
        <f t="shared" ref="P70:P133" si="24">IFERROR(O70/N70,0)</f>
        <v>101.78860655880473</v>
      </c>
      <c r="Q70" s="87">
        <f>Feuil1!BE75</f>
        <v>0</v>
      </c>
      <c r="R70" s="88">
        <f>Feuil1!BG75</f>
        <v>22.5975</v>
      </c>
      <c r="S70" s="88">
        <f>IF(A70="","",Feuil1!G75)</f>
        <v>2812</v>
      </c>
      <c r="T70" s="96">
        <f t="shared" ref="T70:T133" si="25">IFERROR(S70/(R70+Q70),0)</f>
        <v>124.43854408673526</v>
      </c>
      <c r="U70" s="87">
        <f>Feuil1!BC75</f>
        <v>11.4063888888889</v>
      </c>
      <c r="V70" s="88">
        <f>IF(A70="","",Feuil1!H75)</f>
        <v>1447</v>
      </c>
      <c r="W70" s="95">
        <f t="shared" ref="W70:W133" si="26">IFERROR(V70/U70,0)</f>
        <v>126.8587292696587</v>
      </c>
      <c r="X70" s="87">
        <f>Feuil1!BK75</f>
        <v>3.96166666666667</v>
      </c>
      <c r="Y70" s="88">
        <f>IF(A70="","",Feuil1!I75)</f>
        <v>433</v>
      </c>
      <c r="Z70" s="95">
        <f t="shared" ref="Z70:Z133" si="27">IFERROR(Y70/X70,0)</f>
        <v>109.29743374000832</v>
      </c>
      <c r="AA70" s="87">
        <f>Feuil1!BJ75</f>
        <v>7.5036111111111099</v>
      </c>
      <c r="AB70" s="88">
        <f>IF(A70="","",Feuil1!J75)</f>
        <v>445</v>
      </c>
      <c r="AC70" s="95">
        <f t="shared" ref="AC70:AC133" si="28">IFERROR(AB70/AA70,0)</f>
        <v>59.304779180394632</v>
      </c>
      <c r="AD70" s="87">
        <f>Feuil1!BI75</f>
        <v>0</v>
      </c>
      <c r="AE70" s="88">
        <f>IF(A70="","",Feuil1!K75)</f>
        <v>0</v>
      </c>
      <c r="AF70" s="95">
        <f t="shared" ref="AF70:AF133" si="29">IFERROR(AE70/AD70,0)</f>
        <v>0</v>
      </c>
      <c r="AG70" s="91">
        <f t="shared" si="18"/>
        <v>13656</v>
      </c>
      <c r="AH70" s="85">
        <f>IF(Feuil1!L75=0,"",Feuil1!L75)</f>
        <v>13580</v>
      </c>
      <c r="AI70" s="97">
        <f t="shared" si="19"/>
        <v>76</v>
      </c>
      <c r="AJ70" s="87">
        <f>IF(A70="","",Feuil1!M75)</f>
        <v>7527</v>
      </c>
      <c r="AK70" s="88">
        <f>IF(A70="","",Feuil1!N75)</f>
        <v>0</v>
      </c>
      <c r="AL70" s="88">
        <f>IF(A70="","",Feuil1!O75)</f>
        <v>3944</v>
      </c>
      <c r="AM70" s="88">
        <f>IF(A70="","",Feuil1!P75)</f>
        <v>5335</v>
      </c>
      <c r="AN70" s="89">
        <f>IF(A70="","",Feuil1!Q75)</f>
        <v>3480</v>
      </c>
      <c r="AO70" s="90">
        <f t="shared" si="16"/>
        <v>13326</v>
      </c>
      <c r="AP70" s="91">
        <f t="shared" si="15"/>
        <v>254</v>
      </c>
      <c r="AQ70" s="92">
        <f>IF(C70="","",Feuil1!S75)</f>
        <v>2.5999755859375</v>
      </c>
      <c r="AR70" s="92">
        <f>IF(F70="","",Feuil1!T75)</f>
        <v>2</v>
      </c>
      <c r="AS70" s="93">
        <v>15340</v>
      </c>
      <c r="AT70" s="88">
        <f>+AVERAGE($AS$5:AS70)</f>
        <v>15604.166666666666</v>
      </c>
    </row>
    <row r="71" spans="1:46" s="6" customFormat="1" ht="12.75">
      <c r="A71" s="94">
        <f>IF(Feuil1!A76="","",Feuil1!A76)</f>
        <v>44993</v>
      </c>
      <c r="B71" s="87">
        <f>Feuil1!BA76</f>
        <v>24</v>
      </c>
      <c r="C71" s="88">
        <f>IF(A71="","",Feuil1!B76)</f>
        <v>1968</v>
      </c>
      <c r="D71" s="95">
        <f t="shared" si="20"/>
        <v>82</v>
      </c>
      <c r="E71" s="87">
        <f>Feuil1!BB76</f>
        <v>24</v>
      </c>
      <c r="F71" s="88">
        <f>IF(A71="","",Feuil1!C76)</f>
        <v>1949</v>
      </c>
      <c r="G71" s="95">
        <f t="shared" si="21"/>
        <v>81.208333333333329</v>
      </c>
      <c r="H71" s="87">
        <f>Feuil1!AZ76</f>
        <v>18.675277777777801</v>
      </c>
      <c r="I71" s="88">
        <f>IF(A71="","",Feuil1!D76)</f>
        <v>2817</v>
      </c>
      <c r="J71" s="95">
        <f t="shared" si="22"/>
        <v>150.8411298359386</v>
      </c>
      <c r="K71" s="87">
        <f>Feuil1!BL76</f>
        <v>0</v>
      </c>
      <c r="L71" s="88">
        <f t="shared" si="17"/>
        <v>0</v>
      </c>
      <c r="M71" s="95">
        <f t="shared" si="23"/>
        <v>0</v>
      </c>
      <c r="N71" s="87">
        <f>Feuil1!BM76</f>
        <v>15.141388888888899</v>
      </c>
      <c r="O71" s="88">
        <f>IF(A71="","",Feuil1!F76)</f>
        <v>1540</v>
      </c>
      <c r="P71" s="95">
        <f t="shared" si="24"/>
        <v>101.70797482984455</v>
      </c>
      <c r="Q71" s="87">
        <f>Feuil1!BE76</f>
        <v>1.4463888888888901</v>
      </c>
      <c r="R71" s="88">
        <f>Feuil1!BG76</f>
        <v>22.092222222222201</v>
      </c>
      <c r="S71" s="88">
        <f>IF(A71="","",Feuil1!G76)</f>
        <v>2929</v>
      </c>
      <c r="T71" s="96">
        <f t="shared" si="25"/>
        <v>124.43384982121584</v>
      </c>
      <c r="U71" s="87">
        <f>Feuil1!BC76</f>
        <v>11.1283333333333</v>
      </c>
      <c r="V71" s="88">
        <f>IF(A71="","",Feuil1!H76)</f>
        <v>1411</v>
      </c>
      <c r="W71" s="95">
        <f t="shared" si="26"/>
        <v>126.79347012131234</v>
      </c>
      <c r="X71" s="87">
        <f>Feuil1!BK76</f>
        <v>4.5888888888888903</v>
      </c>
      <c r="Y71" s="88">
        <f>IF(A71="","",Feuil1!I76)</f>
        <v>505</v>
      </c>
      <c r="Z71" s="95">
        <f t="shared" si="27"/>
        <v>110.04842615012103</v>
      </c>
      <c r="AA71" s="87">
        <f>Feuil1!BJ76</f>
        <v>7.48</v>
      </c>
      <c r="AB71" s="88">
        <f>IF(A71="","",Feuil1!J76)</f>
        <v>444</v>
      </c>
      <c r="AC71" s="95">
        <f t="shared" si="28"/>
        <v>59.35828877005347</v>
      </c>
      <c r="AD71" s="87">
        <f>Feuil1!BI76</f>
        <v>0</v>
      </c>
      <c r="AE71" s="88">
        <f>IF(A71="","",Feuil1!K76)</f>
        <v>0</v>
      </c>
      <c r="AF71" s="95">
        <f t="shared" si="29"/>
        <v>0</v>
      </c>
      <c r="AG71" s="91">
        <f t="shared" si="18"/>
        <v>13563</v>
      </c>
      <c r="AH71" s="85">
        <f>IF(Feuil1!L76=0,"",Feuil1!L76)</f>
        <v>13500</v>
      </c>
      <c r="AI71" s="97">
        <f t="shared" si="19"/>
        <v>63</v>
      </c>
      <c r="AJ71" s="87">
        <f>IF(A71="","",Feuil1!M76)</f>
        <v>7694</v>
      </c>
      <c r="AK71" s="88">
        <f>IF(A71="","",Feuil1!N76)</f>
        <v>0</v>
      </c>
      <c r="AL71" s="88">
        <f>IF(A71="","",Feuil1!O76)</f>
        <v>4238</v>
      </c>
      <c r="AM71" s="88">
        <f>IF(A71="","",Feuil1!P76)</f>
        <v>4938</v>
      </c>
      <c r="AN71" s="89">
        <f>IF(A71="","",Feuil1!Q76)</f>
        <v>3640</v>
      </c>
      <c r="AO71" s="90">
        <f t="shared" si="16"/>
        <v>13230</v>
      </c>
      <c r="AP71" s="91">
        <f t="shared" si="15"/>
        <v>270</v>
      </c>
      <c r="AQ71" s="92">
        <f>IF(C71="","",Feuil1!S76)</f>
        <v>1.4000244140625</v>
      </c>
      <c r="AR71" s="92">
        <f>IF(F71="","",Feuil1!T76)</f>
        <v>1</v>
      </c>
      <c r="AS71" s="93">
        <v>14930</v>
      </c>
      <c r="AT71" s="88">
        <f>+AVERAGE($AS$5:AS71)</f>
        <v>15594.10447761194</v>
      </c>
    </row>
    <row r="72" spans="1:46" s="6" customFormat="1" ht="12.75">
      <c r="A72" s="94">
        <f>IF(Feuil1!A77="","",Feuil1!A77)</f>
        <v>44994</v>
      </c>
      <c r="B72" s="87">
        <f>Feuil1!BA77</f>
        <v>24</v>
      </c>
      <c r="C72" s="88">
        <f>IF(A72="","",Feuil1!B77)</f>
        <v>1966</v>
      </c>
      <c r="D72" s="95">
        <f t="shared" si="20"/>
        <v>81.916666666666671</v>
      </c>
      <c r="E72" s="87">
        <f>Feuil1!BB77</f>
        <v>24</v>
      </c>
      <c r="F72" s="88">
        <f>IF(A72="","",Feuil1!C77)</f>
        <v>1955</v>
      </c>
      <c r="G72" s="95">
        <f t="shared" si="21"/>
        <v>81.458333333333329</v>
      </c>
      <c r="H72" s="87">
        <f>Feuil1!AZ77</f>
        <v>19.88</v>
      </c>
      <c r="I72" s="88">
        <f>IF(A72="","",Feuil1!D77)</f>
        <v>3000</v>
      </c>
      <c r="J72" s="95">
        <f t="shared" si="22"/>
        <v>150.90543259557344</v>
      </c>
      <c r="K72" s="87">
        <f>Feuil1!BL77</f>
        <v>0</v>
      </c>
      <c r="L72" s="88">
        <f t="shared" si="17"/>
        <v>0</v>
      </c>
      <c r="M72" s="95">
        <f t="shared" si="23"/>
        <v>0</v>
      </c>
      <c r="N72" s="87">
        <f>Feuil1!BM77</f>
        <v>15.7472222222222</v>
      </c>
      <c r="O72" s="88">
        <f>IF(A72="","",Feuil1!F77)</f>
        <v>1596.625</v>
      </c>
      <c r="P72" s="95">
        <f t="shared" si="24"/>
        <v>101.3908978655849</v>
      </c>
      <c r="Q72" s="87">
        <f>Feuil1!BE77</f>
        <v>0</v>
      </c>
      <c r="R72" s="88">
        <f>Feuil1!BG77</f>
        <v>22.8186111111111</v>
      </c>
      <c r="S72" s="88">
        <f>IF(A72="","",Feuil1!G77)</f>
        <v>2842</v>
      </c>
      <c r="T72" s="96">
        <f t="shared" si="25"/>
        <v>124.54745760648599</v>
      </c>
      <c r="U72" s="87">
        <f>Feuil1!BC77</f>
        <v>11.963888888888899</v>
      </c>
      <c r="V72" s="88">
        <f>IF(A72="","",Feuil1!H77)</f>
        <v>1520</v>
      </c>
      <c r="W72" s="95">
        <f t="shared" si="26"/>
        <v>127.0489900162525</v>
      </c>
      <c r="X72" s="87">
        <f>Feuil1!BK77</f>
        <v>4.8858333333333297</v>
      </c>
      <c r="Y72" s="88">
        <f>IF(A72="","",Feuil1!I77)</f>
        <v>536</v>
      </c>
      <c r="Z72" s="95">
        <f t="shared" si="27"/>
        <v>109.70492921712442</v>
      </c>
      <c r="AA72" s="87">
        <f>Feuil1!BJ77</f>
        <v>8.1777777777777807</v>
      </c>
      <c r="AB72" s="88">
        <f>IF(A72="","",Feuil1!J77)</f>
        <v>486</v>
      </c>
      <c r="AC72" s="95">
        <f t="shared" si="28"/>
        <v>59.429347826086932</v>
      </c>
      <c r="AD72" s="87">
        <f>Feuil1!BI77</f>
        <v>0</v>
      </c>
      <c r="AE72" s="88">
        <f>IF(A72="","",Feuil1!K77)</f>
        <v>0</v>
      </c>
      <c r="AF72" s="95">
        <f t="shared" si="29"/>
        <v>0</v>
      </c>
      <c r="AG72" s="91">
        <f t="shared" si="18"/>
        <v>13901.625</v>
      </c>
      <c r="AH72" s="85">
        <f>IF(Feuil1!L77=0,"",Feuil1!L77)</f>
        <v>13850</v>
      </c>
      <c r="AI72" s="97">
        <f t="shared" si="19"/>
        <v>51.625</v>
      </c>
      <c r="AJ72" s="87">
        <f>IF(A72="","",Feuil1!M77)</f>
        <v>7158</v>
      </c>
      <c r="AK72" s="88">
        <f>IF(A72="","",Feuil1!N77)</f>
        <v>0</v>
      </c>
      <c r="AL72" s="88">
        <f>IF(A72="","",Feuil1!O77)</f>
        <v>4375</v>
      </c>
      <c r="AM72" s="88">
        <f>IF(A72="","",Feuil1!P77)</f>
        <v>5579</v>
      </c>
      <c r="AN72" s="89">
        <f>IF(A72="","",Feuil1!Q77)</f>
        <v>3510</v>
      </c>
      <c r="AO72" s="90">
        <f t="shared" si="16"/>
        <v>13602</v>
      </c>
      <c r="AP72" s="91">
        <f t="shared" si="15"/>
        <v>248</v>
      </c>
      <c r="AQ72" s="92">
        <f>IF(C72="","",Feuil1!S77)</f>
        <v>6.199951171875</v>
      </c>
      <c r="AR72" s="92">
        <f>IF(F72="","",Feuil1!T77)</f>
        <v>5.60009765625</v>
      </c>
      <c r="AS72" s="93">
        <v>14900</v>
      </c>
      <c r="AT72" s="88">
        <f>+AVERAGE($AS$5:AS72)</f>
        <v>15583.89705882353</v>
      </c>
    </row>
    <row r="73" spans="1:46" s="6" customFormat="1" ht="12.75">
      <c r="A73" s="94">
        <f>IF(Feuil1!A78="","",Feuil1!A78)</f>
        <v>44995</v>
      </c>
      <c r="B73" s="87">
        <f>Feuil1!BA78</f>
        <v>24</v>
      </c>
      <c r="C73" s="88">
        <f>IF(A73="","",Feuil1!B78)</f>
        <v>1967</v>
      </c>
      <c r="D73" s="95">
        <f t="shared" si="20"/>
        <v>81.958333333333329</v>
      </c>
      <c r="E73" s="87">
        <f>Feuil1!BB78</f>
        <v>24</v>
      </c>
      <c r="F73" s="88">
        <f>IF(A73="","",Feuil1!C78)</f>
        <v>1951</v>
      </c>
      <c r="G73" s="95">
        <f t="shared" si="21"/>
        <v>81.291666666666671</v>
      </c>
      <c r="H73" s="87">
        <f>Feuil1!AZ78</f>
        <v>19.629166666666698</v>
      </c>
      <c r="I73" s="88">
        <f>IF(A73="","",Feuil1!D78)</f>
        <v>2965.75</v>
      </c>
      <c r="J73" s="95">
        <f t="shared" si="22"/>
        <v>151.08894077690488</v>
      </c>
      <c r="K73" s="87">
        <f>Feuil1!BL78</f>
        <v>0</v>
      </c>
      <c r="L73" s="88">
        <f t="shared" si="17"/>
        <v>0</v>
      </c>
      <c r="M73" s="95">
        <f t="shared" si="23"/>
        <v>0</v>
      </c>
      <c r="N73" s="87">
        <f>Feuil1!BM78</f>
        <v>15.623055555555601</v>
      </c>
      <c r="O73" s="88">
        <f>IF(A73="","",Feuil1!F78)</f>
        <v>1583</v>
      </c>
      <c r="P73" s="95">
        <f t="shared" si="24"/>
        <v>101.32460928471069</v>
      </c>
      <c r="Q73" s="87">
        <f>Feuil1!BE78</f>
        <v>1.06111111111111</v>
      </c>
      <c r="R73" s="88">
        <f>Feuil1!BG78</f>
        <v>22.636111111111099</v>
      </c>
      <c r="S73" s="88">
        <f>IF(A73="","",Feuil1!G78)</f>
        <v>2949</v>
      </c>
      <c r="T73" s="96">
        <f t="shared" si="25"/>
        <v>124.44496542023217</v>
      </c>
      <c r="U73" s="87">
        <f>Feuil1!BC78</f>
        <v>11.2016666666667</v>
      </c>
      <c r="V73" s="88">
        <f>IF(A73="","",Feuil1!H78)</f>
        <v>1420</v>
      </c>
      <c r="W73" s="95">
        <f t="shared" si="26"/>
        <v>126.76685017110512</v>
      </c>
      <c r="X73" s="87">
        <f>Feuil1!BK78</f>
        <v>4.3880555555555603</v>
      </c>
      <c r="Y73" s="88">
        <f>IF(A73="","",Feuil1!I78)</f>
        <v>481</v>
      </c>
      <c r="Z73" s="95">
        <f t="shared" si="27"/>
        <v>109.6157498259162</v>
      </c>
      <c r="AA73" s="87">
        <f>Feuil1!BJ78</f>
        <v>7.7374999999999998</v>
      </c>
      <c r="AB73" s="88">
        <f>IF(A73="","",Feuil1!J78)</f>
        <v>460</v>
      </c>
      <c r="AC73" s="95">
        <f t="shared" si="28"/>
        <v>59.450726978998382</v>
      </c>
      <c r="AD73" s="87">
        <f>Feuil1!BI78</f>
        <v>0</v>
      </c>
      <c r="AE73" s="88">
        <f>IF(A73="","",Feuil1!K78)</f>
        <v>0</v>
      </c>
      <c r="AF73" s="95">
        <f t="shared" si="29"/>
        <v>0</v>
      </c>
      <c r="AG73" s="91">
        <f t="shared" si="18"/>
        <v>13776.75</v>
      </c>
      <c r="AH73" s="85">
        <f>IF(Feuil1!L78=0,"",Feuil1!L78)</f>
        <v>13710</v>
      </c>
      <c r="AI73" s="97">
        <f t="shared" si="19"/>
        <v>66.75</v>
      </c>
      <c r="AJ73" s="87">
        <f>IF(A73="","",Feuil1!M78)</f>
        <v>7816</v>
      </c>
      <c r="AK73" s="88">
        <f>IF(A73="","",Feuil1!N78)</f>
        <v>0</v>
      </c>
      <c r="AL73" s="88">
        <f>IF(A73="","",Feuil1!O78)</f>
        <v>4248</v>
      </c>
      <c r="AM73" s="88">
        <f>IF(A73="","",Feuil1!P78)</f>
        <v>5046</v>
      </c>
      <c r="AN73" s="89">
        <f>IF(A73="","",Feuil1!Q78)</f>
        <v>3661</v>
      </c>
      <c r="AO73" s="90">
        <f t="shared" si="16"/>
        <v>13449</v>
      </c>
      <c r="AP73" s="91">
        <f t="shared" si="15"/>
        <v>261</v>
      </c>
      <c r="AQ73" s="92">
        <f>IF(C73="","",Feuil1!S78)</f>
        <v>3.60009765625</v>
      </c>
      <c r="AR73" s="92">
        <f>IF(F73="","",Feuil1!T78)</f>
        <v>4.199951171875</v>
      </c>
      <c r="AS73" s="93">
        <v>14070</v>
      </c>
      <c r="AT73" s="88">
        <f>+AVERAGE($AS$5:AS73)</f>
        <v>15561.95652173913</v>
      </c>
    </row>
    <row r="74" spans="1:46" s="6" customFormat="1" ht="12.75">
      <c r="A74" s="94">
        <f>IF(Feuil1!A79="","",Feuil1!A79)</f>
        <v>44996</v>
      </c>
      <c r="B74" s="87">
        <f>Feuil1!BA79</f>
        <v>24</v>
      </c>
      <c r="C74" s="88">
        <f>IF(A74="","",Feuil1!B79)</f>
        <v>1969</v>
      </c>
      <c r="D74" s="95">
        <f t="shared" si="20"/>
        <v>82.041666666666671</v>
      </c>
      <c r="E74" s="87">
        <f>Feuil1!BB79</f>
        <v>24</v>
      </c>
      <c r="F74" s="88">
        <f>IF(A74="","",Feuil1!C79)</f>
        <v>1952</v>
      </c>
      <c r="G74" s="95">
        <f t="shared" si="21"/>
        <v>81.333333333333329</v>
      </c>
      <c r="H74" s="87">
        <f>Feuil1!AZ79</f>
        <v>17.804166666666699</v>
      </c>
      <c r="I74" s="88">
        <f>IF(A74="","",Feuil1!D79)</f>
        <v>2691.5</v>
      </c>
      <c r="J74" s="95">
        <f t="shared" si="22"/>
        <v>151.17247835244532</v>
      </c>
      <c r="K74" s="87">
        <f>Feuil1!BL79</f>
        <v>0</v>
      </c>
      <c r="L74" s="88">
        <f t="shared" si="17"/>
        <v>0</v>
      </c>
      <c r="M74" s="95">
        <f t="shared" si="23"/>
        <v>0</v>
      </c>
      <c r="N74" s="87">
        <f>Feuil1!BM79</f>
        <v>13.6902777777778</v>
      </c>
      <c r="O74" s="88">
        <f>IF(A74="","",Feuil1!F79)</f>
        <v>1389.6875</v>
      </c>
      <c r="P74" s="95">
        <f t="shared" si="24"/>
        <v>101.50907984173668</v>
      </c>
      <c r="Q74" s="87">
        <f>Feuil1!BE79</f>
        <v>0.66888888888888898</v>
      </c>
      <c r="R74" s="88">
        <f>Feuil1!BG79</f>
        <v>24</v>
      </c>
      <c r="S74" s="88">
        <f>IF(A74="","",Feuil1!G79)</f>
        <v>3075</v>
      </c>
      <c r="T74" s="96">
        <f t="shared" si="25"/>
        <v>124.65093234843707</v>
      </c>
      <c r="U74" s="87">
        <f>Feuil1!BC79</f>
        <v>9.4525000000000006</v>
      </c>
      <c r="V74" s="88">
        <f>IF(A74="","",Feuil1!H79)</f>
        <v>1201</v>
      </c>
      <c r="W74" s="95">
        <f t="shared" si="26"/>
        <v>127.05633430309442</v>
      </c>
      <c r="X74" s="87">
        <f>Feuil1!BK79</f>
        <v>2.8797222222222199</v>
      </c>
      <c r="Y74" s="88">
        <f>IF(A74="","",Feuil1!I79)</f>
        <v>317</v>
      </c>
      <c r="Z74" s="95">
        <f t="shared" si="27"/>
        <v>110.08006173434947</v>
      </c>
      <c r="AA74" s="87">
        <f>Feuil1!BJ79</f>
        <v>6.2441666666666702</v>
      </c>
      <c r="AB74" s="88">
        <f>IF(A74="","",Feuil1!J79)</f>
        <v>370</v>
      </c>
      <c r="AC74" s="95">
        <f t="shared" si="28"/>
        <v>59.255304951287833</v>
      </c>
      <c r="AD74" s="87">
        <f>Feuil1!BI79</f>
        <v>0</v>
      </c>
      <c r="AE74" s="88">
        <f>IF(A74="","",Feuil1!K79)</f>
        <v>0</v>
      </c>
      <c r="AF74" s="95">
        <f t="shared" si="29"/>
        <v>0</v>
      </c>
      <c r="AG74" s="91">
        <f t="shared" si="18"/>
        <v>12965.1875</v>
      </c>
      <c r="AH74" s="85">
        <f>IF(Feuil1!L79=0,"",Feuil1!L79)</f>
        <v>12930</v>
      </c>
      <c r="AI74" s="97">
        <f t="shared" si="19"/>
        <v>35.1875</v>
      </c>
      <c r="AJ74" s="87">
        <f>IF(A74="","",Feuil1!M79)</f>
        <v>7033</v>
      </c>
      <c r="AK74" s="88">
        <f>IF(A74="","",Feuil1!N79)</f>
        <v>0</v>
      </c>
      <c r="AL74" s="88">
        <f>IF(A74="","",Feuil1!O79)</f>
        <v>4166</v>
      </c>
      <c r="AM74" s="88">
        <f>IF(A74="","",Feuil1!P79)</f>
        <v>5078</v>
      </c>
      <c r="AN74" s="89">
        <f>IF(A74="","",Feuil1!Q79)</f>
        <v>3600</v>
      </c>
      <c r="AO74" s="90">
        <f t="shared" si="16"/>
        <v>12677</v>
      </c>
      <c r="AP74" s="91">
        <f t="shared" si="15"/>
        <v>253</v>
      </c>
      <c r="AQ74" s="92">
        <f>IF(C74="","",Feuil1!S79)</f>
        <v>7.7999267578125</v>
      </c>
      <c r="AR74" s="92">
        <f>IF(F74="","",Feuil1!T79)</f>
        <v>6.60009765625</v>
      </c>
      <c r="AS74" s="93">
        <v>14120</v>
      </c>
      <c r="AT74" s="88">
        <f>+AVERAGE($AS$5:AS74)</f>
        <v>15541.357142857143</v>
      </c>
    </row>
    <row r="75" spans="1:46" s="6" customFormat="1" ht="12.75">
      <c r="A75" s="94">
        <f>IF(Feuil1!A80="","",Feuil1!A80)</f>
        <v>44997</v>
      </c>
      <c r="B75" s="87">
        <f>Feuil1!BA80</f>
        <v>24</v>
      </c>
      <c r="C75" s="88">
        <f>IF(A75="","",Feuil1!B80)</f>
        <v>1968</v>
      </c>
      <c r="D75" s="95">
        <f t="shared" si="20"/>
        <v>82</v>
      </c>
      <c r="E75" s="87">
        <f>Feuil1!BB80</f>
        <v>24</v>
      </c>
      <c r="F75" s="88">
        <f>IF(A75="","",Feuil1!C80)</f>
        <v>1970</v>
      </c>
      <c r="G75" s="95">
        <f t="shared" si="21"/>
        <v>82.083333333333329</v>
      </c>
      <c r="H75" s="87">
        <f>Feuil1!AZ80</f>
        <v>19.515555555555601</v>
      </c>
      <c r="I75" s="88">
        <f>IF(A75="","",Feuil1!D80)</f>
        <v>2960.75</v>
      </c>
      <c r="J75" s="95">
        <f t="shared" si="22"/>
        <v>151.71230926895888</v>
      </c>
      <c r="K75" s="87">
        <f>Feuil1!BL80</f>
        <v>0</v>
      </c>
      <c r="L75" s="88">
        <f t="shared" si="17"/>
        <v>0</v>
      </c>
      <c r="M75" s="95">
        <f t="shared" si="23"/>
        <v>0</v>
      </c>
      <c r="N75" s="87">
        <f>Feuil1!BM80</f>
        <v>16.987222222222201</v>
      </c>
      <c r="O75" s="88">
        <f>IF(A75="","",Feuil1!F80)</f>
        <v>1723.5</v>
      </c>
      <c r="P75" s="95">
        <f t="shared" si="24"/>
        <v>101.45861268273552</v>
      </c>
      <c r="Q75" s="87">
        <f>Feuil1!BE80</f>
        <v>1.8319444444444399</v>
      </c>
      <c r="R75" s="88">
        <f>Feuil1!BG80</f>
        <v>21.9455555555556</v>
      </c>
      <c r="S75" s="88">
        <f>IF(A75="","",Feuil1!G80)</f>
        <v>2969</v>
      </c>
      <c r="T75" s="96">
        <f t="shared" si="25"/>
        <v>124.8659446956154</v>
      </c>
      <c r="U75" s="87">
        <f>Feuil1!BC80</f>
        <v>12.1702777777778</v>
      </c>
      <c r="V75" s="88">
        <f>IF(A75="","",Feuil1!H80)</f>
        <v>1546</v>
      </c>
      <c r="W75" s="95">
        <f t="shared" si="26"/>
        <v>127.03078994818867</v>
      </c>
      <c r="X75" s="87">
        <f>Feuil1!BK80</f>
        <v>5.6655555555555601</v>
      </c>
      <c r="Y75" s="88">
        <f>IF(A75="","",Feuil1!I80)</f>
        <v>628</v>
      </c>
      <c r="Z75" s="95">
        <f t="shared" si="27"/>
        <v>110.84526377721113</v>
      </c>
      <c r="AA75" s="87">
        <f>Feuil1!BJ80</f>
        <v>8.3194444444444393</v>
      </c>
      <c r="AB75" s="88">
        <f>IF(A75="","",Feuil1!J80)</f>
        <v>494</v>
      </c>
      <c r="AC75" s="95">
        <f t="shared" si="28"/>
        <v>59.378964941569322</v>
      </c>
      <c r="AD75" s="87">
        <f>Feuil1!BI80</f>
        <v>0</v>
      </c>
      <c r="AE75" s="88">
        <f>IF(A75="","",Feuil1!K80)</f>
        <v>0</v>
      </c>
      <c r="AF75" s="95">
        <f t="shared" si="29"/>
        <v>0</v>
      </c>
      <c r="AG75" s="91">
        <f t="shared" si="18"/>
        <v>14259.25</v>
      </c>
      <c r="AH75" s="85">
        <f>IF(Feuil1!L80=0,"",Feuil1!L80)</f>
        <v>14190</v>
      </c>
      <c r="AI75" s="97">
        <f t="shared" si="19"/>
        <v>69.25</v>
      </c>
      <c r="AJ75" s="87">
        <f>IF(A75="","",Feuil1!M80)</f>
        <v>7638</v>
      </c>
      <c r="AK75" s="88">
        <f>IF(A75="","",Feuil1!N80)</f>
        <v>0</v>
      </c>
      <c r="AL75" s="88">
        <f>IF(A75="","",Feuil1!O80)</f>
        <v>4379</v>
      </c>
      <c r="AM75" s="88">
        <f>IF(A75="","",Feuil1!P80)</f>
        <v>5222</v>
      </c>
      <c r="AN75" s="89">
        <f>IF(A75="","",Feuil1!Q80)</f>
        <v>3321</v>
      </c>
      <c r="AO75" s="90">
        <f t="shared" si="16"/>
        <v>13918</v>
      </c>
      <c r="AP75" s="91">
        <f t="shared" si="15"/>
        <v>272</v>
      </c>
      <c r="AQ75" s="92">
        <f>IF(C75="","",Feuil1!S80)</f>
        <v>4.5999755859375</v>
      </c>
      <c r="AR75" s="92">
        <f>IF(F75="","",Feuil1!T80)</f>
        <v>4.39990234375</v>
      </c>
      <c r="AS75" s="93">
        <v>13790</v>
      </c>
      <c r="AT75" s="88">
        <f>+AVERAGE($AS$5:AS75)</f>
        <v>15516.69014084507</v>
      </c>
    </row>
    <row r="76" spans="1:46" s="6" customFormat="1" ht="12.75">
      <c r="A76" s="94">
        <f>IF(Feuil1!A81="","",Feuil1!A81)</f>
        <v>44998</v>
      </c>
      <c r="B76" s="87">
        <f>Feuil1!BA81</f>
        <v>20.128055555555601</v>
      </c>
      <c r="C76" s="88">
        <f>IF(A76="","",Feuil1!B81)</f>
        <v>1653</v>
      </c>
      <c r="D76" s="95">
        <f t="shared" si="20"/>
        <v>82.124177143566698</v>
      </c>
      <c r="E76" s="87">
        <f>Feuil1!BB81</f>
        <v>23.580555555555598</v>
      </c>
      <c r="F76" s="88">
        <f>IF(A76="","",Feuil1!C81)</f>
        <v>1970</v>
      </c>
      <c r="G76" s="95">
        <f t="shared" si="21"/>
        <v>83.543409117681549</v>
      </c>
      <c r="H76" s="87">
        <f>Feuil1!AZ81</f>
        <v>19.658333333333299</v>
      </c>
      <c r="I76" s="88">
        <f>IF(A76="","",Feuil1!D81)</f>
        <v>2997.75</v>
      </c>
      <c r="J76" s="95">
        <f t="shared" si="22"/>
        <v>152.49258160237414</v>
      </c>
      <c r="K76" s="87">
        <f>Feuil1!BL81</f>
        <v>0</v>
      </c>
      <c r="L76" s="88">
        <f t="shared" si="17"/>
        <v>0</v>
      </c>
      <c r="M76" s="95">
        <f t="shared" si="23"/>
        <v>0</v>
      </c>
      <c r="N76" s="87">
        <f>Feuil1!BM81</f>
        <v>16.461111111111101</v>
      </c>
      <c r="O76" s="88">
        <f>IF(A76="","",Feuil1!F81)</f>
        <v>1675.1875</v>
      </c>
      <c r="P76" s="95">
        <f t="shared" si="24"/>
        <v>101.76636854539325</v>
      </c>
      <c r="Q76" s="87">
        <f>Feuil1!BE81</f>
        <v>1.9933333333333301</v>
      </c>
      <c r="R76" s="88">
        <f>Feuil1!BG81</f>
        <v>22.218888888888898</v>
      </c>
      <c r="S76" s="88">
        <f>IF(A76="","",Feuil1!G81)</f>
        <v>3029</v>
      </c>
      <c r="T76" s="96">
        <f t="shared" si="25"/>
        <v>125.10210637419115</v>
      </c>
      <c r="U76" s="87">
        <f>Feuil1!BC81</f>
        <v>12.459722222222201</v>
      </c>
      <c r="V76" s="88">
        <f>IF(A76="","",Feuil1!H81)</f>
        <v>1586</v>
      </c>
      <c r="W76" s="95">
        <f t="shared" si="26"/>
        <v>127.29015717311358</v>
      </c>
      <c r="X76" s="87">
        <f>Feuil1!BK81</f>
        <v>4.8794444444444398</v>
      </c>
      <c r="Y76" s="88">
        <f>IF(A76="","",Feuil1!I81)</f>
        <v>541</v>
      </c>
      <c r="Z76" s="95">
        <f t="shared" si="27"/>
        <v>110.87327792326094</v>
      </c>
      <c r="AA76" s="87">
        <f>Feuil1!BJ81</f>
        <v>8.5422222222222199</v>
      </c>
      <c r="AB76" s="88">
        <f>IF(A76="","",Feuil1!J81)</f>
        <v>507</v>
      </c>
      <c r="AC76" s="95">
        <f t="shared" si="28"/>
        <v>59.35223725286162</v>
      </c>
      <c r="AD76" s="87">
        <f>Feuil1!BI81</f>
        <v>0</v>
      </c>
      <c r="AE76" s="88">
        <f>IF(A76="","",Feuil1!K81)</f>
        <v>0</v>
      </c>
      <c r="AF76" s="95">
        <f t="shared" si="29"/>
        <v>0</v>
      </c>
      <c r="AG76" s="91">
        <f t="shared" si="18"/>
        <v>13958.9375</v>
      </c>
      <c r="AH76" s="85">
        <f>IF(Feuil1!L81=0,"",Feuil1!L81)</f>
        <v>13900</v>
      </c>
      <c r="AI76" s="97">
        <f t="shared" si="19"/>
        <v>58.9375</v>
      </c>
      <c r="AJ76" s="87">
        <f>IF(A76="","",Feuil1!M81)</f>
        <v>7992</v>
      </c>
      <c r="AK76" s="88">
        <f>IF(A76="","",Feuil1!N81)</f>
        <v>0</v>
      </c>
      <c r="AL76" s="88">
        <f>IF(A76="","",Feuil1!O81)</f>
        <v>4382</v>
      </c>
      <c r="AM76" s="88">
        <f>IF(A76="","",Feuil1!P81)</f>
        <v>5025</v>
      </c>
      <c r="AN76" s="89">
        <f>IF(A76="","",Feuil1!Q81)</f>
        <v>3796</v>
      </c>
      <c r="AO76" s="90">
        <f t="shared" si="16"/>
        <v>13603</v>
      </c>
      <c r="AP76" s="91">
        <f t="shared" si="15"/>
        <v>297</v>
      </c>
      <c r="AQ76" s="92">
        <f>IF(C76="","",Feuil1!S81)</f>
        <v>3.60009765625</v>
      </c>
      <c r="AR76" s="92">
        <f>IF(F76="","",Feuil1!T81)</f>
        <v>2.39990234375</v>
      </c>
      <c r="AS76" s="93">
        <v>13670</v>
      </c>
      <c r="AT76" s="88">
        <f>+AVERAGE($AS$5:AS76)</f>
        <v>15491.041666666666</v>
      </c>
    </row>
    <row r="77" spans="1:46" s="6" customFormat="1" ht="12.75">
      <c r="A77" s="94">
        <f>IF(Feuil1!A82="","",Feuil1!A82)</f>
        <v>44999</v>
      </c>
      <c r="B77" s="87">
        <f>Feuil1!BA82</f>
        <v>0</v>
      </c>
      <c r="C77" s="88">
        <f>IF(A77="","",Feuil1!B82)</f>
        <v>0</v>
      </c>
      <c r="D77" s="95">
        <f t="shared" si="20"/>
        <v>0</v>
      </c>
      <c r="E77" s="87">
        <f>Feuil1!BB82</f>
        <v>23.9938888888889</v>
      </c>
      <c r="F77" s="88">
        <f>IF(A77="","",Feuil1!C82)</f>
        <v>2025</v>
      </c>
      <c r="G77" s="95">
        <f t="shared" si="21"/>
        <v>84.396489846951724</v>
      </c>
      <c r="H77" s="87">
        <f>Feuil1!AZ82</f>
        <v>20.8394444444444</v>
      </c>
      <c r="I77" s="88">
        <f>IF(A77="","",Feuil1!D82)</f>
        <v>3195.5</v>
      </c>
      <c r="J77" s="95">
        <f t="shared" si="22"/>
        <v>153.33902055397115</v>
      </c>
      <c r="K77" s="87">
        <f>Feuil1!BL82</f>
        <v>0</v>
      </c>
      <c r="L77" s="88">
        <f t="shared" si="17"/>
        <v>0</v>
      </c>
      <c r="M77" s="95">
        <f t="shared" si="23"/>
        <v>0</v>
      </c>
      <c r="N77" s="87">
        <f>Feuil1!BM82</f>
        <v>18.93</v>
      </c>
      <c r="O77" s="88">
        <f>IF(A77="","",Feuil1!F82)</f>
        <v>1929.40625</v>
      </c>
      <c r="P77" s="95">
        <f t="shared" si="24"/>
        <v>101.92320390913893</v>
      </c>
      <c r="Q77" s="87">
        <f>Feuil1!BE82</f>
        <v>2.6936111111111098</v>
      </c>
      <c r="R77" s="88">
        <f>Feuil1!BG82</f>
        <v>24</v>
      </c>
      <c r="S77" s="88">
        <f>IF(A77="","",Feuil1!G82)</f>
        <v>3335</v>
      </c>
      <c r="T77" s="96">
        <f t="shared" si="25"/>
        <v>124.93626231828257</v>
      </c>
      <c r="U77" s="87">
        <f>Feuil1!BC82</f>
        <v>15.6041666666667</v>
      </c>
      <c r="V77" s="88">
        <f>IF(A77="","",Feuil1!H82)</f>
        <v>1984</v>
      </c>
      <c r="W77" s="95">
        <f t="shared" si="26"/>
        <v>127.14552736982617</v>
      </c>
      <c r="X77" s="87">
        <f>Feuil1!BK82</f>
        <v>8.32</v>
      </c>
      <c r="Y77" s="88">
        <f>IF(A77="","",Feuil1!I82)</f>
        <v>926</v>
      </c>
      <c r="Z77" s="95">
        <f t="shared" si="27"/>
        <v>111.29807692307692</v>
      </c>
      <c r="AA77" s="87">
        <f>Feuil1!BJ82</f>
        <v>12.205833333333301</v>
      </c>
      <c r="AB77" s="88">
        <f>IF(A77="","",Feuil1!J82)</f>
        <v>726</v>
      </c>
      <c r="AC77" s="95">
        <f t="shared" si="28"/>
        <v>59.479756946815208</v>
      </c>
      <c r="AD77" s="87">
        <f>Feuil1!BI82</f>
        <v>0</v>
      </c>
      <c r="AE77" s="88">
        <f>IF(A77="","",Feuil1!K82)</f>
        <v>0</v>
      </c>
      <c r="AF77" s="95">
        <f t="shared" si="29"/>
        <v>0</v>
      </c>
      <c r="AG77" s="91">
        <f t="shared" si="18"/>
        <v>14120.90625</v>
      </c>
      <c r="AH77" s="85">
        <f>IF(Feuil1!L82=0,"",Feuil1!L82)</f>
        <v>14040</v>
      </c>
      <c r="AI77" s="97">
        <f t="shared" si="19"/>
        <v>80.90625</v>
      </c>
      <c r="AJ77" s="87">
        <f>IF(A77="","",Feuil1!M82)</f>
        <v>7489</v>
      </c>
      <c r="AK77" s="88">
        <f>IF(A77="","",Feuil1!N82)</f>
        <v>0</v>
      </c>
      <c r="AL77" s="88">
        <f>IF(A77="","",Feuil1!O82)</f>
        <v>4279</v>
      </c>
      <c r="AM77" s="88">
        <f>IF(A77="","",Feuil1!P82)</f>
        <v>5593</v>
      </c>
      <c r="AN77" s="89">
        <f>IF(A77="","",Feuil1!Q82)</f>
        <v>3579</v>
      </c>
      <c r="AO77" s="90">
        <f t="shared" si="16"/>
        <v>13782</v>
      </c>
      <c r="AP77" s="91">
        <f t="shared" si="15"/>
        <v>258</v>
      </c>
      <c r="AQ77" s="92">
        <f>IF(C77="","",Feuil1!S82)</f>
        <v>2</v>
      </c>
      <c r="AR77" s="92">
        <f>IF(F77="","",Feuil1!T82)</f>
        <v>32</v>
      </c>
      <c r="AS77" s="93">
        <v>14760</v>
      </c>
      <c r="AT77" s="88">
        <f>+AVERAGE($AS$5:AS77)</f>
        <v>15481.027397260274</v>
      </c>
    </row>
    <row r="78" spans="1:46" s="6" customFormat="1" ht="12.75">
      <c r="A78" s="94">
        <f>IF(Feuil1!A83="","",Feuil1!A83)</f>
        <v>45000</v>
      </c>
      <c r="B78" s="87">
        <f>Feuil1!BA83</f>
        <v>14.8516666666667</v>
      </c>
      <c r="C78" s="88">
        <f>IF(A78="","",Feuil1!B83)</f>
        <v>1220</v>
      </c>
      <c r="D78" s="95">
        <f t="shared" si="20"/>
        <v>82.14566266412281</v>
      </c>
      <c r="E78" s="87">
        <f>Feuil1!BB83</f>
        <v>24</v>
      </c>
      <c r="F78" s="88">
        <f>IF(A78="","",Feuil1!C83)</f>
        <v>2023</v>
      </c>
      <c r="G78" s="95">
        <f t="shared" si="21"/>
        <v>84.291666666666671</v>
      </c>
      <c r="H78" s="87">
        <f>Feuil1!AZ83</f>
        <v>21.872499999999999</v>
      </c>
      <c r="I78" s="88">
        <f>IF(A78="","",Feuil1!D83)</f>
        <v>3331.25</v>
      </c>
      <c r="J78" s="95">
        <f t="shared" si="22"/>
        <v>152.3031203566122</v>
      </c>
      <c r="K78" s="87">
        <f>Feuil1!BL83</f>
        <v>0</v>
      </c>
      <c r="L78" s="88">
        <f t="shared" si="17"/>
        <v>0</v>
      </c>
      <c r="M78" s="95">
        <f t="shared" si="23"/>
        <v>0</v>
      </c>
      <c r="N78" s="87">
        <f>Feuil1!BM83</f>
        <v>17.577777777777801</v>
      </c>
      <c r="O78" s="88">
        <f>IF(A78="","",Feuil1!F83)</f>
        <v>1793.90625</v>
      </c>
      <c r="P78" s="95">
        <f t="shared" si="24"/>
        <v>102.05534924146636</v>
      </c>
      <c r="Q78" s="87">
        <f>Feuil1!BE83</f>
        <v>3.0533333333333301</v>
      </c>
      <c r="R78" s="88">
        <f>Feuil1!BG83</f>
        <v>24</v>
      </c>
      <c r="S78" s="88">
        <f>IF(A78="","",Feuil1!G83)</f>
        <v>3379</v>
      </c>
      <c r="T78" s="96">
        <f t="shared" si="25"/>
        <v>124.90142927550518</v>
      </c>
      <c r="U78" s="87">
        <f>Feuil1!BC83</f>
        <v>14.168888888888899</v>
      </c>
      <c r="V78" s="88">
        <f>IF(A78="","",Feuil1!H83)</f>
        <v>1798</v>
      </c>
      <c r="W78" s="95">
        <f t="shared" si="26"/>
        <v>126.89774153074018</v>
      </c>
      <c r="X78" s="87">
        <f>Feuil1!BK83</f>
        <v>6.8705555555555602</v>
      </c>
      <c r="Y78" s="88">
        <f>IF(A78="","",Feuil1!I83)</f>
        <v>762</v>
      </c>
      <c r="Z78" s="95">
        <f t="shared" si="27"/>
        <v>110.90806177731051</v>
      </c>
      <c r="AA78" s="87">
        <f>Feuil1!BJ83</f>
        <v>10.1311111111111</v>
      </c>
      <c r="AB78" s="88">
        <f>IF(A78="","",Feuil1!J83)</f>
        <v>603</v>
      </c>
      <c r="AC78" s="95">
        <f t="shared" si="28"/>
        <v>59.519631498135624</v>
      </c>
      <c r="AD78" s="87">
        <f>Feuil1!BI83</f>
        <v>0.45555555555555599</v>
      </c>
      <c r="AE78" s="88">
        <f>IF(A78="","",Feuil1!K83)</f>
        <v>28</v>
      </c>
      <c r="AF78" s="95">
        <f t="shared" si="29"/>
        <v>61.463414634146282</v>
      </c>
      <c r="AG78" s="91">
        <f t="shared" si="18"/>
        <v>14938.15625</v>
      </c>
      <c r="AH78" s="85">
        <f>IF(Feuil1!L83=0,"",Feuil1!L83)</f>
        <v>14840</v>
      </c>
      <c r="AI78" s="97">
        <f t="shared" si="19"/>
        <v>98.15625</v>
      </c>
      <c r="AJ78" s="87">
        <f>IF(A78="","",Feuil1!M83)</f>
        <v>8478</v>
      </c>
      <c r="AK78" s="88">
        <f>IF(A78="","",Feuil1!N83)</f>
        <v>0</v>
      </c>
      <c r="AL78" s="88">
        <f>IF(A78="","",Feuil1!O83)</f>
        <v>4433</v>
      </c>
      <c r="AM78" s="88">
        <f>IF(A78="","",Feuil1!P83)</f>
        <v>5264</v>
      </c>
      <c r="AN78" s="89">
        <f>IF(A78="","",Feuil1!Q83)</f>
        <v>3638</v>
      </c>
      <c r="AO78" s="90">
        <f t="shared" si="16"/>
        <v>14537</v>
      </c>
      <c r="AP78" s="91">
        <f t="shared" si="15"/>
        <v>303</v>
      </c>
      <c r="AQ78" s="92">
        <f>IF(C78="","",Feuil1!S83)</f>
        <v>0</v>
      </c>
      <c r="AR78" s="92">
        <f>IF(F78="","",Feuil1!T83)</f>
        <v>0</v>
      </c>
      <c r="AS78" s="93">
        <v>14990</v>
      </c>
      <c r="AT78" s="88">
        <f>+AVERAGE($AS$5:AS78)</f>
        <v>15474.391891891892</v>
      </c>
    </row>
    <row r="79" spans="1:46" s="6" customFormat="1" ht="12.75">
      <c r="A79" s="94">
        <f>IF(Feuil1!A84="","",Feuil1!A84)</f>
        <v>45001</v>
      </c>
      <c r="B79" s="87">
        <f>Feuil1!BA84</f>
        <v>24</v>
      </c>
      <c r="C79" s="88">
        <f>IF(A79="","",Feuil1!B84)</f>
        <v>1979</v>
      </c>
      <c r="D79" s="95">
        <f t="shared" si="20"/>
        <v>82.458333333333329</v>
      </c>
      <c r="E79" s="87">
        <f>Feuil1!BB84</f>
        <v>24</v>
      </c>
      <c r="F79" s="88">
        <f>IF(A79="","",Feuil1!C84)</f>
        <v>2014</v>
      </c>
      <c r="G79" s="95">
        <f t="shared" si="21"/>
        <v>83.916666666666671</v>
      </c>
      <c r="H79" s="87">
        <f>Feuil1!AZ84</f>
        <v>20.218055555555601</v>
      </c>
      <c r="I79" s="88">
        <f>IF(A79="","",Feuil1!D84)</f>
        <v>3070.5</v>
      </c>
      <c r="J79" s="95">
        <f t="shared" si="22"/>
        <v>151.86920381946794</v>
      </c>
      <c r="K79" s="87">
        <f>Feuil1!BL84</f>
        <v>0</v>
      </c>
      <c r="L79" s="88">
        <f t="shared" si="17"/>
        <v>0</v>
      </c>
      <c r="M79" s="95">
        <f t="shared" si="23"/>
        <v>0</v>
      </c>
      <c r="N79" s="87">
        <f>Feuil1!BM84</f>
        <v>16.564444444444401</v>
      </c>
      <c r="O79" s="88">
        <f>IF(A79="","",Feuil1!F84)</f>
        <v>1691.59375</v>
      </c>
      <c r="P79" s="95">
        <f t="shared" si="24"/>
        <v>102.12197310169063</v>
      </c>
      <c r="Q79" s="87">
        <f>Feuil1!BE84</f>
        <v>0.99416666666666698</v>
      </c>
      <c r="R79" s="88">
        <f>Feuil1!BG84</f>
        <v>24</v>
      </c>
      <c r="S79" s="88">
        <f>IF(A79="","",Feuil1!G84)</f>
        <v>3129</v>
      </c>
      <c r="T79" s="96">
        <f t="shared" si="25"/>
        <v>125.18921081585702</v>
      </c>
      <c r="U79" s="87">
        <f>Feuil1!BC84</f>
        <v>12.1805555555556</v>
      </c>
      <c r="V79" s="88">
        <f>IF(A79="","",Feuil1!H84)</f>
        <v>1551</v>
      </c>
      <c r="W79" s="95">
        <f t="shared" si="26"/>
        <v>127.33409350056967</v>
      </c>
      <c r="X79" s="87">
        <f>Feuil1!BK84</f>
        <v>4.4050000000000002</v>
      </c>
      <c r="Y79" s="88">
        <f>IF(A79="","",Feuil1!I84)</f>
        <v>489</v>
      </c>
      <c r="Z79" s="95">
        <f t="shared" si="27"/>
        <v>111.01021566401816</v>
      </c>
      <c r="AA79" s="87">
        <f>Feuil1!BJ84</f>
        <v>7.9863888888888903</v>
      </c>
      <c r="AB79" s="88">
        <f>IF(A79="","",Feuil1!J84)</f>
        <v>475</v>
      </c>
      <c r="AC79" s="95">
        <f t="shared" si="28"/>
        <v>59.476192132447558</v>
      </c>
      <c r="AD79" s="87">
        <f>Feuil1!BI84</f>
        <v>0</v>
      </c>
      <c r="AE79" s="88">
        <f>IF(A79="","",Feuil1!K84)</f>
        <v>0</v>
      </c>
      <c r="AF79" s="95">
        <f t="shared" si="29"/>
        <v>0</v>
      </c>
      <c r="AG79" s="91">
        <f t="shared" si="18"/>
        <v>14399.09375</v>
      </c>
      <c r="AH79" s="85">
        <f>IF(Feuil1!L84=0,"",Feuil1!L84)</f>
        <v>14320</v>
      </c>
      <c r="AI79" s="97">
        <f t="shared" si="19"/>
        <v>79.09375</v>
      </c>
      <c r="AJ79" s="87">
        <f>IF(A79="","",Feuil1!M84)</f>
        <v>7960</v>
      </c>
      <c r="AK79" s="88">
        <f>IF(A79="","",Feuil1!N84)</f>
        <v>0</v>
      </c>
      <c r="AL79" s="88">
        <f>IF(A79="","",Feuil1!O84)</f>
        <v>4408</v>
      </c>
      <c r="AM79" s="88">
        <f>IF(A79="","",Feuil1!P84)</f>
        <v>5162</v>
      </c>
      <c r="AN79" s="89">
        <f>IF(A79="","",Feuil1!Q84)</f>
        <v>3513</v>
      </c>
      <c r="AO79" s="90">
        <f t="shared" si="16"/>
        <v>14017</v>
      </c>
      <c r="AP79" s="91">
        <f t="shared" si="15"/>
        <v>303</v>
      </c>
      <c r="AQ79" s="92">
        <f>IF(C79="","",Feuil1!S84)</f>
        <v>0</v>
      </c>
      <c r="AR79" s="92">
        <f>IF(F79="","",Feuil1!T84)</f>
        <v>0</v>
      </c>
      <c r="AS79" s="93">
        <v>14980</v>
      </c>
      <c r="AT79" s="88">
        <f>+AVERAGE($AS$5:AS79)</f>
        <v>15467.8</v>
      </c>
    </row>
    <row r="80" spans="1:46" s="6" customFormat="1" ht="12.75">
      <c r="A80" s="94">
        <f>IF(Feuil1!A85="","",Feuil1!A85)</f>
        <v>45002</v>
      </c>
      <c r="B80" s="87">
        <f>Feuil1!BA85</f>
        <v>24</v>
      </c>
      <c r="C80" s="88">
        <f>IF(A80="","",Feuil1!B85)</f>
        <v>1980</v>
      </c>
      <c r="D80" s="95">
        <f t="shared" si="20"/>
        <v>82.5</v>
      </c>
      <c r="E80" s="87">
        <f>Feuil1!BB85</f>
        <v>18.9375</v>
      </c>
      <c r="F80" s="88">
        <f>IF(A80="","",Feuil1!C85)</f>
        <v>1660</v>
      </c>
      <c r="G80" s="95">
        <f t="shared" si="21"/>
        <v>87.656765676567659</v>
      </c>
      <c r="H80" s="87">
        <f>Feuil1!AZ85</f>
        <v>19.758333333333301</v>
      </c>
      <c r="I80" s="88">
        <f>IF(A80="","",Feuil1!D85)</f>
        <v>3007.25</v>
      </c>
      <c r="J80" s="95">
        <f t="shared" si="22"/>
        <v>152.20160269928326</v>
      </c>
      <c r="K80" s="87">
        <f>Feuil1!BL85</f>
        <v>0</v>
      </c>
      <c r="L80" s="88">
        <f t="shared" si="17"/>
        <v>0</v>
      </c>
      <c r="M80" s="95">
        <f t="shared" si="23"/>
        <v>0</v>
      </c>
      <c r="N80" s="87">
        <f>Feuil1!BM85</f>
        <v>16.300833333333301</v>
      </c>
      <c r="O80" s="88">
        <f>IF(A80="","",Feuil1!F85)</f>
        <v>1666.40625</v>
      </c>
      <c r="P80" s="95">
        <f t="shared" si="24"/>
        <v>102.22828587495547</v>
      </c>
      <c r="Q80" s="87">
        <f>Feuil1!BE85</f>
        <v>1.51833333333333</v>
      </c>
      <c r="R80" s="88">
        <f>Feuil1!BG85</f>
        <v>22.871388888888902</v>
      </c>
      <c r="S80" s="88">
        <f>IF(A80="","",Feuil1!G85)</f>
        <v>3053</v>
      </c>
      <c r="T80" s="96">
        <f t="shared" si="25"/>
        <v>125.17567736865477</v>
      </c>
      <c r="U80" s="87">
        <f>Feuil1!BC85</f>
        <v>12.7044444444444</v>
      </c>
      <c r="V80" s="88">
        <f>IF(A80="","",Feuil1!H85)</f>
        <v>1617</v>
      </c>
      <c r="W80" s="95">
        <f t="shared" si="26"/>
        <v>127.27829281091526</v>
      </c>
      <c r="X80" s="87">
        <f>Feuil1!BK85</f>
        <v>4.9141666666666701</v>
      </c>
      <c r="Y80" s="88">
        <f>IF(A80="","",Feuil1!I85)</f>
        <v>545</v>
      </c>
      <c r="Z80" s="95">
        <f t="shared" si="27"/>
        <v>110.90384941495668</v>
      </c>
      <c r="AA80" s="87">
        <f>Feuil1!BJ85</f>
        <v>8.7144444444444407</v>
      </c>
      <c r="AB80" s="88">
        <f>IF(A80="","",Feuil1!J85)</f>
        <v>517</v>
      </c>
      <c r="AC80" s="95">
        <f t="shared" si="28"/>
        <v>59.326788218793851</v>
      </c>
      <c r="AD80" s="87">
        <f>Feuil1!BI85</f>
        <v>0</v>
      </c>
      <c r="AE80" s="88">
        <f>IF(A80="","",Feuil1!K85)</f>
        <v>0</v>
      </c>
      <c r="AF80" s="95">
        <f t="shared" si="29"/>
        <v>0</v>
      </c>
      <c r="AG80" s="91">
        <f t="shared" si="18"/>
        <v>14045.65625</v>
      </c>
      <c r="AH80" s="85">
        <f>IF(Feuil1!L85=0,"",Feuil1!L85)</f>
        <v>13960</v>
      </c>
      <c r="AI80" s="97">
        <f t="shared" si="19"/>
        <v>85.65625</v>
      </c>
      <c r="AJ80" s="87">
        <f>IF(A80="","",Feuil1!M85)</f>
        <v>7948</v>
      </c>
      <c r="AK80" s="88">
        <f>IF(A80="","",Feuil1!N85)</f>
        <v>0</v>
      </c>
      <c r="AL80" s="88">
        <f>IF(A80="","",Feuil1!O85)</f>
        <v>4310</v>
      </c>
      <c r="AM80" s="88">
        <f>IF(A80="","",Feuil1!P85)</f>
        <v>4994</v>
      </c>
      <c r="AN80" s="89">
        <f>IF(A80="","",Feuil1!Q85)</f>
        <v>3598</v>
      </c>
      <c r="AO80" s="90">
        <f t="shared" si="16"/>
        <v>13654</v>
      </c>
      <c r="AP80" s="91">
        <f t="shared" si="15"/>
        <v>306</v>
      </c>
      <c r="AQ80" s="92">
        <f>IF(C80="","",Feuil1!S85)</f>
        <v>0</v>
      </c>
      <c r="AR80" s="92">
        <f>IF(F80="","",Feuil1!T85)</f>
        <v>0</v>
      </c>
      <c r="AS80" s="93">
        <v>14570</v>
      </c>
      <c r="AT80" s="88">
        <f>+AVERAGE($AS$5:AS80)</f>
        <v>15455.986842105263</v>
      </c>
    </row>
    <row r="81" spans="1:46" s="6" customFormat="1" ht="12.75">
      <c r="A81" s="94">
        <f>IF(Feuil1!A86="","",Feuil1!A86)</f>
        <v>45003</v>
      </c>
      <c r="B81" s="87">
        <f>Feuil1!BA86</f>
        <v>24</v>
      </c>
      <c r="C81" s="88">
        <f>IF(A81="","",Feuil1!B86)</f>
        <v>1975</v>
      </c>
      <c r="D81" s="95">
        <f t="shared" si="20"/>
        <v>82.291666666666671</v>
      </c>
      <c r="E81" s="87">
        <f>Feuil1!BB86</f>
        <v>22.745000000000001</v>
      </c>
      <c r="F81" s="88">
        <f>IF(A81="","",Feuil1!C86)</f>
        <v>2111</v>
      </c>
      <c r="G81" s="95">
        <f t="shared" si="21"/>
        <v>92.811606946581662</v>
      </c>
      <c r="H81" s="87">
        <f>Feuil1!AZ86</f>
        <v>19.032222222222199</v>
      </c>
      <c r="I81" s="88">
        <f>IF(A81="","",Feuil1!D86)</f>
        <v>2871.25</v>
      </c>
      <c r="J81" s="95">
        <f t="shared" si="22"/>
        <v>150.86257224589895</v>
      </c>
      <c r="K81" s="87">
        <f>Feuil1!BL86</f>
        <v>0</v>
      </c>
      <c r="L81" s="88">
        <f t="shared" si="17"/>
        <v>0</v>
      </c>
      <c r="M81" s="95">
        <f t="shared" si="23"/>
        <v>0</v>
      </c>
      <c r="N81" s="87">
        <f>Feuil1!BM86</f>
        <v>14.938888888888901</v>
      </c>
      <c r="O81" s="88">
        <f>IF(A81="","",Feuil1!F86)</f>
        <v>1521.90625</v>
      </c>
      <c r="P81" s="95">
        <f t="shared" si="24"/>
        <v>101.87546485682402</v>
      </c>
      <c r="Q81" s="87">
        <f>Feuil1!BE86</f>
        <v>1.17638888888889</v>
      </c>
      <c r="R81" s="88">
        <f>Feuil1!BG86</f>
        <v>24</v>
      </c>
      <c r="S81" s="88">
        <f>IF(A81="","",Feuil1!G86)</f>
        <v>3150</v>
      </c>
      <c r="T81" s="96">
        <f t="shared" si="25"/>
        <v>125.11722844375792</v>
      </c>
      <c r="U81" s="87">
        <f>Feuil1!BC86</f>
        <v>11.047222222222199</v>
      </c>
      <c r="V81" s="88">
        <f>IF(A81="","",Feuil1!H86)</f>
        <v>1408</v>
      </c>
      <c r="W81" s="95">
        <f t="shared" si="26"/>
        <v>127.45285390998266</v>
      </c>
      <c r="X81" s="87">
        <f>Feuil1!BK86</f>
        <v>5.8419444444444402</v>
      </c>
      <c r="Y81" s="88">
        <f>IF(A81="","",Feuil1!I86)</f>
        <v>653</v>
      </c>
      <c r="Z81" s="95">
        <f t="shared" si="27"/>
        <v>111.77785174266567</v>
      </c>
      <c r="AA81" s="87">
        <f>Feuil1!BJ86</f>
        <v>8.0402777777777796</v>
      </c>
      <c r="AB81" s="88">
        <f>IF(A81="","",Feuil1!J86)</f>
        <v>479</v>
      </c>
      <c r="AC81" s="95">
        <f t="shared" si="28"/>
        <v>59.575056140956974</v>
      </c>
      <c r="AD81" s="87">
        <f>Feuil1!BI86</f>
        <v>0</v>
      </c>
      <c r="AE81" s="88">
        <f>IF(A81="","",Feuil1!K86)</f>
        <v>0</v>
      </c>
      <c r="AF81" s="95">
        <f t="shared" si="29"/>
        <v>0</v>
      </c>
      <c r="AG81" s="91">
        <f t="shared" si="18"/>
        <v>14169.15625</v>
      </c>
      <c r="AH81" s="85">
        <f>IF(Feuil1!L86=0,"",Feuil1!L86)</f>
        <v>14090</v>
      </c>
      <c r="AI81" s="97">
        <f t="shared" si="19"/>
        <v>79.15625</v>
      </c>
      <c r="AJ81" s="87">
        <f>IF(A81="","",Feuil1!M86)</f>
        <v>7485</v>
      </c>
      <c r="AK81" s="88">
        <f>IF(A81="","",Feuil1!N86)</f>
        <v>0</v>
      </c>
      <c r="AL81" s="88">
        <f>IF(A81="","",Feuil1!O86)</f>
        <v>4356</v>
      </c>
      <c r="AM81" s="88">
        <f>IF(A81="","",Feuil1!P86)</f>
        <v>4741</v>
      </c>
      <c r="AN81" s="89">
        <f>IF(A81="","",Feuil1!Q86)</f>
        <v>2780</v>
      </c>
      <c r="AO81" s="90">
        <f t="shared" si="16"/>
        <v>13802</v>
      </c>
      <c r="AP81" s="91">
        <f t="shared" si="15"/>
        <v>288</v>
      </c>
      <c r="AQ81" s="92">
        <f>IF(C81="","",Feuil1!S86)</f>
        <v>0</v>
      </c>
      <c r="AR81" s="92">
        <f>IF(F81="","",Feuil1!T86)</f>
        <v>1.2001953125</v>
      </c>
      <c r="AS81" s="93">
        <v>15050</v>
      </c>
      <c r="AT81" s="88">
        <f>+AVERAGE($AS$5:AS81)</f>
        <v>15450.714285714286</v>
      </c>
    </row>
    <row r="82" spans="1:46" s="6" customFormat="1" ht="12.75">
      <c r="A82" s="94">
        <f>IF(Feuil1!A87="","",Feuil1!A87)</f>
        <v>45004</v>
      </c>
      <c r="B82" s="87">
        <f>Feuil1!BA87</f>
        <v>24</v>
      </c>
      <c r="C82" s="88">
        <f>IF(A82="","",Feuil1!B87)</f>
        <v>1979</v>
      </c>
      <c r="D82" s="95">
        <f t="shared" si="20"/>
        <v>82.458333333333329</v>
      </c>
      <c r="E82" s="87">
        <f>Feuil1!BB87</f>
        <v>22.164444444444399</v>
      </c>
      <c r="F82" s="88">
        <f>IF(A82="","",Feuil1!C87)</f>
        <v>2083</v>
      </c>
      <c r="G82" s="95">
        <f t="shared" si="21"/>
        <v>93.979346300381181</v>
      </c>
      <c r="H82" s="87">
        <f>Feuil1!AZ87</f>
        <v>18.850000000000001</v>
      </c>
      <c r="I82" s="88">
        <f>IF(A82="","",Feuil1!D87)</f>
        <v>2864.75</v>
      </c>
      <c r="J82" s="95">
        <f t="shared" si="22"/>
        <v>151.9761273209549</v>
      </c>
      <c r="K82" s="87">
        <f>Feuil1!BL87</f>
        <v>0</v>
      </c>
      <c r="L82" s="88">
        <f t="shared" si="17"/>
        <v>0</v>
      </c>
      <c r="M82" s="95">
        <f t="shared" si="23"/>
        <v>0</v>
      </c>
      <c r="N82" s="87">
        <f>Feuil1!BM87</f>
        <v>14.259166666666699</v>
      </c>
      <c r="O82" s="88">
        <f>IF(A82="","",Feuil1!F87)</f>
        <v>1459</v>
      </c>
      <c r="P82" s="95">
        <f t="shared" si="24"/>
        <v>102.32014493600585</v>
      </c>
      <c r="Q82" s="87">
        <f>Feuil1!BE87</f>
        <v>0</v>
      </c>
      <c r="R82" s="88">
        <f>Feuil1!BG87</f>
        <v>24</v>
      </c>
      <c r="S82" s="88">
        <f>IF(A82="","",Feuil1!G87)</f>
        <v>3012</v>
      </c>
      <c r="T82" s="96">
        <f t="shared" si="25"/>
        <v>125.5</v>
      </c>
      <c r="U82" s="87">
        <f>Feuil1!BC87</f>
        <v>10.112777777777801</v>
      </c>
      <c r="V82" s="88">
        <f>IF(A82="","",Feuil1!H87)</f>
        <v>1293</v>
      </c>
      <c r="W82" s="95">
        <f t="shared" si="26"/>
        <v>127.85804537713534</v>
      </c>
      <c r="X82" s="87">
        <f>Feuil1!BK87</f>
        <v>4.3636111111111102</v>
      </c>
      <c r="Y82" s="88">
        <f>IF(A82="","",Feuil1!I87)</f>
        <v>492</v>
      </c>
      <c r="Z82" s="95">
        <f t="shared" si="27"/>
        <v>112.75065249220195</v>
      </c>
      <c r="AA82" s="87">
        <f>Feuil1!BJ87</f>
        <v>6.3825000000000003</v>
      </c>
      <c r="AB82" s="88">
        <f>IF(A82="","",Feuil1!J87)</f>
        <v>381</v>
      </c>
      <c r="AC82" s="95">
        <f t="shared" si="28"/>
        <v>59.694477085781429</v>
      </c>
      <c r="AD82" s="87">
        <f>Feuil1!BI87</f>
        <v>0</v>
      </c>
      <c r="AE82" s="88">
        <f>IF(A82="","",Feuil1!K87)</f>
        <v>0</v>
      </c>
      <c r="AF82" s="95">
        <f t="shared" si="29"/>
        <v>0</v>
      </c>
      <c r="AG82" s="91">
        <f t="shared" si="18"/>
        <v>13563.75</v>
      </c>
      <c r="AH82" s="85">
        <f>IF(Feuil1!L87=0,"",Feuil1!L87)</f>
        <v>13490</v>
      </c>
      <c r="AI82" s="97">
        <f t="shared" si="19"/>
        <v>73.75</v>
      </c>
      <c r="AJ82" s="87">
        <f>IF(A82="","",Feuil1!M87)</f>
        <v>7701</v>
      </c>
      <c r="AK82" s="88">
        <f>IF(A82="","",Feuil1!N87)</f>
        <v>0</v>
      </c>
      <c r="AL82" s="88">
        <f>IF(A82="","",Feuil1!O87)</f>
        <v>4261</v>
      </c>
      <c r="AM82" s="88">
        <f>IF(A82="","",Feuil1!P87)</f>
        <v>2950</v>
      </c>
      <c r="AN82" s="89">
        <f>IF(A82="","",Feuil1!Q87)</f>
        <v>1740</v>
      </c>
      <c r="AO82" s="90">
        <f t="shared" si="16"/>
        <v>13172</v>
      </c>
      <c r="AP82" s="91">
        <f t="shared" si="15"/>
        <v>318</v>
      </c>
      <c r="AQ82" s="92">
        <f>IF(C82="","",Feuil1!S87)</f>
        <v>0</v>
      </c>
      <c r="AR82" s="92">
        <f>IF(F82="","",Feuil1!T87)</f>
        <v>9.599853515625</v>
      </c>
      <c r="AS82" s="93">
        <v>15340</v>
      </c>
      <c r="AT82" s="88">
        <f>+AVERAGE($AS$5:AS82)</f>
        <v>15449.294871794871</v>
      </c>
    </row>
    <row r="83" spans="1:46" s="6" customFormat="1" ht="12.75">
      <c r="A83" s="94">
        <f>IF(Feuil1!A88="","",Feuil1!A88)</f>
        <v>45005</v>
      </c>
      <c r="B83" s="87">
        <f>Feuil1!BA88</f>
        <v>24</v>
      </c>
      <c r="C83" s="88">
        <f>IF(A83="","",Feuil1!B88)</f>
        <v>1977</v>
      </c>
      <c r="D83" s="95">
        <f t="shared" si="20"/>
        <v>82.375</v>
      </c>
      <c r="E83" s="87">
        <f>Feuil1!BB88</f>
        <v>22.0905555555556</v>
      </c>
      <c r="F83" s="88">
        <f>IF(A83="","",Feuil1!C88)</f>
        <v>2068</v>
      </c>
      <c r="G83" s="95">
        <f t="shared" si="21"/>
        <v>93.614666901390549</v>
      </c>
      <c r="H83" s="87">
        <f>Feuil1!AZ88</f>
        <v>19.275555555555599</v>
      </c>
      <c r="I83" s="88">
        <f>IF(A83="","",Feuil1!D88)</f>
        <v>2918.5</v>
      </c>
      <c r="J83" s="95">
        <f t="shared" si="22"/>
        <v>151.40938436707367</v>
      </c>
      <c r="K83" s="87">
        <f>Feuil1!BL88</f>
        <v>0</v>
      </c>
      <c r="L83" s="88">
        <f t="shared" si="17"/>
        <v>0</v>
      </c>
      <c r="M83" s="95">
        <f t="shared" si="23"/>
        <v>0</v>
      </c>
      <c r="N83" s="87">
        <f>Feuil1!BM88</f>
        <v>16.7711111111111</v>
      </c>
      <c r="O83" s="88">
        <f>IF(A83="","",Feuil1!F88)</f>
        <v>1712.09375</v>
      </c>
      <c r="P83" s="95">
        <f t="shared" si="24"/>
        <v>102.08588677620253</v>
      </c>
      <c r="Q83" s="87">
        <f>Feuil1!BE88</f>
        <v>0</v>
      </c>
      <c r="R83" s="88">
        <f>Feuil1!BG88</f>
        <v>24</v>
      </c>
      <c r="S83" s="88">
        <f>IF(A83="","",Feuil1!G88)</f>
        <v>3007</v>
      </c>
      <c r="T83" s="96">
        <f t="shared" si="25"/>
        <v>125.29166666666667</v>
      </c>
      <c r="U83" s="87">
        <f>Feuil1!BC88</f>
        <v>13.2108333333333</v>
      </c>
      <c r="V83" s="88">
        <f>IF(A83="","",Feuil1!H88)</f>
        <v>1687</v>
      </c>
      <c r="W83" s="95">
        <f t="shared" si="26"/>
        <v>127.69822746483348</v>
      </c>
      <c r="X83" s="87">
        <f>Feuil1!BK88</f>
        <v>4.2549999999999999</v>
      </c>
      <c r="Y83" s="88">
        <f>IF(A83="","",Feuil1!I88)</f>
        <v>478</v>
      </c>
      <c r="Z83" s="95">
        <f t="shared" si="27"/>
        <v>112.33842538190365</v>
      </c>
      <c r="AA83" s="87">
        <f>Feuil1!BJ88</f>
        <v>8.6</v>
      </c>
      <c r="AB83" s="88">
        <f>IF(A83="","",Feuil1!J88)</f>
        <v>515</v>
      </c>
      <c r="AC83" s="95">
        <f t="shared" si="28"/>
        <v>59.883720930232563</v>
      </c>
      <c r="AD83" s="87">
        <f>Feuil1!BI88</f>
        <v>0</v>
      </c>
      <c r="AE83" s="88">
        <f>IF(A83="","",Feuil1!K88)</f>
        <v>0</v>
      </c>
      <c r="AF83" s="95">
        <f t="shared" si="29"/>
        <v>0</v>
      </c>
      <c r="AG83" s="91">
        <f t="shared" si="18"/>
        <v>14362.59375</v>
      </c>
      <c r="AH83" s="85">
        <f>IF(Feuil1!L88=0,"",Feuil1!L88)</f>
        <v>14290</v>
      </c>
      <c r="AI83" s="97">
        <f t="shared" si="19"/>
        <v>72.59375</v>
      </c>
      <c r="AJ83" s="87">
        <f>IF(A83="","",Feuil1!M88)</f>
        <v>7774</v>
      </c>
      <c r="AK83" s="88">
        <f>IF(A83="","",Feuil1!N88)</f>
        <v>0</v>
      </c>
      <c r="AL83" s="88">
        <f>IF(A83="","",Feuil1!O88)</f>
        <v>4440</v>
      </c>
      <c r="AM83" s="88">
        <f>IF(A83="","",Feuil1!P88)</f>
        <v>3058</v>
      </c>
      <c r="AN83" s="89">
        <f>IF(A83="","",Feuil1!Q88)</f>
        <v>1309</v>
      </c>
      <c r="AO83" s="90">
        <f t="shared" si="16"/>
        <v>13963</v>
      </c>
      <c r="AP83" s="91">
        <f t="shared" si="15"/>
        <v>327</v>
      </c>
      <c r="AQ83" s="92">
        <f>IF(C83="","",Feuil1!S88)</f>
        <v>0</v>
      </c>
      <c r="AR83" s="92">
        <f>IF(F83="","",Feuil1!T88)</f>
        <v>0</v>
      </c>
      <c r="AS83" s="93">
        <v>13870</v>
      </c>
      <c r="AT83" s="88">
        <f>+AVERAGE($AS$5:AS83)</f>
        <v>15429.303797468354</v>
      </c>
    </row>
    <row r="84" spans="1:46" s="6" customFormat="1" ht="12.75">
      <c r="A84" s="94">
        <f>IF(Feuil1!A89="","",Feuil1!A89)</f>
        <v>45006</v>
      </c>
      <c r="B84" s="87">
        <f>Feuil1!BA89</f>
        <v>24</v>
      </c>
      <c r="C84" s="88">
        <f>IF(A84="","",Feuil1!B89)</f>
        <v>1976</v>
      </c>
      <c r="D84" s="95">
        <f t="shared" si="20"/>
        <v>82.333333333333329</v>
      </c>
      <c r="E84" s="87">
        <f>Feuil1!BB89</f>
        <v>23.762222222222199</v>
      </c>
      <c r="F84" s="88">
        <f>IF(A84="","",Feuil1!C89)</f>
        <v>2212</v>
      </c>
      <c r="G84" s="95">
        <f t="shared" si="21"/>
        <v>93.088936687552689</v>
      </c>
      <c r="H84" s="87">
        <f>Feuil1!AZ89</f>
        <v>19.9236111111111</v>
      </c>
      <c r="I84" s="88">
        <f>IF(A84="","",Feuil1!D89)</f>
        <v>3022.5</v>
      </c>
      <c r="J84" s="95">
        <f t="shared" si="22"/>
        <v>151.7044266294877</v>
      </c>
      <c r="K84" s="87">
        <f>Feuil1!BL89</f>
        <v>0</v>
      </c>
      <c r="L84" s="88">
        <f t="shared" si="17"/>
        <v>0</v>
      </c>
      <c r="M84" s="95">
        <f t="shared" si="23"/>
        <v>0</v>
      </c>
      <c r="N84" s="87">
        <f>Feuil1!BM89</f>
        <v>15.963333333333299</v>
      </c>
      <c r="O84" s="88">
        <f>IF(A84="","",Feuil1!F89)</f>
        <v>1630.8125</v>
      </c>
      <c r="P84" s="95">
        <f t="shared" si="24"/>
        <v>102.15989768218857</v>
      </c>
      <c r="Q84" s="87">
        <f>Feuil1!BE89</f>
        <v>0</v>
      </c>
      <c r="R84" s="88">
        <f>Feuil1!BG89</f>
        <v>24</v>
      </c>
      <c r="S84" s="88">
        <f>IF(A84="","",Feuil1!G89)</f>
        <v>3006</v>
      </c>
      <c r="T84" s="96">
        <f t="shared" si="25"/>
        <v>125.25</v>
      </c>
      <c r="U84" s="87">
        <f>Feuil1!BC89</f>
        <v>12.5369444444444</v>
      </c>
      <c r="V84" s="88">
        <f>IF(A84="","",Feuil1!H89)</f>
        <v>1602</v>
      </c>
      <c r="W84" s="95">
        <f t="shared" si="26"/>
        <v>127.78233221811138</v>
      </c>
      <c r="X84" s="87">
        <f>Feuil1!BK89</f>
        <v>2.9455555555555599</v>
      </c>
      <c r="Y84" s="88">
        <f>IF(A84="","",Feuil1!I89)</f>
        <v>329</v>
      </c>
      <c r="Z84" s="95">
        <f t="shared" si="27"/>
        <v>111.69370049038082</v>
      </c>
      <c r="AA84" s="87">
        <f>Feuil1!BJ89</f>
        <v>9.6675000000000004</v>
      </c>
      <c r="AB84" s="88">
        <f>IF(A84="","",Feuil1!J89)</f>
        <v>576</v>
      </c>
      <c r="AC84" s="95">
        <f t="shared" si="28"/>
        <v>59.581070597362292</v>
      </c>
      <c r="AD84" s="87">
        <f>Feuil1!BI89</f>
        <v>0</v>
      </c>
      <c r="AE84" s="88">
        <f>IF(A84="","",Feuil1!K89)</f>
        <v>0</v>
      </c>
      <c r="AF84" s="95">
        <f t="shared" si="29"/>
        <v>0</v>
      </c>
      <c r="AG84" s="91">
        <f t="shared" si="18"/>
        <v>14354.3125</v>
      </c>
      <c r="AH84" s="85">
        <f>IF(Feuil1!L89=0,"",Feuil1!L89)</f>
        <v>14270</v>
      </c>
      <c r="AI84" s="97">
        <f t="shared" si="19"/>
        <v>84.3125</v>
      </c>
      <c r="AJ84" s="87">
        <f>IF(A84="","",Feuil1!M89)</f>
        <v>8174</v>
      </c>
      <c r="AK84" s="88">
        <f>IF(A84="","",Feuil1!N89)</f>
        <v>0</v>
      </c>
      <c r="AL84" s="88">
        <f>IF(A84="","",Feuil1!O89)</f>
        <v>4290</v>
      </c>
      <c r="AM84" s="88">
        <f>IF(A84="","",Feuil1!P89)</f>
        <v>2873</v>
      </c>
      <c r="AN84" s="89">
        <f>IF(A84="","",Feuil1!Q89)</f>
        <v>1402</v>
      </c>
      <c r="AO84" s="90">
        <f t="shared" si="16"/>
        <v>13935</v>
      </c>
      <c r="AP84" s="91">
        <f t="shared" si="15"/>
        <v>335</v>
      </c>
      <c r="AQ84" s="92">
        <f>IF(C84="","",Feuil1!S89)</f>
        <v>0.199951171875</v>
      </c>
      <c r="AR84" s="92">
        <f>IF(F84="","",Feuil1!T89)</f>
        <v>0</v>
      </c>
      <c r="AS84" s="93">
        <v>15010</v>
      </c>
      <c r="AT84" s="88">
        <f>+AVERAGE($AS$5:AS84)</f>
        <v>15424.0625</v>
      </c>
    </row>
    <row r="85" spans="1:46" s="6" customFormat="1" ht="12.75">
      <c r="A85" s="94">
        <f>IF(Feuil1!A90="","",Feuil1!A90)</f>
        <v>45007</v>
      </c>
      <c r="B85" s="87">
        <f>Feuil1!BA90</f>
        <v>24</v>
      </c>
      <c r="C85" s="88">
        <f>IF(A85="","",Feuil1!B90)</f>
        <v>1972</v>
      </c>
      <c r="D85" s="95">
        <f t="shared" si="20"/>
        <v>82.166666666666671</v>
      </c>
      <c r="E85" s="87">
        <f>Feuil1!BB90</f>
        <v>22.8333333333333</v>
      </c>
      <c r="F85" s="88">
        <f>IF(A85="","",Feuil1!C90)</f>
        <v>2145</v>
      </c>
      <c r="G85" s="95">
        <f t="shared" si="21"/>
        <v>93.941605839416198</v>
      </c>
      <c r="H85" s="87">
        <f>Feuil1!AZ90</f>
        <v>20.7077777777778</v>
      </c>
      <c r="I85" s="88">
        <f>IF(A85="","",Feuil1!D90)</f>
        <v>3123.5</v>
      </c>
      <c r="J85" s="95">
        <f t="shared" si="22"/>
        <v>150.8370445887212</v>
      </c>
      <c r="K85" s="87">
        <f>Feuil1!BL90</f>
        <v>0</v>
      </c>
      <c r="L85" s="88">
        <f t="shared" si="17"/>
        <v>0</v>
      </c>
      <c r="M85" s="95">
        <f t="shared" si="23"/>
        <v>0</v>
      </c>
      <c r="N85" s="87">
        <f>Feuil1!BM90</f>
        <v>17.094444444444399</v>
      </c>
      <c r="O85" s="88">
        <f>IF(A85="","",Feuil1!F90)</f>
        <v>1742</v>
      </c>
      <c r="P85" s="95">
        <f t="shared" si="24"/>
        <v>101.90445238869056</v>
      </c>
      <c r="Q85" s="87">
        <f>Feuil1!BE90</f>
        <v>0</v>
      </c>
      <c r="R85" s="88">
        <f>Feuil1!BG90</f>
        <v>24</v>
      </c>
      <c r="S85" s="88">
        <f>IF(A85="","",Feuil1!G90)</f>
        <v>3002</v>
      </c>
      <c r="T85" s="96">
        <f t="shared" si="25"/>
        <v>125.08333333333333</v>
      </c>
      <c r="U85" s="87">
        <f>Feuil1!BC90</f>
        <v>13.737222222222201</v>
      </c>
      <c r="V85" s="88">
        <f>IF(A85="","",Feuil1!H90)</f>
        <v>1751</v>
      </c>
      <c r="W85" s="95">
        <f t="shared" si="26"/>
        <v>127.46390585190298</v>
      </c>
      <c r="X85" s="87">
        <f>Feuil1!BK90</f>
        <v>4.4550000000000001</v>
      </c>
      <c r="Y85" s="88">
        <f>IF(A85="","",Feuil1!I90)</f>
        <v>499</v>
      </c>
      <c r="Z85" s="95">
        <f t="shared" si="27"/>
        <v>112.00897867564534</v>
      </c>
      <c r="AA85" s="87">
        <f>Feuil1!BJ90</f>
        <v>10.616111111111101</v>
      </c>
      <c r="AB85" s="88">
        <f>IF(A85="","",Feuil1!J90)</f>
        <v>634</v>
      </c>
      <c r="AC85" s="95">
        <f t="shared" si="28"/>
        <v>59.72055052593025</v>
      </c>
      <c r="AD85" s="87">
        <f>Feuil1!BI90</f>
        <v>0</v>
      </c>
      <c r="AE85" s="88">
        <f>IF(A85="","",Feuil1!K90)</f>
        <v>0</v>
      </c>
      <c r="AF85" s="95">
        <f t="shared" si="29"/>
        <v>0</v>
      </c>
      <c r="AG85" s="91">
        <f t="shared" si="18"/>
        <v>14868.5</v>
      </c>
      <c r="AH85" s="85">
        <f>IF(Feuil1!L90=0,"",Feuil1!L90)</f>
        <v>14780</v>
      </c>
      <c r="AI85" s="97">
        <f t="shared" si="19"/>
        <v>88.5</v>
      </c>
      <c r="AJ85" s="87">
        <f>IF(A85="","",Feuil1!M90)</f>
        <v>8378</v>
      </c>
      <c r="AK85" s="88">
        <f>IF(A85="","",Feuil1!N90)</f>
        <v>0</v>
      </c>
      <c r="AL85" s="88">
        <f>IF(A85="","",Feuil1!O90)</f>
        <v>4368</v>
      </c>
      <c r="AM85" s="88">
        <f>IF(A85="","",Feuil1!P90)</f>
        <v>3015</v>
      </c>
      <c r="AN85" s="89">
        <f>IF(A85="","",Feuil1!Q90)</f>
        <v>1337</v>
      </c>
      <c r="AO85" s="90">
        <f t="shared" si="16"/>
        <v>14424</v>
      </c>
      <c r="AP85" s="91">
        <f t="shared" si="15"/>
        <v>356</v>
      </c>
      <c r="AQ85" s="92">
        <f>IF(C85="","",Feuil1!S90)</f>
        <v>10.5999755859375</v>
      </c>
      <c r="AR85" s="92">
        <f>IF(F85="","",Feuil1!T90)</f>
        <v>0</v>
      </c>
      <c r="AS85" s="93">
        <v>15020</v>
      </c>
      <c r="AT85" s="88">
        <f>+AVERAGE($AS$5:AS85)</f>
        <v>15419.074074074075</v>
      </c>
    </row>
    <row r="86" spans="1:46" s="6" customFormat="1" ht="12.75">
      <c r="A86" s="94">
        <f>IF(Feuil1!A91="","",Feuil1!A91)</f>
        <v>45008</v>
      </c>
      <c r="B86" s="87">
        <f>Feuil1!BA91</f>
        <v>22.028888888888901</v>
      </c>
      <c r="C86" s="88">
        <f>IF(A86="","",Feuil1!B91)</f>
        <v>1406</v>
      </c>
      <c r="D86" s="95">
        <f t="shared" si="20"/>
        <v>63.825279935438282</v>
      </c>
      <c r="E86" s="87">
        <f>Feuil1!BB91</f>
        <v>22.415555555555599</v>
      </c>
      <c r="F86" s="88">
        <f>IF(A86="","",Feuil1!C91)</f>
        <v>2108</v>
      </c>
      <c r="G86" s="95">
        <f t="shared" si="21"/>
        <v>94.041836026568674</v>
      </c>
      <c r="H86" s="87">
        <f>Feuil1!AZ91</f>
        <v>19.575277777777799</v>
      </c>
      <c r="I86" s="88">
        <f>IF(A86="","",Feuil1!D91)</f>
        <v>2975.75</v>
      </c>
      <c r="J86" s="95">
        <f t="shared" si="22"/>
        <v>152.01572277958292</v>
      </c>
      <c r="K86" s="87">
        <f>Feuil1!BL91</f>
        <v>0</v>
      </c>
      <c r="L86" s="88">
        <f t="shared" si="17"/>
        <v>0</v>
      </c>
      <c r="M86" s="95">
        <f t="shared" si="23"/>
        <v>0</v>
      </c>
      <c r="N86" s="87">
        <f>Feuil1!BM91</f>
        <v>17.615833333333299</v>
      </c>
      <c r="O86" s="88">
        <f>IF(A86="","",Feuil1!F91)</f>
        <v>1799.6875</v>
      </c>
      <c r="P86" s="95">
        <f t="shared" si="24"/>
        <v>102.16306353186074</v>
      </c>
      <c r="Q86" s="87">
        <f>Feuil1!BE91</f>
        <v>0</v>
      </c>
      <c r="R86" s="88">
        <f>Feuil1!BG91</f>
        <v>24</v>
      </c>
      <c r="S86" s="88">
        <f>IF(A86="","",Feuil1!G91)</f>
        <v>3006</v>
      </c>
      <c r="T86" s="96">
        <f t="shared" si="25"/>
        <v>125.25</v>
      </c>
      <c r="U86" s="87">
        <f>Feuil1!BC91</f>
        <v>14.761944444444399</v>
      </c>
      <c r="V86" s="88">
        <f>IF(A86="","",Feuil1!H91)</f>
        <v>1887</v>
      </c>
      <c r="W86" s="95">
        <f t="shared" si="26"/>
        <v>127.82868863255783</v>
      </c>
      <c r="X86" s="87">
        <f>Feuil1!BK91</f>
        <v>5.1494444444444403</v>
      </c>
      <c r="Y86" s="88">
        <f>IF(A86="","",Feuil1!I91)</f>
        <v>578</v>
      </c>
      <c r="Z86" s="95">
        <f t="shared" si="27"/>
        <v>112.24511813572131</v>
      </c>
      <c r="AA86" s="87">
        <f>Feuil1!BJ91</f>
        <v>10.9269444444444</v>
      </c>
      <c r="AB86" s="88">
        <f>IF(A86="","",Feuil1!J91)</f>
        <v>653</v>
      </c>
      <c r="AC86" s="95">
        <f t="shared" si="28"/>
        <v>59.760530797976699</v>
      </c>
      <c r="AD86" s="87">
        <f>Feuil1!BI91</f>
        <v>0</v>
      </c>
      <c r="AE86" s="88">
        <f>IF(A86="","",Feuil1!K91)</f>
        <v>0</v>
      </c>
      <c r="AF86" s="95">
        <f t="shared" si="29"/>
        <v>0</v>
      </c>
      <c r="AG86" s="91">
        <f t="shared" si="18"/>
        <v>14413.4375</v>
      </c>
      <c r="AH86" s="85">
        <f>IF(Feuil1!L91=0,"",Feuil1!L91)</f>
        <v>14340</v>
      </c>
      <c r="AI86" s="97">
        <f t="shared" si="19"/>
        <v>73.4375</v>
      </c>
      <c r="AJ86" s="87">
        <f>IF(A86="","",Feuil1!M91)</f>
        <v>8106</v>
      </c>
      <c r="AK86" s="88">
        <f>IF(A86="","",Feuil1!N91)</f>
        <v>0</v>
      </c>
      <c r="AL86" s="88">
        <f>IF(A86="","",Feuil1!O91)</f>
        <v>4281</v>
      </c>
      <c r="AM86" s="88">
        <f>IF(A86="","",Feuil1!P91)</f>
        <v>3032</v>
      </c>
      <c r="AN86" s="89">
        <f>IF(A86="","",Feuil1!Q91)</f>
        <v>1457</v>
      </c>
      <c r="AO86" s="90">
        <f t="shared" si="16"/>
        <v>13962</v>
      </c>
      <c r="AP86" s="91">
        <f t="shared" si="15"/>
        <v>378</v>
      </c>
      <c r="AQ86" s="92">
        <f>IF(C86="","",Feuil1!S91)</f>
        <v>1.2000732421875</v>
      </c>
      <c r="AR86" s="92">
        <f>IF(F86="","",Feuil1!T91)</f>
        <v>0</v>
      </c>
      <c r="AS86" s="93">
        <v>15550</v>
      </c>
      <c r="AT86" s="88">
        <f>+AVERAGE($AS$5:AS86)</f>
        <v>15420.670731707318</v>
      </c>
    </row>
    <row r="87" spans="1:46" s="6" customFormat="1" ht="12.75">
      <c r="A87" s="94">
        <f>IF(Feuil1!A92="","",Feuil1!A92)</f>
        <v>45009</v>
      </c>
      <c r="B87" s="87">
        <f>Feuil1!BA92</f>
        <v>24</v>
      </c>
      <c r="C87" s="88">
        <f>IF(A87="","",Feuil1!B92)</f>
        <v>1972</v>
      </c>
      <c r="D87" s="95">
        <f t="shared" si="20"/>
        <v>82.166666666666671</v>
      </c>
      <c r="E87" s="87">
        <f>Feuil1!BB92</f>
        <v>22.907777777777799</v>
      </c>
      <c r="F87" s="88">
        <f>IF(A87="","",Feuil1!C92)</f>
        <v>2145</v>
      </c>
      <c r="G87" s="95">
        <f t="shared" si="21"/>
        <v>93.636319542125349</v>
      </c>
      <c r="H87" s="87">
        <f>Feuil1!AZ92</f>
        <v>19.66</v>
      </c>
      <c r="I87" s="88">
        <f>IF(A87="","",Feuil1!D92)</f>
        <v>2969.75</v>
      </c>
      <c r="J87" s="95">
        <f t="shared" si="22"/>
        <v>151.05544252288911</v>
      </c>
      <c r="K87" s="87">
        <f>Feuil1!BL92</f>
        <v>0</v>
      </c>
      <c r="L87" s="88">
        <f t="shared" si="17"/>
        <v>0</v>
      </c>
      <c r="M87" s="95">
        <f t="shared" si="23"/>
        <v>0</v>
      </c>
      <c r="N87" s="87">
        <f>Feuil1!BM92</f>
        <v>16.286388888888901</v>
      </c>
      <c r="O87" s="88">
        <f>IF(A87="","",Feuil1!F92)</f>
        <v>1660.3125</v>
      </c>
      <c r="P87" s="95">
        <f t="shared" si="24"/>
        <v>101.9447902986474</v>
      </c>
      <c r="Q87" s="87">
        <f>Feuil1!BE92</f>
        <v>0</v>
      </c>
      <c r="R87" s="88">
        <f>Feuil1!BG92</f>
        <v>24</v>
      </c>
      <c r="S87" s="88">
        <f>IF(A87="","",Feuil1!G92)</f>
        <v>3005</v>
      </c>
      <c r="T87" s="96">
        <f t="shared" si="25"/>
        <v>125.20833333333333</v>
      </c>
      <c r="U87" s="87">
        <f>Feuil1!BC92</f>
        <v>12.4883333333333</v>
      </c>
      <c r="V87" s="88">
        <f>IF(A87="","",Feuil1!H92)</f>
        <v>1592</v>
      </c>
      <c r="W87" s="95">
        <f t="shared" si="26"/>
        <v>127.47898038168992</v>
      </c>
      <c r="X87" s="87">
        <f>Feuil1!BK92</f>
        <v>2.6913888888888899</v>
      </c>
      <c r="Y87" s="88">
        <f>IF(A87="","",Feuil1!I92)</f>
        <v>298</v>
      </c>
      <c r="Z87" s="95">
        <f t="shared" si="27"/>
        <v>110.72350087728347</v>
      </c>
      <c r="AA87" s="87">
        <f>Feuil1!BJ92</f>
        <v>9.4191666666666691</v>
      </c>
      <c r="AB87" s="88">
        <f>IF(A87="","",Feuil1!J92)</f>
        <v>565</v>
      </c>
      <c r="AC87" s="95">
        <f t="shared" si="28"/>
        <v>59.984075024329812</v>
      </c>
      <c r="AD87" s="87">
        <f>Feuil1!BI92</f>
        <v>0</v>
      </c>
      <c r="AE87" s="88">
        <f>IF(A87="","",Feuil1!K92)</f>
        <v>0</v>
      </c>
      <c r="AF87" s="95">
        <f t="shared" si="29"/>
        <v>0</v>
      </c>
      <c r="AG87" s="91">
        <f t="shared" si="18"/>
        <v>14207.0625</v>
      </c>
      <c r="AH87" s="85">
        <f>IF(Feuil1!L92=0,"",Feuil1!L92)</f>
        <v>14130</v>
      </c>
      <c r="AI87" s="97">
        <f t="shared" si="19"/>
        <v>77.0625</v>
      </c>
      <c r="AJ87" s="87">
        <f>IF(A87="","",Feuil1!M92)</f>
        <v>7938</v>
      </c>
      <c r="AK87" s="88">
        <f>IF(A87="","",Feuil1!N92)</f>
        <v>0</v>
      </c>
      <c r="AL87" s="88">
        <f>IF(A87="","",Feuil1!O92)</f>
        <v>4219</v>
      </c>
      <c r="AM87" s="88">
        <f>IF(A87="","",Feuil1!P92)</f>
        <v>2915</v>
      </c>
      <c r="AN87" s="89">
        <f>IF(A87="","",Feuil1!Q92)</f>
        <v>1318</v>
      </c>
      <c r="AO87" s="90">
        <f t="shared" si="16"/>
        <v>13754</v>
      </c>
      <c r="AP87" s="91">
        <f t="shared" si="15"/>
        <v>376</v>
      </c>
      <c r="AQ87" s="92">
        <f>IF(C87="","",Feuil1!S92)</f>
        <v>0</v>
      </c>
      <c r="AR87" s="92">
        <f>IF(F87="","",Feuil1!T92)</f>
        <v>0</v>
      </c>
      <c r="AS87" s="93">
        <v>14990</v>
      </c>
      <c r="AT87" s="88">
        <f>+AVERAGE($AS$5:AS87)</f>
        <v>15415.481927710844</v>
      </c>
    </row>
    <row r="88" spans="1:46" s="6" customFormat="1" ht="12.75">
      <c r="A88" s="94">
        <f>IF(Feuil1!A93="","",Feuil1!A93)</f>
        <v>45010</v>
      </c>
      <c r="B88" s="87">
        <f>Feuil1!BA93</f>
        <v>24</v>
      </c>
      <c r="C88" s="88">
        <f>IF(A88="","",Feuil1!B93)</f>
        <v>1973</v>
      </c>
      <c r="D88" s="95">
        <f t="shared" si="20"/>
        <v>82.208333333333329</v>
      </c>
      <c r="E88" s="87">
        <f>Feuil1!BB93</f>
        <v>22.6316666666667</v>
      </c>
      <c r="F88" s="88">
        <f>IF(A88="","",Feuil1!C93)</f>
        <v>2136</v>
      </c>
      <c r="G88" s="95">
        <f t="shared" si="21"/>
        <v>94.381029530893159</v>
      </c>
      <c r="H88" s="87">
        <f>Feuil1!AZ93</f>
        <v>18.703611111111101</v>
      </c>
      <c r="I88" s="88">
        <f>IF(A88="","",Feuil1!D93)</f>
        <v>2821.25</v>
      </c>
      <c r="J88" s="95">
        <f t="shared" si="22"/>
        <v>150.83985564284978</v>
      </c>
      <c r="K88" s="87">
        <f>Feuil1!BL93</f>
        <v>0</v>
      </c>
      <c r="L88" s="88">
        <f t="shared" si="17"/>
        <v>0</v>
      </c>
      <c r="M88" s="95">
        <f t="shared" si="23"/>
        <v>0</v>
      </c>
      <c r="N88" s="87">
        <f>Feuil1!BM93</f>
        <v>14.5705555555556</v>
      </c>
      <c r="O88" s="88">
        <f>IF(A88="","",Feuil1!F93)</f>
        <v>1483.5</v>
      </c>
      <c r="P88" s="95">
        <f t="shared" si="24"/>
        <v>101.81492355206436</v>
      </c>
      <c r="Q88" s="87">
        <f>Feuil1!BE93</f>
        <v>0</v>
      </c>
      <c r="R88" s="88">
        <f>Feuil1!BG93</f>
        <v>24</v>
      </c>
      <c r="S88" s="88">
        <f>IF(A88="","",Feuil1!G93)</f>
        <v>3008</v>
      </c>
      <c r="T88" s="96">
        <f t="shared" si="25"/>
        <v>125.33333333333333</v>
      </c>
      <c r="U88" s="87">
        <f>Feuil1!BC93</f>
        <v>11.1244444444444</v>
      </c>
      <c r="V88" s="88">
        <f>IF(A88="","",Feuil1!H93)</f>
        <v>1418</v>
      </c>
      <c r="W88" s="95">
        <f t="shared" si="26"/>
        <v>127.46703955253747</v>
      </c>
      <c r="X88" s="87">
        <f>Feuil1!BK93</f>
        <v>5.4713888888888897</v>
      </c>
      <c r="Y88" s="88">
        <f>IF(A88="","",Feuil1!I93)</f>
        <v>614</v>
      </c>
      <c r="Z88" s="95">
        <f t="shared" si="27"/>
        <v>112.22013504594607</v>
      </c>
      <c r="AA88" s="87">
        <f>Feuil1!BJ93</f>
        <v>8.7966666666666704</v>
      </c>
      <c r="AB88" s="88">
        <f>IF(A88="","",Feuil1!J93)</f>
        <v>526</v>
      </c>
      <c r="AC88" s="95">
        <f t="shared" si="28"/>
        <v>59.795377036756321</v>
      </c>
      <c r="AD88" s="87">
        <f>Feuil1!BI93</f>
        <v>0</v>
      </c>
      <c r="AE88" s="88">
        <f>IF(A88="","",Feuil1!K93)</f>
        <v>0</v>
      </c>
      <c r="AF88" s="95">
        <f t="shared" si="29"/>
        <v>0</v>
      </c>
      <c r="AG88" s="91">
        <f t="shared" si="18"/>
        <v>13979.75</v>
      </c>
      <c r="AH88" s="85">
        <f>IF(Feuil1!L93=0,"",Feuil1!L93)</f>
        <v>13900</v>
      </c>
      <c r="AI88" s="97">
        <f t="shared" si="19"/>
        <v>79.75</v>
      </c>
      <c r="AJ88" s="87">
        <f>IF(A88="","",Feuil1!M93)</f>
        <v>8069</v>
      </c>
      <c r="AK88" s="88">
        <f>IF(A88="","",Feuil1!N93)</f>
        <v>0</v>
      </c>
      <c r="AL88" s="88">
        <f>IF(A88="","",Feuil1!O93)</f>
        <v>4199</v>
      </c>
      <c r="AM88" s="88">
        <f>IF(A88="","",Feuil1!P93)</f>
        <v>2806</v>
      </c>
      <c r="AN88" s="89">
        <f>IF(A88="","",Feuil1!Q93)</f>
        <v>1554</v>
      </c>
      <c r="AO88" s="90">
        <f t="shared" ref="AO88:AO151" si="30">IF(AH88="","",AJ88+AK88+AL88+AM88-AN88)</f>
        <v>13520</v>
      </c>
      <c r="AP88" s="91">
        <f t="shared" ref="AP88:AP151" si="31">IF(AH88="","",AH88-AO88)</f>
        <v>380</v>
      </c>
      <c r="AQ88" s="92">
        <f>IF(C88="","",Feuil1!S93)</f>
        <v>0</v>
      </c>
      <c r="AR88" s="92">
        <f>IF(F88="","",Feuil1!T93)</f>
        <v>0</v>
      </c>
      <c r="AS88" s="93">
        <v>15530</v>
      </c>
      <c r="AT88" s="88">
        <f>+AVERAGE($AS$5:AS88)</f>
        <v>15416.845238095239</v>
      </c>
    </row>
    <row r="89" spans="1:46" s="6" customFormat="1" ht="12.75">
      <c r="A89" s="94">
        <f>IF(Feuil1!A94="","",Feuil1!A94)</f>
        <v>45011</v>
      </c>
      <c r="B89" s="87">
        <f>Feuil1!BA94</f>
        <v>24</v>
      </c>
      <c r="C89" s="88">
        <f>IF(A89="","",Feuil1!B94)</f>
        <v>1890</v>
      </c>
      <c r="D89" s="95">
        <f t="shared" si="20"/>
        <v>78.75</v>
      </c>
      <c r="E89" s="87">
        <f>Feuil1!BB94</f>
        <v>22.178888888888899</v>
      </c>
      <c r="F89" s="88">
        <f>IF(A89="","",Feuil1!C94)</f>
        <v>2000</v>
      </c>
      <c r="G89" s="95">
        <f t="shared" si="21"/>
        <v>90.175842893642567</v>
      </c>
      <c r="H89" s="87">
        <f>Feuil1!AZ94</f>
        <v>18.8194444444444</v>
      </c>
      <c r="I89" s="88">
        <f>IF(A89="","",Feuil1!D94)</f>
        <v>2693.25</v>
      </c>
      <c r="J89" s="95">
        <f t="shared" si="22"/>
        <v>143.10996309963133</v>
      </c>
      <c r="K89" s="87">
        <f>Feuil1!BL94</f>
        <v>0</v>
      </c>
      <c r="L89" s="88">
        <f t="shared" si="17"/>
        <v>0</v>
      </c>
      <c r="M89" s="95">
        <f t="shared" si="23"/>
        <v>0</v>
      </c>
      <c r="N89" s="87">
        <f>Feuil1!BM94</f>
        <v>14.023055555555599</v>
      </c>
      <c r="O89" s="88">
        <f>IF(A89="","",Feuil1!F94)</f>
        <v>1428.6875</v>
      </c>
      <c r="P89" s="95">
        <f t="shared" si="24"/>
        <v>101.88132638710029</v>
      </c>
      <c r="Q89" s="87">
        <f>Feuil1!BE94</f>
        <v>0</v>
      </c>
      <c r="R89" s="88">
        <f>Feuil1!BG94</f>
        <v>24</v>
      </c>
      <c r="S89" s="88">
        <f>IF(A89="","",Feuil1!G94)</f>
        <v>2885</v>
      </c>
      <c r="T89" s="96">
        <f t="shared" si="25"/>
        <v>120.20833333333333</v>
      </c>
      <c r="U89" s="87">
        <f>Feuil1!BC94</f>
        <v>10.671388888888901</v>
      </c>
      <c r="V89" s="88">
        <f>IF(A89="","",Feuil1!H94)</f>
        <v>1360</v>
      </c>
      <c r="W89" s="95">
        <f t="shared" si="26"/>
        <v>127.44357966525222</v>
      </c>
      <c r="X89" s="87">
        <f>Feuil1!BK94</f>
        <v>3.29416666666667</v>
      </c>
      <c r="Y89" s="88">
        <f>IF(A89="","",Feuil1!I94)</f>
        <v>368</v>
      </c>
      <c r="Z89" s="95">
        <f t="shared" si="27"/>
        <v>111.71262332405756</v>
      </c>
      <c r="AA89" s="87">
        <f>Feuil1!BJ94</f>
        <v>5.9130555555555597</v>
      </c>
      <c r="AB89" s="88">
        <f>IF(A89="","",Feuil1!J94)</f>
        <v>352</v>
      </c>
      <c r="AC89" s="95">
        <f t="shared" si="28"/>
        <v>59.529290177103356</v>
      </c>
      <c r="AD89" s="87">
        <f>Feuil1!BI94</f>
        <v>0</v>
      </c>
      <c r="AE89" s="88">
        <f>IF(A89="","",Feuil1!K94)</f>
        <v>0</v>
      </c>
      <c r="AF89" s="95">
        <f t="shared" si="29"/>
        <v>0</v>
      </c>
      <c r="AG89" s="91">
        <f t="shared" si="18"/>
        <v>12976.9375</v>
      </c>
      <c r="AH89" s="85">
        <f>IF(Feuil1!L94=0,"",Feuil1!L94)</f>
        <v>12900</v>
      </c>
      <c r="AI89" s="97">
        <f t="shared" si="19"/>
        <v>76.9375</v>
      </c>
      <c r="AJ89" s="87">
        <f>IF(A89="","",Feuil1!M94)</f>
        <v>6933</v>
      </c>
      <c r="AK89" s="88">
        <f>IF(A89="","",Feuil1!N94)</f>
        <v>0</v>
      </c>
      <c r="AL89" s="88">
        <f>IF(A89="","",Feuil1!O94)</f>
        <v>4002</v>
      </c>
      <c r="AM89" s="88">
        <f>IF(A89="","",Feuil1!P94)</f>
        <v>3172</v>
      </c>
      <c r="AN89" s="89">
        <f>IF(A89="","",Feuil1!Q94)</f>
        <v>1530</v>
      </c>
      <c r="AO89" s="90">
        <f t="shared" si="30"/>
        <v>12577</v>
      </c>
      <c r="AP89" s="91">
        <f t="shared" si="31"/>
        <v>323</v>
      </c>
      <c r="AQ89" s="92">
        <f>IF(C89="","",Feuil1!S94)</f>
        <v>0.199951171875</v>
      </c>
      <c r="AR89" s="92">
        <f>IF(F89="","",Feuil1!T94)</f>
        <v>9</v>
      </c>
      <c r="AS89" s="93">
        <v>15760</v>
      </c>
      <c r="AT89" s="88">
        <f>+AVERAGE($AS$5:AS89)</f>
        <v>15420.882352941177</v>
      </c>
    </row>
    <row r="90" spans="1:46" s="6" customFormat="1" ht="12.75">
      <c r="A90" s="94">
        <f>IF(Feuil1!A95="","",Feuil1!A95)</f>
        <v>45012</v>
      </c>
      <c r="B90" s="87">
        <f>Feuil1!BA95</f>
        <v>24</v>
      </c>
      <c r="C90" s="88">
        <f>IF(A90="","",Feuil1!B95)</f>
        <v>1973</v>
      </c>
      <c r="D90" s="95">
        <f t="shared" si="20"/>
        <v>82.208333333333329</v>
      </c>
      <c r="E90" s="87">
        <f>Feuil1!BB95</f>
        <v>22.599166666666701</v>
      </c>
      <c r="F90" s="88">
        <f>IF(A90="","",Feuil1!C95)</f>
        <v>2131</v>
      </c>
      <c r="G90" s="95">
        <f t="shared" si="21"/>
        <v>94.29551237139998</v>
      </c>
      <c r="H90" s="87">
        <f>Feuil1!AZ95</f>
        <v>18.731111111111101</v>
      </c>
      <c r="I90" s="88">
        <f>IF(A90="","",Feuil1!D95)</f>
        <v>2835</v>
      </c>
      <c r="J90" s="95">
        <f t="shared" si="22"/>
        <v>151.35247360303723</v>
      </c>
      <c r="K90" s="87">
        <f>Feuil1!BL95</f>
        <v>0</v>
      </c>
      <c r="L90" s="88">
        <f t="shared" si="17"/>
        <v>0</v>
      </c>
      <c r="M90" s="95">
        <f t="shared" si="23"/>
        <v>0</v>
      </c>
      <c r="N90" s="87">
        <f>Feuil1!BM95</f>
        <v>15.765277777777801</v>
      </c>
      <c r="O90" s="88">
        <f>IF(A90="","",Feuil1!F95)</f>
        <v>1608.3125</v>
      </c>
      <c r="P90" s="95">
        <f t="shared" si="24"/>
        <v>102.01612192758333</v>
      </c>
      <c r="Q90" s="87">
        <f>Feuil1!BE95</f>
        <v>0</v>
      </c>
      <c r="R90" s="88">
        <f>Feuil1!BG95</f>
        <v>24</v>
      </c>
      <c r="S90" s="88">
        <f>IF(A90="","",Feuil1!G95)</f>
        <v>3013</v>
      </c>
      <c r="T90" s="96">
        <f t="shared" si="25"/>
        <v>125.54166666666667</v>
      </c>
      <c r="U90" s="87">
        <f>Feuil1!BC95</f>
        <v>12.1013888888889</v>
      </c>
      <c r="V90" s="88">
        <f>IF(A90="","",Feuil1!H95)</f>
        <v>1544</v>
      </c>
      <c r="W90" s="95">
        <f t="shared" si="26"/>
        <v>127.58866062205887</v>
      </c>
      <c r="X90" s="87">
        <f>Feuil1!BK95</f>
        <v>3.23555555555556</v>
      </c>
      <c r="Y90" s="88">
        <f>IF(A90="","",Feuil1!I95)</f>
        <v>363</v>
      </c>
      <c r="Z90" s="95">
        <f t="shared" si="27"/>
        <v>112.19093406593392</v>
      </c>
      <c r="AA90" s="87">
        <f>Feuil1!BJ95</f>
        <v>9.0869444444444394</v>
      </c>
      <c r="AB90" s="88">
        <f>IF(A90="","",Feuil1!J95)</f>
        <v>544</v>
      </c>
      <c r="AC90" s="95">
        <f t="shared" si="28"/>
        <v>59.866108274997742</v>
      </c>
      <c r="AD90" s="87">
        <f>Feuil1!BI95</f>
        <v>0</v>
      </c>
      <c r="AE90" s="88">
        <f>IF(A90="","",Feuil1!K95)</f>
        <v>0</v>
      </c>
      <c r="AF90" s="95">
        <f t="shared" si="29"/>
        <v>0</v>
      </c>
      <c r="AG90" s="91">
        <f t="shared" si="18"/>
        <v>14011.3125</v>
      </c>
      <c r="AH90" s="85">
        <f>IF(Feuil1!L95=0,"",Feuil1!L95)</f>
        <v>13930</v>
      </c>
      <c r="AI90" s="97">
        <f t="shared" si="19"/>
        <v>81.3125</v>
      </c>
      <c r="AJ90" s="87">
        <f>IF(A90="","",Feuil1!M95)</f>
        <v>7816</v>
      </c>
      <c r="AK90" s="88">
        <f>IF(A90="","",Feuil1!N95)</f>
        <v>0</v>
      </c>
      <c r="AL90" s="88">
        <f>IF(A90="","",Feuil1!O95)</f>
        <v>4250</v>
      </c>
      <c r="AM90" s="88">
        <f>IF(A90="","",Feuil1!P95)</f>
        <v>2923</v>
      </c>
      <c r="AN90" s="89">
        <f>IF(A90="","",Feuil1!Q95)</f>
        <v>1457</v>
      </c>
      <c r="AO90" s="90">
        <f t="shared" si="30"/>
        <v>13532</v>
      </c>
      <c r="AP90" s="91">
        <f t="shared" si="31"/>
        <v>398</v>
      </c>
      <c r="AQ90" s="92">
        <f>IF(C90="","",Feuil1!S95)</f>
        <v>0</v>
      </c>
      <c r="AR90" s="92">
        <f>IF(F90="","",Feuil1!T95)</f>
        <v>7.800048828125</v>
      </c>
      <c r="AS90" s="93">
        <v>14450</v>
      </c>
      <c r="AT90" s="88">
        <f>+AVERAGE($AS$5:AS90)</f>
        <v>15409.593023255815</v>
      </c>
    </row>
    <row r="91" spans="1:46" s="6" customFormat="1" ht="12.75">
      <c r="A91" s="94">
        <f>IF(Feuil1!A96="","",Feuil1!A96)</f>
        <v>45013</v>
      </c>
      <c r="B91" s="87">
        <f>Feuil1!BA96</f>
        <v>16.467777777777801</v>
      </c>
      <c r="C91" s="88">
        <f>IF(A91="","",Feuil1!B96)</f>
        <v>1356</v>
      </c>
      <c r="D91" s="95">
        <f t="shared" si="20"/>
        <v>82.342621955333527</v>
      </c>
      <c r="E91" s="87">
        <f>Feuil1!BB96</f>
        <v>22.1816666666667</v>
      </c>
      <c r="F91" s="88">
        <f>IF(A91="","",Feuil1!C96)</f>
        <v>2093</v>
      </c>
      <c r="G91" s="95">
        <f t="shared" si="21"/>
        <v>94.357201893455411</v>
      </c>
      <c r="H91" s="87">
        <f>Feuil1!AZ96</f>
        <v>19.575277777777799</v>
      </c>
      <c r="I91" s="88">
        <f>IF(A91="","",Feuil1!D96)</f>
        <v>2975.25</v>
      </c>
      <c r="J91" s="95">
        <f t="shared" si="22"/>
        <v>151.99018035787753</v>
      </c>
      <c r="K91" s="87">
        <f>Feuil1!BL96</f>
        <v>0</v>
      </c>
      <c r="L91" s="88">
        <f t="shared" si="17"/>
        <v>0</v>
      </c>
      <c r="M91" s="95">
        <f t="shared" si="23"/>
        <v>0</v>
      </c>
      <c r="N91" s="87">
        <f>Feuil1!BM96</f>
        <v>16.678055555555598</v>
      </c>
      <c r="O91" s="88">
        <f>IF(A91="","",Feuil1!F96)</f>
        <v>1702.6875</v>
      </c>
      <c r="P91" s="95">
        <f t="shared" si="24"/>
        <v>102.09148748355264</v>
      </c>
      <c r="Q91" s="87">
        <f>Feuil1!BE96</f>
        <v>2.5744444444444401</v>
      </c>
      <c r="R91" s="88">
        <f>Feuil1!BG96</f>
        <v>24</v>
      </c>
      <c r="S91" s="88">
        <f>IF(A91="","",Feuil1!G96)</f>
        <v>3336</v>
      </c>
      <c r="T91" s="96">
        <f t="shared" si="25"/>
        <v>125.53413889701889</v>
      </c>
      <c r="U91" s="87">
        <f>Feuil1!BC96</f>
        <v>13.978055555555599</v>
      </c>
      <c r="V91" s="88">
        <f>IF(A91="","",Feuil1!H96)</f>
        <v>1781</v>
      </c>
      <c r="W91" s="95">
        <f t="shared" si="26"/>
        <v>127.41400210647602</v>
      </c>
      <c r="X91" s="87">
        <f>Feuil1!BK96</f>
        <v>4.5272222222222203</v>
      </c>
      <c r="Y91" s="88">
        <f>IF(A91="","",Feuil1!I96)</f>
        <v>512</v>
      </c>
      <c r="Z91" s="95">
        <f t="shared" si="27"/>
        <v>113.09363112038292</v>
      </c>
      <c r="AA91" s="87">
        <f>Feuil1!BJ96</f>
        <v>9.9619444444444394</v>
      </c>
      <c r="AB91" s="88">
        <f>IF(A91="","",Feuil1!J96)</f>
        <v>594</v>
      </c>
      <c r="AC91" s="95">
        <f t="shared" si="28"/>
        <v>59.626913532052562</v>
      </c>
      <c r="AD91" s="87">
        <f>Feuil1!BI96</f>
        <v>0</v>
      </c>
      <c r="AE91" s="88">
        <f>IF(A91="","",Feuil1!K96)</f>
        <v>0</v>
      </c>
      <c r="AF91" s="95">
        <f t="shared" si="29"/>
        <v>0</v>
      </c>
      <c r="AG91" s="91">
        <f t="shared" si="18"/>
        <v>14349.9375</v>
      </c>
      <c r="AH91" s="85">
        <f>IF(Feuil1!L96=0,"",Feuil1!L96)</f>
        <v>14270</v>
      </c>
      <c r="AI91" s="97">
        <f t="shared" si="19"/>
        <v>79.9375</v>
      </c>
      <c r="AJ91" s="87">
        <f>IF(A91="","",Feuil1!M96)</f>
        <v>8243</v>
      </c>
      <c r="AK91" s="88">
        <f>IF(A91="","",Feuil1!N96)</f>
        <v>0</v>
      </c>
      <c r="AL91" s="88">
        <f>IF(A91="","",Feuil1!O96)</f>
        <v>4250</v>
      </c>
      <c r="AM91" s="88">
        <f>IF(A91="","",Feuil1!P96)</f>
        <v>2882</v>
      </c>
      <c r="AN91" s="89">
        <f>IF(A91="","",Feuil1!Q96)</f>
        <v>1515</v>
      </c>
      <c r="AO91" s="90">
        <f t="shared" si="30"/>
        <v>13860</v>
      </c>
      <c r="AP91" s="91">
        <f t="shared" si="31"/>
        <v>410</v>
      </c>
      <c r="AQ91" s="92">
        <f>IF(C91="","",Feuil1!S96)</f>
        <v>0.5999755859375</v>
      </c>
      <c r="AR91" s="92">
        <f>IF(F91="","",Feuil1!T96)</f>
        <v>0</v>
      </c>
      <c r="AS91" s="93">
        <v>15230</v>
      </c>
      <c r="AT91" s="88">
        <f>+AVERAGE($AS$5:AS91)</f>
        <v>15407.528735632184</v>
      </c>
    </row>
    <row r="92" spans="1:46" s="6" customFormat="1" ht="12.75">
      <c r="A92" s="94">
        <f>IF(Feuil1!A97="","",Feuil1!A97)</f>
        <v>45014</v>
      </c>
      <c r="B92" s="87">
        <f>Feuil1!BA97</f>
        <v>0</v>
      </c>
      <c r="C92" s="88">
        <f>IF(A92="","",Feuil1!B97)</f>
        <v>0</v>
      </c>
      <c r="D92" s="95">
        <f t="shared" si="20"/>
        <v>0</v>
      </c>
      <c r="E92" s="87">
        <f>Feuil1!BB97</f>
        <v>24</v>
      </c>
      <c r="F92" s="88">
        <f>IF(A92="","",Feuil1!C97)</f>
        <v>2248</v>
      </c>
      <c r="G92" s="95">
        <f t="shared" si="21"/>
        <v>93.666666666666671</v>
      </c>
      <c r="H92" s="87">
        <f>Feuil1!AZ97</f>
        <v>21.5275</v>
      </c>
      <c r="I92" s="88">
        <f>IF(A92="","",Feuil1!D97)</f>
        <v>3290.5</v>
      </c>
      <c r="J92" s="95">
        <f t="shared" si="22"/>
        <v>152.85100452909069</v>
      </c>
      <c r="K92" s="87">
        <f>Feuil1!BL97</f>
        <v>0</v>
      </c>
      <c r="L92" s="88">
        <f t="shared" si="17"/>
        <v>0</v>
      </c>
      <c r="M92" s="95">
        <f t="shared" si="23"/>
        <v>0</v>
      </c>
      <c r="N92" s="87">
        <f>Feuil1!BM97</f>
        <v>18.7702777777778</v>
      </c>
      <c r="O92" s="88">
        <f>IF(A92="","",Feuil1!F97)</f>
        <v>1915.6875</v>
      </c>
      <c r="P92" s="95">
        <f t="shared" si="24"/>
        <v>102.05962440619763</v>
      </c>
      <c r="Q92" s="87">
        <f>Feuil1!BE97</f>
        <v>4.7163888888888899</v>
      </c>
      <c r="R92" s="88">
        <f>Feuil1!BG97</f>
        <v>23.674444444444401</v>
      </c>
      <c r="S92" s="88">
        <f>IF(A92="","",Feuil1!G97)</f>
        <v>3567</v>
      </c>
      <c r="T92" s="96">
        <f t="shared" si="25"/>
        <v>125.63914408993531</v>
      </c>
      <c r="U92" s="87">
        <f>Feuil1!BC97</f>
        <v>15.6155555555556</v>
      </c>
      <c r="V92" s="88">
        <f>IF(A92="","",Feuil1!H97)</f>
        <v>1996</v>
      </c>
      <c r="W92" s="95">
        <f t="shared" si="26"/>
        <v>127.8212608510029</v>
      </c>
      <c r="X92" s="87">
        <f>Feuil1!BK97</f>
        <v>8.5294444444444402</v>
      </c>
      <c r="Y92" s="88">
        <f>IF(A92="","",Feuil1!I97)</f>
        <v>965</v>
      </c>
      <c r="Z92" s="95">
        <f t="shared" si="27"/>
        <v>113.13749755748069</v>
      </c>
      <c r="AA92" s="87">
        <f>Feuil1!BJ97</f>
        <v>12.2366666666667</v>
      </c>
      <c r="AB92" s="88">
        <f>IF(A92="","",Feuil1!J97)</f>
        <v>731</v>
      </c>
      <c r="AC92" s="95">
        <f t="shared" si="28"/>
        <v>59.738490874420975</v>
      </c>
      <c r="AD92" s="87">
        <f>Feuil1!BI97</f>
        <v>0</v>
      </c>
      <c r="AE92" s="88">
        <f>IF(A92="","",Feuil1!K97)</f>
        <v>0</v>
      </c>
      <c r="AF92" s="95">
        <f t="shared" si="29"/>
        <v>0</v>
      </c>
      <c r="AG92" s="91">
        <f t="shared" si="18"/>
        <v>14713.1875</v>
      </c>
      <c r="AH92" s="85">
        <f>IF(Feuil1!L97=0,"",Feuil1!L97)</f>
        <v>14610</v>
      </c>
      <c r="AI92" s="97">
        <f t="shared" si="19"/>
        <v>103.1875</v>
      </c>
      <c r="AJ92" s="87">
        <f>IF(A92="","",Feuil1!M97)</f>
        <v>8123</v>
      </c>
      <c r="AK92" s="88">
        <f>IF(A92="","",Feuil1!N97)</f>
        <v>0</v>
      </c>
      <c r="AL92" s="88">
        <f>IF(A92="","",Feuil1!O97)</f>
        <v>4378</v>
      </c>
      <c r="AM92" s="88">
        <f>IF(A92="","",Feuil1!P97)</f>
        <v>3242</v>
      </c>
      <c r="AN92" s="89">
        <f>IF(A92="","",Feuil1!Q97)</f>
        <v>1552</v>
      </c>
      <c r="AO92" s="90">
        <f t="shared" si="30"/>
        <v>14191</v>
      </c>
      <c r="AP92" s="91">
        <f t="shared" si="31"/>
        <v>419</v>
      </c>
      <c r="AQ92" s="92">
        <f>IF(C92="","",Feuil1!S97)</f>
        <v>0.5999755859375</v>
      </c>
      <c r="AR92" s="92">
        <f>IF(F92="","",Feuil1!T97)</f>
        <v>0</v>
      </c>
      <c r="AS92" s="93">
        <v>14850</v>
      </c>
      <c r="AT92" s="88">
        <f>+AVERAGE($AS$5:AS92)</f>
        <v>15401.193181818182</v>
      </c>
    </row>
    <row r="93" spans="1:46" s="6" customFormat="1" ht="12.75">
      <c r="A93" s="94">
        <f>IF(Feuil1!A98="","",Feuil1!A98)</f>
        <v>45015</v>
      </c>
      <c r="B93" s="87">
        <f>Feuil1!BA98</f>
        <v>14.0236111111111</v>
      </c>
      <c r="C93" s="88">
        <f>IF(A93="","",Feuil1!B98)</f>
        <v>1151</v>
      </c>
      <c r="D93" s="95">
        <f t="shared" si="20"/>
        <v>82.075864118054938</v>
      </c>
      <c r="E93" s="87">
        <f>Feuil1!BB98</f>
        <v>24</v>
      </c>
      <c r="F93" s="88">
        <f>IF(A93="","",Feuil1!C98)</f>
        <v>2236</v>
      </c>
      <c r="G93" s="95">
        <f t="shared" si="21"/>
        <v>93.166666666666671</v>
      </c>
      <c r="H93" s="87">
        <f>Feuil1!AZ98</f>
        <v>21.414722222222199</v>
      </c>
      <c r="I93" s="88">
        <f>IF(A93="","",Feuil1!D98)</f>
        <v>3250.5</v>
      </c>
      <c r="J93" s="95">
        <f t="shared" si="22"/>
        <v>151.78810008690817</v>
      </c>
      <c r="K93" s="87">
        <f>Feuil1!BL98</f>
        <v>0</v>
      </c>
      <c r="L93" s="88">
        <f t="shared" si="17"/>
        <v>0</v>
      </c>
      <c r="M93" s="95">
        <f t="shared" si="23"/>
        <v>0</v>
      </c>
      <c r="N93" s="87">
        <f>Feuil1!BM98</f>
        <v>18.2297222222222</v>
      </c>
      <c r="O93" s="88">
        <f>IF(A93="","",Feuil1!F98)</f>
        <v>1858.625</v>
      </c>
      <c r="P93" s="95">
        <f t="shared" si="24"/>
        <v>101.95574992000256</v>
      </c>
      <c r="Q93" s="87">
        <f>Feuil1!BE98</f>
        <v>1.7405555555555601</v>
      </c>
      <c r="R93" s="88">
        <f>Feuil1!BG98</f>
        <v>24</v>
      </c>
      <c r="S93" s="88">
        <f>IF(A93="","",Feuil1!G98)</f>
        <v>3237</v>
      </c>
      <c r="T93" s="96">
        <f t="shared" si="25"/>
        <v>125.7548615457665</v>
      </c>
      <c r="U93" s="87">
        <f>Feuil1!BC98</f>
        <v>12.8711111111111</v>
      </c>
      <c r="V93" s="88">
        <f>IF(A93="","",Feuil1!H98)</f>
        <v>1809</v>
      </c>
      <c r="W93" s="95">
        <f t="shared" si="26"/>
        <v>140.54730662983437</v>
      </c>
      <c r="X93" s="87">
        <f>Feuil1!BK98</f>
        <v>0</v>
      </c>
      <c r="Y93" s="88">
        <f>IF(A93="","",Feuil1!I98)</f>
        <v>0</v>
      </c>
      <c r="Z93" s="95">
        <f t="shared" si="27"/>
        <v>0</v>
      </c>
      <c r="AA93" s="87">
        <f>Feuil1!BJ98</f>
        <v>8.8213888888888903</v>
      </c>
      <c r="AB93" s="88">
        <f>IF(A93="","",Feuil1!J98)</f>
        <v>526</v>
      </c>
      <c r="AC93" s="95">
        <f t="shared" si="28"/>
        <v>59.627798595585219</v>
      </c>
      <c r="AD93" s="87">
        <f>Feuil1!BI98</f>
        <v>6.2577777777777799</v>
      </c>
      <c r="AE93" s="88">
        <f>IF(A93="","",Feuil1!K98)</f>
        <v>404</v>
      </c>
      <c r="AF93" s="95">
        <f t="shared" si="29"/>
        <v>64.559659090909065</v>
      </c>
      <c r="AG93" s="91">
        <f t="shared" si="18"/>
        <v>14472.125</v>
      </c>
      <c r="AH93" s="85">
        <f>IF(Feuil1!L98=0,"",Feuil1!L98)</f>
        <v>14380</v>
      </c>
      <c r="AI93" s="97">
        <f t="shared" si="19"/>
        <v>92.125</v>
      </c>
      <c r="AJ93" s="87">
        <f>IF(A93="","",Feuil1!M98)</f>
        <v>8350</v>
      </c>
      <c r="AK93" s="88">
        <f>IF(A93="","",Feuil1!N98)</f>
        <v>0</v>
      </c>
      <c r="AL93" s="88">
        <f>IF(A93="","",Feuil1!O98)</f>
        <v>4303</v>
      </c>
      <c r="AM93" s="88">
        <f>IF(A93="","",Feuil1!P98)</f>
        <v>2877</v>
      </c>
      <c r="AN93" s="89">
        <f>IF(A93="","",Feuil1!Q98)</f>
        <v>1644</v>
      </c>
      <c r="AO93" s="90">
        <f t="shared" si="30"/>
        <v>13886</v>
      </c>
      <c r="AP93" s="91">
        <f t="shared" si="31"/>
        <v>494</v>
      </c>
      <c r="AQ93" s="92">
        <f>IF(C93="","",Feuil1!S98)</f>
        <v>0.800048828125</v>
      </c>
      <c r="AR93" s="92">
        <f>IF(F93="","",Feuil1!T98)</f>
        <v>0</v>
      </c>
      <c r="AS93" s="93">
        <v>14980</v>
      </c>
      <c r="AT93" s="88">
        <f>+AVERAGE($AS$5:AS93)</f>
        <v>15396.460674157302</v>
      </c>
    </row>
    <row r="94" spans="1:46" s="6" customFormat="1" ht="12.75">
      <c r="A94" s="94">
        <f>IF(Feuil1!A99="","",Feuil1!A99)</f>
        <v>45016</v>
      </c>
      <c r="B94" s="87">
        <f>Feuil1!BA99</f>
        <v>24</v>
      </c>
      <c r="C94" s="88">
        <f>IF(A94="","",Feuil1!B99)</f>
        <v>1977</v>
      </c>
      <c r="D94" s="95">
        <f t="shared" si="20"/>
        <v>82.375</v>
      </c>
      <c r="E94" s="87">
        <f>Feuil1!BB99</f>
        <v>22.636944444444399</v>
      </c>
      <c r="F94" s="88">
        <f>IF(A94="","",Feuil1!C99)</f>
        <v>2141</v>
      </c>
      <c r="G94" s="95">
        <f t="shared" si="21"/>
        <v>94.579902568318943</v>
      </c>
      <c r="H94" s="87">
        <f>Feuil1!AZ99</f>
        <v>19.344722222222199</v>
      </c>
      <c r="I94" s="88">
        <f>IF(A94="","",Feuil1!D99)</f>
        <v>2931.25</v>
      </c>
      <c r="J94" s="95">
        <f t="shared" si="22"/>
        <v>151.52711764621435</v>
      </c>
      <c r="K94" s="87">
        <f>Feuil1!BL99</f>
        <v>0</v>
      </c>
      <c r="L94" s="88">
        <f t="shared" si="17"/>
        <v>0</v>
      </c>
      <c r="M94" s="95">
        <f t="shared" si="23"/>
        <v>0</v>
      </c>
      <c r="N94" s="87">
        <f>Feuil1!BM99</f>
        <v>15.245277777777799</v>
      </c>
      <c r="O94" s="88">
        <f>IF(A94="","",Feuil1!F99)</f>
        <v>1554</v>
      </c>
      <c r="P94" s="95">
        <f t="shared" si="24"/>
        <v>101.9332033598745</v>
      </c>
      <c r="Q94" s="87">
        <f>Feuil1!BE99</f>
        <v>0</v>
      </c>
      <c r="R94" s="88">
        <f>Feuil1!BG99</f>
        <v>24</v>
      </c>
      <c r="S94" s="88">
        <f>IF(A94="","",Feuil1!G99)</f>
        <v>3029</v>
      </c>
      <c r="T94" s="96">
        <f t="shared" si="25"/>
        <v>126.20833333333333</v>
      </c>
      <c r="U94" s="87">
        <f>Feuil1!BC99</f>
        <v>11.6941666666667</v>
      </c>
      <c r="V94" s="88">
        <f>IF(A94="","",Feuil1!H99)</f>
        <v>1492</v>
      </c>
      <c r="W94" s="95">
        <f t="shared" si="26"/>
        <v>127.58497826551664</v>
      </c>
      <c r="X94" s="87">
        <f>Feuil1!BK99</f>
        <v>0</v>
      </c>
      <c r="Y94" s="88">
        <f>IF(A94="","",Feuil1!I99)</f>
        <v>0</v>
      </c>
      <c r="Z94" s="95">
        <f t="shared" si="27"/>
        <v>0</v>
      </c>
      <c r="AA94" s="87">
        <f>Feuil1!BJ99</f>
        <v>8.6063888888888904</v>
      </c>
      <c r="AB94" s="88">
        <f>IF(A94="","",Feuil1!J99)</f>
        <v>515</v>
      </c>
      <c r="AC94" s="95">
        <f t="shared" si="28"/>
        <v>59.839266694638987</v>
      </c>
      <c r="AD94" s="87">
        <f>Feuil1!BI99</f>
        <v>1.07416666666667</v>
      </c>
      <c r="AE94" s="88">
        <f>IF(A94="","",Feuil1!K99)</f>
        <v>69</v>
      </c>
      <c r="AF94" s="95">
        <f t="shared" si="29"/>
        <v>64.23584173778103</v>
      </c>
      <c r="AG94" s="91">
        <f t="shared" si="18"/>
        <v>13708.25</v>
      </c>
      <c r="AH94" s="85">
        <f>IF(Feuil1!L99=0,"",Feuil1!L99)</f>
        <v>13610</v>
      </c>
      <c r="AI94" s="97">
        <f t="shared" si="19"/>
        <v>98.25</v>
      </c>
      <c r="AJ94" s="87">
        <f>IF(A94="","",Feuil1!M99)</f>
        <v>7738</v>
      </c>
      <c r="AK94" s="88">
        <f>IF(A94="","",Feuil1!N99)</f>
        <v>0</v>
      </c>
      <c r="AL94" s="88">
        <f>IF(A94="","",Feuil1!O99)</f>
        <v>4034</v>
      </c>
      <c r="AM94" s="88">
        <f>IF(A94="","",Feuil1!P99)</f>
        <v>3000</v>
      </c>
      <c r="AN94" s="89">
        <f>IF(A94="","",Feuil1!Q99)</f>
        <v>1636</v>
      </c>
      <c r="AO94" s="90">
        <f t="shared" si="30"/>
        <v>13136</v>
      </c>
      <c r="AP94" s="91">
        <f t="shared" si="31"/>
        <v>474</v>
      </c>
      <c r="AQ94" s="92">
        <f>IF(C94="","",Feuil1!S99)</f>
        <v>0.4000244140625</v>
      </c>
      <c r="AR94" s="92">
        <f>IF(F94="","",Feuil1!T99)</f>
        <v>0</v>
      </c>
      <c r="AS94" s="93">
        <v>14820</v>
      </c>
      <c r="AT94" s="88">
        <f>+AVERAGE($AS$5:AS94)</f>
        <v>15390.055555555555</v>
      </c>
    </row>
    <row r="95" spans="1:46" s="6" customFormat="1" ht="12.75">
      <c r="A95" s="94">
        <f>IF(Feuil1!A100="","",Feuil1!A100)</f>
        <v>45017</v>
      </c>
      <c r="B95" s="87">
        <f>Feuil1!BA100</f>
        <v>24</v>
      </c>
      <c r="C95" s="88">
        <f>IF(A95="","",Feuil1!B100)</f>
        <v>1976</v>
      </c>
      <c r="D95" s="95">
        <f t="shared" si="20"/>
        <v>82.333333333333329</v>
      </c>
      <c r="E95" s="87">
        <f>Feuil1!BB100</f>
        <v>22.688333333333301</v>
      </c>
      <c r="F95" s="88">
        <f>IF(A95="","",Feuil1!C100)</f>
        <v>2147</v>
      </c>
      <c r="G95" s="95">
        <f t="shared" si="21"/>
        <v>94.63013296114022</v>
      </c>
      <c r="H95" s="87">
        <f>Feuil1!AZ100</f>
        <v>19.801666666666701</v>
      </c>
      <c r="I95" s="88">
        <f>IF(A95="","",Feuil1!D100)</f>
        <v>2999.5</v>
      </c>
      <c r="J95" s="95">
        <f t="shared" si="22"/>
        <v>151.47714838818254</v>
      </c>
      <c r="K95" s="87">
        <f>Feuil1!BL100</f>
        <v>0</v>
      </c>
      <c r="L95" s="88">
        <f t="shared" si="17"/>
        <v>0</v>
      </c>
      <c r="M95" s="95">
        <f t="shared" si="23"/>
        <v>0</v>
      </c>
      <c r="N95" s="87">
        <f>Feuil1!BM100</f>
        <v>15.589166666666699</v>
      </c>
      <c r="O95" s="88">
        <f>IF(A95="","",Feuil1!F100)</f>
        <v>1588.375</v>
      </c>
      <c r="P95" s="95">
        <f t="shared" si="24"/>
        <v>101.88966696958336</v>
      </c>
      <c r="Q95" s="87">
        <f>Feuil1!BE100</f>
        <v>0</v>
      </c>
      <c r="R95" s="88">
        <f>Feuil1!BG100</f>
        <v>24</v>
      </c>
      <c r="S95" s="88">
        <f>IF(A95="","",Feuil1!G100)</f>
        <v>3031</v>
      </c>
      <c r="T95" s="96">
        <f t="shared" si="25"/>
        <v>126.29166666666667</v>
      </c>
      <c r="U95" s="87">
        <f>Feuil1!BC100</f>
        <v>11.2527777777778</v>
      </c>
      <c r="V95" s="88">
        <f>IF(A95="","",Feuil1!H100)</f>
        <v>1436</v>
      </c>
      <c r="W95" s="95">
        <f t="shared" si="26"/>
        <v>127.61293507775834</v>
      </c>
      <c r="X95" s="87">
        <f>Feuil1!BK100</f>
        <v>0</v>
      </c>
      <c r="Y95" s="88">
        <f>IF(A95="","",Feuil1!I100)</f>
        <v>0</v>
      </c>
      <c r="Z95" s="95">
        <f t="shared" si="27"/>
        <v>0</v>
      </c>
      <c r="AA95" s="87">
        <f>Feuil1!BJ100</f>
        <v>5.9141666666666701</v>
      </c>
      <c r="AB95" s="88">
        <f>IF(A95="","",Feuil1!J100)</f>
        <v>352</v>
      </c>
      <c r="AC95" s="95">
        <f t="shared" si="28"/>
        <v>59.518106242074083</v>
      </c>
      <c r="AD95" s="87">
        <f>Feuil1!BI100</f>
        <v>1.49277777777778</v>
      </c>
      <c r="AE95" s="88">
        <f>IF(A95="","",Feuil1!K100)</f>
        <v>95</v>
      </c>
      <c r="AF95" s="95">
        <f t="shared" si="29"/>
        <v>63.639746929661236</v>
      </c>
      <c r="AG95" s="91">
        <f t="shared" si="18"/>
        <v>13624.875</v>
      </c>
      <c r="AH95" s="85">
        <f>IF(Feuil1!L100=0,"",Feuil1!L100)</f>
        <v>13530</v>
      </c>
      <c r="AI95" s="97">
        <f t="shared" si="19"/>
        <v>94.875</v>
      </c>
      <c r="AJ95" s="87">
        <f>IF(A95="","",Feuil1!M100)</f>
        <v>7479</v>
      </c>
      <c r="AK95" s="88">
        <f>IF(A95="","",Feuil1!N100)</f>
        <v>0</v>
      </c>
      <c r="AL95" s="88">
        <f>IF(A95="","",Feuil1!O100)</f>
        <v>4076</v>
      </c>
      <c r="AM95" s="88">
        <f>IF(A95="","",Feuil1!P100)</f>
        <v>3087</v>
      </c>
      <c r="AN95" s="89">
        <f>IF(A95="","",Feuil1!Q100)</f>
        <v>1563</v>
      </c>
      <c r="AO95" s="90">
        <f t="shared" si="30"/>
        <v>13079</v>
      </c>
      <c r="AP95" s="91">
        <f t="shared" si="31"/>
        <v>451</v>
      </c>
      <c r="AQ95" s="92">
        <f>IF(C95="","",Feuil1!S100)</f>
        <v>0.4000244140625</v>
      </c>
      <c r="AR95" s="92">
        <f>IF(F95="","",Feuil1!T100)</f>
        <v>11.39990234375</v>
      </c>
      <c r="AS95" s="93">
        <v>14510</v>
      </c>
      <c r="AT95" s="88">
        <f>+AVERAGE($AS$5:AS95)</f>
        <v>15380.384615384615</v>
      </c>
    </row>
    <row r="96" spans="1:46" s="6" customFormat="1" ht="12.75">
      <c r="A96" s="94">
        <f>IF(Feuil1!A101="","",Feuil1!A101)</f>
        <v>45018</v>
      </c>
      <c r="B96" s="87">
        <f>Feuil1!BA101</f>
        <v>24</v>
      </c>
      <c r="C96" s="88">
        <f>IF(A96="","",Feuil1!B101)</f>
        <v>1979</v>
      </c>
      <c r="D96" s="95">
        <f t="shared" si="20"/>
        <v>82.458333333333329</v>
      </c>
      <c r="E96" s="87">
        <f>Feuil1!BB101</f>
        <v>22.0980555555556</v>
      </c>
      <c r="F96" s="88">
        <f>IF(A96="","",Feuil1!C101)</f>
        <v>2098</v>
      </c>
      <c r="G96" s="95">
        <f t="shared" si="21"/>
        <v>94.94047993161773</v>
      </c>
      <c r="H96" s="87">
        <f>Feuil1!AZ101</f>
        <v>18.484444444444399</v>
      </c>
      <c r="I96" s="88">
        <f>IF(A96="","",Feuil1!D101)</f>
        <v>2812.25</v>
      </c>
      <c r="J96" s="95">
        <f t="shared" si="22"/>
        <v>152.14144025006047</v>
      </c>
      <c r="K96" s="87">
        <f>Feuil1!BL101</f>
        <v>0</v>
      </c>
      <c r="L96" s="88">
        <f t="shared" si="17"/>
        <v>0</v>
      </c>
      <c r="M96" s="95">
        <f t="shared" si="23"/>
        <v>0</v>
      </c>
      <c r="N96" s="87">
        <f>Feuil1!BM101</f>
        <v>13.0547222222222</v>
      </c>
      <c r="O96" s="88">
        <f>IF(A96="","",Feuil1!F101)</f>
        <v>1330.625</v>
      </c>
      <c r="P96" s="95">
        <f t="shared" si="24"/>
        <v>101.92671872672742</v>
      </c>
      <c r="Q96" s="87">
        <f>Feuil1!BE101</f>
        <v>0</v>
      </c>
      <c r="R96" s="88">
        <f>Feuil1!BG101</f>
        <v>24</v>
      </c>
      <c r="S96" s="88">
        <f>IF(A96="","",Feuil1!G101)</f>
        <v>3033</v>
      </c>
      <c r="T96" s="96">
        <f t="shared" si="25"/>
        <v>126.375</v>
      </c>
      <c r="U96" s="87">
        <f>Feuil1!BC101</f>
        <v>9.4005555555555596</v>
      </c>
      <c r="V96" s="88">
        <f>IF(A96="","",Feuil1!H101)</f>
        <v>1199</v>
      </c>
      <c r="W96" s="95">
        <f t="shared" si="26"/>
        <v>127.54565333018138</v>
      </c>
      <c r="X96" s="87">
        <f>Feuil1!BK101</f>
        <v>0</v>
      </c>
      <c r="Y96" s="88">
        <f>IF(A96="","",Feuil1!I101)</f>
        <v>0</v>
      </c>
      <c r="Z96" s="95">
        <f t="shared" si="27"/>
        <v>0</v>
      </c>
      <c r="AA96" s="87">
        <f>Feuil1!BJ101</f>
        <v>6.3830555555555604</v>
      </c>
      <c r="AB96" s="88">
        <f>IF(A96="","",Feuil1!J101)</f>
        <v>382</v>
      </c>
      <c r="AC96" s="95">
        <f t="shared" si="28"/>
        <v>59.845946298794509</v>
      </c>
      <c r="AD96" s="87">
        <f>Feuil1!BI101</f>
        <v>2.2372222222222198</v>
      </c>
      <c r="AE96" s="88">
        <f>IF(A96="","",Feuil1!K101)</f>
        <v>143</v>
      </c>
      <c r="AF96" s="95">
        <f t="shared" si="29"/>
        <v>63.918549788924828</v>
      </c>
      <c r="AG96" s="91">
        <f t="shared" si="18"/>
        <v>12976.875</v>
      </c>
      <c r="AH96" s="85">
        <f>IF(Feuil1!L101=0,"",Feuil1!L101)</f>
        <v>12890</v>
      </c>
      <c r="AI96" s="97">
        <f t="shared" si="19"/>
        <v>86.875</v>
      </c>
      <c r="AJ96" s="87">
        <f>IF(A96="","",Feuil1!M101)</f>
        <v>7274</v>
      </c>
      <c r="AK96" s="88">
        <f>IF(A96="","",Feuil1!N101)</f>
        <v>0</v>
      </c>
      <c r="AL96" s="88">
        <f>IF(A96="","",Feuil1!O101)</f>
        <v>4072</v>
      </c>
      <c r="AM96" s="88">
        <f>IF(A96="","",Feuil1!P101)</f>
        <v>3136</v>
      </c>
      <c r="AN96" s="89">
        <f>IF(A96="","",Feuil1!Q101)</f>
        <v>1975</v>
      </c>
      <c r="AO96" s="90">
        <f t="shared" si="30"/>
        <v>12507</v>
      </c>
      <c r="AP96" s="91">
        <f t="shared" si="31"/>
        <v>383</v>
      </c>
      <c r="AQ96" s="92">
        <f>IF(C96="","",Feuil1!S101)</f>
        <v>2.7999267578125</v>
      </c>
      <c r="AR96" s="92">
        <f>IF(F96="","",Feuil1!T101)</f>
        <v>10.400146484375</v>
      </c>
      <c r="AS96" s="93">
        <v>14410</v>
      </c>
      <c r="AT96" s="88">
        <f>+AVERAGE($AS$5:AS96)</f>
        <v>15369.83695652174</v>
      </c>
    </row>
    <row r="97" spans="1:46" s="6" customFormat="1" ht="12.75">
      <c r="A97" s="94">
        <f>IF(Feuil1!A102="","",Feuil1!A102)</f>
        <v>45019</v>
      </c>
      <c r="B97" s="87">
        <f>Feuil1!BA102</f>
        <v>24</v>
      </c>
      <c r="C97" s="88">
        <f>IF(A97="","",Feuil1!B102)</f>
        <v>1978</v>
      </c>
      <c r="D97" s="95">
        <f t="shared" si="20"/>
        <v>82.416666666666671</v>
      </c>
      <c r="E97" s="87">
        <f>Feuil1!BB102</f>
        <v>22.672777777777799</v>
      </c>
      <c r="F97" s="88">
        <f>IF(A97="","",Feuil1!C102)</f>
        <v>2157</v>
      </c>
      <c r="G97" s="95">
        <f t="shared" si="21"/>
        <v>95.136115263041731</v>
      </c>
      <c r="H97" s="87">
        <f>Feuil1!AZ102</f>
        <v>19.9297222222222</v>
      </c>
      <c r="I97" s="88">
        <f>IF(A97="","",Feuil1!D102)</f>
        <v>3031</v>
      </c>
      <c r="J97" s="95">
        <f t="shared" si="22"/>
        <v>152.08440771042709</v>
      </c>
      <c r="K97" s="87">
        <f>Feuil1!BL102</f>
        <v>0</v>
      </c>
      <c r="L97" s="88">
        <f t="shared" si="17"/>
        <v>0</v>
      </c>
      <c r="M97" s="95">
        <f t="shared" si="23"/>
        <v>0</v>
      </c>
      <c r="N97" s="87">
        <f>Feuil1!BM102</f>
        <v>17.295277777777802</v>
      </c>
      <c r="O97" s="88">
        <f>IF(A97="","",Feuil1!F102)</f>
        <v>1764.78125</v>
      </c>
      <c r="P97" s="95">
        <f t="shared" si="24"/>
        <v>102.03832934487562</v>
      </c>
      <c r="Q97" s="87">
        <f>Feuil1!BE102</f>
        <v>0</v>
      </c>
      <c r="R97" s="88">
        <f>Feuil1!BG102</f>
        <v>24</v>
      </c>
      <c r="S97" s="88">
        <f>IF(A97="","",Feuil1!G102)</f>
        <v>3038</v>
      </c>
      <c r="T97" s="96">
        <f t="shared" si="25"/>
        <v>126.58333333333333</v>
      </c>
      <c r="U97" s="87">
        <f>Feuil1!BC102</f>
        <v>13.5911111111111</v>
      </c>
      <c r="V97" s="88">
        <f>IF(A97="","",Feuil1!H102)</f>
        <v>1739</v>
      </c>
      <c r="W97" s="95">
        <f t="shared" si="26"/>
        <v>127.95127534336177</v>
      </c>
      <c r="X97" s="87">
        <f>Feuil1!BK102</f>
        <v>0</v>
      </c>
      <c r="Y97" s="88">
        <f>IF(A97="","",Feuil1!I102)</f>
        <v>0</v>
      </c>
      <c r="Z97" s="95">
        <f t="shared" si="27"/>
        <v>0</v>
      </c>
      <c r="AA97" s="87">
        <f>Feuil1!BJ102</f>
        <v>8.8902777777777793</v>
      </c>
      <c r="AB97" s="88">
        <f>IF(A97="","",Feuil1!J102)</f>
        <v>531</v>
      </c>
      <c r="AC97" s="95">
        <f t="shared" si="28"/>
        <v>59.728167473832201</v>
      </c>
      <c r="AD97" s="87">
        <f>Feuil1!BI102</f>
        <v>4.14805555555556</v>
      </c>
      <c r="AE97" s="88">
        <f>IF(A97="","",Feuil1!K102)</f>
        <v>268</v>
      </c>
      <c r="AF97" s="95">
        <f t="shared" si="29"/>
        <v>64.60858501305826</v>
      </c>
      <c r="AG97" s="91">
        <f t="shared" si="18"/>
        <v>14506.78125</v>
      </c>
      <c r="AH97" s="85">
        <f>IF(Feuil1!L102=0,"",Feuil1!L102)</f>
        <v>14400</v>
      </c>
      <c r="AI97" s="97">
        <f t="shared" si="19"/>
        <v>106.78125</v>
      </c>
      <c r="AJ97" s="87">
        <f>IF(A97="","",Feuil1!M102)</f>
        <v>8275</v>
      </c>
      <c r="AK97" s="88">
        <f>IF(A97="","",Feuil1!N102)</f>
        <v>0</v>
      </c>
      <c r="AL97" s="88">
        <f>IF(A97="","",Feuil1!O102)</f>
        <v>4110</v>
      </c>
      <c r="AM97" s="88">
        <f>IF(A97="","",Feuil1!P102)</f>
        <v>2865</v>
      </c>
      <c r="AN97" s="89">
        <f>IF(A97="","",Feuil1!Q102)</f>
        <v>1302</v>
      </c>
      <c r="AO97" s="90">
        <f t="shared" si="30"/>
        <v>13948</v>
      </c>
      <c r="AP97" s="91">
        <f t="shared" si="31"/>
        <v>452</v>
      </c>
      <c r="AQ97" s="92">
        <f>IF(C97="","",Feuil1!S102)</f>
        <v>0.5999755859375</v>
      </c>
      <c r="AR97" s="92">
        <f>IF(F97="","",Feuil1!T102)</f>
        <v>0.199951171875</v>
      </c>
      <c r="AS97" s="93">
        <v>14320</v>
      </c>
      <c r="AT97" s="88">
        <f>+AVERAGE($AS$5:AS97)</f>
        <v>15358.548387096775</v>
      </c>
    </row>
    <row r="98" spans="1:46" s="6" customFormat="1" ht="12.75">
      <c r="A98" s="94">
        <f>IF(Feuil1!A103="","",Feuil1!A103)</f>
        <v>45020</v>
      </c>
      <c r="B98" s="87">
        <f>Feuil1!BA103</f>
        <v>24</v>
      </c>
      <c r="C98" s="88">
        <f>IF(A98="","",Feuil1!B103)</f>
        <v>2132</v>
      </c>
      <c r="D98" s="95">
        <f t="shared" si="20"/>
        <v>88.833333333333329</v>
      </c>
      <c r="E98" s="87">
        <f>Feuil1!BB103</f>
        <v>11.335000000000001</v>
      </c>
      <c r="F98" s="88">
        <f>IF(A98="","",Feuil1!C103)</f>
        <v>1078</v>
      </c>
      <c r="G98" s="95">
        <f t="shared" si="21"/>
        <v>95.103661226290242</v>
      </c>
      <c r="H98" s="87">
        <f>Feuil1!AZ103</f>
        <v>19.786666666666701</v>
      </c>
      <c r="I98" s="88">
        <f>IF(A98="","",Feuil1!D103)</f>
        <v>3222.75</v>
      </c>
      <c r="J98" s="95">
        <f t="shared" si="22"/>
        <v>162.87483153638786</v>
      </c>
      <c r="K98" s="87">
        <f>Feuil1!BL103</f>
        <v>0</v>
      </c>
      <c r="L98" s="88">
        <f t="shared" si="17"/>
        <v>0</v>
      </c>
      <c r="M98" s="95">
        <f t="shared" si="23"/>
        <v>0</v>
      </c>
      <c r="N98" s="87">
        <f>Feuil1!BM103</f>
        <v>12.765555555555601</v>
      </c>
      <c r="O98" s="88">
        <f>IF(A98="","",Feuil1!F103)</f>
        <v>1305.3125</v>
      </c>
      <c r="P98" s="95">
        <f t="shared" si="24"/>
        <v>102.25269823309216</v>
      </c>
      <c r="Q98" s="87">
        <f>Feuil1!BE103</f>
        <v>10.1625</v>
      </c>
      <c r="R98" s="88">
        <f>Feuil1!BG103</f>
        <v>11.6244444444444</v>
      </c>
      <c r="S98" s="88">
        <f>IF(A98="","",Feuil1!G103)</f>
        <v>2743</v>
      </c>
      <c r="T98" s="96">
        <f t="shared" si="25"/>
        <v>125.90108755243354</v>
      </c>
      <c r="U98" s="87">
        <f>Feuil1!BC103</f>
        <v>16.2991666666667</v>
      </c>
      <c r="V98" s="88">
        <f>IF(A98="","",Feuil1!H103)</f>
        <v>2081</v>
      </c>
      <c r="W98" s="95">
        <f t="shared" si="26"/>
        <v>127.67523902039956</v>
      </c>
      <c r="X98" s="87">
        <f>Feuil1!BK103</f>
        <v>1.5825</v>
      </c>
      <c r="Y98" s="88">
        <f>IF(A98="","",Feuil1!I103)</f>
        <v>177</v>
      </c>
      <c r="Z98" s="95">
        <f t="shared" si="27"/>
        <v>111.84834123222748</v>
      </c>
      <c r="AA98" s="87">
        <f>Feuil1!BJ103</f>
        <v>11.6044444444444</v>
      </c>
      <c r="AB98" s="88">
        <f>IF(A98="","",Feuil1!J103)</f>
        <v>692</v>
      </c>
      <c r="AC98" s="95">
        <f t="shared" si="28"/>
        <v>59.632324779778088</v>
      </c>
      <c r="AD98" s="87">
        <f>Feuil1!BI103</f>
        <v>12.3644444444444</v>
      </c>
      <c r="AE98" s="88">
        <f>IF(A98="","",Feuil1!K103)</f>
        <v>802</v>
      </c>
      <c r="AF98" s="95">
        <f t="shared" si="29"/>
        <v>64.863407620417192</v>
      </c>
      <c r="AG98" s="91">
        <f t="shared" si="18"/>
        <v>14233.0625</v>
      </c>
      <c r="AH98" s="85">
        <f>IF(Feuil1!L103=0,"",Feuil1!L103)</f>
        <v>14130</v>
      </c>
      <c r="AI98" s="97">
        <f t="shared" si="19"/>
        <v>103.0625</v>
      </c>
      <c r="AJ98" s="87">
        <f>IF(A98="","",Feuil1!M103)</f>
        <v>7820</v>
      </c>
      <c r="AK98" s="88">
        <f>IF(A98="","",Feuil1!N103)</f>
        <v>0</v>
      </c>
      <c r="AL98" s="88">
        <f>IF(A98="","",Feuil1!O103)</f>
        <v>4242</v>
      </c>
      <c r="AM98" s="88">
        <f>IF(A98="","",Feuil1!P103)</f>
        <v>3040</v>
      </c>
      <c r="AN98" s="89">
        <f>IF(A98="","",Feuil1!Q103)</f>
        <v>1395</v>
      </c>
      <c r="AO98" s="90">
        <f t="shared" si="30"/>
        <v>13707</v>
      </c>
      <c r="AP98" s="91">
        <f t="shared" si="31"/>
        <v>423</v>
      </c>
      <c r="AQ98" s="92">
        <f>IF(C98="","",Feuil1!S103)</f>
        <v>0.2000732421875</v>
      </c>
      <c r="AR98" s="92">
        <f>IF(F98="","",Feuil1!T103)</f>
        <v>0</v>
      </c>
      <c r="AS98" s="93">
        <v>14950</v>
      </c>
      <c r="AT98" s="88">
        <f>+AVERAGE($AS$5:AS98)</f>
        <v>15354.202127659575</v>
      </c>
    </row>
    <row r="99" spans="1:46" s="6" customFormat="1" ht="12.75">
      <c r="A99" s="94">
        <f>IF(Feuil1!A104="","",Feuil1!A104)</f>
        <v>45021</v>
      </c>
      <c r="B99" s="87">
        <f>Feuil1!BA104</f>
        <v>21.905833333333302</v>
      </c>
      <c r="C99" s="88">
        <f>IF(A99="","",Feuil1!B104)</f>
        <v>2173</v>
      </c>
      <c r="D99" s="95">
        <f t="shared" si="20"/>
        <v>99.197321870126061</v>
      </c>
      <c r="E99" s="87">
        <f>Feuil1!BB104</f>
        <v>0</v>
      </c>
      <c r="F99" s="88">
        <f>IF(A99="","",Feuil1!C104)</f>
        <v>0</v>
      </c>
      <c r="G99" s="95">
        <f t="shared" si="21"/>
        <v>0</v>
      </c>
      <c r="H99" s="87">
        <f>Feuil1!AZ104</f>
        <v>24</v>
      </c>
      <c r="I99" s="88">
        <f>IF(A99="","",Feuil1!D104)</f>
        <v>4155.25</v>
      </c>
      <c r="J99" s="95">
        <f t="shared" si="22"/>
        <v>173.13541666666666</v>
      </c>
      <c r="K99" s="87">
        <f>Feuil1!BL104</f>
        <v>0</v>
      </c>
      <c r="L99" s="88">
        <f t="shared" si="17"/>
        <v>0</v>
      </c>
      <c r="M99" s="95">
        <f t="shared" si="23"/>
        <v>0</v>
      </c>
      <c r="N99" s="87">
        <f>Feuil1!BM104</f>
        <v>8.3644444444444392</v>
      </c>
      <c r="O99" s="88">
        <f>IF(A99="","",Feuil1!F104)</f>
        <v>855.6875</v>
      </c>
      <c r="P99" s="95">
        <f t="shared" si="24"/>
        <v>102.30057784272057</v>
      </c>
      <c r="Q99" s="87">
        <f>Feuil1!BE104</f>
        <v>15.76</v>
      </c>
      <c r="R99" s="88">
        <f>Feuil1!BG104</f>
        <v>0</v>
      </c>
      <c r="S99" s="88">
        <f>IF(A99="","",Feuil1!G104)</f>
        <v>1957</v>
      </c>
      <c r="T99" s="96">
        <f t="shared" si="25"/>
        <v>124.17512690355331</v>
      </c>
      <c r="U99" s="87">
        <f>Feuil1!BC104</f>
        <v>19.7069444444444</v>
      </c>
      <c r="V99" s="88">
        <f>IF(A99="","",Feuil1!H104)</f>
        <v>2517</v>
      </c>
      <c r="W99" s="95">
        <f t="shared" si="26"/>
        <v>127.72147438156347</v>
      </c>
      <c r="X99" s="87">
        <f>Feuil1!BK104</f>
        <v>5.3438888888888902</v>
      </c>
      <c r="Y99" s="88">
        <f>IF(A99="","",Feuil1!I104)</f>
        <v>600</v>
      </c>
      <c r="Z99" s="95">
        <f t="shared" si="27"/>
        <v>112.2777835533839</v>
      </c>
      <c r="AA99" s="87">
        <f>Feuil1!BJ104</f>
        <v>11.366388888888901</v>
      </c>
      <c r="AB99" s="88">
        <f>IF(A99="","",Feuil1!J104)</f>
        <v>679</v>
      </c>
      <c r="AC99" s="95">
        <f t="shared" si="28"/>
        <v>59.737530242674488</v>
      </c>
      <c r="AD99" s="87">
        <f>Feuil1!BI104</f>
        <v>22.183611111111102</v>
      </c>
      <c r="AE99" s="88">
        <f>IF(A99="","",Feuil1!K104)</f>
        <v>1440</v>
      </c>
      <c r="AF99" s="95">
        <f t="shared" si="29"/>
        <v>64.912785965615285</v>
      </c>
      <c r="AG99" s="91">
        <f t="shared" si="18"/>
        <v>14376.9375</v>
      </c>
      <c r="AH99" s="85">
        <f>IF(Feuil1!L104=0,"",Feuil1!L104)</f>
        <v>14240</v>
      </c>
      <c r="AI99" s="97">
        <f t="shared" si="19"/>
        <v>136.9375</v>
      </c>
      <c r="AJ99" s="87">
        <f>IF(A99="","",Feuil1!M104)</f>
        <v>8436</v>
      </c>
      <c r="AK99" s="88">
        <f>IF(A99="","",Feuil1!N104)</f>
        <v>0</v>
      </c>
      <c r="AL99" s="88">
        <f>IF(A99="","",Feuil1!O104)</f>
        <v>4192</v>
      </c>
      <c r="AM99" s="88">
        <f>IF(A99="","",Feuil1!P104)</f>
        <v>2939</v>
      </c>
      <c r="AN99" s="89">
        <f>IF(A99="","",Feuil1!Q104)</f>
        <v>1782</v>
      </c>
      <c r="AO99" s="90">
        <f t="shared" si="30"/>
        <v>13785</v>
      </c>
      <c r="AP99" s="91">
        <f t="shared" si="31"/>
        <v>455</v>
      </c>
      <c r="AQ99" s="92">
        <f>IF(C99="","",Feuil1!S104)</f>
        <v>0.199951171875</v>
      </c>
      <c r="AR99" s="92">
        <f>IF(F99="","",Feuil1!T104)</f>
        <v>0</v>
      </c>
      <c r="AS99" s="93">
        <v>14850</v>
      </c>
      <c r="AT99" s="88">
        <f>+AVERAGE($AS$5:AS99)</f>
        <v>15348.894736842105</v>
      </c>
    </row>
    <row r="100" spans="1:46" s="6" customFormat="1" ht="12.75">
      <c r="A100" s="94">
        <f>IF(Feuil1!A105="","",Feuil1!A105)</f>
        <v>45022</v>
      </c>
      <c r="B100" s="87">
        <f>Feuil1!BA105</f>
        <v>24</v>
      </c>
      <c r="C100" s="88">
        <f>IF(A100="","",Feuil1!B105)</f>
        <v>2380</v>
      </c>
      <c r="D100" s="95">
        <f t="shared" si="20"/>
        <v>99.166666666666671</v>
      </c>
      <c r="E100" s="87">
        <f>Feuil1!BB105</f>
        <v>0</v>
      </c>
      <c r="F100" s="88">
        <f>IF(A100="","",Feuil1!C105)</f>
        <v>0</v>
      </c>
      <c r="G100" s="95">
        <f t="shared" si="21"/>
        <v>0</v>
      </c>
      <c r="H100" s="87">
        <f>Feuil1!AZ105</f>
        <v>23.815555555555601</v>
      </c>
      <c r="I100" s="88">
        <f>IF(A100="","",Feuil1!D105)</f>
        <v>4104</v>
      </c>
      <c r="J100" s="95">
        <f t="shared" si="22"/>
        <v>172.32434449939316</v>
      </c>
      <c r="K100" s="87">
        <f>Feuil1!BL105</f>
        <v>0</v>
      </c>
      <c r="L100" s="88">
        <f t="shared" si="17"/>
        <v>0</v>
      </c>
      <c r="M100" s="95">
        <f t="shared" si="23"/>
        <v>0</v>
      </c>
      <c r="N100" s="87">
        <f>Feuil1!BM105</f>
        <v>7.9669444444444402</v>
      </c>
      <c r="O100" s="88">
        <f>IF(A100="","",Feuil1!F105)</f>
        <v>811.3125</v>
      </c>
      <c r="P100" s="95">
        <f t="shared" si="24"/>
        <v>101.83483839475616</v>
      </c>
      <c r="Q100" s="87">
        <f>Feuil1!BE105</f>
        <v>15.717499999999999</v>
      </c>
      <c r="R100" s="88">
        <f>Feuil1!BG105</f>
        <v>0</v>
      </c>
      <c r="S100" s="88">
        <f>IF(A100="","",Feuil1!G105)</f>
        <v>1948</v>
      </c>
      <c r="T100" s="96">
        <f t="shared" si="25"/>
        <v>123.93828535072372</v>
      </c>
      <c r="U100" s="87">
        <f>Feuil1!BC105</f>
        <v>18.995555555555601</v>
      </c>
      <c r="V100" s="88">
        <f>IF(A100="","",Feuil1!H105)</f>
        <v>2421</v>
      </c>
      <c r="W100" s="95">
        <f t="shared" si="26"/>
        <v>127.45086569957854</v>
      </c>
      <c r="X100" s="87">
        <f>Feuil1!BK105</f>
        <v>4.2019444444444396</v>
      </c>
      <c r="Y100" s="88">
        <f>IF(A100="","",Feuil1!I105)</f>
        <v>471</v>
      </c>
      <c r="Z100" s="95">
        <f t="shared" si="27"/>
        <v>112.09096317842281</v>
      </c>
      <c r="AA100" s="87">
        <f>Feuil1!BJ105</f>
        <v>11.8952777777778</v>
      </c>
      <c r="AB100" s="88">
        <f>IF(A100="","",Feuil1!J105)</f>
        <v>710</v>
      </c>
      <c r="AC100" s="95">
        <f t="shared" si="28"/>
        <v>59.68755108236217</v>
      </c>
      <c r="AD100" s="87">
        <f>Feuil1!BI105</f>
        <v>21.672777777777799</v>
      </c>
      <c r="AE100" s="88">
        <f>IF(A100="","",Feuil1!K105)</f>
        <v>1406</v>
      </c>
      <c r="AF100" s="95">
        <f t="shared" si="29"/>
        <v>64.874009894645042</v>
      </c>
      <c r="AG100" s="91">
        <f t="shared" si="18"/>
        <v>14251.3125</v>
      </c>
      <c r="AH100" s="85">
        <f>IF(Feuil1!L105=0,"",Feuil1!L105)</f>
        <v>14130</v>
      </c>
      <c r="AI100" s="97">
        <f t="shared" si="19"/>
        <v>121.3125</v>
      </c>
      <c r="AJ100" s="87">
        <f>IF(A100="","",Feuil1!M105)</f>
        <v>7949</v>
      </c>
      <c r="AK100" s="88">
        <f>IF(A100="","",Feuil1!N105)</f>
        <v>0</v>
      </c>
      <c r="AL100" s="88">
        <f>IF(A100="","",Feuil1!O105)</f>
        <v>4198</v>
      </c>
      <c r="AM100" s="88">
        <f>IF(A100="","",Feuil1!P105)</f>
        <v>3294</v>
      </c>
      <c r="AN100" s="89">
        <f>IF(A100="","",Feuil1!Q105)</f>
        <v>1778</v>
      </c>
      <c r="AO100" s="90">
        <f t="shared" si="30"/>
        <v>13663</v>
      </c>
      <c r="AP100" s="91">
        <f t="shared" si="31"/>
        <v>467</v>
      </c>
      <c r="AQ100" s="92">
        <f>IF(C100="","",Feuil1!S105)</f>
        <v>0.4000244140625</v>
      </c>
      <c r="AR100" s="92">
        <f>IF(F100="","",Feuil1!T105)</f>
        <v>0</v>
      </c>
      <c r="AS100" s="93">
        <v>15060</v>
      </c>
      <c r="AT100" s="88">
        <f>+AVERAGE($AS$5:AS100)</f>
        <v>15345.885416666666</v>
      </c>
    </row>
    <row r="101" spans="1:46" s="6" customFormat="1" ht="12.75">
      <c r="A101" s="94">
        <f>IF(Feuil1!A106="","",Feuil1!A106)</f>
        <v>45023</v>
      </c>
      <c r="B101" s="87">
        <f>Feuil1!BA106</f>
        <v>24</v>
      </c>
      <c r="C101" s="88">
        <f>IF(A101="","",Feuil1!B106)</f>
        <v>2379</v>
      </c>
      <c r="D101" s="95">
        <f t="shared" si="20"/>
        <v>99.125</v>
      </c>
      <c r="E101" s="87">
        <f>Feuil1!BB106</f>
        <v>0</v>
      </c>
      <c r="F101" s="88">
        <f>IF(A101="","",Feuil1!C106)</f>
        <v>0</v>
      </c>
      <c r="G101" s="95">
        <f t="shared" si="21"/>
        <v>0</v>
      </c>
      <c r="H101" s="87">
        <f>Feuil1!AZ106</f>
        <v>24</v>
      </c>
      <c r="I101" s="88">
        <f>IF(A101="","",Feuil1!D106)</f>
        <v>4131.5</v>
      </c>
      <c r="J101" s="95">
        <f t="shared" si="22"/>
        <v>172.14583333333334</v>
      </c>
      <c r="K101" s="87">
        <f>Feuil1!BL106</f>
        <v>0</v>
      </c>
      <c r="L101" s="88">
        <f t="shared" si="17"/>
        <v>0</v>
      </c>
      <c r="M101" s="95">
        <f t="shared" si="23"/>
        <v>0</v>
      </c>
      <c r="N101" s="87">
        <f>Feuil1!BM106</f>
        <v>9.6430555555555593</v>
      </c>
      <c r="O101" s="88">
        <f>IF(A101="","",Feuil1!F106)</f>
        <v>981.90625</v>
      </c>
      <c r="P101" s="95">
        <f t="shared" si="24"/>
        <v>101.82521964568626</v>
      </c>
      <c r="Q101" s="87">
        <f>Feuil1!BE106</f>
        <v>15.529722222222199</v>
      </c>
      <c r="R101" s="88">
        <f>Feuil1!BG106</f>
        <v>0</v>
      </c>
      <c r="S101" s="88">
        <f>IF(A101="","",Feuil1!G106)</f>
        <v>1924</v>
      </c>
      <c r="T101" s="96">
        <f t="shared" si="25"/>
        <v>123.89146260754485</v>
      </c>
      <c r="U101" s="87">
        <f>Feuil1!BC106</f>
        <v>19.643333333333299</v>
      </c>
      <c r="V101" s="88">
        <f>IF(A101="","",Feuil1!H106)</f>
        <v>2507</v>
      </c>
      <c r="W101" s="95">
        <f t="shared" si="26"/>
        <v>127.62599694552881</v>
      </c>
      <c r="X101" s="87">
        <f>Feuil1!BK106</f>
        <v>4.2613888888888898</v>
      </c>
      <c r="Y101" s="88">
        <f>IF(A101="","",Feuil1!I106)</f>
        <v>477</v>
      </c>
      <c r="Z101" s="95">
        <f t="shared" si="27"/>
        <v>111.93533667948633</v>
      </c>
      <c r="AA101" s="87">
        <f>Feuil1!BJ106</f>
        <v>12.2633333333333</v>
      </c>
      <c r="AB101" s="88">
        <f>IF(A101="","",Feuil1!J106)</f>
        <v>732</v>
      </c>
      <c r="AC101" s="95">
        <f t="shared" si="28"/>
        <v>59.690133188366566</v>
      </c>
      <c r="AD101" s="87">
        <f>Feuil1!BI106</f>
        <v>22.4716666666667</v>
      </c>
      <c r="AE101" s="88">
        <f>IF(A101="","",Feuil1!K106)</f>
        <v>1460</v>
      </c>
      <c r="AF101" s="95">
        <f t="shared" si="29"/>
        <v>64.97070384929161</v>
      </c>
      <c r="AG101" s="91">
        <f t="shared" si="18"/>
        <v>14592.40625</v>
      </c>
      <c r="AH101" s="85">
        <f>IF(Feuil1!L106=0,"",Feuil1!L106)</f>
        <v>14460</v>
      </c>
      <c r="AI101" s="97">
        <f t="shared" si="19"/>
        <v>132.40625</v>
      </c>
      <c r="AJ101" s="87">
        <f>IF(A101="","",Feuil1!M106)</f>
        <v>8130</v>
      </c>
      <c r="AK101" s="88">
        <f>IF(A101="","",Feuil1!N106)</f>
        <v>0</v>
      </c>
      <c r="AL101" s="88">
        <f>IF(A101="","",Feuil1!O106)</f>
        <v>4314</v>
      </c>
      <c r="AM101" s="88">
        <f>IF(A101="","",Feuil1!P106)</f>
        <v>3129</v>
      </c>
      <c r="AN101" s="89">
        <f>IF(A101="","",Feuil1!Q106)</f>
        <v>1591</v>
      </c>
      <c r="AO101" s="90">
        <f t="shared" si="30"/>
        <v>13982</v>
      </c>
      <c r="AP101" s="91">
        <f t="shared" si="31"/>
        <v>478</v>
      </c>
      <c r="AQ101" s="92">
        <f>IF(C101="","",Feuil1!S106)</f>
        <v>0.4000244140625</v>
      </c>
      <c r="AR101" s="92">
        <f>IF(F101="","",Feuil1!T106)</f>
        <v>0</v>
      </c>
      <c r="AS101" s="93">
        <v>14620</v>
      </c>
      <c r="AT101" s="88">
        <f>+AVERAGE($AS$5:AS101)</f>
        <v>15338.40206185567</v>
      </c>
    </row>
    <row r="102" spans="1:46" s="6" customFormat="1" ht="12.75">
      <c r="A102" s="94">
        <f>IF(Feuil1!A107="","",Feuil1!A107)</f>
        <v>45024</v>
      </c>
      <c r="B102" s="87">
        <f>Feuil1!BA107</f>
        <v>24</v>
      </c>
      <c r="C102" s="88">
        <f>IF(A102="","",Feuil1!B107)</f>
        <v>2381</v>
      </c>
      <c r="D102" s="95">
        <f t="shared" si="20"/>
        <v>99.208333333333329</v>
      </c>
      <c r="E102" s="87">
        <f>Feuil1!BB107</f>
        <v>0</v>
      </c>
      <c r="F102" s="88">
        <f>IF(A102="","",Feuil1!C107)</f>
        <v>0</v>
      </c>
      <c r="G102" s="95">
        <f t="shared" si="21"/>
        <v>0</v>
      </c>
      <c r="H102" s="87">
        <f>Feuil1!AZ107</f>
        <v>24</v>
      </c>
      <c r="I102" s="88">
        <f>IF(A102="","",Feuil1!D107)</f>
        <v>4146</v>
      </c>
      <c r="J102" s="95">
        <f t="shared" si="22"/>
        <v>172.75</v>
      </c>
      <c r="K102" s="87">
        <f>Feuil1!BL107</f>
        <v>0</v>
      </c>
      <c r="L102" s="88">
        <f t="shared" si="17"/>
        <v>0</v>
      </c>
      <c r="M102" s="95">
        <f t="shared" si="23"/>
        <v>0</v>
      </c>
      <c r="N102" s="87">
        <f>Feuil1!BM107</f>
        <v>7.2758333333333303</v>
      </c>
      <c r="O102" s="88">
        <f>IF(A102="","",Feuil1!F107)</f>
        <v>741.6875</v>
      </c>
      <c r="P102" s="95">
        <f t="shared" si="24"/>
        <v>101.93849501775287</v>
      </c>
      <c r="Q102" s="87">
        <f>Feuil1!BE107</f>
        <v>13.7080555555556</v>
      </c>
      <c r="R102" s="88">
        <f>Feuil1!BG107</f>
        <v>0</v>
      </c>
      <c r="S102" s="88">
        <f>IF(A102="","",Feuil1!G107)</f>
        <v>1699</v>
      </c>
      <c r="T102" s="96">
        <f t="shared" si="25"/>
        <v>123.94172121015583</v>
      </c>
      <c r="U102" s="87">
        <f>Feuil1!BC107</f>
        <v>18.211388888888902</v>
      </c>
      <c r="V102" s="88">
        <f>IF(A102="","",Feuil1!H107)</f>
        <v>2322</v>
      </c>
      <c r="W102" s="95">
        <f t="shared" si="26"/>
        <v>127.50263113741393</v>
      </c>
      <c r="X102" s="87">
        <f>Feuil1!BK107</f>
        <v>3.8172222222222199</v>
      </c>
      <c r="Y102" s="88">
        <f>IF(A102="","",Feuil1!I107)</f>
        <v>427</v>
      </c>
      <c r="Z102" s="95">
        <f t="shared" si="27"/>
        <v>111.8614466598749</v>
      </c>
      <c r="AA102" s="87">
        <f>Feuil1!BJ107</f>
        <v>9.6166666666666707</v>
      </c>
      <c r="AB102" s="88">
        <f>IF(A102="","",Feuil1!J107)</f>
        <v>575</v>
      </c>
      <c r="AC102" s="95">
        <f t="shared" si="28"/>
        <v>59.792027729636025</v>
      </c>
      <c r="AD102" s="87">
        <f>Feuil1!BI107</f>
        <v>22.164166666666699</v>
      </c>
      <c r="AE102" s="88">
        <f>IF(A102="","",Feuil1!K107)</f>
        <v>1440</v>
      </c>
      <c r="AF102" s="95">
        <f t="shared" si="29"/>
        <v>64.969733428582074</v>
      </c>
      <c r="AG102" s="91">
        <f t="shared" si="18"/>
        <v>13731.6875</v>
      </c>
      <c r="AH102" s="85">
        <f>IF(Feuil1!L107=0,"",Feuil1!L107)</f>
        <v>13600</v>
      </c>
      <c r="AI102" s="97">
        <f t="shared" si="19"/>
        <v>131.6875</v>
      </c>
      <c r="AJ102" s="87">
        <f>IF(A102="","",Feuil1!M107)</f>
        <v>7867</v>
      </c>
      <c r="AK102" s="88">
        <f>IF(A102="","",Feuil1!N107)</f>
        <v>0</v>
      </c>
      <c r="AL102" s="88">
        <f>IF(A102="","",Feuil1!O107)</f>
        <v>4218</v>
      </c>
      <c r="AM102" s="88">
        <f>IF(A102="","",Feuil1!P107)</f>
        <v>2880</v>
      </c>
      <c r="AN102" s="89">
        <f>IF(A102="","",Feuil1!Q107)</f>
        <v>1846</v>
      </c>
      <c r="AO102" s="90">
        <f t="shared" si="30"/>
        <v>13119</v>
      </c>
      <c r="AP102" s="91">
        <f t="shared" si="31"/>
        <v>481</v>
      </c>
      <c r="AQ102" s="92">
        <f>IF(C102="","",Feuil1!S107)</f>
        <v>0.4000244140625</v>
      </c>
      <c r="AR102" s="92">
        <f>IF(F102="","",Feuil1!T107)</f>
        <v>0</v>
      </c>
      <c r="AS102" s="93">
        <v>14610</v>
      </c>
      <c r="AT102" s="88">
        <f>+AVERAGE($AS$5:AS102)</f>
        <v>15330.969387755102</v>
      </c>
    </row>
    <row r="103" spans="1:46" s="6" customFormat="1" ht="12.75">
      <c r="A103" s="94">
        <f>IF(Feuil1!A108="","",Feuil1!A108)</f>
        <v>45025</v>
      </c>
      <c r="B103" s="87">
        <f>Feuil1!BA108</f>
        <v>24</v>
      </c>
      <c r="C103" s="88">
        <f>IF(A103="","",Feuil1!B108)</f>
        <v>2380</v>
      </c>
      <c r="D103" s="95">
        <f t="shared" si="20"/>
        <v>99.166666666666671</v>
      </c>
      <c r="E103" s="87">
        <f>Feuil1!BB108</f>
        <v>0</v>
      </c>
      <c r="F103" s="88">
        <f>IF(A103="","",Feuil1!C108)</f>
        <v>0</v>
      </c>
      <c r="G103" s="95">
        <f t="shared" si="21"/>
        <v>0</v>
      </c>
      <c r="H103" s="87">
        <f>Feuil1!AZ108</f>
        <v>24</v>
      </c>
      <c r="I103" s="88">
        <f>IF(A103="","",Feuil1!D108)</f>
        <v>4143.75</v>
      </c>
      <c r="J103" s="95">
        <f t="shared" si="22"/>
        <v>172.65625</v>
      </c>
      <c r="K103" s="87">
        <f>Feuil1!BL108</f>
        <v>0</v>
      </c>
      <c r="L103" s="88">
        <f t="shared" si="17"/>
        <v>0</v>
      </c>
      <c r="M103" s="95">
        <f t="shared" si="23"/>
        <v>0</v>
      </c>
      <c r="N103" s="87">
        <f>Feuil1!BM108</f>
        <v>6.0647222222222199</v>
      </c>
      <c r="O103" s="88">
        <f>IF(A103="","",Feuil1!F108)</f>
        <v>619.59375</v>
      </c>
      <c r="P103" s="95">
        <f t="shared" si="24"/>
        <v>102.16358265011684</v>
      </c>
      <c r="Q103" s="87">
        <f>Feuil1!BE108</f>
        <v>12.3752777777778</v>
      </c>
      <c r="R103" s="88">
        <f>Feuil1!BG108</f>
        <v>0</v>
      </c>
      <c r="S103" s="88">
        <f>IF(A103="","",Feuil1!G108)</f>
        <v>1538</v>
      </c>
      <c r="T103" s="96">
        <f t="shared" si="25"/>
        <v>124.28003860743844</v>
      </c>
      <c r="U103" s="87">
        <f>Feuil1!BC108</f>
        <v>16.376111111111101</v>
      </c>
      <c r="V103" s="88">
        <f>IF(A103="","",Feuil1!H108)</f>
        <v>2093</v>
      </c>
      <c r="W103" s="95">
        <f t="shared" si="26"/>
        <v>127.80812158632162</v>
      </c>
      <c r="X103" s="87">
        <f>Feuil1!BK108</f>
        <v>0.31222222222222201</v>
      </c>
      <c r="Y103" s="88">
        <f>IF(A103="","",Feuil1!I108)</f>
        <v>32</v>
      </c>
      <c r="Z103" s="95">
        <f t="shared" si="27"/>
        <v>102.49110320284704</v>
      </c>
      <c r="AA103" s="87">
        <f>Feuil1!BJ108</f>
        <v>9.2138888888888903</v>
      </c>
      <c r="AB103" s="88">
        <f>IF(A103="","",Feuil1!J108)</f>
        <v>550</v>
      </c>
      <c r="AC103" s="95">
        <f t="shared" si="28"/>
        <v>59.692493216762124</v>
      </c>
      <c r="AD103" s="87">
        <f>Feuil1!BI108</f>
        <v>20.454166666666701</v>
      </c>
      <c r="AE103" s="88">
        <f>IF(A103="","",Feuil1!K108)</f>
        <v>1329</v>
      </c>
      <c r="AF103" s="95">
        <f t="shared" si="29"/>
        <v>64.974536565491846</v>
      </c>
      <c r="AG103" s="91">
        <f t="shared" si="18"/>
        <v>12685.34375</v>
      </c>
      <c r="AH103" s="85">
        <f>IF(Feuil1!L108=0,"",Feuil1!L108)</f>
        <v>12570</v>
      </c>
      <c r="AI103" s="97">
        <f t="shared" si="19"/>
        <v>115.34375</v>
      </c>
      <c r="AJ103" s="87">
        <f>IF(A103="","",Feuil1!M108)</f>
        <v>6306</v>
      </c>
      <c r="AK103" s="88">
        <f>IF(A103="","",Feuil1!N108)</f>
        <v>0</v>
      </c>
      <c r="AL103" s="88">
        <f>IF(A103="","",Feuil1!O108)</f>
        <v>4043</v>
      </c>
      <c r="AM103" s="88">
        <f>IF(A103="","",Feuil1!P108)</f>
        <v>3535</v>
      </c>
      <c r="AN103" s="89">
        <f>IF(A103="","",Feuil1!Q108)</f>
        <v>1737</v>
      </c>
      <c r="AO103" s="90">
        <f t="shared" si="30"/>
        <v>12147</v>
      </c>
      <c r="AP103" s="91">
        <f t="shared" si="31"/>
        <v>423</v>
      </c>
      <c r="AQ103" s="92">
        <f>IF(C103="","",Feuil1!S108)</f>
        <v>0.199951171875</v>
      </c>
      <c r="AR103" s="92">
        <f>IF(F103="","",Feuil1!T108)</f>
        <v>0</v>
      </c>
      <c r="AS103" s="93">
        <v>13810</v>
      </c>
      <c r="AT103" s="88">
        <f>+AVERAGE($AS$5:AS103)</f>
        <v>15315.60606060606</v>
      </c>
    </row>
    <row r="104" spans="1:46" s="6" customFormat="1" ht="12.75">
      <c r="A104" s="94">
        <f>IF(Feuil1!A109="","",Feuil1!A109)</f>
        <v>45026</v>
      </c>
      <c r="B104" s="87">
        <f>Feuil1!BA109</f>
        <v>24</v>
      </c>
      <c r="C104" s="88">
        <f>IF(A104="","",Feuil1!B109)</f>
        <v>2380</v>
      </c>
      <c r="D104" s="95">
        <f t="shared" si="20"/>
        <v>99.166666666666671</v>
      </c>
      <c r="E104" s="87">
        <f>Feuil1!BB109</f>
        <v>0</v>
      </c>
      <c r="F104" s="88">
        <f>IF(A104="","",Feuil1!C109)</f>
        <v>0</v>
      </c>
      <c r="G104" s="95">
        <f t="shared" si="21"/>
        <v>0</v>
      </c>
      <c r="H104" s="87">
        <f>Feuil1!AZ109</f>
        <v>23.489166666666701</v>
      </c>
      <c r="I104" s="88">
        <f>IF(A104="","",Feuil1!D109)</f>
        <v>4038</v>
      </c>
      <c r="J104" s="95">
        <f t="shared" si="22"/>
        <v>171.90903608046236</v>
      </c>
      <c r="K104" s="87">
        <f>Feuil1!BL109</f>
        <v>0</v>
      </c>
      <c r="L104" s="88">
        <f t="shared" si="17"/>
        <v>0</v>
      </c>
      <c r="M104" s="95">
        <f t="shared" si="23"/>
        <v>0</v>
      </c>
      <c r="N104" s="87">
        <f>Feuil1!BM109</f>
        <v>7.0791666666666702</v>
      </c>
      <c r="O104" s="88">
        <f>IF(A104="","",Feuil1!F109)</f>
        <v>718.5</v>
      </c>
      <c r="P104" s="95">
        <f t="shared" si="24"/>
        <v>101.49499705709236</v>
      </c>
      <c r="Q104" s="87">
        <f>Feuil1!BE109</f>
        <v>12.8752777777778</v>
      </c>
      <c r="R104" s="88">
        <f>Feuil1!BG109</f>
        <v>0</v>
      </c>
      <c r="S104" s="88">
        <f>IF(A104="","",Feuil1!G109)</f>
        <v>1596</v>
      </c>
      <c r="T104" s="96">
        <f t="shared" si="25"/>
        <v>123.95849064745076</v>
      </c>
      <c r="U104" s="87">
        <f>Feuil1!BC109</f>
        <v>17.7502777777778</v>
      </c>
      <c r="V104" s="88">
        <f>IF(A104="","",Feuil1!H109)</f>
        <v>2264</v>
      </c>
      <c r="W104" s="95">
        <f t="shared" si="26"/>
        <v>127.54729972926856</v>
      </c>
      <c r="X104" s="87">
        <f>Feuil1!BK109</f>
        <v>2.0916666666666699</v>
      </c>
      <c r="Y104" s="88">
        <f>IF(A104="","",Feuil1!I109)</f>
        <v>234</v>
      </c>
      <c r="Z104" s="95">
        <f t="shared" si="27"/>
        <v>111.87250996015919</v>
      </c>
      <c r="AA104" s="87">
        <f>Feuil1!BJ109</f>
        <v>9.5558333333333305</v>
      </c>
      <c r="AB104" s="88">
        <f>IF(A104="","",Feuil1!J109)</f>
        <v>569</v>
      </c>
      <c r="AC104" s="95">
        <f t="shared" si="28"/>
        <v>59.544780674980395</v>
      </c>
      <c r="AD104" s="87">
        <f>Feuil1!BI109</f>
        <v>21.491111111111099</v>
      </c>
      <c r="AE104" s="88">
        <f>IF(A104="","",Feuil1!K109)</f>
        <v>1396</v>
      </c>
      <c r="AF104" s="95">
        <f t="shared" si="29"/>
        <v>64.957088201840591</v>
      </c>
      <c r="AG104" s="91">
        <f t="shared" si="18"/>
        <v>13195.5</v>
      </c>
      <c r="AH104" s="85">
        <f>IF(Feuil1!L109=0,"",Feuil1!L109)</f>
        <v>13070</v>
      </c>
      <c r="AI104" s="97">
        <f t="shared" si="19"/>
        <v>125.5</v>
      </c>
      <c r="AJ104" s="87">
        <f>IF(A104="","",Feuil1!M109)</f>
        <v>7340</v>
      </c>
      <c r="AK104" s="88">
        <f>IF(A104="","",Feuil1!N109)</f>
        <v>0</v>
      </c>
      <c r="AL104" s="88">
        <f>IF(A104="","",Feuil1!O109)</f>
        <v>4069</v>
      </c>
      <c r="AM104" s="88">
        <f>IF(A104="","",Feuil1!P109)</f>
        <v>3032</v>
      </c>
      <c r="AN104" s="89">
        <f>IF(A104="","",Feuil1!Q109)</f>
        <v>1809</v>
      </c>
      <c r="AO104" s="90">
        <f t="shared" si="30"/>
        <v>12632</v>
      </c>
      <c r="AP104" s="91">
        <f t="shared" si="31"/>
        <v>438</v>
      </c>
      <c r="AQ104" s="92">
        <f>IF(C104="","",Feuil1!S109)</f>
        <v>0.199951171875</v>
      </c>
      <c r="AR104" s="92">
        <f>IF(F104="","",Feuil1!T109)</f>
        <v>0</v>
      </c>
      <c r="AS104" s="93">
        <v>13900</v>
      </c>
      <c r="AT104" s="88">
        <f>+AVERAGE($AS$5:AS104)</f>
        <v>15301.45</v>
      </c>
    </row>
    <row r="105" spans="1:46" s="6" customFormat="1" ht="12.75">
      <c r="A105" s="94">
        <f>IF(Feuil1!A110="","",Feuil1!A110)</f>
        <v>45027</v>
      </c>
      <c r="B105" s="87">
        <f>Feuil1!BA110</f>
        <v>0</v>
      </c>
      <c r="C105" s="88">
        <f>IF(A105="","",Feuil1!B110)</f>
        <v>0</v>
      </c>
      <c r="D105" s="95">
        <f t="shared" si="20"/>
        <v>0</v>
      </c>
      <c r="E105" s="87">
        <f>Feuil1!BB110</f>
        <v>0</v>
      </c>
      <c r="F105" s="88">
        <f>IF(A105="","",Feuil1!C110)</f>
        <v>0</v>
      </c>
      <c r="G105" s="95">
        <f t="shared" si="21"/>
        <v>0</v>
      </c>
      <c r="H105" s="87">
        <f>Feuil1!AZ110</f>
        <v>0</v>
      </c>
      <c r="I105" s="88">
        <f>IF(A105="","",Feuil1!D110)</f>
        <v>0</v>
      </c>
      <c r="J105" s="95">
        <f t="shared" si="22"/>
        <v>0</v>
      </c>
      <c r="K105" s="87">
        <f>Feuil1!BL110</f>
        <v>0</v>
      </c>
      <c r="L105" s="88">
        <f t="shared" si="17"/>
        <v>0</v>
      </c>
      <c r="M105" s="95">
        <f t="shared" si="23"/>
        <v>0</v>
      </c>
      <c r="N105" s="87">
        <f>Feuil1!BM110</f>
        <v>0</v>
      </c>
      <c r="O105" s="88">
        <f>IF(A105="","",Feuil1!F110)</f>
        <v>0</v>
      </c>
      <c r="P105" s="95">
        <f t="shared" si="24"/>
        <v>0</v>
      </c>
      <c r="Q105" s="87">
        <f>Feuil1!BE110</f>
        <v>0</v>
      </c>
      <c r="R105" s="88">
        <f>Feuil1!BG110</f>
        <v>0</v>
      </c>
      <c r="S105" s="88">
        <f>IF(A105="","",Feuil1!G110)</f>
        <v>0</v>
      </c>
      <c r="T105" s="96">
        <f t="shared" si="25"/>
        <v>0</v>
      </c>
      <c r="U105" s="87">
        <f>Feuil1!BC110</f>
        <v>0</v>
      </c>
      <c r="V105" s="88">
        <f>IF(A105="","",Feuil1!H110)</f>
        <v>0</v>
      </c>
      <c r="W105" s="95">
        <f t="shared" si="26"/>
        <v>0</v>
      </c>
      <c r="X105" s="87">
        <f>Feuil1!BK110</f>
        <v>0</v>
      </c>
      <c r="Y105" s="88">
        <f>IF(A105="","",Feuil1!I110)</f>
        <v>0</v>
      </c>
      <c r="Z105" s="95">
        <f t="shared" si="27"/>
        <v>0</v>
      </c>
      <c r="AA105" s="87">
        <f>Feuil1!BJ110</f>
        <v>0</v>
      </c>
      <c r="AB105" s="88">
        <f>IF(A105="","",Feuil1!J110)</f>
        <v>0</v>
      </c>
      <c r="AC105" s="95">
        <f t="shared" si="28"/>
        <v>0</v>
      </c>
      <c r="AD105" s="87">
        <f>Feuil1!BI110</f>
        <v>0</v>
      </c>
      <c r="AE105" s="88">
        <f>IF(A105="","",Feuil1!K110)</f>
        <v>0</v>
      </c>
      <c r="AF105" s="95">
        <f t="shared" si="29"/>
        <v>0</v>
      </c>
      <c r="AG105" s="91">
        <f t="shared" si="18"/>
        <v>0</v>
      </c>
      <c r="AH105" s="85" t="str">
        <f>IF(Feuil1!L110=0,"",Feuil1!L110)</f>
        <v/>
      </c>
      <c r="AI105" s="97" t="e">
        <f t="shared" si="19"/>
        <v>#VALUE!</v>
      </c>
      <c r="AJ105" s="87">
        <f>IF(A105="","",Feuil1!M110)</f>
        <v>0</v>
      </c>
      <c r="AK105" s="88">
        <f>IF(A105="","",Feuil1!N110)</f>
        <v>0</v>
      </c>
      <c r="AL105" s="88">
        <f>IF(A105="","",Feuil1!O110)</f>
        <v>0</v>
      </c>
      <c r="AM105" s="88">
        <f>IF(A105="","",Feuil1!P110)</f>
        <v>0</v>
      </c>
      <c r="AN105" s="89">
        <f>IF(A105="","",Feuil1!Q110)</f>
        <v>0</v>
      </c>
      <c r="AO105" s="90" t="str">
        <f t="shared" si="30"/>
        <v/>
      </c>
      <c r="AP105" s="91" t="str">
        <f t="shared" si="31"/>
        <v/>
      </c>
      <c r="AQ105" s="92">
        <f>IF(C105="","",Feuil1!S110)</f>
        <v>0</v>
      </c>
      <c r="AR105" s="92">
        <f>IF(F105="","",Feuil1!T110)</f>
        <v>0</v>
      </c>
      <c r="AS105" s="93">
        <v>15020</v>
      </c>
      <c r="AT105" s="88">
        <f>+AVERAGE($AS$5:AS105)</f>
        <v>15298.663366336634</v>
      </c>
    </row>
    <row r="106" spans="1:46" s="6" customFormat="1" ht="12.75">
      <c r="A106" s="94">
        <f>IF(Feuil1!A111="","",Feuil1!A111)</f>
        <v>45028</v>
      </c>
      <c r="B106" s="87">
        <f>Feuil1!BA111</f>
        <v>0</v>
      </c>
      <c r="C106" s="88">
        <f>IF(A106="","",Feuil1!B111)</f>
        <v>0</v>
      </c>
      <c r="D106" s="95">
        <f t="shared" si="20"/>
        <v>0</v>
      </c>
      <c r="E106" s="87">
        <f>Feuil1!BB111</f>
        <v>0</v>
      </c>
      <c r="F106" s="88">
        <f>IF(A106="","",Feuil1!C111)</f>
        <v>0</v>
      </c>
      <c r="G106" s="95">
        <f t="shared" si="21"/>
        <v>0</v>
      </c>
      <c r="H106" s="87">
        <f>Feuil1!AZ111</f>
        <v>0</v>
      </c>
      <c r="I106" s="88">
        <f>IF(A106="","",Feuil1!D111)</f>
        <v>0</v>
      </c>
      <c r="J106" s="95">
        <f t="shared" si="22"/>
        <v>0</v>
      </c>
      <c r="K106" s="87">
        <f>Feuil1!BL111</f>
        <v>0</v>
      </c>
      <c r="L106" s="88">
        <f t="shared" si="17"/>
        <v>0</v>
      </c>
      <c r="M106" s="95">
        <f t="shared" si="23"/>
        <v>0</v>
      </c>
      <c r="N106" s="87">
        <f>Feuil1!BM111</f>
        <v>0</v>
      </c>
      <c r="O106" s="88">
        <f>IF(A106="","",Feuil1!F111)</f>
        <v>0</v>
      </c>
      <c r="P106" s="95">
        <f t="shared" si="24"/>
        <v>0</v>
      </c>
      <c r="Q106" s="87">
        <f>Feuil1!BE111</f>
        <v>0</v>
      </c>
      <c r="R106" s="88">
        <f>Feuil1!BG111</f>
        <v>0</v>
      </c>
      <c r="S106" s="88">
        <f>IF(A106="","",Feuil1!G111)</f>
        <v>0</v>
      </c>
      <c r="T106" s="96">
        <f t="shared" si="25"/>
        <v>0</v>
      </c>
      <c r="U106" s="87">
        <f>Feuil1!BC111</f>
        <v>0</v>
      </c>
      <c r="V106" s="88">
        <f>IF(A106="","",Feuil1!H111)</f>
        <v>0</v>
      </c>
      <c r="W106" s="95">
        <f t="shared" si="26"/>
        <v>0</v>
      </c>
      <c r="X106" s="87">
        <f>Feuil1!BK111</f>
        <v>0</v>
      </c>
      <c r="Y106" s="88">
        <f>IF(A106="","",Feuil1!I111)</f>
        <v>0</v>
      </c>
      <c r="Z106" s="95">
        <f t="shared" si="27"/>
        <v>0</v>
      </c>
      <c r="AA106" s="87">
        <f>Feuil1!BJ111</f>
        <v>0</v>
      </c>
      <c r="AB106" s="88">
        <f>IF(A106="","",Feuil1!J111)</f>
        <v>0</v>
      </c>
      <c r="AC106" s="95">
        <f t="shared" si="28"/>
        <v>0</v>
      </c>
      <c r="AD106" s="87">
        <f>Feuil1!BI111</f>
        <v>0</v>
      </c>
      <c r="AE106" s="88">
        <f>IF(A106="","",Feuil1!K111)</f>
        <v>0</v>
      </c>
      <c r="AF106" s="95">
        <f t="shared" si="29"/>
        <v>0</v>
      </c>
      <c r="AG106" s="91">
        <f t="shared" si="18"/>
        <v>0</v>
      </c>
      <c r="AH106" s="85" t="str">
        <f>IF(Feuil1!L111=0,"",Feuil1!L111)</f>
        <v/>
      </c>
      <c r="AI106" s="97" t="e">
        <f t="shared" si="19"/>
        <v>#VALUE!</v>
      </c>
      <c r="AJ106" s="87">
        <f>IF(A106="","",Feuil1!M111)</f>
        <v>0</v>
      </c>
      <c r="AK106" s="88">
        <f>IF(A106="","",Feuil1!N111)</f>
        <v>0</v>
      </c>
      <c r="AL106" s="88">
        <f>IF(A106="","",Feuil1!O111)</f>
        <v>0</v>
      </c>
      <c r="AM106" s="88">
        <f>IF(A106="","",Feuil1!P111)</f>
        <v>0</v>
      </c>
      <c r="AN106" s="89">
        <f>IF(A106="","",Feuil1!Q111)</f>
        <v>0</v>
      </c>
      <c r="AO106" s="90" t="str">
        <f t="shared" si="30"/>
        <v/>
      </c>
      <c r="AP106" s="91" t="str">
        <f t="shared" si="31"/>
        <v/>
      </c>
      <c r="AQ106" s="92">
        <f>IF(C106="","",Feuil1!S111)</f>
        <v>0</v>
      </c>
      <c r="AR106" s="92">
        <f>IF(F106="","",Feuil1!T111)</f>
        <v>0</v>
      </c>
      <c r="AS106" s="93">
        <v>14300</v>
      </c>
      <c r="AT106" s="88">
        <f>+AVERAGE($AS$5:AS106)</f>
        <v>15288.872549019608</v>
      </c>
    </row>
    <row r="107" spans="1:46" s="6" customFormat="1" ht="12.75">
      <c r="A107" s="94">
        <f>IF(Feuil1!A112="","",Feuil1!A112)</f>
        <v>45029</v>
      </c>
      <c r="B107" s="87">
        <f>Feuil1!BA112</f>
        <v>0</v>
      </c>
      <c r="C107" s="88">
        <f>IF(A107="","",Feuil1!B112)</f>
        <v>0</v>
      </c>
      <c r="D107" s="95">
        <f t="shared" si="20"/>
        <v>0</v>
      </c>
      <c r="E107" s="87">
        <f>Feuil1!BB112</f>
        <v>0</v>
      </c>
      <c r="F107" s="88">
        <f>IF(A107="","",Feuil1!C112)</f>
        <v>0</v>
      </c>
      <c r="G107" s="95">
        <f t="shared" si="21"/>
        <v>0</v>
      </c>
      <c r="H107" s="87">
        <f>Feuil1!AZ112</f>
        <v>0</v>
      </c>
      <c r="I107" s="88">
        <f>IF(A107="","",Feuil1!D112)</f>
        <v>0</v>
      </c>
      <c r="J107" s="95">
        <f t="shared" si="22"/>
        <v>0</v>
      </c>
      <c r="K107" s="87">
        <f>Feuil1!BL112</f>
        <v>0</v>
      </c>
      <c r="L107" s="88">
        <f t="shared" si="17"/>
        <v>0</v>
      </c>
      <c r="M107" s="95">
        <f t="shared" si="23"/>
        <v>0</v>
      </c>
      <c r="N107" s="87">
        <f>Feuil1!BM112</f>
        <v>0</v>
      </c>
      <c r="O107" s="88">
        <f>IF(A107="","",Feuil1!F112)</f>
        <v>0</v>
      </c>
      <c r="P107" s="95">
        <f t="shared" si="24"/>
        <v>0</v>
      </c>
      <c r="Q107" s="87">
        <f>Feuil1!BE112</f>
        <v>0</v>
      </c>
      <c r="R107" s="88">
        <f>Feuil1!BG112</f>
        <v>0</v>
      </c>
      <c r="S107" s="88">
        <f>IF(A107="","",Feuil1!G112)</f>
        <v>0</v>
      </c>
      <c r="T107" s="96">
        <f t="shared" si="25"/>
        <v>0</v>
      </c>
      <c r="U107" s="87">
        <f>Feuil1!BC112</f>
        <v>0</v>
      </c>
      <c r="V107" s="88">
        <f>IF(A107="","",Feuil1!H112)</f>
        <v>0</v>
      </c>
      <c r="W107" s="95">
        <f t="shared" si="26"/>
        <v>0</v>
      </c>
      <c r="X107" s="87">
        <f>Feuil1!BK112</f>
        <v>0</v>
      </c>
      <c r="Y107" s="88">
        <f>IF(A107="","",Feuil1!I112)</f>
        <v>0</v>
      </c>
      <c r="Z107" s="95">
        <f t="shared" si="27"/>
        <v>0</v>
      </c>
      <c r="AA107" s="87">
        <f>Feuil1!BJ112</f>
        <v>0</v>
      </c>
      <c r="AB107" s="88">
        <f>IF(A107="","",Feuil1!J112)</f>
        <v>0</v>
      </c>
      <c r="AC107" s="95">
        <f t="shared" si="28"/>
        <v>0</v>
      </c>
      <c r="AD107" s="87">
        <f>Feuil1!BI112</f>
        <v>0</v>
      </c>
      <c r="AE107" s="88">
        <f>IF(A107="","",Feuil1!K112)</f>
        <v>0</v>
      </c>
      <c r="AF107" s="95">
        <f t="shared" si="29"/>
        <v>0</v>
      </c>
      <c r="AG107" s="91">
        <f t="shared" si="18"/>
        <v>0</v>
      </c>
      <c r="AH107" s="85" t="str">
        <f>IF(Feuil1!L112=0,"",Feuil1!L112)</f>
        <v/>
      </c>
      <c r="AI107" s="97" t="e">
        <f t="shared" si="19"/>
        <v>#VALUE!</v>
      </c>
      <c r="AJ107" s="87">
        <f>IF(A107="","",Feuil1!M112)</f>
        <v>0</v>
      </c>
      <c r="AK107" s="88">
        <f>IF(A107="","",Feuil1!N112)</f>
        <v>0</v>
      </c>
      <c r="AL107" s="88">
        <f>IF(A107="","",Feuil1!O112)</f>
        <v>0</v>
      </c>
      <c r="AM107" s="88">
        <f>IF(A107="","",Feuil1!P112)</f>
        <v>0</v>
      </c>
      <c r="AN107" s="89">
        <f>IF(A107="","",Feuil1!Q112)</f>
        <v>0</v>
      </c>
      <c r="AO107" s="90" t="str">
        <f t="shared" si="30"/>
        <v/>
      </c>
      <c r="AP107" s="91" t="str">
        <f t="shared" si="31"/>
        <v/>
      </c>
      <c r="AQ107" s="92">
        <f>IF(C107="","",Feuil1!S112)</f>
        <v>0</v>
      </c>
      <c r="AR107" s="92">
        <f>IF(F107="","",Feuil1!T112)</f>
        <v>0</v>
      </c>
      <c r="AS107" s="93">
        <v>14500</v>
      </c>
      <c r="AT107" s="88">
        <f>+AVERAGE($AS$5:AS107)</f>
        <v>15281.213592233009</v>
      </c>
    </row>
    <row r="108" spans="1:46" s="6" customFormat="1" ht="12.75">
      <c r="A108" s="94">
        <f>IF(Feuil1!A113="","",Feuil1!A113)</f>
        <v>45030</v>
      </c>
      <c r="B108" s="87">
        <f>Feuil1!BA113</f>
        <v>0</v>
      </c>
      <c r="C108" s="88">
        <f>IF(A108="","",Feuil1!B113)</f>
        <v>0</v>
      </c>
      <c r="D108" s="95">
        <f t="shared" si="20"/>
        <v>0</v>
      </c>
      <c r="E108" s="87">
        <f>Feuil1!BB113</f>
        <v>0</v>
      </c>
      <c r="F108" s="88">
        <f>IF(A108="","",Feuil1!C113)</f>
        <v>0</v>
      </c>
      <c r="G108" s="95">
        <f t="shared" si="21"/>
        <v>0</v>
      </c>
      <c r="H108" s="87">
        <f>Feuil1!AZ113</f>
        <v>0</v>
      </c>
      <c r="I108" s="88">
        <f>IF(A108="","",Feuil1!D113)</f>
        <v>0</v>
      </c>
      <c r="J108" s="95">
        <f t="shared" si="22"/>
        <v>0</v>
      </c>
      <c r="K108" s="87">
        <f>Feuil1!BL113</f>
        <v>0</v>
      </c>
      <c r="L108" s="88">
        <f t="shared" si="17"/>
        <v>0</v>
      </c>
      <c r="M108" s="95">
        <f t="shared" si="23"/>
        <v>0</v>
      </c>
      <c r="N108" s="87">
        <f>Feuil1!BM113</f>
        <v>0</v>
      </c>
      <c r="O108" s="88">
        <f>IF(A108="","",Feuil1!F113)</f>
        <v>0</v>
      </c>
      <c r="P108" s="95">
        <f t="shared" si="24"/>
        <v>0</v>
      </c>
      <c r="Q108" s="87">
        <f>Feuil1!BE113</f>
        <v>0</v>
      </c>
      <c r="R108" s="88">
        <f>Feuil1!BG113</f>
        <v>0</v>
      </c>
      <c r="S108" s="88">
        <f>IF(A108="","",Feuil1!G113)</f>
        <v>0</v>
      </c>
      <c r="T108" s="96">
        <f t="shared" si="25"/>
        <v>0</v>
      </c>
      <c r="U108" s="87">
        <f>Feuil1!BC113</f>
        <v>0</v>
      </c>
      <c r="V108" s="88">
        <f>IF(A108="","",Feuil1!H113)</f>
        <v>0</v>
      </c>
      <c r="W108" s="95">
        <f t="shared" si="26"/>
        <v>0</v>
      </c>
      <c r="X108" s="87">
        <f>Feuil1!BK113</f>
        <v>0</v>
      </c>
      <c r="Y108" s="88">
        <f>IF(A108="","",Feuil1!I113)</f>
        <v>0</v>
      </c>
      <c r="Z108" s="95">
        <f t="shared" si="27"/>
        <v>0</v>
      </c>
      <c r="AA108" s="87">
        <f>Feuil1!BJ113</f>
        <v>0</v>
      </c>
      <c r="AB108" s="88">
        <f>IF(A108="","",Feuil1!J113)</f>
        <v>0</v>
      </c>
      <c r="AC108" s="95">
        <f t="shared" si="28"/>
        <v>0</v>
      </c>
      <c r="AD108" s="87">
        <f>Feuil1!BI113</f>
        <v>0</v>
      </c>
      <c r="AE108" s="88">
        <f>IF(A108="","",Feuil1!K113)</f>
        <v>0</v>
      </c>
      <c r="AF108" s="95">
        <f t="shared" si="29"/>
        <v>0</v>
      </c>
      <c r="AG108" s="91">
        <f t="shared" si="18"/>
        <v>0</v>
      </c>
      <c r="AH108" s="85" t="str">
        <f>IF(Feuil1!L113=0,"",Feuil1!L113)</f>
        <v/>
      </c>
      <c r="AI108" s="97" t="e">
        <f t="shared" si="19"/>
        <v>#VALUE!</v>
      </c>
      <c r="AJ108" s="87">
        <f>IF(A108="","",Feuil1!M113)</f>
        <v>0</v>
      </c>
      <c r="AK108" s="88">
        <f>IF(A108="","",Feuil1!N113)</f>
        <v>0</v>
      </c>
      <c r="AL108" s="88">
        <f>IF(A108="","",Feuil1!O113)</f>
        <v>0</v>
      </c>
      <c r="AM108" s="88">
        <f>IF(A108="","",Feuil1!P113)</f>
        <v>0</v>
      </c>
      <c r="AN108" s="89">
        <f>IF(A108="","",Feuil1!Q113)</f>
        <v>0</v>
      </c>
      <c r="AO108" s="90" t="str">
        <f t="shared" si="30"/>
        <v/>
      </c>
      <c r="AP108" s="91" t="str">
        <f t="shared" si="31"/>
        <v/>
      </c>
      <c r="AQ108" s="92">
        <f>IF(C108="","",Feuil1!S113)</f>
        <v>0</v>
      </c>
      <c r="AR108" s="92">
        <f>IF(F108="","",Feuil1!T113)</f>
        <v>0</v>
      </c>
      <c r="AS108" s="93">
        <v>14630</v>
      </c>
      <c r="AT108" s="88">
        <f>+AVERAGE($AS$5:AS108)</f>
        <v>15274.951923076924</v>
      </c>
    </row>
    <row r="109" spans="1:46" s="6" customFormat="1" ht="12.75">
      <c r="A109" s="94">
        <f>IF(Feuil1!A114="","",Feuil1!A114)</f>
        <v>45031</v>
      </c>
      <c r="B109" s="87">
        <f>Feuil1!BA114</f>
        <v>0</v>
      </c>
      <c r="C109" s="88">
        <f>IF(A109="","",Feuil1!B114)</f>
        <v>0</v>
      </c>
      <c r="D109" s="95">
        <f t="shared" si="20"/>
        <v>0</v>
      </c>
      <c r="E109" s="87">
        <f>Feuil1!BB114</f>
        <v>0</v>
      </c>
      <c r="F109" s="88">
        <f>IF(A109="","",Feuil1!C114)</f>
        <v>0</v>
      </c>
      <c r="G109" s="95">
        <f t="shared" si="21"/>
        <v>0</v>
      </c>
      <c r="H109" s="87">
        <f>Feuil1!AZ114</f>
        <v>0</v>
      </c>
      <c r="I109" s="88">
        <f>IF(A109="","",Feuil1!D114)</f>
        <v>0</v>
      </c>
      <c r="J109" s="95">
        <f t="shared" si="22"/>
        <v>0</v>
      </c>
      <c r="K109" s="87">
        <f>Feuil1!BL114</f>
        <v>0</v>
      </c>
      <c r="L109" s="88">
        <f t="shared" si="17"/>
        <v>0</v>
      </c>
      <c r="M109" s="95">
        <f t="shared" si="23"/>
        <v>0</v>
      </c>
      <c r="N109" s="87">
        <f>Feuil1!BM114</f>
        <v>0</v>
      </c>
      <c r="O109" s="88">
        <f>IF(A109="","",Feuil1!F114)</f>
        <v>0</v>
      </c>
      <c r="P109" s="95">
        <f t="shared" si="24"/>
        <v>0</v>
      </c>
      <c r="Q109" s="87">
        <f>Feuil1!BE114</f>
        <v>0</v>
      </c>
      <c r="R109" s="88">
        <f>Feuil1!BG114</f>
        <v>0</v>
      </c>
      <c r="S109" s="88">
        <f>IF(A109="","",Feuil1!G114)</f>
        <v>0</v>
      </c>
      <c r="T109" s="96">
        <f t="shared" si="25"/>
        <v>0</v>
      </c>
      <c r="U109" s="87">
        <f>Feuil1!BC114</f>
        <v>0</v>
      </c>
      <c r="V109" s="88">
        <f>IF(A109="","",Feuil1!H114)</f>
        <v>0</v>
      </c>
      <c r="W109" s="95">
        <f t="shared" si="26"/>
        <v>0</v>
      </c>
      <c r="X109" s="87">
        <f>Feuil1!BK114</f>
        <v>0</v>
      </c>
      <c r="Y109" s="88">
        <f>IF(A109="","",Feuil1!I114)</f>
        <v>0</v>
      </c>
      <c r="Z109" s="95">
        <f t="shared" si="27"/>
        <v>0</v>
      </c>
      <c r="AA109" s="87">
        <f>Feuil1!BJ114</f>
        <v>0</v>
      </c>
      <c r="AB109" s="88">
        <f>IF(A109="","",Feuil1!J114)</f>
        <v>0</v>
      </c>
      <c r="AC109" s="95">
        <f t="shared" si="28"/>
        <v>0</v>
      </c>
      <c r="AD109" s="87">
        <f>Feuil1!BI114</f>
        <v>0</v>
      </c>
      <c r="AE109" s="88">
        <f>IF(A109="","",Feuil1!K114)</f>
        <v>0</v>
      </c>
      <c r="AF109" s="95">
        <f t="shared" si="29"/>
        <v>0</v>
      </c>
      <c r="AG109" s="91">
        <f t="shared" si="18"/>
        <v>0</v>
      </c>
      <c r="AH109" s="85" t="str">
        <f>IF(Feuil1!L114=0,"",Feuil1!L114)</f>
        <v/>
      </c>
      <c r="AI109" s="97" t="e">
        <f t="shared" si="19"/>
        <v>#VALUE!</v>
      </c>
      <c r="AJ109" s="87">
        <f>IF(A109="","",Feuil1!M114)</f>
        <v>0</v>
      </c>
      <c r="AK109" s="88">
        <f>IF(A109="","",Feuil1!N114)</f>
        <v>0</v>
      </c>
      <c r="AL109" s="88">
        <f>IF(A109="","",Feuil1!O114)</f>
        <v>0</v>
      </c>
      <c r="AM109" s="88">
        <f>IF(A109="","",Feuil1!P114)</f>
        <v>0</v>
      </c>
      <c r="AN109" s="89">
        <f>IF(A109="","",Feuil1!Q114)</f>
        <v>0</v>
      </c>
      <c r="AO109" s="90" t="str">
        <f t="shared" si="30"/>
        <v/>
      </c>
      <c r="AP109" s="91" t="str">
        <f t="shared" si="31"/>
        <v/>
      </c>
      <c r="AQ109" s="92">
        <f>IF(C109="","",Feuil1!S114)</f>
        <v>0</v>
      </c>
      <c r="AR109" s="92">
        <f>IF(F109="","",Feuil1!T114)</f>
        <v>0</v>
      </c>
      <c r="AS109" s="93">
        <v>15020</v>
      </c>
      <c r="AT109" s="88">
        <f>+AVERAGE($AS$5:AS109)</f>
        <v>15272.523809523809</v>
      </c>
    </row>
    <row r="110" spans="1:46" s="6" customFormat="1" ht="12.75">
      <c r="A110" s="94">
        <f>IF(Feuil1!A115="","",Feuil1!A115)</f>
        <v>45032</v>
      </c>
      <c r="B110" s="87">
        <f>Feuil1!BA115</f>
        <v>0</v>
      </c>
      <c r="C110" s="88">
        <f>IF(A110="","",Feuil1!B115)</f>
        <v>0</v>
      </c>
      <c r="D110" s="95">
        <f t="shared" si="20"/>
        <v>0</v>
      </c>
      <c r="E110" s="87">
        <f>Feuil1!BB115</f>
        <v>0</v>
      </c>
      <c r="F110" s="88">
        <f>IF(A110="","",Feuil1!C115)</f>
        <v>0</v>
      </c>
      <c r="G110" s="95">
        <f t="shared" si="21"/>
        <v>0</v>
      </c>
      <c r="H110" s="87">
        <f>Feuil1!AZ115</f>
        <v>0</v>
      </c>
      <c r="I110" s="88">
        <f>IF(A110="","",Feuil1!D115)</f>
        <v>0</v>
      </c>
      <c r="J110" s="95">
        <f t="shared" si="22"/>
        <v>0</v>
      </c>
      <c r="K110" s="87">
        <f>Feuil1!BL115</f>
        <v>0</v>
      </c>
      <c r="L110" s="88">
        <f t="shared" si="17"/>
        <v>0</v>
      </c>
      <c r="M110" s="95">
        <f t="shared" si="23"/>
        <v>0</v>
      </c>
      <c r="N110" s="87">
        <f>Feuil1!BM115</f>
        <v>0</v>
      </c>
      <c r="O110" s="88">
        <f>IF(A110="","",Feuil1!F115)</f>
        <v>0</v>
      </c>
      <c r="P110" s="95">
        <f t="shared" si="24"/>
        <v>0</v>
      </c>
      <c r="Q110" s="87">
        <f>Feuil1!BE115</f>
        <v>0</v>
      </c>
      <c r="R110" s="88">
        <f>Feuil1!BG115</f>
        <v>0</v>
      </c>
      <c r="S110" s="88">
        <f>IF(A110="","",Feuil1!G115)</f>
        <v>0</v>
      </c>
      <c r="T110" s="96">
        <f t="shared" si="25"/>
        <v>0</v>
      </c>
      <c r="U110" s="87">
        <f>Feuil1!BC115</f>
        <v>0</v>
      </c>
      <c r="V110" s="88">
        <f>IF(A110="","",Feuil1!H115)</f>
        <v>0</v>
      </c>
      <c r="W110" s="95">
        <f t="shared" si="26"/>
        <v>0</v>
      </c>
      <c r="X110" s="87">
        <f>Feuil1!BK115</f>
        <v>0</v>
      </c>
      <c r="Y110" s="88">
        <f>IF(A110="","",Feuil1!I115)</f>
        <v>0</v>
      </c>
      <c r="Z110" s="95">
        <f t="shared" si="27"/>
        <v>0</v>
      </c>
      <c r="AA110" s="87">
        <f>Feuil1!BJ115</f>
        <v>0</v>
      </c>
      <c r="AB110" s="88">
        <f>IF(A110="","",Feuil1!J115)</f>
        <v>0</v>
      </c>
      <c r="AC110" s="95">
        <f t="shared" si="28"/>
        <v>0</v>
      </c>
      <c r="AD110" s="87">
        <f>Feuil1!BI115</f>
        <v>0</v>
      </c>
      <c r="AE110" s="88">
        <f>IF(A110="","",Feuil1!K115)</f>
        <v>0</v>
      </c>
      <c r="AF110" s="95">
        <f t="shared" si="29"/>
        <v>0</v>
      </c>
      <c r="AG110" s="91">
        <f t="shared" si="18"/>
        <v>0</v>
      </c>
      <c r="AH110" s="85" t="str">
        <f>IF(Feuil1!L115=0,"",Feuil1!L115)</f>
        <v/>
      </c>
      <c r="AI110" s="97" t="e">
        <f t="shared" si="19"/>
        <v>#VALUE!</v>
      </c>
      <c r="AJ110" s="87">
        <f>IF(A110="","",Feuil1!M115)</f>
        <v>0</v>
      </c>
      <c r="AK110" s="88">
        <f>IF(A110="","",Feuil1!N115)</f>
        <v>0</v>
      </c>
      <c r="AL110" s="88">
        <f>IF(A110="","",Feuil1!O115)</f>
        <v>0</v>
      </c>
      <c r="AM110" s="88">
        <f>IF(A110="","",Feuil1!P115)</f>
        <v>0</v>
      </c>
      <c r="AN110" s="89">
        <f>IF(A110="","",Feuil1!Q115)</f>
        <v>0</v>
      </c>
      <c r="AO110" s="90" t="str">
        <f t="shared" si="30"/>
        <v/>
      </c>
      <c r="AP110" s="91" t="str">
        <f t="shared" si="31"/>
        <v/>
      </c>
      <c r="AQ110" s="92">
        <f>IF(C110="","",Feuil1!S115)</f>
        <v>0</v>
      </c>
      <c r="AR110" s="92">
        <f>IF(F110="","",Feuil1!T115)</f>
        <v>0</v>
      </c>
      <c r="AS110" s="93">
        <v>14090</v>
      </c>
      <c r="AT110" s="88">
        <f>+AVERAGE($AS$5:AS110)</f>
        <v>15261.367924528302</v>
      </c>
    </row>
    <row r="111" spans="1:46" s="6" customFormat="1" ht="12.75">
      <c r="A111" s="94">
        <f>IF(Feuil1!A116="","",Feuil1!A116)</f>
        <v>45033</v>
      </c>
      <c r="B111" s="87">
        <f>Feuil1!BA116</f>
        <v>0</v>
      </c>
      <c r="C111" s="88">
        <f>IF(A111="","",Feuil1!B116)</f>
        <v>0</v>
      </c>
      <c r="D111" s="95">
        <f t="shared" si="20"/>
        <v>0</v>
      </c>
      <c r="E111" s="87">
        <f>Feuil1!BB116</f>
        <v>0</v>
      </c>
      <c r="F111" s="88">
        <f>IF(A111="","",Feuil1!C116)</f>
        <v>0</v>
      </c>
      <c r="G111" s="95">
        <f t="shared" si="21"/>
        <v>0</v>
      </c>
      <c r="H111" s="87">
        <f>Feuil1!AZ116</f>
        <v>0</v>
      </c>
      <c r="I111" s="88">
        <f>IF(A111="","",Feuil1!D116)</f>
        <v>0</v>
      </c>
      <c r="J111" s="95">
        <f t="shared" si="22"/>
        <v>0</v>
      </c>
      <c r="K111" s="87">
        <f>Feuil1!BL116</f>
        <v>0</v>
      </c>
      <c r="L111" s="88">
        <f t="shared" si="17"/>
        <v>0</v>
      </c>
      <c r="M111" s="95">
        <f t="shared" si="23"/>
        <v>0</v>
      </c>
      <c r="N111" s="87">
        <f>Feuil1!BM116</f>
        <v>0</v>
      </c>
      <c r="O111" s="88">
        <f>IF(A111="","",Feuil1!F116)</f>
        <v>0</v>
      </c>
      <c r="P111" s="95">
        <f t="shared" si="24"/>
        <v>0</v>
      </c>
      <c r="Q111" s="87">
        <f>Feuil1!BE116</f>
        <v>0</v>
      </c>
      <c r="R111" s="88">
        <f>Feuil1!BG116</f>
        <v>0</v>
      </c>
      <c r="S111" s="88">
        <f>IF(A111="","",Feuil1!G116)</f>
        <v>0</v>
      </c>
      <c r="T111" s="96">
        <f t="shared" si="25"/>
        <v>0</v>
      </c>
      <c r="U111" s="87">
        <f>Feuil1!BC116</f>
        <v>0</v>
      </c>
      <c r="V111" s="88">
        <f>IF(A111="","",Feuil1!H116)</f>
        <v>0</v>
      </c>
      <c r="W111" s="95">
        <f t="shared" si="26"/>
        <v>0</v>
      </c>
      <c r="X111" s="87">
        <f>Feuil1!BK116</f>
        <v>0</v>
      </c>
      <c r="Y111" s="88">
        <f>IF(A111="","",Feuil1!I116)</f>
        <v>0</v>
      </c>
      <c r="Z111" s="95">
        <f t="shared" si="27"/>
        <v>0</v>
      </c>
      <c r="AA111" s="87">
        <f>Feuil1!BJ116</f>
        <v>0</v>
      </c>
      <c r="AB111" s="88">
        <f>IF(A111="","",Feuil1!J116)</f>
        <v>0</v>
      </c>
      <c r="AC111" s="95">
        <f t="shared" si="28"/>
        <v>0</v>
      </c>
      <c r="AD111" s="87">
        <f>Feuil1!BI116</f>
        <v>0</v>
      </c>
      <c r="AE111" s="88">
        <f>IF(A111="","",Feuil1!K116)</f>
        <v>0</v>
      </c>
      <c r="AF111" s="95">
        <f t="shared" si="29"/>
        <v>0</v>
      </c>
      <c r="AG111" s="91">
        <f t="shared" si="18"/>
        <v>0</v>
      </c>
      <c r="AH111" s="85" t="str">
        <f>IF(Feuil1!L116=0,"",Feuil1!L116)</f>
        <v/>
      </c>
      <c r="AI111" s="97" t="e">
        <f t="shared" si="19"/>
        <v>#VALUE!</v>
      </c>
      <c r="AJ111" s="87">
        <f>IF(A111="","",Feuil1!M116)</f>
        <v>0</v>
      </c>
      <c r="AK111" s="88">
        <f>IF(A111="","",Feuil1!N116)</f>
        <v>0</v>
      </c>
      <c r="AL111" s="88">
        <f>IF(A111="","",Feuil1!O116)</f>
        <v>0</v>
      </c>
      <c r="AM111" s="88">
        <f>IF(A111="","",Feuil1!P116)</f>
        <v>0</v>
      </c>
      <c r="AN111" s="89">
        <f>IF(A111="","",Feuil1!Q116)</f>
        <v>0</v>
      </c>
      <c r="AO111" s="90" t="str">
        <f t="shared" si="30"/>
        <v/>
      </c>
      <c r="AP111" s="91" t="str">
        <f t="shared" si="31"/>
        <v/>
      </c>
      <c r="AQ111" s="92">
        <f>IF(C111="","",Feuil1!S116)</f>
        <v>0</v>
      </c>
      <c r="AR111" s="92">
        <f>IF(F111="","",Feuil1!T116)</f>
        <v>0</v>
      </c>
      <c r="AS111" s="93">
        <v>13280</v>
      </c>
      <c r="AT111" s="88">
        <f>+AVERAGE($AS$5:AS111)</f>
        <v>15242.85046728972</v>
      </c>
    </row>
    <row r="112" spans="1:46" s="6" customFormat="1" ht="12.75">
      <c r="A112" s="94">
        <f>IF(Feuil1!A117="","",Feuil1!A117)</f>
        <v>45034</v>
      </c>
      <c r="B112" s="87">
        <f>Feuil1!BA117</f>
        <v>0</v>
      </c>
      <c r="C112" s="88">
        <f>IF(A112="","",Feuil1!B117)</f>
        <v>0</v>
      </c>
      <c r="D112" s="95">
        <f t="shared" si="20"/>
        <v>0</v>
      </c>
      <c r="E112" s="87">
        <f>Feuil1!BB117</f>
        <v>0</v>
      </c>
      <c r="F112" s="88">
        <f>IF(A112="","",Feuil1!C117)</f>
        <v>0</v>
      </c>
      <c r="G112" s="95">
        <f t="shared" si="21"/>
        <v>0</v>
      </c>
      <c r="H112" s="87">
        <f>Feuil1!AZ117</f>
        <v>0</v>
      </c>
      <c r="I112" s="88">
        <f>IF(A112="","",Feuil1!D117)</f>
        <v>0</v>
      </c>
      <c r="J112" s="95">
        <f t="shared" si="22"/>
        <v>0</v>
      </c>
      <c r="K112" s="87">
        <f>Feuil1!BL117</f>
        <v>0</v>
      </c>
      <c r="L112" s="88">
        <f t="shared" si="17"/>
        <v>0</v>
      </c>
      <c r="M112" s="95">
        <f t="shared" si="23"/>
        <v>0</v>
      </c>
      <c r="N112" s="87">
        <f>Feuil1!BM117</f>
        <v>0</v>
      </c>
      <c r="O112" s="88">
        <f>IF(A112="","",Feuil1!F117)</f>
        <v>0</v>
      </c>
      <c r="P112" s="95">
        <f t="shared" si="24"/>
        <v>0</v>
      </c>
      <c r="Q112" s="87">
        <f>Feuil1!BE117</f>
        <v>0</v>
      </c>
      <c r="R112" s="88">
        <f>Feuil1!BG117</f>
        <v>0</v>
      </c>
      <c r="S112" s="88">
        <f>IF(A112="","",Feuil1!G117)</f>
        <v>0</v>
      </c>
      <c r="T112" s="96">
        <f t="shared" si="25"/>
        <v>0</v>
      </c>
      <c r="U112" s="87">
        <f>Feuil1!BC117</f>
        <v>0</v>
      </c>
      <c r="V112" s="88">
        <f>IF(A112="","",Feuil1!H117)</f>
        <v>0</v>
      </c>
      <c r="W112" s="95">
        <f t="shared" si="26"/>
        <v>0</v>
      </c>
      <c r="X112" s="87">
        <f>Feuil1!BK117</f>
        <v>0</v>
      </c>
      <c r="Y112" s="88">
        <f>IF(A112="","",Feuil1!I117)</f>
        <v>0</v>
      </c>
      <c r="Z112" s="95">
        <f t="shared" si="27"/>
        <v>0</v>
      </c>
      <c r="AA112" s="87">
        <f>Feuil1!BJ117</f>
        <v>0</v>
      </c>
      <c r="AB112" s="88">
        <f>IF(A112="","",Feuil1!J117)</f>
        <v>0</v>
      </c>
      <c r="AC112" s="95">
        <f t="shared" si="28"/>
        <v>0</v>
      </c>
      <c r="AD112" s="87">
        <f>Feuil1!BI117</f>
        <v>0</v>
      </c>
      <c r="AE112" s="88">
        <f>IF(A112="","",Feuil1!K117)</f>
        <v>0</v>
      </c>
      <c r="AF112" s="95">
        <f t="shared" si="29"/>
        <v>0</v>
      </c>
      <c r="AG112" s="91">
        <f t="shared" si="18"/>
        <v>0</v>
      </c>
      <c r="AH112" s="85" t="str">
        <f>IF(Feuil1!L117=0,"",Feuil1!L117)</f>
        <v/>
      </c>
      <c r="AI112" s="97" t="e">
        <f t="shared" si="19"/>
        <v>#VALUE!</v>
      </c>
      <c r="AJ112" s="87">
        <f>IF(A112="","",Feuil1!M117)</f>
        <v>0</v>
      </c>
      <c r="AK112" s="88">
        <f>IF(A112="","",Feuil1!N117)</f>
        <v>0</v>
      </c>
      <c r="AL112" s="88">
        <f>IF(A112="","",Feuil1!O117)</f>
        <v>0</v>
      </c>
      <c r="AM112" s="88">
        <f>IF(A112="","",Feuil1!P117)</f>
        <v>0</v>
      </c>
      <c r="AN112" s="89">
        <f>IF(A112="","",Feuil1!Q117)</f>
        <v>0</v>
      </c>
      <c r="AO112" s="90" t="str">
        <f t="shared" si="30"/>
        <v/>
      </c>
      <c r="AP112" s="91" t="str">
        <f t="shared" si="31"/>
        <v/>
      </c>
      <c r="AQ112" s="92">
        <f>IF(C112="","",Feuil1!S117)</f>
        <v>0</v>
      </c>
      <c r="AR112" s="92">
        <f>IF(F112="","",Feuil1!T117)</f>
        <v>0</v>
      </c>
      <c r="AS112" s="93">
        <v>13560</v>
      </c>
      <c r="AT112" s="88">
        <f>+AVERAGE($AS$5:AS112)</f>
        <v>15227.268518518518</v>
      </c>
    </row>
    <row r="113" spans="1:46" s="6" customFormat="1" ht="12.75">
      <c r="A113" s="94">
        <f>IF(Feuil1!A118="","",Feuil1!A118)</f>
        <v>45035</v>
      </c>
      <c r="B113" s="87">
        <f>Feuil1!BA118</f>
        <v>0</v>
      </c>
      <c r="C113" s="88">
        <f>IF(A113="","",Feuil1!B118)</f>
        <v>0</v>
      </c>
      <c r="D113" s="95">
        <f t="shared" si="20"/>
        <v>0</v>
      </c>
      <c r="E113" s="87">
        <f>Feuil1!BB118</f>
        <v>0</v>
      </c>
      <c r="F113" s="88">
        <f>IF(A113="","",Feuil1!C118)</f>
        <v>0</v>
      </c>
      <c r="G113" s="95">
        <f t="shared" si="21"/>
        <v>0</v>
      </c>
      <c r="H113" s="87">
        <f>Feuil1!AZ118</f>
        <v>0</v>
      </c>
      <c r="I113" s="88">
        <f>IF(A113="","",Feuil1!D118)</f>
        <v>0</v>
      </c>
      <c r="J113" s="95">
        <f t="shared" si="22"/>
        <v>0</v>
      </c>
      <c r="K113" s="87">
        <f>Feuil1!BL118</f>
        <v>0</v>
      </c>
      <c r="L113" s="88">
        <f t="shared" si="17"/>
        <v>0</v>
      </c>
      <c r="M113" s="95">
        <f t="shared" si="23"/>
        <v>0</v>
      </c>
      <c r="N113" s="87">
        <f>Feuil1!BM118</f>
        <v>0</v>
      </c>
      <c r="O113" s="88">
        <f>IF(A113="","",Feuil1!F118)</f>
        <v>0</v>
      </c>
      <c r="P113" s="95">
        <f t="shared" si="24"/>
        <v>0</v>
      </c>
      <c r="Q113" s="87">
        <f>Feuil1!BE118</f>
        <v>0</v>
      </c>
      <c r="R113" s="88">
        <f>Feuil1!BG118</f>
        <v>0</v>
      </c>
      <c r="S113" s="88">
        <f>IF(A113="","",Feuil1!G118)</f>
        <v>0</v>
      </c>
      <c r="T113" s="96">
        <f t="shared" si="25"/>
        <v>0</v>
      </c>
      <c r="U113" s="87">
        <f>Feuil1!BC118</f>
        <v>0</v>
      </c>
      <c r="V113" s="88">
        <f>IF(A113="","",Feuil1!H118)</f>
        <v>0</v>
      </c>
      <c r="W113" s="95">
        <f t="shared" si="26"/>
        <v>0</v>
      </c>
      <c r="X113" s="87">
        <f>Feuil1!BK118</f>
        <v>0</v>
      </c>
      <c r="Y113" s="88">
        <f>IF(A113="","",Feuil1!I118)</f>
        <v>0</v>
      </c>
      <c r="Z113" s="95">
        <f t="shared" si="27"/>
        <v>0</v>
      </c>
      <c r="AA113" s="87">
        <f>Feuil1!BJ118</f>
        <v>0</v>
      </c>
      <c r="AB113" s="88">
        <f>IF(A113="","",Feuil1!J118)</f>
        <v>0</v>
      </c>
      <c r="AC113" s="95">
        <f t="shared" si="28"/>
        <v>0</v>
      </c>
      <c r="AD113" s="87">
        <f>Feuil1!BI118</f>
        <v>0</v>
      </c>
      <c r="AE113" s="88">
        <f>IF(A113="","",Feuil1!K118)</f>
        <v>0</v>
      </c>
      <c r="AF113" s="95">
        <f t="shared" si="29"/>
        <v>0</v>
      </c>
      <c r="AG113" s="91">
        <f t="shared" si="18"/>
        <v>0</v>
      </c>
      <c r="AH113" s="85" t="str">
        <f>IF(Feuil1!L118=0,"",Feuil1!L118)</f>
        <v/>
      </c>
      <c r="AI113" s="97" t="e">
        <f t="shared" si="19"/>
        <v>#VALUE!</v>
      </c>
      <c r="AJ113" s="87">
        <f>IF(A113="","",Feuil1!M118)</f>
        <v>0</v>
      </c>
      <c r="AK113" s="88">
        <f>IF(A113="","",Feuil1!N118)</f>
        <v>0</v>
      </c>
      <c r="AL113" s="88">
        <f>IF(A113="","",Feuil1!O118)</f>
        <v>0</v>
      </c>
      <c r="AM113" s="88">
        <f>IF(A113="","",Feuil1!P118)</f>
        <v>0</v>
      </c>
      <c r="AN113" s="89">
        <f>IF(A113="","",Feuil1!Q118)</f>
        <v>0</v>
      </c>
      <c r="AO113" s="90" t="str">
        <f t="shared" si="30"/>
        <v/>
      </c>
      <c r="AP113" s="91" t="str">
        <f t="shared" si="31"/>
        <v/>
      </c>
      <c r="AQ113" s="92">
        <f>IF(C113="","",Feuil1!S118)</f>
        <v>0</v>
      </c>
      <c r="AR113" s="92">
        <f>IF(F113="","",Feuil1!T118)</f>
        <v>0</v>
      </c>
      <c r="AS113" s="93">
        <v>13640</v>
      </c>
      <c r="AT113" s="88">
        <f>+AVERAGE($AS$5:AS113)</f>
        <v>15212.706422018349</v>
      </c>
    </row>
    <row r="114" spans="1:46" s="6" customFormat="1" ht="12.75">
      <c r="A114" s="94">
        <f>IF(Feuil1!A119="","",Feuil1!A119)</f>
        <v>45036</v>
      </c>
      <c r="B114" s="87">
        <f>Feuil1!BA119</f>
        <v>0</v>
      </c>
      <c r="C114" s="88">
        <f>IF(A114="","",Feuil1!B119)</f>
        <v>0</v>
      </c>
      <c r="D114" s="95">
        <f t="shared" si="20"/>
        <v>0</v>
      </c>
      <c r="E114" s="87">
        <f>Feuil1!BB119</f>
        <v>0</v>
      </c>
      <c r="F114" s="88">
        <f>IF(A114="","",Feuil1!C119)</f>
        <v>0</v>
      </c>
      <c r="G114" s="95">
        <f t="shared" si="21"/>
        <v>0</v>
      </c>
      <c r="H114" s="87">
        <f>Feuil1!AZ119</f>
        <v>0</v>
      </c>
      <c r="I114" s="88">
        <f>IF(A114="","",Feuil1!D119)</f>
        <v>0</v>
      </c>
      <c r="J114" s="95">
        <f t="shared" si="22"/>
        <v>0</v>
      </c>
      <c r="K114" s="87">
        <f>Feuil1!BL119</f>
        <v>0</v>
      </c>
      <c r="L114" s="88">
        <f t="shared" si="17"/>
        <v>0</v>
      </c>
      <c r="M114" s="95">
        <f t="shared" si="23"/>
        <v>0</v>
      </c>
      <c r="N114" s="87">
        <f>Feuil1!BM119</f>
        <v>0</v>
      </c>
      <c r="O114" s="88">
        <f>IF(A114="","",Feuil1!F119)</f>
        <v>0</v>
      </c>
      <c r="P114" s="95">
        <f t="shared" si="24"/>
        <v>0</v>
      </c>
      <c r="Q114" s="87">
        <f>Feuil1!BE119</f>
        <v>0</v>
      </c>
      <c r="R114" s="88">
        <f>Feuil1!BG119</f>
        <v>0</v>
      </c>
      <c r="S114" s="88">
        <f>IF(A114="","",Feuil1!G119)</f>
        <v>0</v>
      </c>
      <c r="T114" s="96">
        <f t="shared" si="25"/>
        <v>0</v>
      </c>
      <c r="U114" s="87">
        <f>Feuil1!BC119</f>
        <v>0</v>
      </c>
      <c r="V114" s="88">
        <f>IF(A114="","",Feuil1!H119)</f>
        <v>0</v>
      </c>
      <c r="W114" s="95">
        <f t="shared" si="26"/>
        <v>0</v>
      </c>
      <c r="X114" s="87">
        <f>Feuil1!BK119</f>
        <v>0</v>
      </c>
      <c r="Y114" s="88">
        <f>IF(A114="","",Feuil1!I119)</f>
        <v>0</v>
      </c>
      <c r="Z114" s="95">
        <f t="shared" si="27"/>
        <v>0</v>
      </c>
      <c r="AA114" s="87">
        <f>Feuil1!BJ119</f>
        <v>0</v>
      </c>
      <c r="AB114" s="88">
        <f>IF(A114="","",Feuil1!J119)</f>
        <v>0</v>
      </c>
      <c r="AC114" s="95">
        <f t="shared" si="28"/>
        <v>0</v>
      </c>
      <c r="AD114" s="87">
        <f>Feuil1!BI119</f>
        <v>0</v>
      </c>
      <c r="AE114" s="88">
        <f>IF(A114="","",Feuil1!K119)</f>
        <v>0</v>
      </c>
      <c r="AF114" s="95">
        <f t="shared" si="29"/>
        <v>0</v>
      </c>
      <c r="AG114" s="91">
        <f t="shared" si="18"/>
        <v>0</v>
      </c>
      <c r="AH114" s="85" t="str">
        <f>IF(Feuil1!L119=0,"",Feuil1!L119)</f>
        <v/>
      </c>
      <c r="AI114" s="97" t="e">
        <f t="shared" si="19"/>
        <v>#VALUE!</v>
      </c>
      <c r="AJ114" s="87">
        <f>IF(A114="","",Feuil1!M119)</f>
        <v>0</v>
      </c>
      <c r="AK114" s="88">
        <f>IF(A114="","",Feuil1!N119)</f>
        <v>0</v>
      </c>
      <c r="AL114" s="88">
        <f>IF(A114="","",Feuil1!O119)</f>
        <v>0</v>
      </c>
      <c r="AM114" s="88">
        <f>IF(A114="","",Feuil1!P119)</f>
        <v>0</v>
      </c>
      <c r="AN114" s="89">
        <f>IF(A114="","",Feuil1!Q119)</f>
        <v>0</v>
      </c>
      <c r="AO114" s="90" t="str">
        <f t="shared" si="30"/>
        <v/>
      </c>
      <c r="AP114" s="91" t="str">
        <f t="shared" si="31"/>
        <v/>
      </c>
      <c r="AQ114" s="92">
        <f>IF(C114="","",Feuil1!S119)</f>
        <v>0</v>
      </c>
      <c r="AR114" s="92">
        <f>IF(F114="","",Feuil1!T119)</f>
        <v>0</v>
      </c>
      <c r="AS114" s="93">
        <v>14130</v>
      </c>
      <c r="AT114" s="88">
        <f>+AVERAGE($AS$5:AS114)</f>
        <v>15202.863636363636</v>
      </c>
    </row>
    <row r="115" spans="1:46" s="6" customFormat="1" ht="12.75">
      <c r="A115" s="94">
        <f>IF(Feuil1!A120="","",Feuil1!A120)</f>
        <v>45037</v>
      </c>
      <c r="B115" s="87">
        <f>Feuil1!BA120</f>
        <v>0</v>
      </c>
      <c r="C115" s="88">
        <f>IF(A115="","",Feuil1!B120)</f>
        <v>0</v>
      </c>
      <c r="D115" s="95">
        <f t="shared" si="20"/>
        <v>0</v>
      </c>
      <c r="E115" s="87">
        <f>Feuil1!BB120</f>
        <v>0</v>
      </c>
      <c r="F115" s="88">
        <f>IF(A115="","",Feuil1!C120)</f>
        <v>0</v>
      </c>
      <c r="G115" s="95">
        <f t="shared" si="21"/>
        <v>0</v>
      </c>
      <c r="H115" s="87">
        <f>Feuil1!AZ120</f>
        <v>0</v>
      </c>
      <c r="I115" s="88">
        <f>IF(A115="","",Feuil1!D120)</f>
        <v>0</v>
      </c>
      <c r="J115" s="95">
        <f t="shared" si="22"/>
        <v>0</v>
      </c>
      <c r="K115" s="87">
        <f>Feuil1!BL120</f>
        <v>0</v>
      </c>
      <c r="L115" s="88">
        <f t="shared" si="17"/>
        <v>0</v>
      </c>
      <c r="M115" s="95">
        <f t="shared" si="23"/>
        <v>0</v>
      </c>
      <c r="N115" s="87">
        <f>Feuil1!BM120</f>
        <v>0</v>
      </c>
      <c r="O115" s="88">
        <f>IF(A115="","",Feuil1!F120)</f>
        <v>0</v>
      </c>
      <c r="P115" s="95">
        <f t="shared" si="24"/>
        <v>0</v>
      </c>
      <c r="Q115" s="87">
        <f>Feuil1!BE120</f>
        <v>0</v>
      </c>
      <c r="R115" s="88">
        <f>Feuil1!BG120</f>
        <v>0</v>
      </c>
      <c r="S115" s="88">
        <f>IF(A115="","",Feuil1!G120)</f>
        <v>0</v>
      </c>
      <c r="T115" s="96">
        <f t="shared" si="25"/>
        <v>0</v>
      </c>
      <c r="U115" s="87">
        <f>Feuil1!BC120</f>
        <v>0</v>
      </c>
      <c r="V115" s="88">
        <f>IF(A115="","",Feuil1!H120)</f>
        <v>0</v>
      </c>
      <c r="W115" s="95">
        <f t="shared" si="26"/>
        <v>0</v>
      </c>
      <c r="X115" s="87">
        <f>Feuil1!BK120</f>
        <v>0</v>
      </c>
      <c r="Y115" s="88">
        <f>IF(A115="","",Feuil1!I120)</f>
        <v>0</v>
      </c>
      <c r="Z115" s="95">
        <f t="shared" si="27"/>
        <v>0</v>
      </c>
      <c r="AA115" s="87">
        <f>Feuil1!BJ120</f>
        <v>0</v>
      </c>
      <c r="AB115" s="88">
        <f>IF(A115="","",Feuil1!J120)</f>
        <v>0</v>
      </c>
      <c r="AC115" s="95">
        <f t="shared" si="28"/>
        <v>0</v>
      </c>
      <c r="AD115" s="87">
        <f>Feuil1!BI120</f>
        <v>0</v>
      </c>
      <c r="AE115" s="88">
        <f>IF(A115="","",Feuil1!K120)</f>
        <v>0</v>
      </c>
      <c r="AF115" s="95">
        <f t="shared" si="29"/>
        <v>0</v>
      </c>
      <c r="AG115" s="91">
        <f t="shared" si="18"/>
        <v>0</v>
      </c>
      <c r="AH115" s="85" t="str">
        <f>IF(Feuil1!L120=0,"",Feuil1!L120)</f>
        <v/>
      </c>
      <c r="AI115" s="97" t="e">
        <f t="shared" si="19"/>
        <v>#VALUE!</v>
      </c>
      <c r="AJ115" s="87">
        <f>IF(A115="","",Feuil1!M120)</f>
        <v>0</v>
      </c>
      <c r="AK115" s="88">
        <f>IF(A115="","",Feuil1!N120)</f>
        <v>0</v>
      </c>
      <c r="AL115" s="88">
        <f>IF(A115="","",Feuil1!O120)</f>
        <v>0</v>
      </c>
      <c r="AM115" s="88">
        <f>IF(A115="","",Feuil1!P120)</f>
        <v>0</v>
      </c>
      <c r="AN115" s="89">
        <f>IF(A115="","",Feuil1!Q120)</f>
        <v>0</v>
      </c>
      <c r="AO115" s="90" t="str">
        <f t="shared" si="30"/>
        <v/>
      </c>
      <c r="AP115" s="91" t="str">
        <f t="shared" si="31"/>
        <v/>
      </c>
      <c r="AQ115" s="92">
        <f>IF(C115="","",Feuil1!S120)</f>
        <v>0</v>
      </c>
      <c r="AR115" s="92">
        <f>IF(F115="","",Feuil1!T120)</f>
        <v>0</v>
      </c>
      <c r="AS115" s="93">
        <v>14560</v>
      </c>
      <c r="AT115" s="88">
        <f>+AVERAGE($AS$5:AS115)</f>
        <v>15197.072072072073</v>
      </c>
    </row>
    <row r="116" spans="1:46" s="6" customFormat="1" ht="12.75">
      <c r="A116" s="94">
        <f>IF(Feuil1!A121="","",Feuil1!A121)</f>
        <v>45038</v>
      </c>
      <c r="B116" s="87">
        <f>Feuil1!BA121</f>
        <v>0</v>
      </c>
      <c r="C116" s="88">
        <f>IF(A116="","",Feuil1!B121)</f>
        <v>0</v>
      </c>
      <c r="D116" s="95">
        <f t="shared" si="20"/>
        <v>0</v>
      </c>
      <c r="E116" s="87">
        <f>Feuil1!BB121</f>
        <v>0</v>
      </c>
      <c r="F116" s="88">
        <f>IF(A116="","",Feuil1!C121)</f>
        <v>0</v>
      </c>
      <c r="G116" s="95">
        <f t="shared" si="21"/>
        <v>0</v>
      </c>
      <c r="H116" s="87">
        <f>Feuil1!AZ121</f>
        <v>0</v>
      </c>
      <c r="I116" s="88">
        <f>IF(A116="","",Feuil1!D121)</f>
        <v>0</v>
      </c>
      <c r="J116" s="95">
        <f t="shared" si="22"/>
        <v>0</v>
      </c>
      <c r="K116" s="87">
        <f>Feuil1!BL121</f>
        <v>0</v>
      </c>
      <c r="L116" s="88">
        <f t="shared" si="17"/>
        <v>0</v>
      </c>
      <c r="M116" s="95">
        <f t="shared" si="23"/>
        <v>0</v>
      </c>
      <c r="N116" s="87">
        <f>Feuil1!BM121</f>
        <v>0</v>
      </c>
      <c r="O116" s="88">
        <f>IF(A116="","",Feuil1!F121)</f>
        <v>0</v>
      </c>
      <c r="P116" s="95">
        <f t="shared" si="24"/>
        <v>0</v>
      </c>
      <c r="Q116" s="87">
        <f>Feuil1!BE121</f>
        <v>0</v>
      </c>
      <c r="R116" s="88">
        <f>Feuil1!BG121</f>
        <v>0</v>
      </c>
      <c r="S116" s="88">
        <f>IF(A116="","",Feuil1!G121)</f>
        <v>0</v>
      </c>
      <c r="T116" s="96">
        <f t="shared" si="25"/>
        <v>0</v>
      </c>
      <c r="U116" s="87">
        <f>Feuil1!BC121</f>
        <v>0</v>
      </c>
      <c r="V116" s="88">
        <f>IF(A116="","",Feuil1!H121)</f>
        <v>0</v>
      </c>
      <c r="W116" s="95">
        <f t="shared" si="26"/>
        <v>0</v>
      </c>
      <c r="X116" s="87">
        <f>Feuil1!BK121</f>
        <v>0</v>
      </c>
      <c r="Y116" s="88">
        <f>IF(A116="","",Feuil1!I121)</f>
        <v>0</v>
      </c>
      <c r="Z116" s="95">
        <f t="shared" si="27"/>
        <v>0</v>
      </c>
      <c r="AA116" s="87">
        <f>Feuil1!BJ121</f>
        <v>0</v>
      </c>
      <c r="AB116" s="88">
        <f>IF(A116="","",Feuil1!J121)</f>
        <v>0</v>
      </c>
      <c r="AC116" s="95">
        <f t="shared" si="28"/>
        <v>0</v>
      </c>
      <c r="AD116" s="87">
        <f>Feuil1!BI121</f>
        <v>0</v>
      </c>
      <c r="AE116" s="88">
        <f>IF(A116="","",Feuil1!K121)</f>
        <v>0</v>
      </c>
      <c r="AF116" s="95">
        <f t="shared" si="29"/>
        <v>0</v>
      </c>
      <c r="AG116" s="91">
        <f t="shared" si="18"/>
        <v>0</v>
      </c>
      <c r="AH116" s="85" t="str">
        <f>IF(Feuil1!L121=0,"",Feuil1!L121)</f>
        <v/>
      </c>
      <c r="AI116" s="97" t="e">
        <f t="shared" si="19"/>
        <v>#VALUE!</v>
      </c>
      <c r="AJ116" s="87">
        <f>IF(A116="","",Feuil1!M121)</f>
        <v>0</v>
      </c>
      <c r="AK116" s="88">
        <f>IF(A116="","",Feuil1!N121)</f>
        <v>0</v>
      </c>
      <c r="AL116" s="88">
        <f>IF(A116="","",Feuil1!O121)</f>
        <v>0</v>
      </c>
      <c r="AM116" s="88">
        <f>IF(A116="","",Feuil1!P121)</f>
        <v>0</v>
      </c>
      <c r="AN116" s="89">
        <f>IF(A116="","",Feuil1!Q121)</f>
        <v>0</v>
      </c>
      <c r="AO116" s="90" t="str">
        <f t="shared" si="30"/>
        <v/>
      </c>
      <c r="AP116" s="91" t="str">
        <f t="shared" si="31"/>
        <v/>
      </c>
      <c r="AQ116" s="92">
        <f>IF(C116="","",Feuil1!S121)</f>
        <v>0</v>
      </c>
      <c r="AR116" s="92">
        <f>IF(F116="","",Feuil1!T121)</f>
        <v>0</v>
      </c>
      <c r="AS116" s="93">
        <v>14630</v>
      </c>
      <c r="AT116" s="88">
        <f>+AVERAGE($AS$5:AS116)</f>
        <v>15192.008928571429</v>
      </c>
    </row>
    <row r="117" spans="1:46" s="6" customFormat="1" ht="12.75">
      <c r="A117" s="94">
        <f>IF(Feuil1!A122="","",Feuil1!A122)</f>
        <v>45039</v>
      </c>
      <c r="B117" s="87">
        <f>Feuil1!BA122</f>
        <v>0</v>
      </c>
      <c r="C117" s="88">
        <f>IF(A117="","",Feuil1!B122)</f>
        <v>0</v>
      </c>
      <c r="D117" s="95">
        <f t="shared" si="20"/>
        <v>0</v>
      </c>
      <c r="E117" s="87">
        <f>Feuil1!BB122</f>
        <v>0</v>
      </c>
      <c r="F117" s="88">
        <f>IF(A117="","",Feuil1!C122)</f>
        <v>0</v>
      </c>
      <c r="G117" s="95">
        <f t="shared" si="21"/>
        <v>0</v>
      </c>
      <c r="H117" s="87">
        <f>Feuil1!AZ122</f>
        <v>0</v>
      </c>
      <c r="I117" s="88">
        <f>IF(A117="","",Feuil1!D122)</f>
        <v>0</v>
      </c>
      <c r="J117" s="95">
        <f t="shared" si="22"/>
        <v>0</v>
      </c>
      <c r="K117" s="87">
        <f>Feuil1!BL122</f>
        <v>0</v>
      </c>
      <c r="L117" s="88">
        <f t="shared" si="17"/>
        <v>0</v>
      </c>
      <c r="M117" s="95">
        <f t="shared" si="23"/>
        <v>0</v>
      </c>
      <c r="N117" s="87">
        <f>Feuil1!BM122</f>
        <v>0</v>
      </c>
      <c r="O117" s="88">
        <f>IF(A117="","",Feuil1!F122)</f>
        <v>0</v>
      </c>
      <c r="P117" s="95">
        <f t="shared" si="24"/>
        <v>0</v>
      </c>
      <c r="Q117" s="87">
        <f>Feuil1!BE122</f>
        <v>0</v>
      </c>
      <c r="R117" s="88">
        <f>Feuil1!BG122</f>
        <v>0</v>
      </c>
      <c r="S117" s="88">
        <f>IF(A117="","",Feuil1!G122)</f>
        <v>0</v>
      </c>
      <c r="T117" s="96">
        <f t="shared" si="25"/>
        <v>0</v>
      </c>
      <c r="U117" s="87">
        <f>Feuil1!BC122</f>
        <v>0</v>
      </c>
      <c r="V117" s="88">
        <f>IF(A117="","",Feuil1!H122)</f>
        <v>0</v>
      </c>
      <c r="W117" s="95">
        <f t="shared" si="26"/>
        <v>0</v>
      </c>
      <c r="X117" s="87">
        <f>Feuil1!BK122</f>
        <v>0</v>
      </c>
      <c r="Y117" s="88">
        <f>IF(A117="","",Feuil1!I122)</f>
        <v>0</v>
      </c>
      <c r="Z117" s="95">
        <f t="shared" si="27"/>
        <v>0</v>
      </c>
      <c r="AA117" s="87">
        <f>Feuil1!BJ122</f>
        <v>0</v>
      </c>
      <c r="AB117" s="88">
        <f>IF(A117="","",Feuil1!J122)</f>
        <v>0</v>
      </c>
      <c r="AC117" s="95">
        <f t="shared" si="28"/>
        <v>0</v>
      </c>
      <c r="AD117" s="87">
        <f>Feuil1!BI122</f>
        <v>0</v>
      </c>
      <c r="AE117" s="88">
        <f>IF(A117="","",Feuil1!K122)</f>
        <v>0</v>
      </c>
      <c r="AF117" s="95">
        <f t="shared" si="29"/>
        <v>0</v>
      </c>
      <c r="AG117" s="91">
        <f t="shared" si="18"/>
        <v>0</v>
      </c>
      <c r="AH117" s="85" t="str">
        <f>IF(Feuil1!L122=0,"",Feuil1!L122)</f>
        <v/>
      </c>
      <c r="AI117" s="97" t="e">
        <f t="shared" si="19"/>
        <v>#VALUE!</v>
      </c>
      <c r="AJ117" s="87">
        <f>IF(A117="","",Feuil1!M122)</f>
        <v>0</v>
      </c>
      <c r="AK117" s="88">
        <f>IF(A117="","",Feuil1!N122)</f>
        <v>0</v>
      </c>
      <c r="AL117" s="88">
        <f>IF(A117="","",Feuil1!O122)</f>
        <v>0</v>
      </c>
      <c r="AM117" s="88">
        <f>IF(A117="","",Feuil1!P122)</f>
        <v>0</v>
      </c>
      <c r="AN117" s="89">
        <f>IF(A117="","",Feuil1!Q122)</f>
        <v>0</v>
      </c>
      <c r="AO117" s="90" t="str">
        <f t="shared" si="30"/>
        <v/>
      </c>
      <c r="AP117" s="91" t="str">
        <f t="shared" si="31"/>
        <v/>
      </c>
      <c r="AQ117" s="92">
        <f>IF(C117="","",Feuil1!S122)</f>
        <v>0</v>
      </c>
      <c r="AR117" s="92">
        <f>IF(F117="","",Feuil1!T122)</f>
        <v>0</v>
      </c>
      <c r="AS117" s="93">
        <v>13590</v>
      </c>
      <c r="AT117" s="88">
        <f>+AVERAGE($AS$5:AS117)</f>
        <v>15177.83185840708</v>
      </c>
    </row>
    <row r="118" spans="1:46" s="6" customFormat="1" ht="12.75">
      <c r="A118" s="94">
        <f>IF(Feuil1!A123="","",Feuil1!A123)</f>
        <v>45040</v>
      </c>
      <c r="B118" s="87">
        <f>Feuil1!BA123</f>
        <v>0</v>
      </c>
      <c r="C118" s="88">
        <f>IF(A118="","",Feuil1!B123)</f>
        <v>0</v>
      </c>
      <c r="D118" s="95">
        <f t="shared" si="20"/>
        <v>0</v>
      </c>
      <c r="E118" s="87">
        <f>Feuil1!BB123</f>
        <v>0</v>
      </c>
      <c r="F118" s="88">
        <f>IF(A118="","",Feuil1!C123)</f>
        <v>0</v>
      </c>
      <c r="G118" s="95">
        <f t="shared" si="21"/>
        <v>0</v>
      </c>
      <c r="H118" s="87">
        <f>Feuil1!AZ123</f>
        <v>0</v>
      </c>
      <c r="I118" s="88">
        <f>IF(A118="","",Feuil1!D123)</f>
        <v>0</v>
      </c>
      <c r="J118" s="95">
        <f t="shared" si="22"/>
        <v>0</v>
      </c>
      <c r="K118" s="87">
        <f>Feuil1!BL123</f>
        <v>0</v>
      </c>
      <c r="L118" s="88">
        <f t="shared" si="17"/>
        <v>0</v>
      </c>
      <c r="M118" s="95">
        <f t="shared" si="23"/>
        <v>0</v>
      </c>
      <c r="N118" s="87">
        <f>Feuil1!BM123</f>
        <v>0</v>
      </c>
      <c r="O118" s="88">
        <f>IF(A118="","",Feuil1!F123)</f>
        <v>0</v>
      </c>
      <c r="P118" s="95">
        <f t="shared" si="24"/>
        <v>0</v>
      </c>
      <c r="Q118" s="87">
        <f>Feuil1!BE123</f>
        <v>0</v>
      </c>
      <c r="R118" s="88">
        <f>Feuil1!BG123</f>
        <v>0</v>
      </c>
      <c r="S118" s="88">
        <f>IF(A118="","",Feuil1!G123)</f>
        <v>0</v>
      </c>
      <c r="T118" s="96">
        <f t="shared" si="25"/>
        <v>0</v>
      </c>
      <c r="U118" s="87">
        <f>Feuil1!BC123</f>
        <v>0</v>
      </c>
      <c r="V118" s="88">
        <f>IF(A118="","",Feuil1!H123)</f>
        <v>0</v>
      </c>
      <c r="W118" s="95">
        <f t="shared" si="26"/>
        <v>0</v>
      </c>
      <c r="X118" s="87">
        <f>Feuil1!BK123</f>
        <v>0</v>
      </c>
      <c r="Y118" s="88">
        <f>IF(A118="","",Feuil1!I123)</f>
        <v>0</v>
      </c>
      <c r="Z118" s="95">
        <f t="shared" si="27"/>
        <v>0</v>
      </c>
      <c r="AA118" s="87">
        <f>Feuil1!BJ123</f>
        <v>0</v>
      </c>
      <c r="AB118" s="88">
        <f>IF(A118="","",Feuil1!J123)</f>
        <v>0</v>
      </c>
      <c r="AC118" s="95">
        <f t="shared" si="28"/>
        <v>0</v>
      </c>
      <c r="AD118" s="87">
        <f>Feuil1!BI123</f>
        <v>0</v>
      </c>
      <c r="AE118" s="88">
        <f>IF(A118="","",Feuil1!K123)</f>
        <v>0</v>
      </c>
      <c r="AF118" s="95">
        <f t="shared" si="29"/>
        <v>0</v>
      </c>
      <c r="AG118" s="91">
        <f t="shared" si="18"/>
        <v>0</v>
      </c>
      <c r="AH118" s="85" t="str">
        <f>IF(Feuil1!L123=0,"",Feuil1!L123)</f>
        <v/>
      </c>
      <c r="AI118" s="97" t="e">
        <f t="shared" si="19"/>
        <v>#VALUE!</v>
      </c>
      <c r="AJ118" s="87">
        <f>IF(A118="","",Feuil1!M123)</f>
        <v>0</v>
      </c>
      <c r="AK118" s="88">
        <f>IF(A118="","",Feuil1!N123)</f>
        <v>0</v>
      </c>
      <c r="AL118" s="88">
        <f>IF(A118="","",Feuil1!O123)</f>
        <v>0</v>
      </c>
      <c r="AM118" s="88">
        <f>IF(A118="","",Feuil1!P123)</f>
        <v>0</v>
      </c>
      <c r="AN118" s="89">
        <f>IF(A118="","",Feuil1!Q123)</f>
        <v>0</v>
      </c>
      <c r="AO118" s="90" t="str">
        <f t="shared" si="30"/>
        <v/>
      </c>
      <c r="AP118" s="91" t="str">
        <f t="shared" si="31"/>
        <v/>
      </c>
      <c r="AQ118" s="92">
        <f>IF(C118="","",Feuil1!S123)</f>
        <v>0</v>
      </c>
      <c r="AR118" s="92">
        <f>IF(F118="","",Feuil1!T123)</f>
        <v>0</v>
      </c>
      <c r="AS118" s="93">
        <v>13210</v>
      </c>
      <c r="AT118" s="88">
        <f>+AVERAGE($AS$5:AS118)</f>
        <v>15160.570175438597</v>
      </c>
    </row>
    <row r="119" spans="1:46" s="6" customFormat="1" ht="12.75">
      <c r="A119" s="94">
        <f>IF(Feuil1!A124="","",Feuil1!A124)</f>
        <v>45041</v>
      </c>
      <c r="B119" s="87">
        <f>Feuil1!BA124</f>
        <v>0</v>
      </c>
      <c r="C119" s="88">
        <f>IF(A119="","",Feuil1!B124)</f>
        <v>0</v>
      </c>
      <c r="D119" s="95">
        <f t="shared" si="20"/>
        <v>0</v>
      </c>
      <c r="E119" s="87">
        <f>Feuil1!BB124</f>
        <v>0</v>
      </c>
      <c r="F119" s="88">
        <f>IF(A119="","",Feuil1!C124)</f>
        <v>0</v>
      </c>
      <c r="G119" s="95">
        <f t="shared" si="21"/>
        <v>0</v>
      </c>
      <c r="H119" s="87">
        <f>Feuil1!AZ124</f>
        <v>0</v>
      </c>
      <c r="I119" s="88">
        <f>IF(A119="","",Feuil1!D124)</f>
        <v>0</v>
      </c>
      <c r="J119" s="95">
        <f t="shared" si="22"/>
        <v>0</v>
      </c>
      <c r="K119" s="87">
        <f>Feuil1!BL124</f>
        <v>0</v>
      </c>
      <c r="L119" s="88">
        <f t="shared" si="17"/>
        <v>0</v>
      </c>
      <c r="M119" s="95">
        <f t="shared" si="23"/>
        <v>0</v>
      </c>
      <c r="N119" s="87">
        <f>Feuil1!BM124</f>
        <v>0</v>
      </c>
      <c r="O119" s="88">
        <f>IF(A119="","",Feuil1!F124)</f>
        <v>0</v>
      </c>
      <c r="P119" s="95">
        <f t="shared" si="24"/>
        <v>0</v>
      </c>
      <c r="Q119" s="87">
        <f>Feuil1!BE124</f>
        <v>0</v>
      </c>
      <c r="R119" s="88">
        <f>Feuil1!BG124</f>
        <v>0</v>
      </c>
      <c r="S119" s="88">
        <f>IF(A119="","",Feuil1!G124)</f>
        <v>0</v>
      </c>
      <c r="T119" s="96">
        <f t="shared" si="25"/>
        <v>0</v>
      </c>
      <c r="U119" s="87">
        <f>Feuil1!BC124</f>
        <v>0</v>
      </c>
      <c r="V119" s="88">
        <f>IF(A119="","",Feuil1!H124)</f>
        <v>0</v>
      </c>
      <c r="W119" s="95">
        <f t="shared" si="26"/>
        <v>0</v>
      </c>
      <c r="X119" s="87">
        <f>Feuil1!BK124</f>
        <v>0</v>
      </c>
      <c r="Y119" s="88">
        <f>IF(A119="","",Feuil1!I124)</f>
        <v>0</v>
      </c>
      <c r="Z119" s="95">
        <f t="shared" si="27"/>
        <v>0</v>
      </c>
      <c r="AA119" s="87">
        <f>Feuil1!BJ124</f>
        <v>0</v>
      </c>
      <c r="AB119" s="88">
        <f>IF(A119="","",Feuil1!J124)</f>
        <v>0</v>
      </c>
      <c r="AC119" s="95">
        <f t="shared" si="28"/>
        <v>0</v>
      </c>
      <c r="AD119" s="87">
        <f>Feuil1!BI124</f>
        <v>0</v>
      </c>
      <c r="AE119" s="88">
        <f>IF(A119="","",Feuil1!K124)</f>
        <v>0</v>
      </c>
      <c r="AF119" s="95">
        <f t="shared" si="29"/>
        <v>0</v>
      </c>
      <c r="AG119" s="91">
        <f t="shared" si="18"/>
        <v>0</v>
      </c>
      <c r="AH119" s="85" t="str">
        <f>IF(Feuil1!L124=0,"",Feuil1!L124)</f>
        <v/>
      </c>
      <c r="AI119" s="97" t="e">
        <f t="shared" si="19"/>
        <v>#VALUE!</v>
      </c>
      <c r="AJ119" s="87">
        <f>IF(A119="","",Feuil1!M124)</f>
        <v>0</v>
      </c>
      <c r="AK119" s="88">
        <f>IF(A119="","",Feuil1!N124)</f>
        <v>0</v>
      </c>
      <c r="AL119" s="88">
        <f>IF(A119="","",Feuil1!O124)</f>
        <v>0</v>
      </c>
      <c r="AM119" s="88">
        <f>IF(A119="","",Feuil1!P124)</f>
        <v>0</v>
      </c>
      <c r="AN119" s="89">
        <f>IF(A119="","",Feuil1!Q124)</f>
        <v>0</v>
      </c>
      <c r="AO119" s="90" t="str">
        <f t="shared" si="30"/>
        <v/>
      </c>
      <c r="AP119" s="91" t="str">
        <f t="shared" si="31"/>
        <v/>
      </c>
      <c r="AQ119" s="92">
        <f>IF(C119="","",Feuil1!S124)</f>
        <v>0</v>
      </c>
      <c r="AR119" s="92">
        <f>IF(F119="","",Feuil1!T124)</f>
        <v>0</v>
      </c>
      <c r="AS119" s="93">
        <v>14450</v>
      </c>
      <c r="AT119" s="88">
        <f>+AVERAGE($AS$5:AS119)</f>
        <v>15154.391304347826</v>
      </c>
    </row>
    <row r="120" spans="1:46" s="6" customFormat="1" ht="12.75">
      <c r="A120" s="94">
        <f>IF(Feuil1!A125="","",Feuil1!A125)</f>
        <v>45042</v>
      </c>
      <c r="B120" s="87">
        <f>Feuil1!BA125</f>
        <v>0</v>
      </c>
      <c r="C120" s="88">
        <f>IF(A120="","",Feuil1!B125)</f>
        <v>0</v>
      </c>
      <c r="D120" s="95">
        <f t="shared" si="20"/>
        <v>0</v>
      </c>
      <c r="E120" s="87">
        <f>Feuil1!BB125</f>
        <v>0</v>
      </c>
      <c r="F120" s="88">
        <f>IF(A120="","",Feuil1!C125)</f>
        <v>0</v>
      </c>
      <c r="G120" s="95">
        <f t="shared" si="21"/>
        <v>0</v>
      </c>
      <c r="H120" s="87">
        <f>Feuil1!AZ125</f>
        <v>0</v>
      </c>
      <c r="I120" s="88">
        <f>IF(A120="","",Feuil1!D125)</f>
        <v>0</v>
      </c>
      <c r="J120" s="95">
        <f t="shared" si="22"/>
        <v>0</v>
      </c>
      <c r="K120" s="87">
        <f>Feuil1!BL125</f>
        <v>0</v>
      </c>
      <c r="L120" s="88">
        <f t="shared" si="17"/>
        <v>0</v>
      </c>
      <c r="M120" s="95">
        <f t="shared" si="23"/>
        <v>0</v>
      </c>
      <c r="N120" s="87">
        <f>Feuil1!BM125</f>
        <v>0</v>
      </c>
      <c r="O120" s="88">
        <f>IF(A120="","",Feuil1!F125)</f>
        <v>0</v>
      </c>
      <c r="P120" s="95">
        <f t="shared" si="24"/>
        <v>0</v>
      </c>
      <c r="Q120" s="87">
        <f>Feuil1!BE125</f>
        <v>0</v>
      </c>
      <c r="R120" s="88">
        <f>Feuil1!BG125</f>
        <v>0</v>
      </c>
      <c r="S120" s="88">
        <f>IF(A120="","",Feuil1!G125)</f>
        <v>0</v>
      </c>
      <c r="T120" s="96">
        <f t="shared" si="25"/>
        <v>0</v>
      </c>
      <c r="U120" s="87">
        <f>Feuil1!BC125</f>
        <v>0</v>
      </c>
      <c r="V120" s="88">
        <f>IF(A120="","",Feuil1!H125)</f>
        <v>0</v>
      </c>
      <c r="W120" s="95">
        <f t="shared" si="26"/>
        <v>0</v>
      </c>
      <c r="X120" s="87">
        <f>Feuil1!BK125</f>
        <v>0</v>
      </c>
      <c r="Y120" s="88">
        <f>IF(A120="","",Feuil1!I125)</f>
        <v>0</v>
      </c>
      <c r="Z120" s="95">
        <f t="shared" si="27"/>
        <v>0</v>
      </c>
      <c r="AA120" s="87">
        <f>Feuil1!BJ125</f>
        <v>0</v>
      </c>
      <c r="AB120" s="88">
        <f>IF(A120="","",Feuil1!J125)</f>
        <v>0</v>
      </c>
      <c r="AC120" s="95">
        <f t="shared" si="28"/>
        <v>0</v>
      </c>
      <c r="AD120" s="87">
        <f>Feuil1!BI125</f>
        <v>0</v>
      </c>
      <c r="AE120" s="88">
        <f>IF(A120="","",Feuil1!K125)</f>
        <v>0</v>
      </c>
      <c r="AF120" s="95">
        <f t="shared" si="29"/>
        <v>0</v>
      </c>
      <c r="AG120" s="91">
        <f t="shared" si="18"/>
        <v>0</v>
      </c>
      <c r="AH120" s="85" t="str">
        <f>IF(Feuil1!L125=0,"",Feuil1!L125)</f>
        <v/>
      </c>
      <c r="AI120" s="97" t="e">
        <f t="shared" si="19"/>
        <v>#VALUE!</v>
      </c>
      <c r="AJ120" s="87">
        <f>IF(A120="","",Feuil1!M125)</f>
        <v>0</v>
      </c>
      <c r="AK120" s="88">
        <f>IF(A120="","",Feuil1!N125)</f>
        <v>0</v>
      </c>
      <c r="AL120" s="88">
        <f>IF(A120="","",Feuil1!O125)</f>
        <v>0</v>
      </c>
      <c r="AM120" s="88">
        <f>IF(A120="","",Feuil1!P125)</f>
        <v>0</v>
      </c>
      <c r="AN120" s="89">
        <f>IF(A120="","",Feuil1!Q125)</f>
        <v>0</v>
      </c>
      <c r="AO120" s="90" t="str">
        <f t="shared" si="30"/>
        <v/>
      </c>
      <c r="AP120" s="91" t="str">
        <f t="shared" si="31"/>
        <v/>
      </c>
      <c r="AQ120" s="92">
        <f>IF(C120="","",Feuil1!S125)</f>
        <v>0</v>
      </c>
      <c r="AR120" s="92">
        <f>IF(F120="","",Feuil1!T125)</f>
        <v>0</v>
      </c>
      <c r="AS120" s="93">
        <v>14340</v>
      </c>
      <c r="AT120" s="88">
        <f>+AVERAGE($AS$5:AS120)</f>
        <v>15147.370689655172</v>
      </c>
    </row>
    <row r="121" spans="1:46" s="6" customFormat="1" ht="12.75">
      <c r="A121" s="94">
        <f>IF(Feuil1!A126="","",Feuil1!A126)</f>
        <v>45043</v>
      </c>
      <c r="B121" s="87">
        <f>Feuil1!BA126</f>
        <v>0</v>
      </c>
      <c r="C121" s="88">
        <f>IF(A121="","",Feuil1!B126)</f>
        <v>0</v>
      </c>
      <c r="D121" s="95">
        <f t="shared" si="20"/>
        <v>0</v>
      </c>
      <c r="E121" s="87">
        <f>Feuil1!BB126</f>
        <v>0</v>
      </c>
      <c r="F121" s="88">
        <f>IF(A121="","",Feuil1!C126)</f>
        <v>0</v>
      </c>
      <c r="G121" s="95">
        <f t="shared" si="21"/>
        <v>0</v>
      </c>
      <c r="H121" s="87">
        <f>Feuil1!AZ126</f>
        <v>0</v>
      </c>
      <c r="I121" s="88">
        <f>IF(A121="","",Feuil1!D126)</f>
        <v>0</v>
      </c>
      <c r="J121" s="95">
        <f t="shared" si="22"/>
        <v>0</v>
      </c>
      <c r="K121" s="87">
        <f>Feuil1!BL126</f>
        <v>0</v>
      </c>
      <c r="L121" s="88">
        <f t="shared" si="17"/>
        <v>0</v>
      </c>
      <c r="M121" s="95">
        <f t="shared" si="23"/>
        <v>0</v>
      </c>
      <c r="N121" s="87">
        <f>Feuil1!BM126</f>
        <v>0</v>
      </c>
      <c r="O121" s="88">
        <f>IF(A121="","",Feuil1!F126)</f>
        <v>0</v>
      </c>
      <c r="P121" s="95">
        <f t="shared" si="24"/>
        <v>0</v>
      </c>
      <c r="Q121" s="87">
        <f>Feuil1!BE126</f>
        <v>0</v>
      </c>
      <c r="R121" s="88">
        <f>Feuil1!BG126</f>
        <v>0</v>
      </c>
      <c r="S121" s="88">
        <f>IF(A121="","",Feuil1!G126)</f>
        <v>0</v>
      </c>
      <c r="T121" s="96">
        <f t="shared" si="25"/>
        <v>0</v>
      </c>
      <c r="U121" s="87">
        <f>Feuil1!BC126</f>
        <v>0</v>
      </c>
      <c r="V121" s="88">
        <f>IF(A121="","",Feuil1!H126)</f>
        <v>0</v>
      </c>
      <c r="W121" s="95">
        <f t="shared" si="26"/>
        <v>0</v>
      </c>
      <c r="X121" s="87">
        <f>Feuil1!BK126</f>
        <v>0</v>
      </c>
      <c r="Y121" s="88">
        <f>IF(A121="","",Feuil1!I126)</f>
        <v>0</v>
      </c>
      <c r="Z121" s="95">
        <f t="shared" si="27"/>
        <v>0</v>
      </c>
      <c r="AA121" s="87">
        <f>Feuil1!BJ126</f>
        <v>0</v>
      </c>
      <c r="AB121" s="88">
        <f>IF(A121="","",Feuil1!J126)</f>
        <v>0</v>
      </c>
      <c r="AC121" s="95">
        <f t="shared" si="28"/>
        <v>0</v>
      </c>
      <c r="AD121" s="87">
        <f>Feuil1!BI126</f>
        <v>0</v>
      </c>
      <c r="AE121" s="88">
        <f>IF(A121="","",Feuil1!K126)</f>
        <v>0</v>
      </c>
      <c r="AF121" s="95">
        <f t="shared" si="29"/>
        <v>0</v>
      </c>
      <c r="AG121" s="91">
        <f t="shared" si="18"/>
        <v>0</v>
      </c>
      <c r="AH121" s="85" t="str">
        <f>IF(Feuil1!L126=0,"",Feuil1!L126)</f>
        <v/>
      </c>
      <c r="AI121" s="97" t="e">
        <f t="shared" si="19"/>
        <v>#VALUE!</v>
      </c>
      <c r="AJ121" s="87">
        <f>IF(A121="","",Feuil1!M126)</f>
        <v>0</v>
      </c>
      <c r="AK121" s="88">
        <f>IF(A121="","",Feuil1!N126)</f>
        <v>0</v>
      </c>
      <c r="AL121" s="88">
        <f>IF(A121="","",Feuil1!O126)</f>
        <v>0</v>
      </c>
      <c r="AM121" s="88">
        <f>IF(A121="","",Feuil1!P126)</f>
        <v>0</v>
      </c>
      <c r="AN121" s="89">
        <f>IF(A121="","",Feuil1!Q126)</f>
        <v>0</v>
      </c>
      <c r="AO121" s="90" t="str">
        <f t="shared" si="30"/>
        <v/>
      </c>
      <c r="AP121" s="91" t="str">
        <f t="shared" si="31"/>
        <v/>
      </c>
      <c r="AQ121" s="92">
        <f>IF(C121="","",Feuil1!S126)</f>
        <v>0</v>
      </c>
      <c r="AR121" s="92">
        <f>IF(F121="","",Feuil1!T126)</f>
        <v>0</v>
      </c>
      <c r="AS121" s="93">
        <v>14230</v>
      </c>
      <c r="AT121" s="88">
        <f>+AVERAGE($AS$5:AS121)</f>
        <v>15139.529914529914</v>
      </c>
    </row>
    <row r="122" spans="1:46" s="6" customFormat="1" ht="12.75">
      <c r="A122" s="94">
        <f>IF(Feuil1!A127="","",Feuil1!A127)</f>
        <v>45044</v>
      </c>
      <c r="B122" s="87">
        <f>Feuil1!BA127</f>
        <v>0</v>
      </c>
      <c r="C122" s="88">
        <f>IF(A122="","",Feuil1!B127)</f>
        <v>0</v>
      </c>
      <c r="D122" s="95">
        <f t="shared" si="20"/>
        <v>0</v>
      </c>
      <c r="E122" s="87">
        <f>Feuil1!BB127</f>
        <v>0</v>
      </c>
      <c r="F122" s="88">
        <f>IF(A122="","",Feuil1!C127)</f>
        <v>0</v>
      </c>
      <c r="G122" s="95">
        <f t="shared" si="21"/>
        <v>0</v>
      </c>
      <c r="H122" s="87">
        <f>Feuil1!AZ127</f>
        <v>0</v>
      </c>
      <c r="I122" s="88">
        <f>IF(A122="","",Feuil1!D127)</f>
        <v>0</v>
      </c>
      <c r="J122" s="95">
        <f t="shared" si="22"/>
        <v>0</v>
      </c>
      <c r="K122" s="87">
        <f>Feuil1!BL127</f>
        <v>0</v>
      </c>
      <c r="L122" s="88">
        <f t="shared" si="17"/>
        <v>0</v>
      </c>
      <c r="M122" s="95">
        <f t="shared" si="23"/>
        <v>0</v>
      </c>
      <c r="N122" s="87">
        <f>Feuil1!BM127</f>
        <v>0</v>
      </c>
      <c r="O122" s="88">
        <f>IF(A122="","",Feuil1!F127)</f>
        <v>0</v>
      </c>
      <c r="P122" s="95">
        <f t="shared" si="24"/>
        <v>0</v>
      </c>
      <c r="Q122" s="87">
        <f>Feuil1!BE127</f>
        <v>0</v>
      </c>
      <c r="R122" s="88">
        <f>Feuil1!BG127</f>
        <v>0</v>
      </c>
      <c r="S122" s="88">
        <f>IF(A122="","",Feuil1!G127)</f>
        <v>0</v>
      </c>
      <c r="T122" s="96">
        <f t="shared" si="25"/>
        <v>0</v>
      </c>
      <c r="U122" s="87">
        <f>Feuil1!BC127</f>
        <v>0</v>
      </c>
      <c r="V122" s="88">
        <f>IF(A122="","",Feuil1!H127)</f>
        <v>0</v>
      </c>
      <c r="W122" s="95">
        <f t="shared" si="26"/>
        <v>0</v>
      </c>
      <c r="X122" s="87">
        <f>Feuil1!BK127</f>
        <v>0</v>
      </c>
      <c r="Y122" s="88">
        <f>IF(A122="","",Feuil1!I127)</f>
        <v>0</v>
      </c>
      <c r="Z122" s="95">
        <f t="shared" si="27"/>
        <v>0</v>
      </c>
      <c r="AA122" s="87">
        <f>Feuil1!BJ127</f>
        <v>0</v>
      </c>
      <c r="AB122" s="88">
        <f>IF(A122="","",Feuil1!J127)</f>
        <v>0</v>
      </c>
      <c r="AC122" s="95">
        <f t="shared" si="28"/>
        <v>0</v>
      </c>
      <c r="AD122" s="87">
        <f>Feuil1!BI127</f>
        <v>0</v>
      </c>
      <c r="AE122" s="88">
        <f>IF(A122="","",Feuil1!K127)</f>
        <v>0</v>
      </c>
      <c r="AF122" s="95">
        <f t="shared" si="29"/>
        <v>0</v>
      </c>
      <c r="AG122" s="91">
        <f t="shared" si="18"/>
        <v>0</v>
      </c>
      <c r="AH122" s="85" t="str">
        <f>IF(Feuil1!L127=0,"",Feuil1!L127)</f>
        <v/>
      </c>
      <c r="AI122" s="97" t="e">
        <f t="shared" si="19"/>
        <v>#VALUE!</v>
      </c>
      <c r="AJ122" s="87">
        <f>IF(A122="","",Feuil1!M127)</f>
        <v>0</v>
      </c>
      <c r="AK122" s="88">
        <f>IF(A122="","",Feuil1!N127)</f>
        <v>0</v>
      </c>
      <c r="AL122" s="88">
        <f>IF(A122="","",Feuil1!O127)</f>
        <v>0</v>
      </c>
      <c r="AM122" s="88">
        <f>IF(A122="","",Feuil1!P127)</f>
        <v>0</v>
      </c>
      <c r="AN122" s="89">
        <f>IF(A122="","",Feuil1!Q127)</f>
        <v>0</v>
      </c>
      <c r="AO122" s="90" t="str">
        <f t="shared" si="30"/>
        <v/>
      </c>
      <c r="AP122" s="91" t="str">
        <f t="shared" si="31"/>
        <v/>
      </c>
      <c r="AQ122" s="92">
        <f>IF(C122="","",Feuil1!S127)</f>
        <v>0</v>
      </c>
      <c r="AR122" s="92">
        <f>IF(F122="","",Feuil1!T127)</f>
        <v>0</v>
      </c>
      <c r="AS122" s="93">
        <v>14390</v>
      </c>
      <c r="AT122" s="88">
        <f>+AVERAGE($AS$5:AS122)</f>
        <v>15133.177966101695</v>
      </c>
    </row>
    <row r="123" spans="1:46" s="6" customFormat="1" ht="12.75">
      <c r="A123" s="94">
        <f>IF(Feuil1!A128="","",Feuil1!A128)</f>
        <v>45045</v>
      </c>
      <c r="B123" s="87">
        <f>Feuil1!BA128</f>
        <v>0</v>
      </c>
      <c r="C123" s="88">
        <f>IF(A123="","",Feuil1!B128)</f>
        <v>0</v>
      </c>
      <c r="D123" s="95">
        <f t="shared" si="20"/>
        <v>0</v>
      </c>
      <c r="E123" s="87">
        <f>Feuil1!BB128</f>
        <v>0</v>
      </c>
      <c r="F123" s="88">
        <f>IF(A123="","",Feuil1!C128)</f>
        <v>0</v>
      </c>
      <c r="G123" s="95">
        <f t="shared" si="21"/>
        <v>0</v>
      </c>
      <c r="H123" s="87">
        <f>Feuil1!AZ128</f>
        <v>0</v>
      </c>
      <c r="I123" s="88">
        <f>IF(A123="","",Feuil1!D128)</f>
        <v>0</v>
      </c>
      <c r="J123" s="95">
        <f t="shared" si="22"/>
        <v>0</v>
      </c>
      <c r="K123" s="87">
        <f>Feuil1!BL128</f>
        <v>0</v>
      </c>
      <c r="L123" s="88">
        <f t="shared" si="17"/>
        <v>0</v>
      </c>
      <c r="M123" s="95">
        <f t="shared" si="23"/>
        <v>0</v>
      </c>
      <c r="N123" s="87">
        <f>Feuil1!BM128</f>
        <v>0</v>
      </c>
      <c r="O123" s="88">
        <f>IF(A123="","",Feuil1!F128)</f>
        <v>0</v>
      </c>
      <c r="P123" s="95">
        <f t="shared" si="24"/>
        <v>0</v>
      </c>
      <c r="Q123" s="87">
        <f>Feuil1!BE128</f>
        <v>0</v>
      </c>
      <c r="R123" s="88">
        <f>Feuil1!BG128</f>
        <v>0</v>
      </c>
      <c r="S123" s="88">
        <f>IF(A123="","",Feuil1!G128)</f>
        <v>0</v>
      </c>
      <c r="T123" s="96">
        <f t="shared" si="25"/>
        <v>0</v>
      </c>
      <c r="U123" s="87">
        <f>Feuil1!BC128</f>
        <v>0</v>
      </c>
      <c r="V123" s="88">
        <f>IF(A123="","",Feuil1!H128)</f>
        <v>0</v>
      </c>
      <c r="W123" s="95">
        <f t="shared" si="26"/>
        <v>0</v>
      </c>
      <c r="X123" s="87">
        <f>Feuil1!BK128</f>
        <v>0</v>
      </c>
      <c r="Y123" s="88">
        <f>IF(A123="","",Feuil1!I128)</f>
        <v>0</v>
      </c>
      <c r="Z123" s="95">
        <f t="shared" si="27"/>
        <v>0</v>
      </c>
      <c r="AA123" s="87">
        <f>Feuil1!BJ128</f>
        <v>0</v>
      </c>
      <c r="AB123" s="88">
        <f>IF(A123="","",Feuil1!J128)</f>
        <v>0</v>
      </c>
      <c r="AC123" s="95">
        <f t="shared" si="28"/>
        <v>0</v>
      </c>
      <c r="AD123" s="87">
        <f>Feuil1!BI128</f>
        <v>0</v>
      </c>
      <c r="AE123" s="88">
        <f>IF(A123="","",Feuil1!K128)</f>
        <v>0</v>
      </c>
      <c r="AF123" s="95">
        <f t="shared" si="29"/>
        <v>0</v>
      </c>
      <c r="AG123" s="91">
        <f t="shared" si="18"/>
        <v>0</v>
      </c>
      <c r="AH123" s="85" t="str">
        <f>IF(Feuil1!L128=0,"",Feuil1!L128)</f>
        <v/>
      </c>
      <c r="AI123" s="97" t="e">
        <f t="shared" si="19"/>
        <v>#VALUE!</v>
      </c>
      <c r="AJ123" s="87">
        <f>IF(A123="","",Feuil1!M128)</f>
        <v>0</v>
      </c>
      <c r="AK123" s="88">
        <f>IF(A123="","",Feuil1!N128)</f>
        <v>0</v>
      </c>
      <c r="AL123" s="88">
        <f>IF(A123="","",Feuil1!O128)</f>
        <v>0</v>
      </c>
      <c r="AM123" s="88">
        <f>IF(A123="","",Feuil1!P128)</f>
        <v>0</v>
      </c>
      <c r="AN123" s="89">
        <f>IF(A123="","",Feuil1!Q128)</f>
        <v>0</v>
      </c>
      <c r="AO123" s="90" t="str">
        <f t="shared" si="30"/>
        <v/>
      </c>
      <c r="AP123" s="91" t="str">
        <f t="shared" si="31"/>
        <v/>
      </c>
      <c r="AQ123" s="92">
        <f>IF(C123="","",Feuil1!S128)</f>
        <v>0</v>
      </c>
      <c r="AR123" s="92">
        <f>IF(F123="","",Feuil1!T128)</f>
        <v>0</v>
      </c>
      <c r="AS123" s="93">
        <v>14520</v>
      </c>
      <c r="AT123" s="88">
        <f>+AVERAGE($AS$5:AS123)</f>
        <v>15128.025210084033</v>
      </c>
    </row>
    <row r="124" spans="1:46" s="6" customFormat="1" ht="12.75">
      <c r="A124" s="94">
        <f>IF(Feuil1!A129="","",Feuil1!A129)</f>
        <v>45046</v>
      </c>
      <c r="B124" s="87">
        <f>Feuil1!BA129</f>
        <v>0</v>
      </c>
      <c r="C124" s="88">
        <f>IF(A124="","",Feuil1!B129)</f>
        <v>0</v>
      </c>
      <c r="D124" s="95">
        <f t="shared" si="20"/>
        <v>0</v>
      </c>
      <c r="E124" s="87">
        <f>Feuil1!BB129</f>
        <v>0</v>
      </c>
      <c r="F124" s="88">
        <f>IF(A124="","",Feuil1!C129)</f>
        <v>0</v>
      </c>
      <c r="G124" s="95">
        <f t="shared" si="21"/>
        <v>0</v>
      </c>
      <c r="H124" s="87">
        <f>Feuil1!AZ129</f>
        <v>0</v>
      </c>
      <c r="I124" s="88">
        <f>IF(A124="","",Feuil1!D129)</f>
        <v>0</v>
      </c>
      <c r="J124" s="95">
        <f t="shared" si="22"/>
        <v>0</v>
      </c>
      <c r="K124" s="87">
        <f>Feuil1!BL129</f>
        <v>0</v>
      </c>
      <c r="L124" s="88">
        <f t="shared" si="17"/>
        <v>0</v>
      </c>
      <c r="M124" s="95">
        <f t="shared" si="23"/>
        <v>0</v>
      </c>
      <c r="N124" s="87">
        <f>Feuil1!BM129</f>
        <v>0</v>
      </c>
      <c r="O124" s="88">
        <f>IF(A124="","",Feuil1!F129)</f>
        <v>0</v>
      </c>
      <c r="P124" s="95">
        <f t="shared" si="24"/>
        <v>0</v>
      </c>
      <c r="Q124" s="87">
        <f>Feuil1!BE129</f>
        <v>0</v>
      </c>
      <c r="R124" s="88">
        <f>Feuil1!BG129</f>
        <v>0</v>
      </c>
      <c r="S124" s="88">
        <f>IF(A124="","",Feuil1!G129)</f>
        <v>0</v>
      </c>
      <c r="T124" s="96">
        <f t="shared" si="25"/>
        <v>0</v>
      </c>
      <c r="U124" s="87">
        <f>Feuil1!BC129</f>
        <v>0</v>
      </c>
      <c r="V124" s="88">
        <f>IF(A124="","",Feuil1!H129)</f>
        <v>0</v>
      </c>
      <c r="W124" s="95">
        <f t="shared" si="26"/>
        <v>0</v>
      </c>
      <c r="X124" s="87">
        <f>Feuil1!BK129</f>
        <v>0</v>
      </c>
      <c r="Y124" s="88">
        <f>IF(A124="","",Feuil1!I129)</f>
        <v>0</v>
      </c>
      <c r="Z124" s="95">
        <f t="shared" si="27"/>
        <v>0</v>
      </c>
      <c r="AA124" s="87">
        <f>Feuil1!BJ129</f>
        <v>0</v>
      </c>
      <c r="AB124" s="88">
        <f>IF(A124="","",Feuil1!J129)</f>
        <v>0</v>
      </c>
      <c r="AC124" s="95">
        <f t="shared" si="28"/>
        <v>0</v>
      </c>
      <c r="AD124" s="87">
        <f>Feuil1!BI129</f>
        <v>0</v>
      </c>
      <c r="AE124" s="88">
        <f>IF(A124="","",Feuil1!K129)</f>
        <v>0</v>
      </c>
      <c r="AF124" s="95">
        <f t="shared" si="29"/>
        <v>0</v>
      </c>
      <c r="AG124" s="91">
        <f t="shared" si="18"/>
        <v>0</v>
      </c>
      <c r="AH124" s="85" t="str">
        <f>IF(Feuil1!L129=0,"",Feuil1!L129)</f>
        <v/>
      </c>
      <c r="AI124" s="97" t="e">
        <f t="shared" si="19"/>
        <v>#VALUE!</v>
      </c>
      <c r="AJ124" s="87">
        <f>IF(A124="","",Feuil1!M129)</f>
        <v>0</v>
      </c>
      <c r="AK124" s="88">
        <f>IF(A124="","",Feuil1!N129)</f>
        <v>0</v>
      </c>
      <c r="AL124" s="88">
        <f>IF(A124="","",Feuil1!O129)</f>
        <v>0</v>
      </c>
      <c r="AM124" s="88">
        <f>IF(A124="","",Feuil1!P129)</f>
        <v>0</v>
      </c>
      <c r="AN124" s="89">
        <f>IF(A124="","",Feuil1!Q129)</f>
        <v>0</v>
      </c>
      <c r="AO124" s="90" t="str">
        <f t="shared" si="30"/>
        <v/>
      </c>
      <c r="AP124" s="91" t="str">
        <f t="shared" si="31"/>
        <v/>
      </c>
      <c r="AQ124" s="92">
        <f>IF(C124="","",Feuil1!S129)</f>
        <v>0</v>
      </c>
      <c r="AR124" s="92">
        <f>IF(F124="","",Feuil1!T129)</f>
        <v>0</v>
      </c>
      <c r="AS124" s="93">
        <v>14110</v>
      </c>
      <c r="AT124" s="88">
        <f>+AVERAGE($AS$5:AS124)</f>
        <v>15119.541666666666</v>
      </c>
    </row>
    <row r="125" spans="1:46" s="6" customFormat="1" ht="12.75">
      <c r="A125" s="94">
        <f>IF(Feuil1!A130="","",Feuil1!A130)</f>
        <v>45047</v>
      </c>
      <c r="B125" s="87">
        <f>Feuil1!BA130</f>
        <v>0</v>
      </c>
      <c r="C125" s="88">
        <f>IF(A125="","",Feuil1!B130)</f>
        <v>0</v>
      </c>
      <c r="D125" s="95">
        <f t="shared" si="20"/>
        <v>0</v>
      </c>
      <c r="E125" s="87">
        <f>Feuil1!BB130</f>
        <v>0</v>
      </c>
      <c r="F125" s="88">
        <f>IF(A125="","",Feuil1!C130)</f>
        <v>0</v>
      </c>
      <c r="G125" s="95">
        <f t="shared" si="21"/>
        <v>0</v>
      </c>
      <c r="H125" s="87">
        <f>Feuil1!AZ130</f>
        <v>0</v>
      </c>
      <c r="I125" s="88">
        <f>IF(A125="","",Feuil1!D130)</f>
        <v>0</v>
      </c>
      <c r="J125" s="95">
        <f t="shared" si="22"/>
        <v>0</v>
      </c>
      <c r="K125" s="87">
        <f>Feuil1!BL130</f>
        <v>0</v>
      </c>
      <c r="L125" s="88">
        <f t="shared" si="17"/>
        <v>0</v>
      </c>
      <c r="M125" s="95">
        <f t="shared" si="23"/>
        <v>0</v>
      </c>
      <c r="N125" s="87">
        <f>Feuil1!BM130</f>
        <v>0</v>
      </c>
      <c r="O125" s="88">
        <f>IF(A125="","",Feuil1!F130)</f>
        <v>0</v>
      </c>
      <c r="P125" s="95">
        <f t="shared" si="24"/>
        <v>0</v>
      </c>
      <c r="Q125" s="87">
        <f>Feuil1!BE130</f>
        <v>0</v>
      </c>
      <c r="R125" s="88">
        <f>Feuil1!BG130</f>
        <v>0</v>
      </c>
      <c r="S125" s="88">
        <f>IF(A125="","",Feuil1!G130)</f>
        <v>0</v>
      </c>
      <c r="T125" s="96">
        <f t="shared" si="25"/>
        <v>0</v>
      </c>
      <c r="U125" s="87">
        <f>Feuil1!BC130</f>
        <v>0</v>
      </c>
      <c r="V125" s="88">
        <f>IF(A125="","",Feuil1!H130)</f>
        <v>0</v>
      </c>
      <c r="W125" s="95">
        <f t="shared" si="26"/>
        <v>0</v>
      </c>
      <c r="X125" s="87">
        <f>Feuil1!BK130</f>
        <v>0</v>
      </c>
      <c r="Y125" s="88">
        <f>IF(A125="","",Feuil1!I130)</f>
        <v>0</v>
      </c>
      <c r="Z125" s="95">
        <f t="shared" si="27"/>
        <v>0</v>
      </c>
      <c r="AA125" s="87">
        <f>Feuil1!BJ130</f>
        <v>0</v>
      </c>
      <c r="AB125" s="88">
        <f>IF(A125="","",Feuil1!J130)</f>
        <v>0</v>
      </c>
      <c r="AC125" s="95">
        <f t="shared" si="28"/>
        <v>0</v>
      </c>
      <c r="AD125" s="87">
        <f>Feuil1!BI130</f>
        <v>0</v>
      </c>
      <c r="AE125" s="88">
        <f>IF(A125="","",Feuil1!K130)</f>
        <v>0</v>
      </c>
      <c r="AF125" s="95">
        <f t="shared" si="29"/>
        <v>0</v>
      </c>
      <c r="AG125" s="91">
        <f t="shared" si="18"/>
        <v>0</v>
      </c>
      <c r="AH125" s="85" t="str">
        <f>IF(Feuil1!L130=0,"",Feuil1!L130)</f>
        <v/>
      </c>
      <c r="AI125" s="97" t="e">
        <f t="shared" si="19"/>
        <v>#VALUE!</v>
      </c>
      <c r="AJ125" s="87">
        <f>IF(A125="","",Feuil1!M130)</f>
        <v>0</v>
      </c>
      <c r="AK125" s="88">
        <f>IF(A125="","",Feuil1!N130)</f>
        <v>0</v>
      </c>
      <c r="AL125" s="88">
        <f>IF(A125="","",Feuil1!O130)</f>
        <v>0</v>
      </c>
      <c r="AM125" s="88">
        <f>IF(A125="","",Feuil1!P130)</f>
        <v>0</v>
      </c>
      <c r="AN125" s="89">
        <f>IF(A125="","",Feuil1!Q130)</f>
        <v>0</v>
      </c>
      <c r="AO125" s="90" t="str">
        <f t="shared" si="30"/>
        <v/>
      </c>
      <c r="AP125" s="91" t="str">
        <f t="shared" si="31"/>
        <v/>
      </c>
      <c r="AQ125" s="92">
        <f>IF(C125="","",Feuil1!S130)</f>
        <v>0</v>
      </c>
      <c r="AR125" s="92">
        <f>IF(F125="","",Feuil1!T130)</f>
        <v>0</v>
      </c>
      <c r="AS125" s="93">
        <v>14070</v>
      </c>
      <c r="AT125" s="88">
        <f>+AVERAGE($AS$5:AS125)</f>
        <v>15110.867768595041</v>
      </c>
    </row>
    <row r="126" spans="1:46" s="6" customFormat="1" ht="12.75">
      <c r="A126" s="94">
        <f>IF(Feuil1!A131="","",Feuil1!A131)</f>
        <v>45048</v>
      </c>
      <c r="B126" s="87">
        <f>Feuil1!BA131</f>
        <v>0</v>
      </c>
      <c r="C126" s="88">
        <f>IF(A126="","",Feuil1!B131)</f>
        <v>0</v>
      </c>
      <c r="D126" s="95">
        <f t="shared" si="20"/>
        <v>0</v>
      </c>
      <c r="E126" s="87">
        <f>Feuil1!BB131</f>
        <v>0</v>
      </c>
      <c r="F126" s="88">
        <f>IF(A126="","",Feuil1!C131)</f>
        <v>0</v>
      </c>
      <c r="G126" s="95">
        <f t="shared" si="21"/>
        <v>0</v>
      </c>
      <c r="H126" s="87">
        <f>Feuil1!AZ131</f>
        <v>0</v>
      </c>
      <c r="I126" s="88">
        <f>IF(A126="","",Feuil1!D131)</f>
        <v>0</v>
      </c>
      <c r="J126" s="95">
        <f t="shared" si="22"/>
        <v>0</v>
      </c>
      <c r="K126" s="87">
        <f>Feuil1!BL131</f>
        <v>0</v>
      </c>
      <c r="L126" s="88">
        <f t="shared" si="17"/>
        <v>0</v>
      </c>
      <c r="M126" s="95">
        <f t="shared" si="23"/>
        <v>0</v>
      </c>
      <c r="N126" s="87">
        <f>Feuil1!BM131</f>
        <v>0</v>
      </c>
      <c r="O126" s="88">
        <f>IF(A126="","",Feuil1!F131)</f>
        <v>0</v>
      </c>
      <c r="P126" s="95">
        <f t="shared" si="24"/>
        <v>0</v>
      </c>
      <c r="Q126" s="87">
        <f>Feuil1!BE131</f>
        <v>0</v>
      </c>
      <c r="R126" s="88">
        <f>Feuil1!BG131</f>
        <v>0</v>
      </c>
      <c r="S126" s="88">
        <f>IF(A126="","",Feuil1!G131)</f>
        <v>0</v>
      </c>
      <c r="T126" s="96">
        <f t="shared" si="25"/>
        <v>0</v>
      </c>
      <c r="U126" s="87">
        <f>Feuil1!BC131</f>
        <v>0</v>
      </c>
      <c r="V126" s="88">
        <f>IF(A126="","",Feuil1!H131)</f>
        <v>0</v>
      </c>
      <c r="W126" s="95">
        <f t="shared" si="26"/>
        <v>0</v>
      </c>
      <c r="X126" s="87">
        <f>Feuil1!BK131</f>
        <v>0</v>
      </c>
      <c r="Y126" s="88">
        <f>IF(A126="","",Feuil1!I131)</f>
        <v>0</v>
      </c>
      <c r="Z126" s="95">
        <f t="shared" si="27"/>
        <v>0</v>
      </c>
      <c r="AA126" s="87">
        <f>Feuil1!BJ131</f>
        <v>0</v>
      </c>
      <c r="AB126" s="88">
        <f>IF(A126="","",Feuil1!J131)</f>
        <v>0</v>
      </c>
      <c r="AC126" s="95">
        <f t="shared" si="28"/>
        <v>0</v>
      </c>
      <c r="AD126" s="87">
        <f>Feuil1!BI131</f>
        <v>0</v>
      </c>
      <c r="AE126" s="88">
        <f>IF(A126="","",Feuil1!K131)</f>
        <v>0</v>
      </c>
      <c r="AF126" s="95">
        <f t="shared" si="29"/>
        <v>0</v>
      </c>
      <c r="AG126" s="91">
        <f t="shared" si="18"/>
        <v>0</v>
      </c>
      <c r="AH126" s="85" t="str">
        <f>IF(Feuil1!L131=0,"",Feuil1!L131)</f>
        <v/>
      </c>
      <c r="AI126" s="97" t="e">
        <f t="shared" si="19"/>
        <v>#VALUE!</v>
      </c>
      <c r="AJ126" s="87">
        <f>IF(A126="","",Feuil1!M131)</f>
        <v>0</v>
      </c>
      <c r="AK126" s="88">
        <f>IF(A126="","",Feuil1!N131)</f>
        <v>0</v>
      </c>
      <c r="AL126" s="88">
        <f>IF(A126="","",Feuil1!O131)</f>
        <v>0</v>
      </c>
      <c r="AM126" s="88">
        <f>IF(A126="","",Feuil1!P131)</f>
        <v>0</v>
      </c>
      <c r="AN126" s="89">
        <f>IF(A126="","",Feuil1!Q131)</f>
        <v>0</v>
      </c>
      <c r="AO126" s="90" t="str">
        <f t="shared" si="30"/>
        <v/>
      </c>
      <c r="AP126" s="91" t="str">
        <f t="shared" si="31"/>
        <v/>
      </c>
      <c r="AQ126" s="92">
        <f>IF(C126="","",Feuil1!S131)</f>
        <v>0</v>
      </c>
      <c r="AR126" s="92">
        <f>IF(F126="","",Feuil1!T131)</f>
        <v>0</v>
      </c>
      <c r="AS126" s="93">
        <v>14600</v>
      </c>
      <c r="AT126" s="88">
        <f>+AVERAGE($AS$5:AS126)</f>
        <v>15106.680327868853</v>
      </c>
    </row>
    <row r="127" spans="1:46" s="6" customFormat="1" ht="12.75">
      <c r="A127" s="94">
        <f>IF(Feuil1!A132="","",Feuil1!A132)</f>
        <v>45049</v>
      </c>
      <c r="B127" s="87">
        <f>Feuil1!BA132</f>
        <v>0</v>
      </c>
      <c r="C127" s="88">
        <f>IF(A127="","",Feuil1!B132)</f>
        <v>0</v>
      </c>
      <c r="D127" s="95">
        <f t="shared" si="20"/>
        <v>0</v>
      </c>
      <c r="E127" s="87">
        <f>Feuil1!BB132</f>
        <v>0</v>
      </c>
      <c r="F127" s="88">
        <f>IF(A127="","",Feuil1!C132)</f>
        <v>0</v>
      </c>
      <c r="G127" s="95">
        <f t="shared" si="21"/>
        <v>0</v>
      </c>
      <c r="H127" s="87">
        <f>Feuil1!AZ132</f>
        <v>0</v>
      </c>
      <c r="I127" s="88">
        <f>IF(A127="","",Feuil1!D132)</f>
        <v>0</v>
      </c>
      <c r="J127" s="95">
        <f t="shared" si="22"/>
        <v>0</v>
      </c>
      <c r="K127" s="87">
        <f>Feuil1!BL132</f>
        <v>0</v>
      </c>
      <c r="L127" s="88">
        <f t="shared" si="17"/>
        <v>0</v>
      </c>
      <c r="M127" s="95">
        <f t="shared" si="23"/>
        <v>0</v>
      </c>
      <c r="N127" s="87">
        <f>Feuil1!BM132</f>
        <v>0</v>
      </c>
      <c r="O127" s="88">
        <f>IF(A127="","",Feuil1!F132)</f>
        <v>0</v>
      </c>
      <c r="P127" s="95">
        <f t="shared" si="24"/>
        <v>0</v>
      </c>
      <c r="Q127" s="87">
        <f>Feuil1!BE132</f>
        <v>0</v>
      </c>
      <c r="R127" s="88">
        <f>Feuil1!BG132</f>
        <v>0</v>
      </c>
      <c r="S127" s="88">
        <f>IF(A127="","",Feuil1!G132)</f>
        <v>0</v>
      </c>
      <c r="T127" s="96">
        <f t="shared" si="25"/>
        <v>0</v>
      </c>
      <c r="U127" s="87">
        <f>Feuil1!BC132</f>
        <v>0</v>
      </c>
      <c r="V127" s="88">
        <f>IF(A127="","",Feuil1!H132)</f>
        <v>0</v>
      </c>
      <c r="W127" s="95">
        <f t="shared" si="26"/>
        <v>0</v>
      </c>
      <c r="X127" s="87">
        <f>Feuil1!BK132</f>
        <v>0</v>
      </c>
      <c r="Y127" s="88">
        <f>IF(A127="","",Feuil1!I132)</f>
        <v>0</v>
      </c>
      <c r="Z127" s="95">
        <f t="shared" si="27"/>
        <v>0</v>
      </c>
      <c r="AA127" s="87">
        <f>Feuil1!BJ132</f>
        <v>0</v>
      </c>
      <c r="AB127" s="88">
        <f>IF(A127="","",Feuil1!J132)</f>
        <v>0</v>
      </c>
      <c r="AC127" s="95">
        <f t="shared" si="28"/>
        <v>0</v>
      </c>
      <c r="AD127" s="87">
        <f>Feuil1!BI132</f>
        <v>0</v>
      </c>
      <c r="AE127" s="88">
        <f>IF(A127="","",Feuil1!K132)</f>
        <v>0</v>
      </c>
      <c r="AF127" s="95">
        <f t="shared" si="29"/>
        <v>0</v>
      </c>
      <c r="AG127" s="91">
        <f t="shared" si="18"/>
        <v>0</v>
      </c>
      <c r="AH127" s="85" t="str">
        <f>IF(Feuil1!L132=0,"",Feuil1!L132)</f>
        <v/>
      </c>
      <c r="AI127" s="97" t="e">
        <f t="shared" si="19"/>
        <v>#VALUE!</v>
      </c>
      <c r="AJ127" s="87">
        <f>IF(A127="","",Feuil1!M132)</f>
        <v>0</v>
      </c>
      <c r="AK127" s="88">
        <f>IF(A127="","",Feuil1!N132)</f>
        <v>0</v>
      </c>
      <c r="AL127" s="88">
        <f>IF(A127="","",Feuil1!O132)</f>
        <v>0</v>
      </c>
      <c r="AM127" s="88">
        <f>IF(A127="","",Feuil1!P132)</f>
        <v>0</v>
      </c>
      <c r="AN127" s="89">
        <f>IF(A127="","",Feuil1!Q132)</f>
        <v>0</v>
      </c>
      <c r="AO127" s="90" t="str">
        <f t="shared" si="30"/>
        <v/>
      </c>
      <c r="AP127" s="91" t="str">
        <f t="shared" si="31"/>
        <v/>
      </c>
      <c r="AQ127" s="92">
        <f>IF(C127="","",Feuil1!S132)</f>
        <v>0</v>
      </c>
      <c r="AR127" s="92">
        <f>IF(F127="","",Feuil1!T132)</f>
        <v>0</v>
      </c>
      <c r="AS127" s="93">
        <v>14840</v>
      </c>
      <c r="AT127" s="88">
        <f>+AVERAGE($AS$5:AS127)</f>
        <v>15104.512195121952</v>
      </c>
    </row>
    <row r="128" spans="1:46" s="6" customFormat="1" ht="12.75">
      <c r="A128" s="94">
        <f>IF(Feuil1!A133="","",Feuil1!A133)</f>
        <v>45050</v>
      </c>
      <c r="B128" s="87">
        <f>Feuil1!BA133</f>
        <v>0</v>
      </c>
      <c r="C128" s="88">
        <f>IF(A128="","",Feuil1!B133)</f>
        <v>0</v>
      </c>
      <c r="D128" s="95">
        <f t="shared" si="20"/>
        <v>0</v>
      </c>
      <c r="E128" s="87">
        <f>Feuil1!BB133</f>
        <v>0</v>
      </c>
      <c r="F128" s="88">
        <f>IF(A128="","",Feuil1!C133)</f>
        <v>0</v>
      </c>
      <c r="G128" s="95">
        <f t="shared" si="21"/>
        <v>0</v>
      </c>
      <c r="H128" s="87">
        <f>Feuil1!AZ133</f>
        <v>0</v>
      </c>
      <c r="I128" s="88">
        <f>IF(A128="","",Feuil1!D133)</f>
        <v>0</v>
      </c>
      <c r="J128" s="95">
        <f t="shared" si="22"/>
        <v>0</v>
      </c>
      <c r="K128" s="87">
        <f>Feuil1!BL133</f>
        <v>0</v>
      </c>
      <c r="L128" s="88">
        <f t="shared" si="17"/>
        <v>0</v>
      </c>
      <c r="M128" s="95">
        <f t="shared" si="23"/>
        <v>0</v>
      </c>
      <c r="N128" s="87">
        <f>Feuil1!BM133</f>
        <v>0</v>
      </c>
      <c r="O128" s="88">
        <f>IF(A128="","",Feuil1!F133)</f>
        <v>0</v>
      </c>
      <c r="P128" s="95">
        <f t="shared" si="24"/>
        <v>0</v>
      </c>
      <c r="Q128" s="87">
        <f>Feuil1!BE133</f>
        <v>0</v>
      </c>
      <c r="R128" s="88">
        <f>Feuil1!BG133</f>
        <v>0</v>
      </c>
      <c r="S128" s="88">
        <f>IF(A128="","",Feuil1!G133)</f>
        <v>0</v>
      </c>
      <c r="T128" s="96">
        <f t="shared" si="25"/>
        <v>0</v>
      </c>
      <c r="U128" s="87">
        <f>Feuil1!BC133</f>
        <v>0</v>
      </c>
      <c r="V128" s="88">
        <f>IF(A128="","",Feuil1!H133)</f>
        <v>0</v>
      </c>
      <c r="W128" s="95">
        <f t="shared" si="26"/>
        <v>0</v>
      </c>
      <c r="X128" s="87">
        <f>Feuil1!BK133</f>
        <v>0</v>
      </c>
      <c r="Y128" s="88">
        <f>IF(A128="","",Feuil1!I133)</f>
        <v>0</v>
      </c>
      <c r="Z128" s="95">
        <f t="shared" si="27"/>
        <v>0</v>
      </c>
      <c r="AA128" s="87">
        <f>Feuil1!BJ133</f>
        <v>0</v>
      </c>
      <c r="AB128" s="88">
        <f>IF(A128="","",Feuil1!J133)</f>
        <v>0</v>
      </c>
      <c r="AC128" s="95">
        <f t="shared" si="28"/>
        <v>0</v>
      </c>
      <c r="AD128" s="87">
        <f>Feuil1!BI133</f>
        <v>0</v>
      </c>
      <c r="AE128" s="88">
        <f>IF(A128="","",Feuil1!K133)</f>
        <v>0</v>
      </c>
      <c r="AF128" s="95">
        <f t="shared" si="29"/>
        <v>0</v>
      </c>
      <c r="AG128" s="91">
        <f t="shared" si="18"/>
        <v>0</v>
      </c>
      <c r="AH128" s="85" t="str">
        <f>IF(Feuil1!L133=0,"",Feuil1!L133)</f>
        <v/>
      </c>
      <c r="AI128" s="97" t="e">
        <f t="shared" si="19"/>
        <v>#VALUE!</v>
      </c>
      <c r="AJ128" s="87">
        <f>IF(A128="","",Feuil1!M133)</f>
        <v>0</v>
      </c>
      <c r="AK128" s="88">
        <f>IF(A128="","",Feuil1!N133)</f>
        <v>0</v>
      </c>
      <c r="AL128" s="88">
        <f>IF(A128="","",Feuil1!O133)</f>
        <v>0</v>
      </c>
      <c r="AM128" s="88">
        <f>IF(A128="","",Feuil1!P133)</f>
        <v>0</v>
      </c>
      <c r="AN128" s="89">
        <f>IF(A128="","",Feuil1!Q133)</f>
        <v>0</v>
      </c>
      <c r="AO128" s="90" t="str">
        <f t="shared" si="30"/>
        <v/>
      </c>
      <c r="AP128" s="91" t="str">
        <f t="shared" si="31"/>
        <v/>
      </c>
      <c r="AQ128" s="92">
        <f>IF(C128="","",Feuil1!S133)</f>
        <v>0</v>
      </c>
      <c r="AR128" s="92">
        <f>IF(F128="","",Feuil1!T133)</f>
        <v>0</v>
      </c>
      <c r="AS128" s="93">
        <v>15140</v>
      </c>
      <c r="AT128" s="88">
        <f>+AVERAGE($AS$5:AS128)</f>
        <v>15104.798387096775</v>
      </c>
    </row>
    <row r="129" spans="1:46" s="6" customFormat="1" ht="12.75">
      <c r="A129" s="94">
        <f>IF(Feuil1!A134="","",Feuil1!A134)</f>
        <v>45051</v>
      </c>
      <c r="B129" s="87">
        <f>Feuil1!BA134</f>
        <v>0</v>
      </c>
      <c r="C129" s="88">
        <f>IF(A129="","",Feuil1!B134)</f>
        <v>0</v>
      </c>
      <c r="D129" s="95">
        <f t="shared" si="20"/>
        <v>0</v>
      </c>
      <c r="E129" s="87">
        <f>Feuil1!BB134</f>
        <v>0</v>
      </c>
      <c r="F129" s="88">
        <f>IF(A129="","",Feuil1!C134)</f>
        <v>0</v>
      </c>
      <c r="G129" s="95">
        <f t="shared" si="21"/>
        <v>0</v>
      </c>
      <c r="H129" s="87">
        <f>Feuil1!AZ134</f>
        <v>0</v>
      </c>
      <c r="I129" s="88">
        <f>IF(A129="","",Feuil1!D134)</f>
        <v>0</v>
      </c>
      <c r="J129" s="95">
        <f t="shared" si="22"/>
        <v>0</v>
      </c>
      <c r="K129" s="87">
        <f>Feuil1!BL134</f>
        <v>0</v>
      </c>
      <c r="L129" s="88">
        <f t="shared" si="17"/>
        <v>0</v>
      </c>
      <c r="M129" s="95">
        <f t="shared" si="23"/>
        <v>0</v>
      </c>
      <c r="N129" s="87">
        <f>Feuil1!BM134</f>
        <v>0</v>
      </c>
      <c r="O129" s="88">
        <f>IF(A129="","",Feuil1!F134)</f>
        <v>0</v>
      </c>
      <c r="P129" s="95">
        <f t="shared" si="24"/>
        <v>0</v>
      </c>
      <c r="Q129" s="87">
        <f>Feuil1!BE134</f>
        <v>0</v>
      </c>
      <c r="R129" s="88">
        <f>Feuil1!BG134</f>
        <v>0</v>
      </c>
      <c r="S129" s="88">
        <f>IF(A129="","",Feuil1!G134)</f>
        <v>0</v>
      </c>
      <c r="T129" s="96">
        <f t="shared" si="25"/>
        <v>0</v>
      </c>
      <c r="U129" s="87">
        <f>Feuil1!BC134</f>
        <v>0</v>
      </c>
      <c r="V129" s="88">
        <f>IF(A129="","",Feuil1!H134)</f>
        <v>0</v>
      </c>
      <c r="W129" s="95">
        <f t="shared" si="26"/>
        <v>0</v>
      </c>
      <c r="X129" s="87">
        <f>Feuil1!BK134</f>
        <v>0</v>
      </c>
      <c r="Y129" s="88">
        <f>IF(A129="","",Feuil1!I134)</f>
        <v>0</v>
      </c>
      <c r="Z129" s="95">
        <f t="shared" si="27"/>
        <v>0</v>
      </c>
      <c r="AA129" s="87">
        <f>Feuil1!BJ134</f>
        <v>0</v>
      </c>
      <c r="AB129" s="88">
        <f>IF(A129="","",Feuil1!J134)</f>
        <v>0</v>
      </c>
      <c r="AC129" s="95">
        <f t="shared" si="28"/>
        <v>0</v>
      </c>
      <c r="AD129" s="87">
        <f>Feuil1!BI134</f>
        <v>0</v>
      </c>
      <c r="AE129" s="88">
        <f>IF(A129="","",Feuil1!K134)</f>
        <v>0</v>
      </c>
      <c r="AF129" s="95">
        <f t="shared" si="29"/>
        <v>0</v>
      </c>
      <c r="AG129" s="91">
        <f t="shared" si="18"/>
        <v>0</v>
      </c>
      <c r="AH129" s="85" t="str">
        <f>IF(Feuil1!L134=0,"",Feuil1!L134)</f>
        <v/>
      </c>
      <c r="AI129" s="97" t="e">
        <f t="shared" si="19"/>
        <v>#VALUE!</v>
      </c>
      <c r="AJ129" s="87">
        <f>IF(A129="","",Feuil1!M134)</f>
        <v>0</v>
      </c>
      <c r="AK129" s="88">
        <f>IF(A129="","",Feuil1!N134)</f>
        <v>0</v>
      </c>
      <c r="AL129" s="88">
        <f>IF(A129="","",Feuil1!O134)</f>
        <v>0</v>
      </c>
      <c r="AM129" s="88">
        <f>IF(A129="","",Feuil1!P134)</f>
        <v>0</v>
      </c>
      <c r="AN129" s="89">
        <f>IF(A129="","",Feuil1!Q134)</f>
        <v>0</v>
      </c>
      <c r="AO129" s="90" t="str">
        <f t="shared" si="30"/>
        <v/>
      </c>
      <c r="AP129" s="91" t="str">
        <f t="shared" si="31"/>
        <v/>
      </c>
      <c r="AQ129" s="92">
        <f>IF(C129="","",Feuil1!S134)</f>
        <v>0</v>
      </c>
      <c r="AR129" s="92">
        <f>IF(F129="","",Feuil1!T134)</f>
        <v>0</v>
      </c>
      <c r="AS129" s="93">
        <v>14890</v>
      </c>
      <c r="AT129" s="88">
        <f>+AVERAGE($AS$5:AS129)</f>
        <v>15103.08</v>
      </c>
    </row>
    <row r="130" spans="1:46" s="6" customFormat="1" ht="12.75">
      <c r="A130" s="94">
        <f>IF(Feuil1!A135="","",Feuil1!A135)</f>
        <v>45052</v>
      </c>
      <c r="B130" s="87">
        <f>Feuil1!BA135</f>
        <v>0</v>
      </c>
      <c r="C130" s="88">
        <f>IF(A130="","",Feuil1!B135)</f>
        <v>0</v>
      </c>
      <c r="D130" s="95">
        <f t="shared" si="20"/>
        <v>0</v>
      </c>
      <c r="E130" s="87">
        <f>Feuil1!BB135</f>
        <v>0</v>
      </c>
      <c r="F130" s="88">
        <f>IF(A130="","",Feuil1!C135)</f>
        <v>0</v>
      </c>
      <c r="G130" s="95">
        <f t="shared" si="21"/>
        <v>0</v>
      </c>
      <c r="H130" s="87">
        <f>Feuil1!AZ135</f>
        <v>0</v>
      </c>
      <c r="I130" s="88">
        <f>IF(A130="","",Feuil1!D135)</f>
        <v>0</v>
      </c>
      <c r="J130" s="95">
        <f t="shared" si="22"/>
        <v>0</v>
      </c>
      <c r="K130" s="87">
        <f>Feuil1!BL135</f>
        <v>0</v>
      </c>
      <c r="L130" s="88">
        <f t="shared" si="17"/>
        <v>0</v>
      </c>
      <c r="M130" s="95">
        <f t="shared" si="23"/>
        <v>0</v>
      </c>
      <c r="N130" s="87">
        <f>Feuil1!BM135</f>
        <v>0</v>
      </c>
      <c r="O130" s="88">
        <f>IF(A130="","",Feuil1!F135)</f>
        <v>0</v>
      </c>
      <c r="P130" s="95">
        <f t="shared" si="24"/>
        <v>0</v>
      </c>
      <c r="Q130" s="87">
        <f>Feuil1!BE135</f>
        <v>0</v>
      </c>
      <c r="R130" s="88">
        <f>Feuil1!BG135</f>
        <v>0</v>
      </c>
      <c r="S130" s="88">
        <f>IF(A130="","",Feuil1!G135)</f>
        <v>0</v>
      </c>
      <c r="T130" s="96">
        <f t="shared" si="25"/>
        <v>0</v>
      </c>
      <c r="U130" s="87">
        <f>Feuil1!BC135</f>
        <v>0</v>
      </c>
      <c r="V130" s="88">
        <f>IF(A130="","",Feuil1!H135)</f>
        <v>0</v>
      </c>
      <c r="W130" s="95">
        <f t="shared" si="26"/>
        <v>0</v>
      </c>
      <c r="X130" s="87">
        <f>Feuil1!BK135</f>
        <v>0</v>
      </c>
      <c r="Y130" s="88">
        <f>IF(A130="","",Feuil1!I135)</f>
        <v>0</v>
      </c>
      <c r="Z130" s="95">
        <f t="shared" si="27"/>
        <v>0</v>
      </c>
      <c r="AA130" s="87">
        <f>Feuil1!BJ135</f>
        <v>0</v>
      </c>
      <c r="AB130" s="88">
        <f>IF(A130="","",Feuil1!J135)</f>
        <v>0</v>
      </c>
      <c r="AC130" s="95">
        <f t="shared" si="28"/>
        <v>0</v>
      </c>
      <c r="AD130" s="87">
        <f>Feuil1!BI135</f>
        <v>0</v>
      </c>
      <c r="AE130" s="88">
        <f>IF(A130="","",Feuil1!K135)</f>
        <v>0</v>
      </c>
      <c r="AF130" s="95">
        <f t="shared" si="29"/>
        <v>0</v>
      </c>
      <c r="AG130" s="91">
        <f t="shared" si="18"/>
        <v>0</v>
      </c>
      <c r="AH130" s="85" t="str">
        <f>IF(Feuil1!L135=0,"",Feuil1!L135)</f>
        <v/>
      </c>
      <c r="AI130" s="97" t="e">
        <f t="shared" si="19"/>
        <v>#VALUE!</v>
      </c>
      <c r="AJ130" s="87">
        <f>IF(A130="","",Feuil1!M135)</f>
        <v>0</v>
      </c>
      <c r="AK130" s="88">
        <f>IF(A130="","",Feuil1!N135)</f>
        <v>0</v>
      </c>
      <c r="AL130" s="88">
        <f>IF(A130="","",Feuil1!O135)</f>
        <v>0</v>
      </c>
      <c r="AM130" s="88">
        <f>IF(A130="","",Feuil1!P135)</f>
        <v>0</v>
      </c>
      <c r="AN130" s="89">
        <f>IF(A130="","",Feuil1!Q135)</f>
        <v>0</v>
      </c>
      <c r="AO130" s="90" t="str">
        <f t="shared" si="30"/>
        <v/>
      </c>
      <c r="AP130" s="91" t="str">
        <f t="shared" si="31"/>
        <v/>
      </c>
      <c r="AQ130" s="92">
        <f>IF(C130="","",Feuil1!S135)</f>
        <v>0</v>
      </c>
      <c r="AR130" s="92">
        <f>IF(F130="","",Feuil1!T135)</f>
        <v>0</v>
      </c>
      <c r="AS130" s="93">
        <v>15140</v>
      </c>
      <c r="AT130" s="88">
        <f>+AVERAGE($AS$5:AS130)</f>
        <v>15103.373015873016</v>
      </c>
    </row>
    <row r="131" spans="1:46" s="6" customFormat="1" ht="12.75">
      <c r="A131" s="94">
        <f>IF(Feuil1!A136="","",Feuil1!A136)</f>
        <v>45053</v>
      </c>
      <c r="B131" s="87">
        <f>Feuil1!BA136</f>
        <v>0</v>
      </c>
      <c r="C131" s="88">
        <f>IF(A131="","",Feuil1!B136)</f>
        <v>0</v>
      </c>
      <c r="D131" s="95">
        <f t="shared" si="20"/>
        <v>0</v>
      </c>
      <c r="E131" s="87">
        <f>Feuil1!BB136</f>
        <v>0</v>
      </c>
      <c r="F131" s="88">
        <f>IF(A131="","",Feuil1!C136)</f>
        <v>0</v>
      </c>
      <c r="G131" s="95">
        <f t="shared" si="21"/>
        <v>0</v>
      </c>
      <c r="H131" s="87">
        <f>Feuil1!AZ136</f>
        <v>0</v>
      </c>
      <c r="I131" s="88">
        <f>IF(A131="","",Feuil1!D136)</f>
        <v>0</v>
      </c>
      <c r="J131" s="95">
        <f t="shared" si="22"/>
        <v>0</v>
      </c>
      <c r="K131" s="87">
        <f>Feuil1!BL136</f>
        <v>0</v>
      </c>
      <c r="L131" s="88">
        <f t="shared" si="17"/>
        <v>0</v>
      </c>
      <c r="M131" s="95">
        <f t="shared" si="23"/>
        <v>0</v>
      </c>
      <c r="N131" s="87">
        <f>Feuil1!BM136</f>
        <v>0</v>
      </c>
      <c r="O131" s="88">
        <f>IF(A131="","",Feuil1!F136)</f>
        <v>0</v>
      </c>
      <c r="P131" s="95">
        <f t="shared" si="24"/>
        <v>0</v>
      </c>
      <c r="Q131" s="87">
        <f>Feuil1!BE136</f>
        <v>0</v>
      </c>
      <c r="R131" s="88">
        <f>Feuil1!BG136</f>
        <v>0</v>
      </c>
      <c r="S131" s="88">
        <f>IF(A131="","",Feuil1!G136)</f>
        <v>0</v>
      </c>
      <c r="T131" s="96">
        <f t="shared" si="25"/>
        <v>0</v>
      </c>
      <c r="U131" s="87">
        <f>Feuil1!BC136</f>
        <v>0</v>
      </c>
      <c r="V131" s="88">
        <f>IF(A131="","",Feuil1!H136)</f>
        <v>0</v>
      </c>
      <c r="W131" s="95">
        <f t="shared" si="26"/>
        <v>0</v>
      </c>
      <c r="X131" s="87">
        <f>Feuil1!BK136</f>
        <v>0</v>
      </c>
      <c r="Y131" s="88">
        <f>IF(A131="","",Feuil1!I136)</f>
        <v>0</v>
      </c>
      <c r="Z131" s="95">
        <f t="shared" si="27"/>
        <v>0</v>
      </c>
      <c r="AA131" s="87">
        <f>Feuil1!BJ136</f>
        <v>0</v>
      </c>
      <c r="AB131" s="88">
        <f>IF(A131="","",Feuil1!J136)</f>
        <v>0</v>
      </c>
      <c r="AC131" s="95">
        <f t="shared" si="28"/>
        <v>0</v>
      </c>
      <c r="AD131" s="87">
        <f>Feuil1!BI136</f>
        <v>0</v>
      </c>
      <c r="AE131" s="88">
        <f>IF(A131="","",Feuil1!K136)</f>
        <v>0</v>
      </c>
      <c r="AF131" s="95">
        <f t="shared" si="29"/>
        <v>0</v>
      </c>
      <c r="AG131" s="91">
        <f t="shared" si="18"/>
        <v>0</v>
      </c>
      <c r="AH131" s="85" t="str">
        <f>IF(Feuil1!L136=0,"",Feuil1!L136)</f>
        <v/>
      </c>
      <c r="AI131" s="97" t="e">
        <f t="shared" si="19"/>
        <v>#VALUE!</v>
      </c>
      <c r="AJ131" s="87">
        <f>IF(A131="","",Feuil1!M136)</f>
        <v>0</v>
      </c>
      <c r="AK131" s="88">
        <f>IF(A131="","",Feuil1!N136)</f>
        <v>0</v>
      </c>
      <c r="AL131" s="88">
        <f>IF(A131="","",Feuil1!O136)</f>
        <v>0</v>
      </c>
      <c r="AM131" s="88">
        <f>IF(A131="","",Feuil1!P136)</f>
        <v>0</v>
      </c>
      <c r="AN131" s="89">
        <f>IF(A131="","",Feuil1!Q136)</f>
        <v>0</v>
      </c>
      <c r="AO131" s="90" t="str">
        <f t="shared" si="30"/>
        <v/>
      </c>
      <c r="AP131" s="91" t="str">
        <f t="shared" si="31"/>
        <v/>
      </c>
      <c r="AQ131" s="92">
        <f>IF(C131="","",Feuil1!S136)</f>
        <v>0</v>
      </c>
      <c r="AR131" s="92">
        <f>IF(F131="","",Feuil1!T136)</f>
        <v>0</v>
      </c>
      <c r="AS131" s="93">
        <v>14900</v>
      </c>
      <c r="AT131" s="88">
        <f>+AVERAGE($AS$5:AS131)</f>
        <v>15101.771653543306</v>
      </c>
    </row>
    <row r="132" spans="1:46" s="6" customFormat="1" ht="12.75">
      <c r="A132" s="94">
        <f>IF(Feuil1!A137="","",Feuil1!A137)</f>
        <v>45054</v>
      </c>
      <c r="B132" s="87">
        <f>Feuil1!BA137</f>
        <v>0</v>
      </c>
      <c r="C132" s="88">
        <f>IF(A132="","",Feuil1!B137)</f>
        <v>0</v>
      </c>
      <c r="D132" s="95">
        <f t="shared" si="20"/>
        <v>0</v>
      </c>
      <c r="E132" s="87">
        <f>Feuil1!BB137</f>
        <v>0</v>
      </c>
      <c r="F132" s="88">
        <f>IF(A132="","",Feuil1!C137)</f>
        <v>0</v>
      </c>
      <c r="G132" s="95">
        <f t="shared" si="21"/>
        <v>0</v>
      </c>
      <c r="H132" s="87">
        <f>Feuil1!AZ137</f>
        <v>0</v>
      </c>
      <c r="I132" s="88">
        <f>IF(A132="","",Feuil1!D137)</f>
        <v>0</v>
      </c>
      <c r="J132" s="95">
        <f t="shared" si="22"/>
        <v>0</v>
      </c>
      <c r="K132" s="87">
        <f>Feuil1!BL137</f>
        <v>0</v>
      </c>
      <c r="L132" s="88">
        <f t="shared" si="17"/>
        <v>0</v>
      </c>
      <c r="M132" s="95">
        <f t="shared" si="23"/>
        <v>0</v>
      </c>
      <c r="N132" s="87">
        <f>Feuil1!BM137</f>
        <v>0</v>
      </c>
      <c r="O132" s="88">
        <f>IF(A132="","",Feuil1!F137)</f>
        <v>0</v>
      </c>
      <c r="P132" s="95">
        <f t="shared" si="24"/>
        <v>0</v>
      </c>
      <c r="Q132" s="87">
        <f>Feuil1!BE137</f>
        <v>0</v>
      </c>
      <c r="R132" s="88">
        <f>Feuil1!BG137</f>
        <v>0</v>
      </c>
      <c r="S132" s="88">
        <f>IF(A132="","",Feuil1!G137)</f>
        <v>0</v>
      </c>
      <c r="T132" s="96">
        <f t="shared" si="25"/>
        <v>0</v>
      </c>
      <c r="U132" s="87">
        <f>Feuil1!BC137</f>
        <v>0</v>
      </c>
      <c r="V132" s="88">
        <f>IF(A132="","",Feuil1!H137)</f>
        <v>0</v>
      </c>
      <c r="W132" s="95">
        <f t="shared" si="26"/>
        <v>0</v>
      </c>
      <c r="X132" s="87">
        <f>Feuil1!BK137</f>
        <v>0</v>
      </c>
      <c r="Y132" s="88">
        <f>IF(A132="","",Feuil1!I137)</f>
        <v>0</v>
      </c>
      <c r="Z132" s="95">
        <f t="shared" si="27"/>
        <v>0</v>
      </c>
      <c r="AA132" s="87">
        <f>Feuil1!BJ137</f>
        <v>0</v>
      </c>
      <c r="AB132" s="88">
        <f>IF(A132="","",Feuil1!J137)</f>
        <v>0</v>
      </c>
      <c r="AC132" s="95">
        <f t="shared" si="28"/>
        <v>0</v>
      </c>
      <c r="AD132" s="87">
        <f>Feuil1!BI137</f>
        <v>0</v>
      </c>
      <c r="AE132" s="88">
        <f>IF(A132="","",Feuil1!K137)</f>
        <v>0</v>
      </c>
      <c r="AF132" s="95">
        <f t="shared" si="29"/>
        <v>0</v>
      </c>
      <c r="AG132" s="91">
        <f t="shared" si="18"/>
        <v>0</v>
      </c>
      <c r="AH132" s="85" t="str">
        <f>IF(Feuil1!L137=0,"",Feuil1!L137)</f>
        <v/>
      </c>
      <c r="AI132" s="97" t="e">
        <f t="shared" si="19"/>
        <v>#VALUE!</v>
      </c>
      <c r="AJ132" s="87">
        <f>IF(A132="","",Feuil1!M137)</f>
        <v>0</v>
      </c>
      <c r="AK132" s="88">
        <f>IF(A132="","",Feuil1!N137)</f>
        <v>0</v>
      </c>
      <c r="AL132" s="88">
        <f>IF(A132="","",Feuil1!O137)</f>
        <v>0</v>
      </c>
      <c r="AM132" s="88">
        <f>IF(A132="","",Feuil1!P137)</f>
        <v>0</v>
      </c>
      <c r="AN132" s="89">
        <f>IF(A132="","",Feuil1!Q137)</f>
        <v>0</v>
      </c>
      <c r="AO132" s="90" t="str">
        <f t="shared" si="30"/>
        <v/>
      </c>
      <c r="AP132" s="91" t="str">
        <f t="shared" si="31"/>
        <v/>
      </c>
      <c r="AQ132" s="92">
        <f>IF(C132="","",Feuil1!S137)</f>
        <v>0</v>
      </c>
      <c r="AR132" s="92">
        <f>IF(F132="","",Feuil1!T137)</f>
        <v>0</v>
      </c>
      <c r="AS132" s="93">
        <v>14470</v>
      </c>
      <c r="AT132" s="88">
        <f>+AVERAGE($AS$5:AS132)</f>
        <v>15096.8359375</v>
      </c>
    </row>
    <row r="133" spans="1:46" s="6" customFormat="1" ht="12.75">
      <c r="A133" s="94">
        <f>IF(Feuil1!A138="","",Feuil1!A138)</f>
        <v>45055</v>
      </c>
      <c r="B133" s="87">
        <f>Feuil1!BA138</f>
        <v>0</v>
      </c>
      <c r="C133" s="88">
        <f>IF(A133="","",Feuil1!B138)</f>
        <v>0</v>
      </c>
      <c r="D133" s="95">
        <f t="shared" si="20"/>
        <v>0</v>
      </c>
      <c r="E133" s="87">
        <f>Feuil1!BB138</f>
        <v>0</v>
      </c>
      <c r="F133" s="88">
        <f>IF(A133="","",Feuil1!C138)</f>
        <v>0</v>
      </c>
      <c r="G133" s="95">
        <f t="shared" si="21"/>
        <v>0</v>
      </c>
      <c r="H133" s="87">
        <f>Feuil1!AZ138</f>
        <v>0</v>
      </c>
      <c r="I133" s="88">
        <f>IF(A133="","",Feuil1!D138)</f>
        <v>0</v>
      </c>
      <c r="J133" s="95">
        <f t="shared" si="22"/>
        <v>0</v>
      </c>
      <c r="K133" s="87">
        <f>Feuil1!BL138</f>
        <v>0</v>
      </c>
      <c r="L133" s="88">
        <f t="shared" ref="L133:L196" si="32">IF(A133="","",0)</f>
        <v>0</v>
      </c>
      <c r="M133" s="95">
        <f t="shared" si="23"/>
        <v>0</v>
      </c>
      <c r="N133" s="87">
        <f>Feuil1!BM138</f>
        <v>0</v>
      </c>
      <c r="O133" s="88">
        <f>IF(A133="","",Feuil1!F138)</f>
        <v>0</v>
      </c>
      <c r="P133" s="95">
        <f t="shared" si="24"/>
        <v>0</v>
      </c>
      <c r="Q133" s="87">
        <f>Feuil1!BE138</f>
        <v>0</v>
      </c>
      <c r="R133" s="88">
        <f>Feuil1!BG138</f>
        <v>0</v>
      </c>
      <c r="S133" s="88">
        <f>IF(A133="","",Feuil1!G138)</f>
        <v>0</v>
      </c>
      <c r="T133" s="96">
        <f t="shared" si="25"/>
        <v>0</v>
      </c>
      <c r="U133" s="87">
        <f>Feuil1!BC138</f>
        <v>0</v>
      </c>
      <c r="V133" s="88">
        <f>IF(A133="","",Feuil1!H138)</f>
        <v>0</v>
      </c>
      <c r="W133" s="95">
        <f t="shared" si="26"/>
        <v>0</v>
      </c>
      <c r="X133" s="87">
        <f>Feuil1!BK138</f>
        <v>0</v>
      </c>
      <c r="Y133" s="88">
        <f>IF(A133="","",Feuil1!I138)</f>
        <v>0</v>
      </c>
      <c r="Z133" s="95">
        <f t="shared" si="27"/>
        <v>0</v>
      </c>
      <c r="AA133" s="87">
        <f>Feuil1!BJ138</f>
        <v>0</v>
      </c>
      <c r="AB133" s="88">
        <f>IF(A133="","",Feuil1!J138)</f>
        <v>0</v>
      </c>
      <c r="AC133" s="95">
        <f t="shared" si="28"/>
        <v>0</v>
      </c>
      <c r="AD133" s="87">
        <f>Feuil1!BI138</f>
        <v>0</v>
      </c>
      <c r="AE133" s="88">
        <f>IF(A133="","",Feuil1!K138)</f>
        <v>0</v>
      </c>
      <c r="AF133" s="95">
        <f t="shared" si="29"/>
        <v>0</v>
      </c>
      <c r="AG133" s="91">
        <f t="shared" ref="AG133:AG196" si="33">IF(A133="","",C133+F133+I133+L133+O133+S133+V133+Y133+AB133+AE133)</f>
        <v>0</v>
      </c>
      <c r="AH133" s="85" t="str">
        <f>IF(Feuil1!L138=0,"",Feuil1!L138)</f>
        <v/>
      </c>
      <c r="AI133" s="97" t="e">
        <f t="shared" ref="AI133:AI196" si="34">IF(A133="","",AG133-AH133)</f>
        <v>#VALUE!</v>
      </c>
      <c r="AJ133" s="87">
        <f>IF(A133="","",Feuil1!M138)</f>
        <v>0</v>
      </c>
      <c r="AK133" s="88">
        <f>IF(A133="","",Feuil1!N138)</f>
        <v>0</v>
      </c>
      <c r="AL133" s="88">
        <f>IF(A133="","",Feuil1!O138)</f>
        <v>0</v>
      </c>
      <c r="AM133" s="88">
        <f>IF(A133="","",Feuil1!P138)</f>
        <v>0</v>
      </c>
      <c r="AN133" s="89">
        <f>IF(A133="","",Feuil1!Q138)</f>
        <v>0</v>
      </c>
      <c r="AO133" s="90" t="str">
        <f t="shared" si="30"/>
        <v/>
      </c>
      <c r="AP133" s="91" t="str">
        <f t="shared" si="31"/>
        <v/>
      </c>
      <c r="AQ133" s="92">
        <f>IF(C133="","",Feuil1!S138)</f>
        <v>0</v>
      </c>
      <c r="AR133" s="92">
        <f>IF(F133="","",Feuil1!T138)</f>
        <v>0</v>
      </c>
      <c r="AS133" s="93">
        <v>16060</v>
      </c>
      <c r="AT133" s="88">
        <f>+AVERAGE($AS$5:AS133)</f>
        <v>15104.302325581395</v>
      </c>
    </row>
    <row r="134" spans="1:46" s="6" customFormat="1" ht="12.75">
      <c r="A134" s="94">
        <f>IF(Feuil1!A139="","",Feuil1!A139)</f>
        <v>45056</v>
      </c>
      <c r="B134" s="87">
        <f>Feuil1!BA139</f>
        <v>0</v>
      </c>
      <c r="C134" s="88">
        <f>IF(A134="","",Feuil1!B139)</f>
        <v>0</v>
      </c>
      <c r="D134" s="95">
        <f t="shared" ref="D134:D197" si="35">IFERROR(C134/B134,0)</f>
        <v>0</v>
      </c>
      <c r="E134" s="87">
        <f>Feuil1!BB139</f>
        <v>0</v>
      </c>
      <c r="F134" s="88">
        <f>IF(A134="","",Feuil1!C139)</f>
        <v>0</v>
      </c>
      <c r="G134" s="95">
        <f t="shared" ref="G134:G197" si="36">IFERROR(F134/E134,0)</f>
        <v>0</v>
      </c>
      <c r="H134" s="87">
        <f>Feuil1!AZ139</f>
        <v>0</v>
      </c>
      <c r="I134" s="88">
        <f>IF(A134="","",Feuil1!D139)</f>
        <v>0</v>
      </c>
      <c r="J134" s="95">
        <f t="shared" ref="J134:J197" si="37">IFERROR(I134/H134,0)</f>
        <v>0</v>
      </c>
      <c r="K134" s="87">
        <f>Feuil1!BL139</f>
        <v>0</v>
      </c>
      <c r="L134" s="88">
        <f t="shared" si="32"/>
        <v>0</v>
      </c>
      <c r="M134" s="95">
        <f t="shared" ref="M134:M197" si="38">IFERROR(L134/K134,0)</f>
        <v>0</v>
      </c>
      <c r="N134" s="87">
        <f>Feuil1!BM139</f>
        <v>0</v>
      </c>
      <c r="O134" s="88">
        <f>IF(A134="","",Feuil1!F139)</f>
        <v>0</v>
      </c>
      <c r="P134" s="95">
        <f t="shared" ref="P134:P197" si="39">IFERROR(O134/N134,0)</f>
        <v>0</v>
      </c>
      <c r="Q134" s="87">
        <f>Feuil1!BE139</f>
        <v>0</v>
      </c>
      <c r="R134" s="88">
        <f>Feuil1!BG139</f>
        <v>0</v>
      </c>
      <c r="S134" s="88">
        <f>IF(A134="","",Feuil1!G139)</f>
        <v>0</v>
      </c>
      <c r="T134" s="96">
        <f t="shared" ref="T134:T197" si="40">IFERROR(S134/(R134+Q134),0)</f>
        <v>0</v>
      </c>
      <c r="U134" s="87">
        <f>Feuil1!BC139</f>
        <v>0</v>
      </c>
      <c r="V134" s="88">
        <f>IF(A134="","",Feuil1!H139)</f>
        <v>0</v>
      </c>
      <c r="W134" s="95">
        <f t="shared" ref="W134:W197" si="41">IFERROR(V134/U134,0)</f>
        <v>0</v>
      </c>
      <c r="X134" s="87">
        <f>Feuil1!BK139</f>
        <v>0</v>
      </c>
      <c r="Y134" s="88">
        <f>IF(A134="","",Feuil1!I139)</f>
        <v>0</v>
      </c>
      <c r="Z134" s="95">
        <f t="shared" ref="Z134:Z197" si="42">IFERROR(Y134/X134,0)</f>
        <v>0</v>
      </c>
      <c r="AA134" s="87">
        <f>Feuil1!BJ139</f>
        <v>0</v>
      </c>
      <c r="AB134" s="88">
        <f>IF(A134="","",Feuil1!J139)</f>
        <v>0</v>
      </c>
      <c r="AC134" s="95">
        <f t="shared" ref="AC134:AC197" si="43">IFERROR(AB134/AA134,0)</f>
        <v>0</v>
      </c>
      <c r="AD134" s="87">
        <f>Feuil1!BI139</f>
        <v>0</v>
      </c>
      <c r="AE134" s="88">
        <f>IF(A134="","",Feuil1!K139)</f>
        <v>0</v>
      </c>
      <c r="AF134" s="95">
        <f t="shared" ref="AF134:AF197" si="44">IFERROR(AE134/AD134,0)</f>
        <v>0</v>
      </c>
      <c r="AG134" s="91">
        <f t="shared" si="33"/>
        <v>0</v>
      </c>
      <c r="AH134" s="85" t="str">
        <f>IF(Feuil1!L139=0,"",Feuil1!L139)</f>
        <v/>
      </c>
      <c r="AI134" s="97" t="e">
        <f t="shared" si="34"/>
        <v>#VALUE!</v>
      </c>
      <c r="AJ134" s="87">
        <f>IF(A134="","",Feuil1!M139)</f>
        <v>0</v>
      </c>
      <c r="AK134" s="88">
        <f>IF(A134="","",Feuil1!N139)</f>
        <v>0</v>
      </c>
      <c r="AL134" s="88">
        <f>IF(A134="","",Feuil1!O139)</f>
        <v>0</v>
      </c>
      <c r="AM134" s="88">
        <f>IF(A134="","",Feuil1!P139)</f>
        <v>0</v>
      </c>
      <c r="AN134" s="89">
        <f>IF(A134="","",Feuil1!Q139)</f>
        <v>0</v>
      </c>
      <c r="AO134" s="90" t="str">
        <f t="shared" si="30"/>
        <v/>
      </c>
      <c r="AP134" s="91" t="str">
        <f t="shared" si="31"/>
        <v/>
      </c>
      <c r="AQ134" s="92">
        <f>IF(C134="","",Feuil1!S139)</f>
        <v>0</v>
      </c>
      <c r="AR134" s="92">
        <f>IF(F134="","",Feuil1!T139)</f>
        <v>0</v>
      </c>
      <c r="AS134" s="93">
        <v>16400</v>
      </c>
      <c r="AT134" s="88">
        <f>+AVERAGE($AS$5:AS134)</f>
        <v>15114.26923076923</v>
      </c>
    </row>
    <row r="135" spans="1:46" s="6" customFormat="1" ht="12.75">
      <c r="A135" s="94">
        <f>IF(Feuil1!A140="","",Feuil1!A140)</f>
        <v>45057</v>
      </c>
      <c r="B135" s="87">
        <f>Feuil1!BA140</f>
        <v>0</v>
      </c>
      <c r="C135" s="88">
        <f>IF(A135="","",Feuil1!B140)</f>
        <v>0</v>
      </c>
      <c r="D135" s="95">
        <f t="shared" si="35"/>
        <v>0</v>
      </c>
      <c r="E135" s="87">
        <f>Feuil1!BB140</f>
        <v>0</v>
      </c>
      <c r="F135" s="88">
        <f>IF(A135="","",Feuil1!C140)</f>
        <v>0</v>
      </c>
      <c r="G135" s="95">
        <f t="shared" si="36"/>
        <v>0</v>
      </c>
      <c r="H135" s="87">
        <f>Feuil1!AZ140</f>
        <v>0</v>
      </c>
      <c r="I135" s="88">
        <f>IF(A135="","",Feuil1!D140)</f>
        <v>0</v>
      </c>
      <c r="J135" s="95">
        <f t="shared" si="37"/>
        <v>0</v>
      </c>
      <c r="K135" s="87">
        <f>Feuil1!BL140</f>
        <v>0</v>
      </c>
      <c r="L135" s="88">
        <f t="shared" si="32"/>
        <v>0</v>
      </c>
      <c r="M135" s="95">
        <f t="shared" si="38"/>
        <v>0</v>
      </c>
      <c r="N135" s="87">
        <f>Feuil1!BM140</f>
        <v>0</v>
      </c>
      <c r="O135" s="88">
        <f>IF(A135="","",Feuil1!F140)</f>
        <v>0</v>
      </c>
      <c r="P135" s="95">
        <f t="shared" si="39"/>
        <v>0</v>
      </c>
      <c r="Q135" s="87">
        <f>Feuil1!BE140</f>
        <v>0</v>
      </c>
      <c r="R135" s="88">
        <f>Feuil1!BG140</f>
        <v>0</v>
      </c>
      <c r="S135" s="88">
        <f>IF(A135="","",Feuil1!G140)</f>
        <v>0</v>
      </c>
      <c r="T135" s="96">
        <f t="shared" si="40"/>
        <v>0</v>
      </c>
      <c r="U135" s="87">
        <f>Feuil1!BC140</f>
        <v>0</v>
      </c>
      <c r="V135" s="88">
        <f>IF(A135="","",Feuil1!H140)</f>
        <v>0</v>
      </c>
      <c r="W135" s="95">
        <f t="shared" si="41"/>
        <v>0</v>
      </c>
      <c r="X135" s="87">
        <f>Feuil1!BK140</f>
        <v>0</v>
      </c>
      <c r="Y135" s="88">
        <f>IF(A135="","",Feuil1!I140)</f>
        <v>0</v>
      </c>
      <c r="Z135" s="95">
        <f t="shared" si="42"/>
        <v>0</v>
      </c>
      <c r="AA135" s="87">
        <f>Feuil1!BJ140</f>
        <v>0</v>
      </c>
      <c r="AB135" s="88">
        <f>IF(A135="","",Feuil1!J140)</f>
        <v>0</v>
      </c>
      <c r="AC135" s="95">
        <f t="shared" si="43"/>
        <v>0</v>
      </c>
      <c r="AD135" s="87">
        <f>Feuil1!BI140</f>
        <v>0</v>
      </c>
      <c r="AE135" s="88">
        <f>IF(A135="","",Feuil1!K140)</f>
        <v>0</v>
      </c>
      <c r="AF135" s="95">
        <f t="shared" si="44"/>
        <v>0</v>
      </c>
      <c r="AG135" s="91">
        <f t="shared" si="33"/>
        <v>0</v>
      </c>
      <c r="AH135" s="85" t="str">
        <f>IF(Feuil1!L140=0,"",Feuil1!L140)</f>
        <v/>
      </c>
      <c r="AI135" s="97" t="e">
        <f t="shared" si="34"/>
        <v>#VALUE!</v>
      </c>
      <c r="AJ135" s="87">
        <f>IF(A135="","",Feuil1!M140)</f>
        <v>0</v>
      </c>
      <c r="AK135" s="88">
        <f>IF(A135="","",Feuil1!N140)</f>
        <v>0</v>
      </c>
      <c r="AL135" s="88">
        <f>IF(A135="","",Feuil1!O140)</f>
        <v>0</v>
      </c>
      <c r="AM135" s="88">
        <f>IF(A135="","",Feuil1!P140)</f>
        <v>0</v>
      </c>
      <c r="AN135" s="89">
        <f>IF(A135="","",Feuil1!Q140)</f>
        <v>0</v>
      </c>
      <c r="AO135" s="90" t="str">
        <f t="shared" si="30"/>
        <v/>
      </c>
      <c r="AP135" s="91" t="str">
        <f t="shared" si="31"/>
        <v/>
      </c>
      <c r="AQ135" s="92">
        <f>IF(C135="","",Feuil1!S140)</f>
        <v>0</v>
      </c>
      <c r="AR135" s="92">
        <f>IF(F135="","",Feuil1!T140)</f>
        <v>0</v>
      </c>
      <c r="AS135" s="93">
        <v>16170</v>
      </c>
      <c r="AT135" s="88">
        <f>+AVERAGE($AS$5:AS135)</f>
        <v>15122.32824427481</v>
      </c>
    </row>
    <row r="136" spans="1:46" s="6" customFormat="1" ht="12.75">
      <c r="A136" s="94">
        <f>IF(Feuil1!A141="","",Feuil1!A141)</f>
        <v>45058</v>
      </c>
      <c r="B136" s="87">
        <f>Feuil1!BA141</f>
        <v>0</v>
      </c>
      <c r="C136" s="88">
        <f>IF(A136="","",Feuil1!B141)</f>
        <v>0</v>
      </c>
      <c r="D136" s="95">
        <f t="shared" si="35"/>
        <v>0</v>
      </c>
      <c r="E136" s="87">
        <f>Feuil1!BB141</f>
        <v>0</v>
      </c>
      <c r="F136" s="88">
        <f>IF(A136="","",Feuil1!C141)</f>
        <v>0</v>
      </c>
      <c r="G136" s="95">
        <f t="shared" si="36"/>
        <v>0</v>
      </c>
      <c r="H136" s="87">
        <f>Feuil1!AZ141</f>
        <v>0</v>
      </c>
      <c r="I136" s="88">
        <f>IF(A136="","",Feuil1!D141)</f>
        <v>0</v>
      </c>
      <c r="J136" s="95">
        <f t="shared" si="37"/>
        <v>0</v>
      </c>
      <c r="K136" s="87">
        <f>Feuil1!BL141</f>
        <v>0</v>
      </c>
      <c r="L136" s="88">
        <f t="shared" si="32"/>
        <v>0</v>
      </c>
      <c r="M136" s="95">
        <f t="shared" si="38"/>
        <v>0</v>
      </c>
      <c r="N136" s="87">
        <f>Feuil1!BM141</f>
        <v>0</v>
      </c>
      <c r="O136" s="88">
        <f>IF(A136="","",Feuil1!F141)</f>
        <v>0</v>
      </c>
      <c r="P136" s="95">
        <f t="shared" si="39"/>
        <v>0</v>
      </c>
      <c r="Q136" s="87">
        <f>Feuil1!BE141</f>
        <v>0</v>
      </c>
      <c r="R136" s="88">
        <f>Feuil1!BG141</f>
        <v>0</v>
      </c>
      <c r="S136" s="88">
        <f>IF(A136="","",Feuil1!G141)</f>
        <v>0</v>
      </c>
      <c r="T136" s="96">
        <f t="shared" si="40"/>
        <v>0</v>
      </c>
      <c r="U136" s="87">
        <f>Feuil1!BC141</f>
        <v>0</v>
      </c>
      <c r="V136" s="88">
        <f>IF(A136="","",Feuil1!H141)</f>
        <v>0</v>
      </c>
      <c r="W136" s="95">
        <f t="shared" si="41"/>
        <v>0</v>
      </c>
      <c r="X136" s="87">
        <f>Feuil1!BK141</f>
        <v>0</v>
      </c>
      <c r="Y136" s="88">
        <f>IF(A136="","",Feuil1!I141)</f>
        <v>0</v>
      </c>
      <c r="Z136" s="95">
        <f t="shared" si="42"/>
        <v>0</v>
      </c>
      <c r="AA136" s="87">
        <f>Feuil1!BJ141</f>
        <v>0</v>
      </c>
      <c r="AB136" s="88">
        <f>IF(A136="","",Feuil1!J141)</f>
        <v>0</v>
      </c>
      <c r="AC136" s="95">
        <f t="shared" si="43"/>
        <v>0</v>
      </c>
      <c r="AD136" s="87">
        <f>Feuil1!BI141</f>
        <v>0</v>
      </c>
      <c r="AE136" s="88">
        <f>IF(A136="","",Feuil1!K141)</f>
        <v>0</v>
      </c>
      <c r="AF136" s="95">
        <f t="shared" si="44"/>
        <v>0</v>
      </c>
      <c r="AG136" s="91">
        <f t="shared" si="33"/>
        <v>0</v>
      </c>
      <c r="AH136" s="85" t="str">
        <f>IF(Feuil1!L141=0,"",Feuil1!L141)</f>
        <v/>
      </c>
      <c r="AI136" s="97" t="e">
        <f t="shared" si="34"/>
        <v>#VALUE!</v>
      </c>
      <c r="AJ136" s="87">
        <f>IF(A136="","",Feuil1!M141)</f>
        <v>0</v>
      </c>
      <c r="AK136" s="88">
        <f>IF(A136="","",Feuil1!N141)</f>
        <v>0</v>
      </c>
      <c r="AL136" s="88">
        <f>IF(A136="","",Feuil1!O141)</f>
        <v>0</v>
      </c>
      <c r="AM136" s="88">
        <f>IF(A136="","",Feuil1!P141)</f>
        <v>0</v>
      </c>
      <c r="AN136" s="89">
        <f>IF(A136="","",Feuil1!Q141)</f>
        <v>0</v>
      </c>
      <c r="AO136" s="90" t="str">
        <f t="shared" si="30"/>
        <v/>
      </c>
      <c r="AP136" s="91" t="str">
        <f t="shared" si="31"/>
        <v/>
      </c>
      <c r="AQ136" s="92">
        <f>IF(C136="","",Feuil1!S141)</f>
        <v>0</v>
      </c>
      <c r="AR136" s="92">
        <f>IF(F136="","",Feuil1!T141)</f>
        <v>0</v>
      </c>
      <c r="AS136" s="93">
        <v>14880</v>
      </c>
      <c r="AT136" s="88">
        <f>+AVERAGE($AS$5:AS136)</f>
        <v>15120.492424242424</v>
      </c>
    </row>
    <row r="137" spans="1:46" s="6" customFormat="1" ht="12.75">
      <c r="A137" s="94">
        <f>IF(Feuil1!A142="","",Feuil1!A142)</f>
        <v>45059</v>
      </c>
      <c r="B137" s="87">
        <f>Feuil1!BA142</f>
        <v>0</v>
      </c>
      <c r="C137" s="88">
        <f>IF(A137="","",Feuil1!B142)</f>
        <v>0</v>
      </c>
      <c r="D137" s="95">
        <f t="shared" si="35"/>
        <v>0</v>
      </c>
      <c r="E137" s="87">
        <f>Feuil1!BB142</f>
        <v>0</v>
      </c>
      <c r="F137" s="88">
        <f>IF(A137="","",Feuil1!C142)</f>
        <v>0</v>
      </c>
      <c r="G137" s="95">
        <f t="shared" si="36"/>
        <v>0</v>
      </c>
      <c r="H137" s="87">
        <f>Feuil1!AZ142</f>
        <v>0</v>
      </c>
      <c r="I137" s="88">
        <f>IF(A137="","",Feuil1!D142)</f>
        <v>0</v>
      </c>
      <c r="J137" s="95">
        <f t="shared" si="37"/>
        <v>0</v>
      </c>
      <c r="K137" s="87">
        <f>Feuil1!BL142</f>
        <v>0</v>
      </c>
      <c r="L137" s="88">
        <f t="shared" si="32"/>
        <v>0</v>
      </c>
      <c r="M137" s="95">
        <f t="shared" si="38"/>
        <v>0</v>
      </c>
      <c r="N137" s="87">
        <f>Feuil1!BM142</f>
        <v>0</v>
      </c>
      <c r="O137" s="88">
        <f>IF(A137="","",Feuil1!F142)</f>
        <v>0</v>
      </c>
      <c r="P137" s="95">
        <f t="shared" si="39"/>
        <v>0</v>
      </c>
      <c r="Q137" s="87">
        <f>Feuil1!BE142</f>
        <v>0</v>
      </c>
      <c r="R137" s="88">
        <f>Feuil1!BG142</f>
        <v>0</v>
      </c>
      <c r="S137" s="88">
        <f>IF(A137="","",Feuil1!G142)</f>
        <v>0</v>
      </c>
      <c r="T137" s="96">
        <f t="shared" si="40"/>
        <v>0</v>
      </c>
      <c r="U137" s="87">
        <f>Feuil1!BC142</f>
        <v>0</v>
      </c>
      <c r="V137" s="88">
        <f>IF(A137="","",Feuil1!H142)</f>
        <v>0</v>
      </c>
      <c r="W137" s="95">
        <f t="shared" si="41"/>
        <v>0</v>
      </c>
      <c r="X137" s="87">
        <f>Feuil1!BK142</f>
        <v>0</v>
      </c>
      <c r="Y137" s="88">
        <f>IF(A137="","",Feuil1!I142)</f>
        <v>0</v>
      </c>
      <c r="Z137" s="95">
        <f t="shared" si="42"/>
        <v>0</v>
      </c>
      <c r="AA137" s="87">
        <f>Feuil1!BJ142</f>
        <v>0</v>
      </c>
      <c r="AB137" s="88">
        <f>IF(A137="","",Feuil1!J142)</f>
        <v>0</v>
      </c>
      <c r="AC137" s="95">
        <f t="shared" si="43"/>
        <v>0</v>
      </c>
      <c r="AD137" s="87">
        <f>Feuil1!BI142</f>
        <v>0</v>
      </c>
      <c r="AE137" s="88">
        <f>IF(A137="","",Feuil1!K142)</f>
        <v>0</v>
      </c>
      <c r="AF137" s="95">
        <f t="shared" si="44"/>
        <v>0</v>
      </c>
      <c r="AG137" s="91">
        <f t="shared" si="33"/>
        <v>0</v>
      </c>
      <c r="AH137" s="85" t="str">
        <f>IF(Feuil1!L142=0,"",Feuil1!L142)</f>
        <v/>
      </c>
      <c r="AI137" s="97" t="e">
        <f t="shared" si="34"/>
        <v>#VALUE!</v>
      </c>
      <c r="AJ137" s="87">
        <f>IF(A137="","",Feuil1!M142)</f>
        <v>0</v>
      </c>
      <c r="AK137" s="88">
        <f>IF(A137="","",Feuil1!N142)</f>
        <v>0</v>
      </c>
      <c r="AL137" s="88">
        <f>IF(A137="","",Feuil1!O142)</f>
        <v>0</v>
      </c>
      <c r="AM137" s="88">
        <f>IF(A137="","",Feuil1!P142)</f>
        <v>0</v>
      </c>
      <c r="AN137" s="89">
        <f>IF(A137="","",Feuil1!Q142)</f>
        <v>0</v>
      </c>
      <c r="AO137" s="90" t="str">
        <f t="shared" si="30"/>
        <v/>
      </c>
      <c r="AP137" s="91" t="str">
        <f t="shared" si="31"/>
        <v/>
      </c>
      <c r="AQ137" s="92">
        <f>IF(C137="","",Feuil1!S142)</f>
        <v>0</v>
      </c>
      <c r="AR137" s="92">
        <f>IF(F137="","",Feuil1!T142)</f>
        <v>0</v>
      </c>
      <c r="AS137" s="93">
        <v>15730</v>
      </c>
      <c r="AT137" s="88">
        <f>+AVERAGE($AS$5:AS137)</f>
        <v>15125.075187969926</v>
      </c>
    </row>
    <row r="138" spans="1:46" s="6" customFormat="1" ht="12.75">
      <c r="A138" s="94">
        <f>IF(Feuil1!A143="","",Feuil1!A143)</f>
        <v>45060</v>
      </c>
      <c r="B138" s="87">
        <f>Feuil1!BA143</f>
        <v>0</v>
      </c>
      <c r="C138" s="88">
        <f>IF(A138="","",Feuil1!B143)</f>
        <v>0</v>
      </c>
      <c r="D138" s="95">
        <f t="shared" si="35"/>
        <v>0</v>
      </c>
      <c r="E138" s="87">
        <f>Feuil1!BB143</f>
        <v>0</v>
      </c>
      <c r="F138" s="88">
        <f>IF(A138="","",Feuil1!C143)</f>
        <v>0</v>
      </c>
      <c r="G138" s="95">
        <f t="shared" si="36"/>
        <v>0</v>
      </c>
      <c r="H138" s="87">
        <f>Feuil1!AZ143</f>
        <v>0</v>
      </c>
      <c r="I138" s="88">
        <f>IF(A138="","",Feuil1!D143)</f>
        <v>0</v>
      </c>
      <c r="J138" s="95">
        <f t="shared" si="37"/>
        <v>0</v>
      </c>
      <c r="K138" s="87">
        <f>Feuil1!BL143</f>
        <v>0</v>
      </c>
      <c r="L138" s="88">
        <f t="shared" si="32"/>
        <v>0</v>
      </c>
      <c r="M138" s="95">
        <f t="shared" si="38"/>
        <v>0</v>
      </c>
      <c r="N138" s="87">
        <f>Feuil1!BM143</f>
        <v>0</v>
      </c>
      <c r="O138" s="88">
        <f>IF(A138="","",Feuil1!F143)</f>
        <v>0</v>
      </c>
      <c r="P138" s="95">
        <f t="shared" si="39"/>
        <v>0</v>
      </c>
      <c r="Q138" s="87">
        <f>Feuil1!BE143</f>
        <v>0</v>
      </c>
      <c r="R138" s="88">
        <f>Feuil1!BG143</f>
        <v>0</v>
      </c>
      <c r="S138" s="88">
        <f>IF(A138="","",Feuil1!G143)</f>
        <v>0</v>
      </c>
      <c r="T138" s="96">
        <f t="shared" si="40"/>
        <v>0</v>
      </c>
      <c r="U138" s="87">
        <f>Feuil1!BC143</f>
        <v>0</v>
      </c>
      <c r="V138" s="88">
        <f>IF(A138="","",Feuil1!H143)</f>
        <v>0</v>
      </c>
      <c r="W138" s="95">
        <f t="shared" si="41"/>
        <v>0</v>
      </c>
      <c r="X138" s="87">
        <f>Feuil1!BK143</f>
        <v>0</v>
      </c>
      <c r="Y138" s="88">
        <f>IF(A138="","",Feuil1!I143)</f>
        <v>0</v>
      </c>
      <c r="Z138" s="95">
        <f t="shared" si="42"/>
        <v>0</v>
      </c>
      <c r="AA138" s="87">
        <f>Feuil1!BJ143</f>
        <v>0</v>
      </c>
      <c r="AB138" s="88">
        <f>IF(A138="","",Feuil1!J143)</f>
        <v>0</v>
      </c>
      <c r="AC138" s="95">
        <f t="shared" si="43"/>
        <v>0</v>
      </c>
      <c r="AD138" s="87">
        <f>Feuil1!BI143</f>
        <v>0</v>
      </c>
      <c r="AE138" s="88">
        <f>IF(A138="","",Feuil1!K143)</f>
        <v>0</v>
      </c>
      <c r="AF138" s="95">
        <f t="shared" si="44"/>
        <v>0</v>
      </c>
      <c r="AG138" s="91">
        <f t="shared" si="33"/>
        <v>0</v>
      </c>
      <c r="AH138" s="85" t="str">
        <f>IF(Feuil1!L143=0,"",Feuil1!L143)</f>
        <v/>
      </c>
      <c r="AI138" s="97" t="e">
        <f t="shared" si="34"/>
        <v>#VALUE!</v>
      </c>
      <c r="AJ138" s="87">
        <f>IF(A138="","",Feuil1!M143)</f>
        <v>0</v>
      </c>
      <c r="AK138" s="88">
        <f>IF(A138="","",Feuil1!N143)</f>
        <v>0</v>
      </c>
      <c r="AL138" s="88">
        <f>IF(A138="","",Feuil1!O143)</f>
        <v>0</v>
      </c>
      <c r="AM138" s="88">
        <f>IF(A138="","",Feuil1!P143)</f>
        <v>0</v>
      </c>
      <c r="AN138" s="89">
        <f>IF(A138="","",Feuil1!Q143)</f>
        <v>0</v>
      </c>
      <c r="AO138" s="90" t="str">
        <f t="shared" si="30"/>
        <v/>
      </c>
      <c r="AP138" s="91" t="str">
        <f t="shared" si="31"/>
        <v/>
      </c>
      <c r="AQ138" s="92">
        <f>IF(C138="","",Feuil1!S143)</f>
        <v>0</v>
      </c>
      <c r="AR138" s="92">
        <f>IF(F138="","",Feuil1!T143)</f>
        <v>0</v>
      </c>
      <c r="AS138" s="93">
        <v>15050</v>
      </c>
      <c r="AT138" s="88">
        <f>+AVERAGE($AS$5:AS138)</f>
        <v>15124.514925373134</v>
      </c>
    </row>
    <row r="139" spans="1:46" s="6" customFormat="1" ht="12.75">
      <c r="A139" s="94">
        <f>IF(Feuil1!A144="","",Feuil1!A144)</f>
        <v>45061</v>
      </c>
      <c r="B139" s="87">
        <f>Feuil1!BA144</f>
        <v>0</v>
      </c>
      <c r="C139" s="88">
        <f>IF(A139="","",Feuil1!B144)</f>
        <v>0</v>
      </c>
      <c r="D139" s="95">
        <f t="shared" si="35"/>
        <v>0</v>
      </c>
      <c r="E139" s="87">
        <f>Feuil1!BB144</f>
        <v>0</v>
      </c>
      <c r="F139" s="88">
        <f>IF(A139="","",Feuil1!C144)</f>
        <v>0</v>
      </c>
      <c r="G139" s="95">
        <f t="shared" si="36"/>
        <v>0</v>
      </c>
      <c r="H139" s="87">
        <f>Feuil1!AZ144</f>
        <v>0</v>
      </c>
      <c r="I139" s="88">
        <f>IF(A139="","",Feuil1!D144)</f>
        <v>0</v>
      </c>
      <c r="J139" s="95">
        <f t="shared" si="37"/>
        <v>0</v>
      </c>
      <c r="K139" s="87">
        <f>Feuil1!BL144</f>
        <v>0</v>
      </c>
      <c r="L139" s="88">
        <f t="shared" si="32"/>
        <v>0</v>
      </c>
      <c r="M139" s="95">
        <f t="shared" si="38"/>
        <v>0</v>
      </c>
      <c r="N139" s="87">
        <f>Feuil1!BM144</f>
        <v>0</v>
      </c>
      <c r="O139" s="88">
        <f>IF(A139="","",Feuil1!F144)</f>
        <v>0</v>
      </c>
      <c r="P139" s="95">
        <f t="shared" si="39"/>
        <v>0</v>
      </c>
      <c r="Q139" s="87">
        <f>Feuil1!BE144</f>
        <v>0</v>
      </c>
      <c r="R139" s="88">
        <f>Feuil1!BG144</f>
        <v>0</v>
      </c>
      <c r="S139" s="88">
        <f>IF(A139="","",Feuil1!G144)</f>
        <v>0</v>
      </c>
      <c r="T139" s="96">
        <f t="shared" si="40"/>
        <v>0</v>
      </c>
      <c r="U139" s="87">
        <f>Feuil1!BC144</f>
        <v>0</v>
      </c>
      <c r="V139" s="88">
        <f>IF(A139="","",Feuil1!H144)</f>
        <v>0</v>
      </c>
      <c r="W139" s="95">
        <f t="shared" si="41"/>
        <v>0</v>
      </c>
      <c r="X139" s="87">
        <f>Feuil1!BK144</f>
        <v>0</v>
      </c>
      <c r="Y139" s="88">
        <f>IF(A139="","",Feuil1!I144)</f>
        <v>0</v>
      </c>
      <c r="Z139" s="95">
        <f t="shared" si="42"/>
        <v>0</v>
      </c>
      <c r="AA139" s="87">
        <f>Feuil1!BJ144</f>
        <v>0</v>
      </c>
      <c r="AB139" s="88">
        <f>IF(A139="","",Feuil1!J144)</f>
        <v>0</v>
      </c>
      <c r="AC139" s="95">
        <f t="shared" si="43"/>
        <v>0</v>
      </c>
      <c r="AD139" s="87">
        <f>Feuil1!BI144</f>
        <v>0</v>
      </c>
      <c r="AE139" s="88">
        <f>IF(A139="","",Feuil1!K144)</f>
        <v>0</v>
      </c>
      <c r="AF139" s="95">
        <f t="shared" si="44"/>
        <v>0</v>
      </c>
      <c r="AG139" s="91">
        <f t="shared" si="33"/>
        <v>0</v>
      </c>
      <c r="AH139" s="85" t="str">
        <f>IF(Feuil1!L144=0,"",Feuil1!L144)</f>
        <v/>
      </c>
      <c r="AI139" s="97" t="e">
        <f t="shared" si="34"/>
        <v>#VALUE!</v>
      </c>
      <c r="AJ139" s="87">
        <f>IF(A139="","",Feuil1!M144)</f>
        <v>0</v>
      </c>
      <c r="AK139" s="88">
        <f>IF(A139="","",Feuil1!N144)</f>
        <v>0</v>
      </c>
      <c r="AL139" s="88">
        <f>IF(A139="","",Feuil1!O144)</f>
        <v>0</v>
      </c>
      <c r="AM139" s="88">
        <f>IF(A139="","",Feuil1!P144)</f>
        <v>0</v>
      </c>
      <c r="AN139" s="89">
        <f>IF(A139="","",Feuil1!Q144)</f>
        <v>0</v>
      </c>
      <c r="AO139" s="90" t="str">
        <f t="shared" si="30"/>
        <v/>
      </c>
      <c r="AP139" s="91" t="str">
        <f t="shared" si="31"/>
        <v/>
      </c>
      <c r="AQ139" s="92">
        <f>IF(C139="","",Feuil1!S144)</f>
        <v>0</v>
      </c>
      <c r="AR139" s="92">
        <f>IF(F139="","",Feuil1!T144)</f>
        <v>0</v>
      </c>
      <c r="AS139" s="93">
        <v>15170</v>
      </c>
      <c r="AT139" s="88">
        <f>+AVERAGE($AS$5:AS139)</f>
        <v>15124.851851851852</v>
      </c>
    </row>
    <row r="140" spans="1:46" s="6" customFormat="1" ht="12.75">
      <c r="A140" s="94">
        <f>IF(Feuil1!A145="","",Feuil1!A145)</f>
        <v>45062</v>
      </c>
      <c r="B140" s="87">
        <f>Feuil1!BA145</f>
        <v>0</v>
      </c>
      <c r="C140" s="88">
        <f>IF(A140="","",Feuil1!B145)</f>
        <v>0</v>
      </c>
      <c r="D140" s="95">
        <f t="shared" si="35"/>
        <v>0</v>
      </c>
      <c r="E140" s="87">
        <f>Feuil1!BB145</f>
        <v>0</v>
      </c>
      <c r="F140" s="88">
        <f>IF(A140="","",Feuil1!C145)</f>
        <v>0</v>
      </c>
      <c r="G140" s="95">
        <f t="shared" si="36"/>
        <v>0</v>
      </c>
      <c r="H140" s="87">
        <f>Feuil1!AZ145</f>
        <v>0</v>
      </c>
      <c r="I140" s="88">
        <f>IF(A140="","",Feuil1!D145)</f>
        <v>0</v>
      </c>
      <c r="J140" s="95">
        <f t="shared" si="37"/>
        <v>0</v>
      </c>
      <c r="K140" s="87">
        <f>Feuil1!BL145</f>
        <v>0</v>
      </c>
      <c r="L140" s="88">
        <f t="shared" si="32"/>
        <v>0</v>
      </c>
      <c r="M140" s="95">
        <f t="shared" si="38"/>
        <v>0</v>
      </c>
      <c r="N140" s="87">
        <f>Feuil1!BM145</f>
        <v>0</v>
      </c>
      <c r="O140" s="88">
        <f>IF(A140="","",Feuil1!F145)</f>
        <v>0</v>
      </c>
      <c r="P140" s="95">
        <f t="shared" si="39"/>
        <v>0</v>
      </c>
      <c r="Q140" s="87">
        <f>Feuil1!BE145</f>
        <v>0</v>
      </c>
      <c r="R140" s="88">
        <f>Feuil1!BG145</f>
        <v>0</v>
      </c>
      <c r="S140" s="88">
        <f>IF(A140="","",Feuil1!G145)</f>
        <v>0</v>
      </c>
      <c r="T140" s="96">
        <f t="shared" si="40"/>
        <v>0</v>
      </c>
      <c r="U140" s="87">
        <f>Feuil1!BC145</f>
        <v>0</v>
      </c>
      <c r="V140" s="88">
        <f>IF(A140="","",Feuil1!H145)</f>
        <v>0</v>
      </c>
      <c r="W140" s="95">
        <f t="shared" si="41"/>
        <v>0</v>
      </c>
      <c r="X140" s="87">
        <f>Feuil1!BK145</f>
        <v>0</v>
      </c>
      <c r="Y140" s="88">
        <f>IF(A140="","",Feuil1!I145)</f>
        <v>0</v>
      </c>
      <c r="Z140" s="95">
        <f t="shared" si="42"/>
        <v>0</v>
      </c>
      <c r="AA140" s="87">
        <f>Feuil1!BJ145</f>
        <v>0</v>
      </c>
      <c r="AB140" s="88">
        <f>IF(A140="","",Feuil1!J145)</f>
        <v>0</v>
      </c>
      <c r="AC140" s="95">
        <f t="shared" si="43"/>
        <v>0</v>
      </c>
      <c r="AD140" s="87">
        <f>Feuil1!BI145</f>
        <v>0</v>
      </c>
      <c r="AE140" s="88">
        <f>IF(A140="","",Feuil1!K145)</f>
        <v>0</v>
      </c>
      <c r="AF140" s="95">
        <f t="shared" si="44"/>
        <v>0</v>
      </c>
      <c r="AG140" s="91">
        <f t="shared" si="33"/>
        <v>0</v>
      </c>
      <c r="AH140" s="85" t="str">
        <f>IF(Feuil1!L145=0,"",Feuil1!L145)</f>
        <v/>
      </c>
      <c r="AI140" s="97" t="e">
        <f t="shared" si="34"/>
        <v>#VALUE!</v>
      </c>
      <c r="AJ140" s="87">
        <f>IF(A140="","",Feuil1!M145)</f>
        <v>0</v>
      </c>
      <c r="AK140" s="88">
        <f>IF(A140="","",Feuil1!N145)</f>
        <v>0</v>
      </c>
      <c r="AL140" s="88">
        <f>IF(A140="","",Feuil1!O145)</f>
        <v>0</v>
      </c>
      <c r="AM140" s="88">
        <f>IF(A140="","",Feuil1!P145)</f>
        <v>0</v>
      </c>
      <c r="AN140" s="89">
        <f>IF(A140="","",Feuil1!Q145)</f>
        <v>0</v>
      </c>
      <c r="AO140" s="90" t="str">
        <f t="shared" si="30"/>
        <v/>
      </c>
      <c r="AP140" s="91" t="str">
        <f t="shared" si="31"/>
        <v/>
      </c>
      <c r="AQ140" s="92">
        <f>IF(C140="","",Feuil1!S145)</f>
        <v>0</v>
      </c>
      <c r="AR140" s="92">
        <f>IF(F140="","",Feuil1!T145)</f>
        <v>0</v>
      </c>
      <c r="AS140" s="93">
        <v>16360</v>
      </c>
      <c r="AT140" s="88">
        <f>+AVERAGE($AS$5:AS140)</f>
        <v>15133.933823529413</v>
      </c>
    </row>
    <row r="141" spans="1:46" s="6" customFormat="1" ht="12.75">
      <c r="A141" s="94">
        <f>IF(Feuil1!A146="","",Feuil1!A146)</f>
        <v>45063</v>
      </c>
      <c r="B141" s="87">
        <f>Feuil1!BA146</f>
        <v>0</v>
      </c>
      <c r="C141" s="88">
        <f>IF(A141="","",Feuil1!B146)</f>
        <v>0</v>
      </c>
      <c r="D141" s="95">
        <f t="shared" si="35"/>
        <v>0</v>
      </c>
      <c r="E141" s="87">
        <f>Feuil1!BB146</f>
        <v>0</v>
      </c>
      <c r="F141" s="88">
        <f>IF(A141="","",Feuil1!C146)</f>
        <v>0</v>
      </c>
      <c r="G141" s="95">
        <f t="shared" si="36"/>
        <v>0</v>
      </c>
      <c r="H141" s="87">
        <f>Feuil1!AZ146</f>
        <v>0</v>
      </c>
      <c r="I141" s="88">
        <f>IF(A141="","",Feuil1!D146)</f>
        <v>0</v>
      </c>
      <c r="J141" s="95">
        <f t="shared" si="37"/>
        <v>0</v>
      </c>
      <c r="K141" s="87">
        <f>Feuil1!BL146</f>
        <v>0</v>
      </c>
      <c r="L141" s="88">
        <f t="shared" si="32"/>
        <v>0</v>
      </c>
      <c r="M141" s="95">
        <f t="shared" si="38"/>
        <v>0</v>
      </c>
      <c r="N141" s="87">
        <f>Feuil1!BM146</f>
        <v>0</v>
      </c>
      <c r="O141" s="88">
        <f>IF(A141="","",Feuil1!F146)</f>
        <v>0</v>
      </c>
      <c r="P141" s="95">
        <f t="shared" si="39"/>
        <v>0</v>
      </c>
      <c r="Q141" s="87">
        <f>Feuil1!BE146</f>
        <v>0</v>
      </c>
      <c r="R141" s="88">
        <f>Feuil1!BG146</f>
        <v>0</v>
      </c>
      <c r="S141" s="88">
        <f>IF(A141="","",Feuil1!G146)</f>
        <v>0</v>
      </c>
      <c r="T141" s="96">
        <f t="shared" si="40"/>
        <v>0</v>
      </c>
      <c r="U141" s="87">
        <f>Feuil1!BC146</f>
        <v>0</v>
      </c>
      <c r="V141" s="88">
        <f>IF(A141="","",Feuil1!H146)</f>
        <v>0</v>
      </c>
      <c r="W141" s="95">
        <f t="shared" si="41"/>
        <v>0</v>
      </c>
      <c r="X141" s="87">
        <f>Feuil1!BK146</f>
        <v>0</v>
      </c>
      <c r="Y141" s="88">
        <f>IF(A141="","",Feuil1!I146)</f>
        <v>0</v>
      </c>
      <c r="Z141" s="95">
        <f t="shared" si="42"/>
        <v>0</v>
      </c>
      <c r="AA141" s="87">
        <f>Feuil1!BJ146</f>
        <v>0</v>
      </c>
      <c r="AB141" s="88">
        <f>IF(A141="","",Feuil1!J146)</f>
        <v>0</v>
      </c>
      <c r="AC141" s="95">
        <f t="shared" si="43"/>
        <v>0</v>
      </c>
      <c r="AD141" s="87">
        <f>Feuil1!BI146</f>
        <v>0</v>
      </c>
      <c r="AE141" s="88">
        <f>IF(A141="","",Feuil1!K146)</f>
        <v>0</v>
      </c>
      <c r="AF141" s="95">
        <f t="shared" si="44"/>
        <v>0</v>
      </c>
      <c r="AG141" s="91">
        <f t="shared" si="33"/>
        <v>0</v>
      </c>
      <c r="AH141" s="85" t="str">
        <f>IF(Feuil1!L146=0,"",Feuil1!L146)</f>
        <v/>
      </c>
      <c r="AI141" s="97" t="e">
        <f t="shared" si="34"/>
        <v>#VALUE!</v>
      </c>
      <c r="AJ141" s="87">
        <f>IF(A141="","",Feuil1!M146)</f>
        <v>0</v>
      </c>
      <c r="AK141" s="88">
        <f>IF(A141="","",Feuil1!N146)</f>
        <v>0</v>
      </c>
      <c r="AL141" s="88">
        <f>IF(A141="","",Feuil1!O146)</f>
        <v>0</v>
      </c>
      <c r="AM141" s="88">
        <f>IF(A141="","",Feuil1!P146)</f>
        <v>0</v>
      </c>
      <c r="AN141" s="89">
        <f>IF(A141="","",Feuil1!Q146)</f>
        <v>0</v>
      </c>
      <c r="AO141" s="90" t="str">
        <f t="shared" si="30"/>
        <v/>
      </c>
      <c r="AP141" s="91" t="str">
        <f t="shared" si="31"/>
        <v/>
      </c>
      <c r="AQ141" s="92">
        <f>IF(C141="","",Feuil1!S146)</f>
        <v>0</v>
      </c>
      <c r="AR141" s="92">
        <f>IF(F141="","",Feuil1!T146)</f>
        <v>0</v>
      </c>
      <c r="AS141" s="93">
        <v>16560</v>
      </c>
      <c r="AT141" s="88">
        <f>+AVERAGE($AS$5:AS141)</f>
        <v>15144.343065693431</v>
      </c>
    </row>
    <row r="142" spans="1:46" s="6" customFormat="1" ht="12.75">
      <c r="A142" s="94">
        <f>IF(Feuil1!A147="","",Feuil1!A147)</f>
        <v>45064</v>
      </c>
      <c r="B142" s="87">
        <f>Feuil1!BA147</f>
        <v>0</v>
      </c>
      <c r="C142" s="88">
        <f>IF(A142="","",Feuil1!B147)</f>
        <v>0</v>
      </c>
      <c r="D142" s="95">
        <f t="shared" si="35"/>
        <v>0</v>
      </c>
      <c r="E142" s="87">
        <f>Feuil1!BB147</f>
        <v>0</v>
      </c>
      <c r="F142" s="88">
        <f>IF(A142="","",Feuil1!C147)</f>
        <v>0</v>
      </c>
      <c r="G142" s="95">
        <f t="shared" si="36"/>
        <v>0</v>
      </c>
      <c r="H142" s="87">
        <f>Feuil1!AZ147</f>
        <v>0</v>
      </c>
      <c r="I142" s="88">
        <f>IF(A142="","",Feuil1!D147)</f>
        <v>0</v>
      </c>
      <c r="J142" s="95">
        <f t="shared" si="37"/>
        <v>0</v>
      </c>
      <c r="K142" s="87">
        <f>Feuil1!BL147</f>
        <v>0</v>
      </c>
      <c r="L142" s="88">
        <f t="shared" si="32"/>
        <v>0</v>
      </c>
      <c r="M142" s="95">
        <f t="shared" si="38"/>
        <v>0</v>
      </c>
      <c r="N142" s="87">
        <f>Feuil1!BM147</f>
        <v>0</v>
      </c>
      <c r="O142" s="88">
        <f>IF(A142="","",Feuil1!F147)</f>
        <v>0</v>
      </c>
      <c r="P142" s="95">
        <f t="shared" si="39"/>
        <v>0</v>
      </c>
      <c r="Q142" s="87">
        <f>Feuil1!BE147</f>
        <v>0</v>
      </c>
      <c r="R142" s="88">
        <f>Feuil1!BG147</f>
        <v>0</v>
      </c>
      <c r="S142" s="88">
        <f>IF(A142="","",Feuil1!G147)</f>
        <v>0</v>
      </c>
      <c r="T142" s="96">
        <f t="shared" si="40"/>
        <v>0</v>
      </c>
      <c r="U142" s="87">
        <f>Feuil1!BC147</f>
        <v>0</v>
      </c>
      <c r="V142" s="88">
        <f>IF(A142="","",Feuil1!H147)</f>
        <v>0</v>
      </c>
      <c r="W142" s="95">
        <f t="shared" si="41"/>
        <v>0</v>
      </c>
      <c r="X142" s="87">
        <f>Feuil1!BK147</f>
        <v>0</v>
      </c>
      <c r="Y142" s="88">
        <f>IF(A142="","",Feuil1!I147)</f>
        <v>0</v>
      </c>
      <c r="Z142" s="95">
        <f t="shared" si="42"/>
        <v>0</v>
      </c>
      <c r="AA142" s="87">
        <f>Feuil1!BJ147</f>
        <v>0</v>
      </c>
      <c r="AB142" s="88">
        <f>IF(A142="","",Feuil1!J147)</f>
        <v>0</v>
      </c>
      <c r="AC142" s="95">
        <f t="shared" si="43"/>
        <v>0</v>
      </c>
      <c r="AD142" s="87">
        <f>Feuil1!BI147</f>
        <v>0</v>
      </c>
      <c r="AE142" s="88">
        <f>IF(A142="","",Feuil1!K147)</f>
        <v>0</v>
      </c>
      <c r="AF142" s="95">
        <f t="shared" si="44"/>
        <v>0</v>
      </c>
      <c r="AG142" s="91">
        <f t="shared" si="33"/>
        <v>0</v>
      </c>
      <c r="AH142" s="85" t="str">
        <f>IF(Feuil1!L147=0,"",Feuil1!L147)</f>
        <v/>
      </c>
      <c r="AI142" s="97" t="e">
        <f t="shared" si="34"/>
        <v>#VALUE!</v>
      </c>
      <c r="AJ142" s="87">
        <f>IF(A142="","",Feuil1!M147)</f>
        <v>0</v>
      </c>
      <c r="AK142" s="88">
        <f>IF(A142="","",Feuil1!N147)</f>
        <v>0</v>
      </c>
      <c r="AL142" s="88">
        <f>IF(A142="","",Feuil1!O147)</f>
        <v>0</v>
      </c>
      <c r="AM142" s="88">
        <f>IF(A142="","",Feuil1!P147)</f>
        <v>0</v>
      </c>
      <c r="AN142" s="89">
        <f>IF(A142="","",Feuil1!Q147)</f>
        <v>0</v>
      </c>
      <c r="AO142" s="90" t="str">
        <f t="shared" si="30"/>
        <v/>
      </c>
      <c r="AP142" s="91" t="str">
        <f t="shared" si="31"/>
        <v/>
      </c>
      <c r="AQ142" s="92">
        <f>IF(C142="","",Feuil1!S147)</f>
        <v>0</v>
      </c>
      <c r="AR142" s="92">
        <f>IF(F142="","",Feuil1!T147)</f>
        <v>0</v>
      </c>
      <c r="AS142" s="93">
        <v>16870</v>
      </c>
      <c r="AT142" s="88">
        <f>+AVERAGE($AS$5:AS142)</f>
        <v>15156.847826086956</v>
      </c>
    </row>
    <row r="143" spans="1:46" s="6" customFormat="1" ht="12.75">
      <c r="A143" s="94">
        <f>IF(Feuil1!A148="","",Feuil1!A148)</f>
        <v>45065</v>
      </c>
      <c r="B143" s="87">
        <f>Feuil1!BA148</f>
        <v>0</v>
      </c>
      <c r="C143" s="88">
        <f>IF(A143="","",Feuil1!B148)</f>
        <v>0</v>
      </c>
      <c r="D143" s="95">
        <f t="shared" si="35"/>
        <v>0</v>
      </c>
      <c r="E143" s="87">
        <f>Feuil1!BB148</f>
        <v>0</v>
      </c>
      <c r="F143" s="88">
        <f>IF(A143="","",Feuil1!C148)</f>
        <v>0</v>
      </c>
      <c r="G143" s="95">
        <f t="shared" si="36"/>
        <v>0</v>
      </c>
      <c r="H143" s="87">
        <f>Feuil1!AZ148</f>
        <v>0</v>
      </c>
      <c r="I143" s="88">
        <f>IF(A143="","",Feuil1!D148)</f>
        <v>0</v>
      </c>
      <c r="J143" s="95">
        <f t="shared" si="37"/>
        <v>0</v>
      </c>
      <c r="K143" s="87">
        <f>Feuil1!BL148</f>
        <v>0</v>
      </c>
      <c r="L143" s="88">
        <f t="shared" si="32"/>
        <v>0</v>
      </c>
      <c r="M143" s="95">
        <f t="shared" si="38"/>
        <v>0</v>
      </c>
      <c r="N143" s="87">
        <f>Feuil1!BM148</f>
        <v>0</v>
      </c>
      <c r="O143" s="88">
        <f>IF(A143="","",Feuil1!F148)</f>
        <v>0</v>
      </c>
      <c r="P143" s="95">
        <f t="shared" si="39"/>
        <v>0</v>
      </c>
      <c r="Q143" s="87">
        <f>Feuil1!BE148</f>
        <v>0</v>
      </c>
      <c r="R143" s="88">
        <f>Feuil1!BG148</f>
        <v>0</v>
      </c>
      <c r="S143" s="88">
        <f>IF(A143="","",Feuil1!G148)</f>
        <v>0</v>
      </c>
      <c r="T143" s="96">
        <f t="shared" si="40"/>
        <v>0</v>
      </c>
      <c r="U143" s="87">
        <f>Feuil1!BC148</f>
        <v>0</v>
      </c>
      <c r="V143" s="88">
        <f>IF(A143="","",Feuil1!H148)</f>
        <v>0</v>
      </c>
      <c r="W143" s="95">
        <f t="shared" si="41"/>
        <v>0</v>
      </c>
      <c r="X143" s="87">
        <f>Feuil1!BK148</f>
        <v>0</v>
      </c>
      <c r="Y143" s="88">
        <f>IF(A143="","",Feuil1!I148)</f>
        <v>0</v>
      </c>
      <c r="Z143" s="95">
        <f t="shared" si="42"/>
        <v>0</v>
      </c>
      <c r="AA143" s="87">
        <f>Feuil1!BJ148</f>
        <v>0</v>
      </c>
      <c r="AB143" s="88">
        <f>IF(A143="","",Feuil1!J148)</f>
        <v>0</v>
      </c>
      <c r="AC143" s="95">
        <f t="shared" si="43"/>
        <v>0</v>
      </c>
      <c r="AD143" s="87">
        <f>Feuil1!BI148</f>
        <v>0</v>
      </c>
      <c r="AE143" s="88">
        <f>IF(A143="","",Feuil1!K148)</f>
        <v>0</v>
      </c>
      <c r="AF143" s="95">
        <f t="shared" si="44"/>
        <v>0</v>
      </c>
      <c r="AG143" s="91">
        <f t="shared" si="33"/>
        <v>0</v>
      </c>
      <c r="AH143" s="85" t="str">
        <f>IF(Feuil1!L148=0,"",Feuil1!L148)</f>
        <v/>
      </c>
      <c r="AI143" s="97" t="e">
        <f t="shared" si="34"/>
        <v>#VALUE!</v>
      </c>
      <c r="AJ143" s="87">
        <f>IF(A143="","",Feuil1!M148)</f>
        <v>0</v>
      </c>
      <c r="AK143" s="88">
        <f>IF(A143="","",Feuil1!N148)</f>
        <v>0</v>
      </c>
      <c r="AL143" s="88">
        <f>IF(A143="","",Feuil1!O148)</f>
        <v>0</v>
      </c>
      <c r="AM143" s="88">
        <f>IF(A143="","",Feuil1!P148)</f>
        <v>0</v>
      </c>
      <c r="AN143" s="89">
        <f>IF(A143="","",Feuil1!Q148)</f>
        <v>0</v>
      </c>
      <c r="AO143" s="90" t="str">
        <f t="shared" si="30"/>
        <v/>
      </c>
      <c r="AP143" s="91" t="str">
        <f t="shared" si="31"/>
        <v/>
      </c>
      <c r="AQ143" s="92">
        <f>IF(C143="","",Feuil1!S148)</f>
        <v>0</v>
      </c>
      <c r="AR143" s="92">
        <f>IF(F143="","",Feuil1!T148)</f>
        <v>0</v>
      </c>
      <c r="AS143" s="93">
        <v>15140</v>
      </c>
      <c r="AT143" s="88">
        <f>+AVERAGE($AS$5:AS143)</f>
        <v>15156.726618705035</v>
      </c>
    </row>
    <row r="144" spans="1:46" s="6" customFormat="1" ht="12.75">
      <c r="A144" s="94">
        <f>IF(Feuil1!A149="","",Feuil1!A149)</f>
        <v>45066</v>
      </c>
      <c r="B144" s="87">
        <f>Feuil1!BA149</f>
        <v>0</v>
      </c>
      <c r="C144" s="88">
        <f>IF(A144="","",Feuil1!B149)</f>
        <v>0</v>
      </c>
      <c r="D144" s="95">
        <f t="shared" si="35"/>
        <v>0</v>
      </c>
      <c r="E144" s="87">
        <f>Feuil1!BB149</f>
        <v>0</v>
      </c>
      <c r="F144" s="88">
        <f>IF(A144="","",Feuil1!C149)</f>
        <v>0</v>
      </c>
      <c r="G144" s="95">
        <f t="shared" si="36"/>
        <v>0</v>
      </c>
      <c r="H144" s="87">
        <f>Feuil1!AZ149</f>
        <v>0</v>
      </c>
      <c r="I144" s="88">
        <f>IF(A144="","",Feuil1!D149)</f>
        <v>0</v>
      </c>
      <c r="J144" s="95">
        <f t="shared" si="37"/>
        <v>0</v>
      </c>
      <c r="K144" s="87">
        <f>Feuil1!BL149</f>
        <v>0</v>
      </c>
      <c r="L144" s="88">
        <f t="shared" si="32"/>
        <v>0</v>
      </c>
      <c r="M144" s="95">
        <f t="shared" si="38"/>
        <v>0</v>
      </c>
      <c r="N144" s="87">
        <f>Feuil1!BM149</f>
        <v>0</v>
      </c>
      <c r="O144" s="88">
        <f>IF(A144="","",Feuil1!F149)</f>
        <v>0</v>
      </c>
      <c r="P144" s="95">
        <f t="shared" si="39"/>
        <v>0</v>
      </c>
      <c r="Q144" s="87">
        <f>Feuil1!BE149</f>
        <v>0</v>
      </c>
      <c r="R144" s="88">
        <f>Feuil1!BG149</f>
        <v>0</v>
      </c>
      <c r="S144" s="88">
        <f>IF(A144="","",Feuil1!G149)</f>
        <v>0</v>
      </c>
      <c r="T144" s="96">
        <f t="shared" si="40"/>
        <v>0</v>
      </c>
      <c r="U144" s="87">
        <f>Feuil1!BC149</f>
        <v>0</v>
      </c>
      <c r="V144" s="88">
        <f>IF(A144="","",Feuil1!H149)</f>
        <v>0</v>
      </c>
      <c r="W144" s="95">
        <f t="shared" si="41"/>
        <v>0</v>
      </c>
      <c r="X144" s="87">
        <f>Feuil1!BK149</f>
        <v>0</v>
      </c>
      <c r="Y144" s="88">
        <f>IF(A144="","",Feuil1!I149)</f>
        <v>0</v>
      </c>
      <c r="Z144" s="95">
        <f t="shared" si="42"/>
        <v>0</v>
      </c>
      <c r="AA144" s="87">
        <f>Feuil1!BJ149</f>
        <v>0</v>
      </c>
      <c r="AB144" s="88">
        <f>IF(A144="","",Feuil1!J149)</f>
        <v>0</v>
      </c>
      <c r="AC144" s="95">
        <f t="shared" si="43"/>
        <v>0</v>
      </c>
      <c r="AD144" s="87">
        <f>Feuil1!BI149</f>
        <v>0</v>
      </c>
      <c r="AE144" s="88">
        <f>IF(A144="","",Feuil1!K149)</f>
        <v>0</v>
      </c>
      <c r="AF144" s="95">
        <f t="shared" si="44"/>
        <v>0</v>
      </c>
      <c r="AG144" s="91">
        <f t="shared" si="33"/>
        <v>0</v>
      </c>
      <c r="AH144" s="85" t="str">
        <f>IF(Feuil1!L149=0,"",Feuil1!L149)</f>
        <v/>
      </c>
      <c r="AI144" s="97" t="e">
        <f t="shared" si="34"/>
        <v>#VALUE!</v>
      </c>
      <c r="AJ144" s="87">
        <f>IF(A144="","",Feuil1!M149)</f>
        <v>0</v>
      </c>
      <c r="AK144" s="88">
        <f>IF(A144="","",Feuil1!N149)</f>
        <v>0</v>
      </c>
      <c r="AL144" s="88">
        <f>IF(A144="","",Feuil1!O149)</f>
        <v>0</v>
      </c>
      <c r="AM144" s="88">
        <f>IF(A144="","",Feuil1!P149)</f>
        <v>0</v>
      </c>
      <c r="AN144" s="89">
        <f>IF(A144="","",Feuil1!Q149)</f>
        <v>0</v>
      </c>
      <c r="AO144" s="90" t="str">
        <f t="shared" si="30"/>
        <v/>
      </c>
      <c r="AP144" s="91" t="str">
        <f t="shared" si="31"/>
        <v/>
      </c>
      <c r="AQ144" s="92">
        <f>IF(C144="","",Feuil1!S149)</f>
        <v>0</v>
      </c>
      <c r="AR144" s="92">
        <f>IF(F144="","",Feuil1!T149)</f>
        <v>0</v>
      </c>
      <c r="AS144" s="93">
        <v>15180</v>
      </c>
      <c r="AT144" s="88">
        <f>+AVERAGE($AS$5:AS144)</f>
        <v>15156.892857142857</v>
      </c>
    </row>
    <row r="145" spans="1:46" s="6" customFormat="1" ht="12.75">
      <c r="A145" s="94">
        <f>IF(Feuil1!A150="","",Feuil1!A150)</f>
        <v>45067</v>
      </c>
      <c r="B145" s="87">
        <f>Feuil1!BA150</f>
        <v>0</v>
      </c>
      <c r="C145" s="88">
        <f>IF(A145="","",Feuil1!B150)</f>
        <v>0</v>
      </c>
      <c r="D145" s="95">
        <f t="shared" si="35"/>
        <v>0</v>
      </c>
      <c r="E145" s="87">
        <f>Feuil1!BB150</f>
        <v>0</v>
      </c>
      <c r="F145" s="88">
        <f>IF(A145="","",Feuil1!C150)</f>
        <v>0</v>
      </c>
      <c r="G145" s="95">
        <f t="shared" si="36"/>
        <v>0</v>
      </c>
      <c r="H145" s="87">
        <f>Feuil1!AZ150</f>
        <v>0</v>
      </c>
      <c r="I145" s="88">
        <f>IF(A145="","",Feuil1!D150)</f>
        <v>0</v>
      </c>
      <c r="J145" s="95">
        <f t="shared" si="37"/>
        <v>0</v>
      </c>
      <c r="K145" s="87">
        <f>Feuil1!BL150</f>
        <v>0</v>
      </c>
      <c r="L145" s="88">
        <f t="shared" si="32"/>
        <v>0</v>
      </c>
      <c r="M145" s="95">
        <f t="shared" si="38"/>
        <v>0</v>
      </c>
      <c r="N145" s="87">
        <f>Feuil1!BM150</f>
        <v>0</v>
      </c>
      <c r="O145" s="88">
        <f>IF(A145="","",Feuil1!F150)</f>
        <v>0</v>
      </c>
      <c r="P145" s="95">
        <f t="shared" si="39"/>
        <v>0</v>
      </c>
      <c r="Q145" s="87">
        <f>Feuil1!BE150</f>
        <v>0</v>
      </c>
      <c r="R145" s="88">
        <f>Feuil1!BG150</f>
        <v>0</v>
      </c>
      <c r="S145" s="88">
        <f>IF(A145="","",Feuil1!G150)</f>
        <v>0</v>
      </c>
      <c r="T145" s="96">
        <f t="shared" si="40"/>
        <v>0</v>
      </c>
      <c r="U145" s="87">
        <f>Feuil1!BC150</f>
        <v>0</v>
      </c>
      <c r="V145" s="88">
        <f>IF(A145="","",Feuil1!H150)</f>
        <v>0</v>
      </c>
      <c r="W145" s="95">
        <f t="shared" si="41"/>
        <v>0</v>
      </c>
      <c r="X145" s="87">
        <f>Feuil1!BK150</f>
        <v>0</v>
      </c>
      <c r="Y145" s="88">
        <f>IF(A145="","",Feuil1!I150)</f>
        <v>0</v>
      </c>
      <c r="Z145" s="95">
        <f t="shared" si="42"/>
        <v>0</v>
      </c>
      <c r="AA145" s="87">
        <f>Feuil1!BJ150</f>
        <v>0</v>
      </c>
      <c r="AB145" s="88">
        <f>IF(A145="","",Feuil1!J150)</f>
        <v>0</v>
      </c>
      <c r="AC145" s="95">
        <f t="shared" si="43"/>
        <v>0</v>
      </c>
      <c r="AD145" s="87">
        <f>Feuil1!BI150</f>
        <v>0</v>
      </c>
      <c r="AE145" s="88">
        <f>IF(A145="","",Feuil1!K150)</f>
        <v>0</v>
      </c>
      <c r="AF145" s="95">
        <f t="shared" si="44"/>
        <v>0</v>
      </c>
      <c r="AG145" s="91">
        <f t="shared" si="33"/>
        <v>0</v>
      </c>
      <c r="AH145" s="85" t="str">
        <f>IF(Feuil1!L150=0,"",Feuil1!L150)</f>
        <v/>
      </c>
      <c r="AI145" s="97" t="e">
        <f t="shared" si="34"/>
        <v>#VALUE!</v>
      </c>
      <c r="AJ145" s="87">
        <f>IF(A145="","",Feuil1!M150)</f>
        <v>0</v>
      </c>
      <c r="AK145" s="88">
        <f>IF(A145="","",Feuil1!N150)</f>
        <v>0</v>
      </c>
      <c r="AL145" s="88">
        <f>IF(A145="","",Feuil1!O150)</f>
        <v>0</v>
      </c>
      <c r="AM145" s="88">
        <f>IF(A145="","",Feuil1!P150)</f>
        <v>0</v>
      </c>
      <c r="AN145" s="89">
        <f>IF(A145="","",Feuil1!Q150)</f>
        <v>0</v>
      </c>
      <c r="AO145" s="90" t="str">
        <f t="shared" si="30"/>
        <v/>
      </c>
      <c r="AP145" s="91" t="str">
        <f t="shared" si="31"/>
        <v/>
      </c>
      <c r="AQ145" s="92">
        <f>IF(C145="","",Feuil1!S150)</f>
        <v>0</v>
      </c>
      <c r="AR145" s="92">
        <f>IF(F145="","",Feuil1!T150)</f>
        <v>0</v>
      </c>
      <c r="AS145" s="93">
        <v>16370</v>
      </c>
      <c r="AT145" s="88">
        <f>+AVERAGE($AS$5:AS145)</f>
        <v>15165.496453900709</v>
      </c>
    </row>
    <row r="146" spans="1:46" s="6" customFormat="1" ht="12.75">
      <c r="A146" s="94">
        <f>IF(Feuil1!A151="","",Feuil1!A151)</f>
        <v>45068</v>
      </c>
      <c r="B146" s="87">
        <f>Feuil1!BA151</f>
        <v>0</v>
      </c>
      <c r="C146" s="88">
        <f>IF(A146="","",Feuil1!B151)</f>
        <v>0</v>
      </c>
      <c r="D146" s="95">
        <f t="shared" si="35"/>
        <v>0</v>
      </c>
      <c r="E146" s="87">
        <f>Feuil1!BB151</f>
        <v>0</v>
      </c>
      <c r="F146" s="88">
        <f>IF(A146="","",Feuil1!C151)</f>
        <v>0</v>
      </c>
      <c r="G146" s="95">
        <f t="shared" si="36"/>
        <v>0</v>
      </c>
      <c r="H146" s="87">
        <f>Feuil1!AZ151</f>
        <v>0</v>
      </c>
      <c r="I146" s="88">
        <f>IF(A146="","",Feuil1!D151)</f>
        <v>0</v>
      </c>
      <c r="J146" s="95">
        <f t="shared" si="37"/>
        <v>0</v>
      </c>
      <c r="K146" s="87">
        <f>Feuil1!BL151</f>
        <v>0</v>
      </c>
      <c r="L146" s="88">
        <f t="shared" si="32"/>
        <v>0</v>
      </c>
      <c r="M146" s="95">
        <f t="shared" si="38"/>
        <v>0</v>
      </c>
      <c r="N146" s="87">
        <f>Feuil1!BM151</f>
        <v>0</v>
      </c>
      <c r="O146" s="88">
        <f>IF(A146="","",Feuil1!F151)</f>
        <v>0</v>
      </c>
      <c r="P146" s="95">
        <f t="shared" si="39"/>
        <v>0</v>
      </c>
      <c r="Q146" s="87">
        <f>Feuil1!BE151</f>
        <v>0</v>
      </c>
      <c r="R146" s="88">
        <f>Feuil1!BG151</f>
        <v>0</v>
      </c>
      <c r="S146" s="88">
        <f>IF(A146="","",Feuil1!G151)</f>
        <v>0</v>
      </c>
      <c r="T146" s="96">
        <f t="shared" si="40"/>
        <v>0</v>
      </c>
      <c r="U146" s="87">
        <f>Feuil1!BC151</f>
        <v>0</v>
      </c>
      <c r="V146" s="88">
        <f>IF(A146="","",Feuil1!H151)</f>
        <v>0</v>
      </c>
      <c r="W146" s="95">
        <f t="shared" si="41"/>
        <v>0</v>
      </c>
      <c r="X146" s="87">
        <f>Feuil1!BK151</f>
        <v>0</v>
      </c>
      <c r="Y146" s="88">
        <f>IF(A146="","",Feuil1!I151)</f>
        <v>0</v>
      </c>
      <c r="Z146" s="95">
        <f t="shared" si="42"/>
        <v>0</v>
      </c>
      <c r="AA146" s="87">
        <f>Feuil1!BJ151</f>
        <v>0</v>
      </c>
      <c r="AB146" s="88">
        <f>IF(A146="","",Feuil1!J151)</f>
        <v>0</v>
      </c>
      <c r="AC146" s="95">
        <f t="shared" si="43"/>
        <v>0</v>
      </c>
      <c r="AD146" s="87">
        <f>Feuil1!BI151</f>
        <v>0</v>
      </c>
      <c r="AE146" s="88">
        <f>IF(A146="","",Feuil1!K151)</f>
        <v>0</v>
      </c>
      <c r="AF146" s="95">
        <f t="shared" si="44"/>
        <v>0</v>
      </c>
      <c r="AG146" s="91">
        <f t="shared" si="33"/>
        <v>0</v>
      </c>
      <c r="AH146" s="85" t="str">
        <f>IF(Feuil1!L151=0,"",Feuil1!L151)</f>
        <v/>
      </c>
      <c r="AI146" s="97" t="e">
        <f t="shared" si="34"/>
        <v>#VALUE!</v>
      </c>
      <c r="AJ146" s="87">
        <f>IF(A146="","",Feuil1!M151)</f>
        <v>0</v>
      </c>
      <c r="AK146" s="88">
        <f>IF(A146="","",Feuil1!N151)</f>
        <v>0</v>
      </c>
      <c r="AL146" s="88">
        <f>IF(A146="","",Feuil1!O151)</f>
        <v>0</v>
      </c>
      <c r="AM146" s="88">
        <f>IF(A146="","",Feuil1!P151)</f>
        <v>0</v>
      </c>
      <c r="AN146" s="89">
        <f>IF(A146="","",Feuil1!Q151)</f>
        <v>0</v>
      </c>
      <c r="AO146" s="90" t="str">
        <f t="shared" si="30"/>
        <v/>
      </c>
      <c r="AP146" s="91" t="str">
        <f t="shared" si="31"/>
        <v/>
      </c>
      <c r="AQ146" s="92">
        <f>IF(C146="","",Feuil1!S151)</f>
        <v>0</v>
      </c>
      <c r="AR146" s="92">
        <f>IF(F146="","",Feuil1!T151)</f>
        <v>0</v>
      </c>
      <c r="AS146" s="93">
        <v>15540</v>
      </c>
      <c r="AT146" s="88">
        <f>+AVERAGE($AS$5:AS146)</f>
        <v>15168.133802816901</v>
      </c>
    </row>
    <row r="147" spans="1:46" s="6" customFormat="1" ht="12.75">
      <c r="A147" s="94">
        <f>IF(Feuil1!A152="","",Feuil1!A152)</f>
        <v>45069</v>
      </c>
      <c r="B147" s="87">
        <f>Feuil1!BA152</f>
        <v>0</v>
      </c>
      <c r="C147" s="88">
        <f>IF(A147="","",Feuil1!B152)</f>
        <v>0</v>
      </c>
      <c r="D147" s="95">
        <f t="shared" si="35"/>
        <v>0</v>
      </c>
      <c r="E147" s="87">
        <f>Feuil1!BB152</f>
        <v>0</v>
      </c>
      <c r="F147" s="88">
        <f>IF(A147="","",Feuil1!C152)</f>
        <v>0</v>
      </c>
      <c r="G147" s="95">
        <f t="shared" si="36"/>
        <v>0</v>
      </c>
      <c r="H147" s="87">
        <f>Feuil1!AZ152</f>
        <v>0</v>
      </c>
      <c r="I147" s="88">
        <f>IF(A147="","",Feuil1!D152)</f>
        <v>0</v>
      </c>
      <c r="J147" s="95">
        <f t="shared" si="37"/>
        <v>0</v>
      </c>
      <c r="K147" s="87">
        <f>Feuil1!BL152</f>
        <v>0</v>
      </c>
      <c r="L147" s="88">
        <f t="shared" si="32"/>
        <v>0</v>
      </c>
      <c r="M147" s="95">
        <f t="shared" si="38"/>
        <v>0</v>
      </c>
      <c r="N147" s="87">
        <f>Feuil1!BM152</f>
        <v>0</v>
      </c>
      <c r="O147" s="88">
        <f>IF(A147="","",Feuil1!F152)</f>
        <v>0</v>
      </c>
      <c r="P147" s="95">
        <f t="shared" si="39"/>
        <v>0</v>
      </c>
      <c r="Q147" s="87">
        <f>Feuil1!BE152</f>
        <v>0</v>
      </c>
      <c r="R147" s="88">
        <f>Feuil1!BG152</f>
        <v>0</v>
      </c>
      <c r="S147" s="88">
        <f>IF(A147="","",Feuil1!G152)</f>
        <v>0</v>
      </c>
      <c r="T147" s="96">
        <f t="shared" si="40"/>
        <v>0</v>
      </c>
      <c r="U147" s="87">
        <f>Feuil1!BC152</f>
        <v>0</v>
      </c>
      <c r="V147" s="88">
        <f>IF(A147="","",Feuil1!H152)</f>
        <v>0</v>
      </c>
      <c r="W147" s="95">
        <f t="shared" si="41"/>
        <v>0</v>
      </c>
      <c r="X147" s="87">
        <f>Feuil1!BK152</f>
        <v>0</v>
      </c>
      <c r="Y147" s="88">
        <f>IF(A147="","",Feuil1!I152)</f>
        <v>0</v>
      </c>
      <c r="Z147" s="95">
        <f t="shared" si="42"/>
        <v>0</v>
      </c>
      <c r="AA147" s="87">
        <f>Feuil1!BJ152</f>
        <v>0</v>
      </c>
      <c r="AB147" s="88">
        <f>IF(A147="","",Feuil1!J152)</f>
        <v>0</v>
      </c>
      <c r="AC147" s="95">
        <f t="shared" si="43"/>
        <v>0</v>
      </c>
      <c r="AD147" s="87">
        <f>Feuil1!BI152</f>
        <v>0</v>
      </c>
      <c r="AE147" s="88">
        <f>IF(A147="","",Feuil1!K152)</f>
        <v>0</v>
      </c>
      <c r="AF147" s="95">
        <f t="shared" si="44"/>
        <v>0</v>
      </c>
      <c r="AG147" s="91">
        <f t="shared" si="33"/>
        <v>0</v>
      </c>
      <c r="AH147" s="85" t="str">
        <f>IF(Feuil1!L152=0,"",Feuil1!L152)</f>
        <v/>
      </c>
      <c r="AI147" s="97" t="e">
        <f t="shared" si="34"/>
        <v>#VALUE!</v>
      </c>
      <c r="AJ147" s="87">
        <f>IF(A147="","",Feuil1!M152)</f>
        <v>0</v>
      </c>
      <c r="AK147" s="88">
        <f>IF(A147="","",Feuil1!N152)</f>
        <v>0</v>
      </c>
      <c r="AL147" s="88">
        <f>IF(A147="","",Feuil1!O152)</f>
        <v>0</v>
      </c>
      <c r="AM147" s="88">
        <f>IF(A147="","",Feuil1!P152)</f>
        <v>0</v>
      </c>
      <c r="AN147" s="89">
        <f>IF(A147="","",Feuil1!Q152)</f>
        <v>0</v>
      </c>
      <c r="AO147" s="90" t="str">
        <f t="shared" si="30"/>
        <v/>
      </c>
      <c r="AP147" s="91" t="str">
        <f t="shared" si="31"/>
        <v/>
      </c>
      <c r="AQ147" s="92">
        <f>IF(C147="","",Feuil1!S152)</f>
        <v>0</v>
      </c>
      <c r="AR147" s="92">
        <f>IF(F147="","",Feuil1!T152)</f>
        <v>0</v>
      </c>
      <c r="AS147" s="93">
        <v>15460</v>
      </c>
      <c r="AT147" s="88">
        <f>+AVERAGE($AS$5:AS147)</f>
        <v>15170.174825174825</v>
      </c>
    </row>
    <row r="148" spans="1:46" s="6" customFormat="1" ht="12.75">
      <c r="A148" s="94">
        <f>IF(Feuil1!A153="","",Feuil1!A153)</f>
        <v>45070</v>
      </c>
      <c r="B148" s="87">
        <f>Feuil1!BA153</f>
        <v>0</v>
      </c>
      <c r="C148" s="88">
        <f>IF(A148="","",Feuil1!B153)</f>
        <v>0</v>
      </c>
      <c r="D148" s="95">
        <f t="shared" si="35"/>
        <v>0</v>
      </c>
      <c r="E148" s="87">
        <f>Feuil1!BB153</f>
        <v>0</v>
      </c>
      <c r="F148" s="88">
        <f>IF(A148="","",Feuil1!C153)</f>
        <v>0</v>
      </c>
      <c r="G148" s="95">
        <f t="shared" si="36"/>
        <v>0</v>
      </c>
      <c r="H148" s="87">
        <f>Feuil1!AZ153</f>
        <v>0</v>
      </c>
      <c r="I148" s="88">
        <f>IF(A148="","",Feuil1!D153)</f>
        <v>0</v>
      </c>
      <c r="J148" s="95">
        <f t="shared" si="37"/>
        <v>0</v>
      </c>
      <c r="K148" s="87">
        <f>Feuil1!BL153</f>
        <v>0</v>
      </c>
      <c r="L148" s="88">
        <f t="shared" si="32"/>
        <v>0</v>
      </c>
      <c r="M148" s="95">
        <f t="shared" si="38"/>
        <v>0</v>
      </c>
      <c r="N148" s="87">
        <f>Feuil1!BM153</f>
        <v>0</v>
      </c>
      <c r="O148" s="88">
        <f>IF(A148="","",Feuil1!F153)</f>
        <v>0</v>
      </c>
      <c r="P148" s="95">
        <f t="shared" si="39"/>
        <v>0</v>
      </c>
      <c r="Q148" s="87">
        <f>Feuil1!BE153</f>
        <v>0</v>
      </c>
      <c r="R148" s="88">
        <f>Feuil1!BG153</f>
        <v>0</v>
      </c>
      <c r="S148" s="88">
        <f>IF(A148="","",Feuil1!G153)</f>
        <v>0</v>
      </c>
      <c r="T148" s="96">
        <f t="shared" si="40"/>
        <v>0</v>
      </c>
      <c r="U148" s="87">
        <f>Feuil1!BC153</f>
        <v>0</v>
      </c>
      <c r="V148" s="88">
        <f>IF(A148="","",Feuil1!H153)</f>
        <v>0</v>
      </c>
      <c r="W148" s="95">
        <f t="shared" si="41"/>
        <v>0</v>
      </c>
      <c r="X148" s="87">
        <f>Feuil1!BK153</f>
        <v>0</v>
      </c>
      <c r="Y148" s="88">
        <f>IF(A148="","",Feuil1!I153)</f>
        <v>0</v>
      </c>
      <c r="Z148" s="95">
        <f t="shared" si="42"/>
        <v>0</v>
      </c>
      <c r="AA148" s="87">
        <f>Feuil1!BJ153</f>
        <v>0</v>
      </c>
      <c r="AB148" s="88">
        <f>IF(A148="","",Feuil1!J153)</f>
        <v>0</v>
      </c>
      <c r="AC148" s="95">
        <f t="shared" si="43"/>
        <v>0</v>
      </c>
      <c r="AD148" s="87">
        <f>Feuil1!BI153</f>
        <v>0</v>
      </c>
      <c r="AE148" s="88">
        <f>IF(A148="","",Feuil1!K153)</f>
        <v>0</v>
      </c>
      <c r="AF148" s="95">
        <f t="shared" si="44"/>
        <v>0</v>
      </c>
      <c r="AG148" s="91">
        <f t="shared" si="33"/>
        <v>0</v>
      </c>
      <c r="AH148" s="85" t="str">
        <f>IF(Feuil1!L153=0,"",Feuil1!L153)</f>
        <v/>
      </c>
      <c r="AI148" s="97" t="e">
        <f t="shared" si="34"/>
        <v>#VALUE!</v>
      </c>
      <c r="AJ148" s="87">
        <f>IF(A148="","",Feuil1!M153)</f>
        <v>0</v>
      </c>
      <c r="AK148" s="88">
        <f>IF(A148="","",Feuil1!N153)</f>
        <v>0</v>
      </c>
      <c r="AL148" s="88">
        <f>IF(A148="","",Feuil1!O153)</f>
        <v>0</v>
      </c>
      <c r="AM148" s="88">
        <f>IF(A148="","",Feuil1!P153)</f>
        <v>0</v>
      </c>
      <c r="AN148" s="89">
        <f>IF(A148="","",Feuil1!Q153)</f>
        <v>0</v>
      </c>
      <c r="AO148" s="90" t="str">
        <f t="shared" si="30"/>
        <v/>
      </c>
      <c r="AP148" s="91" t="str">
        <f t="shared" si="31"/>
        <v/>
      </c>
      <c r="AQ148" s="92">
        <f>IF(C148="","",Feuil1!S153)</f>
        <v>0</v>
      </c>
      <c r="AR148" s="92">
        <f>IF(F148="","",Feuil1!T153)</f>
        <v>0</v>
      </c>
      <c r="AS148" s="93">
        <v>15040</v>
      </c>
      <c r="AT148" s="88">
        <f>+AVERAGE($AS$5:AS148)</f>
        <v>15169.270833333334</v>
      </c>
    </row>
    <row r="149" spans="1:46" s="6" customFormat="1" ht="12.75">
      <c r="A149" s="94">
        <f>IF(Feuil1!A154="","",Feuil1!A154)</f>
        <v>45071</v>
      </c>
      <c r="B149" s="87">
        <f>Feuil1!BA154</f>
        <v>0</v>
      </c>
      <c r="C149" s="88">
        <f>IF(A149="","",Feuil1!B154)</f>
        <v>0</v>
      </c>
      <c r="D149" s="95">
        <f t="shared" si="35"/>
        <v>0</v>
      </c>
      <c r="E149" s="87">
        <f>Feuil1!BB154</f>
        <v>0</v>
      </c>
      <c r="F149" s="88">
        <f>IF(A149="","",Feuil1!C154)</f>
        <v>0</v>
      </c>
      <c r="G149" s="95">
        <f t="shared" si="36"/>
        <v>0</v>
      </c>
      <c r="H149" s="87">
        <f>Feuil1!AZ154</f>
        <v>0</v>
      </c>
      <c r="I149" s="88">
        <f>IF(A149="","",Feuil1!D154)</f>
        <v>0</v>
      </c>
      <c r="J149" s="95">
        <f t="shared" si="37"/>
        <v>0</v>
      </c>
      <c r="K149" s="87">
        <f>Feuil1!BL154</f>
        <v>0</v>
      </c>
      <c r="L149" s="88">
        <f t="shared" si="32"/>
        <v>0</v>
      </c>
      <c r="M149" s="95">
        <f t="shared" si="38"/>
        <v>0</v>
      </c>
      <c r="N149" s="87">
        <f>Feuil1!BM154</f>
        <v>0</v>
      </c>
      <c r="O149" s="88">
        <f>IF(A149="","",Feuil1!F154)</f>
        <v>0</v>
      </c>
      <c r="P149" s="95">
        <f t="shared" si="39"/>
        <v>0</v>
      </c>
      <c r="Q149" s="87">
        <f>Feuil1!BE154</f>
        <v>0</v>
      </c>
      <c r="R149" s="88">
        <f>Feuil1!BG154</f>
        <v>0</v>
      </c>
      <c r="S149" s="88">
        <f>IF(A149="","",Feuil1!G154)</f>
        <v>0</v>
      </c>
      <c r="T149" s="96">
        <f t="shared" si="40"/>
        <v>0</v>
      </c>
      <c r="U149" s="87">
        <f>Feuil1!BC154</f>
        <v>0</v>
      </c>
      <c r="V149" s="88">
        <f>IF(A149="","",Feuil1!H154)</f>
        <v>0</v>
      </c>
      <c r="W149" s="95">
        <f t="shared" si="41"/>
        <v>0</v>
      </c>
      <c r="X149" s="87">
        <f>Feuil1!BK154</f>
        <v>0</v>
      </c>
      <c r="Y149" s="88">
        <f>IF(A149="","",Feuil1!I154)</f>
        <v>0</v>
      </c>
      <c r="Z149" s="95">
        <f t="shared" si="42"/>
        <v>0</v>
      </c>
      <c r="AA149" s="87">
        <f>Feuil1!BJ154</f>
        <v>0</v>
      </c>
      <c r="AB149" s="88">
        <f>IF(A149="","",Feuil1!J154)</f>
        <v>0</v>
      </c>
      <c r="AC149" s="95">
        <f t="shared" si="43"/>
        <v>0</v>
      </c>
      <c r="AD149" s="87">
        <f>Feuil1!BI154</f>
        <v>0</v>
      </c>
      <c r="AE149" s="88">
        <f>IF(A149="","",Feuil1!K154)</f>
        <v>0</v>
      </c>
      <c r="AF149" s="95">
        <f t="shared" si="44"/>
        <v>0</v>
      </c>
      <c r="AG149" s="91">
        <f t="shared" si="33"/>
        <v>0</v>
      </c>
      <c r="AH149" s="85" t="str">
        <f>IF(Feuil1!L154=0,"",Feuil1!L154)</f>
        <v/>
      </c>
      <c r="AI149" s="97" t="e">
        <f t="shared" si="34"/>
        <v>#VALUE!</v>
      </c>
      <c r="AJ149" s="87">
        <f>IF(A149="","",Feuil1!M154)</f>
        <v>0</v>
      </c>
      <c r="AK149" s="88">
        <f>IF(A149="","",Feuil1!N154)</f>
        <v>0</v>
      </c>
      <c r="AL149" s="88">
        <f>IF(A149="","",Feuil1!O154)</f>
        <v>0</v>
      </c>
      <c r="AM149" s="88">
        <f>IF(A149="","",Feuil1!P154)</f>
        <v>0</v>
      </c>
      <c r="AN149" s="89">
        <f>IF(A149="","",Feuil1!Q154)</f>
        <v>0</v>
      </c>
      <c r="AO149" s="90" t="str">
        <f t="shared" si="30"/>
        <v/>
      </c>
      <c r="AP149" s="91" t="str">
        <f t="shared" si="31"/>
        <v/>
      </c>
      <c r="AQ149" s="92">
        <f>IF(C149="","",Feuil1!S154)</f>
        <v>0</v>
      </c>
      <c r="AR149" s="92">
        <f>IF(F149="","",Feuil1!T154)</f>
        <v>0</v>
      </c>
      <c r="AS149" s="93">
        <v>14950</v>
      </c>
      <c r="AT149" s="88">
        <f>+AVERAGE($AS$5:AS149)</f>
        <v>15167.758620689656</v>
      </c>
    </row>
    <row r="150" spans="1:46" s="6" customFormat="1" ht="12.75">
      <c r="A150" s="94">
        <f>IF(Feuil1!A155="","",Feuil1!A155)</f>
        <v>45072</v>
      </c>
      <c r="B150" s="87">
        <f>Feuil1!BA155</f>
        <v>0</v>
      </c>
      <c r="C150" s="88">
        <f>IF(A150="","",Feuil1!B155)</f>
        <v>0</v>
      </c>
      <c r="D150" s="95">
        <f t="shared" si="35"/>
        <v>0</v>
      </c>
      <c r="E150" s="87">
        <f>Feuil1!BB155</f>
        <v>0</v>
      </c>
      <c r="F150" s="88">
        <f>IF(A150="","",Feuil1!C155)</f>
        <v>0</v>
      </c>
      <c r="G150" s="95">
        <f t="shared" si="36"/>
        <v>0</v>
      </c>
      <c r="H150" s="87">
        <f>Feuil1!AZ155</f>
        <v>0</v>
      </c>
      <c r="I150" s="88">
        <f>IF(A150="","",Feuil1!D155)</f>
        <v>0</v>
      </c>
      <c r="J150" s="95">
        <f t="shared" si="37"/>
        <v>0</v>
      </c>
      <c r="K150" s="87">
        <f>Feuil1!BL155</f>
        <v>0</v>
      </c>
      <c r="L150" s="88">
        <f t="shared" si="32"/>
        <v>0</v>
      </c>
      <c r="M150" s="95">
        <f t="shared" si="38"/>
        <v>0</v>
      </c>
      <c r="N150" s="87">
        <f>Feuil1!BM155</f>
        <v>0</v>
      </c>
      <c r="O150" s="88">
        <f>IF(A150="","",Feuil1!F155)</f>
        <v>0</v>
      </c>
      <c r="P150" s="95">
        <f t="shared" si="39"/>
        <v>0</v>
      </c>
      <c r="Q150" s="87">
        <f>Feuil1!BE155</f>
        <v>0</v>
      </c>
      <c r="R150" s="88">
        <f>Feuil1!BG155</f>
        <v>0</v>
      </c>
      <c r="S150" s="88">
        <f>IF(A150="","",Feuil1!G155)</f>
        <v>0</v>
      </c>
      <c r="T150" s="96">
        <f t="shared" si="40"/>
        <v>0</v>
      </c>
      <c r="U150" s="87">
        <f>Feuil1!BC155</f>
        <v>0</v>
      </c>
      <c r="V150" s="88">
        <f>IF(A150="","",Feuil1!H155)</f>
        <v>0</v>
      </c>
      <c r="W150" s="95">
        <f t="shared" si="41"/>
        <v>0</v>
      </c>
      <c r="X150" s="87">
        <f>Feuil1!BK155</f>
        <v>0</v>
      </c>
      <c r="Y150" s="88">
        <f>IF(A150="","",Feuil1!I155)</f>
        <v>0</v>
      </c>
      <c r="Z150" s="95">
        <f t="shared" si="42"/>
        <v>0</v>
      </c>
      <c r="AA150" s="87">
        <f>Feuil1!BJ155</f>
        <v>0</v>
      </c>
      <c r="AB150" s="88">
        <f>IF(A150="","",Feuil1!J155)</f>
        <v>0</v>
      </c>
      <c r="AC150" s="95">
        <f t="shared" si="43"/>
        <v>0</v>
      </c>
      <c r="AD150" s="87">
        <f>Feuil1!BI155</f>
        <v>0</v>
      </c>
      <c r="AE150" s="88">
        <f>IF(A150="","",Feuil1!K155)</f>
        <v>0</v>
      </c>
      <c r="AF150" s="95">
        <f t="shared" si="44"/>
        <v>0</v>
      </c>
      <c r="AG150" s="91">
        <f t="shared" si="33"/>
        <v>0</v>
      </c>
      <c r="AH150" s="85" t="str">
        <f>IF(Feuil1!L155=0,"",Feuil1!L155)</f>
        <v/>
      </c>
      <c r="AI150" s="97" t="e">
        <f t="shared" si="34"/>
        <v>#VALUE!</v>
      </c>
      <c r="AJ150" s="87">
        <f>IF(A150="","",Feuil1!M155)</f>
        <v>0</v>
      </c>
      <c r="AK150" s="88">
        <f>IF(A150="","",Feuil1!N155)</f>
        <v>0</v>
      </c>
      <c r="AL150" s="88">
        <f>IF(A150="","",Feuil1!O155)</f>
        <v>0</v>
      </c>
      <c r="AM150" s="88">
        <f>IF(A150="","",Feuil1!P155)</f>
        <v>0</v>
      </c>
      <c r="AN150" s="89">
        <f>IF(A150="","",Feuil1!Q155)</f>
        <v>0</v>
      </c>
      <c r="AO150" s="90" t="str">
        <f t="shared" si="30"/>
        <v/>
      </c>
      <c r="AP150" s="91" t="str">
        <f t="shared" si="31"/>
        <v/>
      </c>
      <c r="AQ150" s="92">
        <f>IF(C150="","",Feuil1!S155)</f>
        <v>0</v>
      </c>
      <c r="AR150" s="92">
        <f>IF(F150="","",Feuil1!T155)</f>
        <v>0</v>
      </c>
      <c r="AS150" s="93">
        <v>14160</v>
      </c>
      <c r="AT150" s="88">
        <f>+AVERAGE($AS$5:AS150)</f>
        <v>15160.856164383562</v>
      </c>
    </row>
    <row r="151" spans="1:46" s="6" customFormat="1" ht="12.75">
      <c r="A151" s="94">
        <f>IF(Feuil1!A156="","",Feuil1!A156)</f>
        <v>45073</v>
      </c>
      <c r="B151" s="87">
        <f>Feuil1!BA156</f>
        <v>0</v>
      </c>
      <c r="C151" s="88">
        <f>IF(A151="","",Feuil1!B156)</f>
        <v>0</v>
      </c>
      <c r="D151" s="95">
        <f t="shared" si="35"/>
        <v>0</v>
      </c>
      <c r="E151" s="87">
        <f>Feuil1!BB156</f>
        <v>0</v>
      </c>
      <c r="F151" s="88">
        <f>IF(A151="","",Feuil1!C156)</f>
        <v>0</v>
      </c>
      <c r="G151" s="95">
        <f t="shared" si="36"/>
        <v>0</v>
      </c>
      <c r="H151" s="87">
        <f>Feuil1!AZ156</f>
        <v>0</v>
      </c>
      <c r="I151" s="88">
        <f>IF(A151="","",Feuil1!D156)</f>
        <v>0</v>
      </c>
      <c r="J151" s="95">
        <f t="shared" si="37"/>
        <v>0</v>
      </c>
      <c r="K151" s="87">
        <f>Feuil1!BL156</f>
        <v>0</v>
      </c>
      <c r="L151" s="88">
        <f t="shared" si="32"/>
        <v>0</v>
      </c>
      <c r="M151" s="95">
        <f t="shared" si="38"/>
        <v>0</v>
      </c>
      <c r="N151" s="87">
        <f>Feuil1!BM156</f>
        <v>0</v>
      </c>
      <c r="O151" s="88">
        <f>IF(A151="","",Feuil1!F156)</f>
        <v>0</v>
      </c>
      <c r="P151" s="95">
        <f t="shared" si="39"/>
        <v>0</v>
      </c>
      <c r="Q151" s="87">
        <f>Feuil1!BE156</f>
        <v>0</v>
      </c>
      <c r="R151" s="88">
        <f>Feuil1!BG156</f>
        <v>0</v>
      </c>
      <c r="S151" s="88">
        <f>IF(A151="","",Feuil1!G156)</f>
        <v>0</v>
      </c>
      <c r="T151" s="96">
        <f t="shared" si="40"/>
        <v>0</v>
      </c>
      <c r="U151" s="87">
        <f>Feuil1!BC156</f>
        <v>0</v>
      </c>
      <c r="V151" s="88">
        <f>IF(A151="","",Feuil1!H156)</f>
        <v>0</v>
      </c>
      <c r="W151" s="95">
        <f t="shared" si="41"/>
        <v>0</v>
      </c>
      <c r="X151" s="87">
        <f>Feuil1!BK156</f>
        <v>0</v>
      </c>
      <c r="Y151" s="88">
        <f>IF(A151="","",Feuil1!I156)</f>
        <v>0</v>
      </c>
      <c r="Z151" s="95">
        <f t="shared" si="42"/>
        <v>0</v>
      </c>
      <c r="AA151" s="87">
        <f>Feuil1!BJ156</f>
        <v>0</v>
      </c>
      <c r="AB151" s="88">
        <f>IF(A151="","",Feuil1!J156)</f>
        <v>0</v>
      </c>
      <c r="AC151" s="95">
        <f t="shared" si="43"/>
        <v>0</v>
      </c>
      <c r="AD151" s="87">
        <f>Feuil1!BI156</f>
        <v>0</v>
      </c>
      <c r="AE151" s="88">
        <f>IF(A151="","",Feuil1!K156)</f>
        <v>0</v>
      </c>
      <c r="AF151" s="95">
        <f t="shared" si="44"/>
        <v>0</v>
      </c>
      <c r="AG151" s="91">
        <f t="shared" si="33"/>
        <v>0</v>
      </c>
      <c r="AH151" s="85" t="str">
        <f>IF(Feuil1!L156=0,"",Feuil1!L156)</f>
        <v/>
      </c>
      <c r="AI151" s="97" t="e">
        <f t="shared" si="34"/>
        <v>#VALUE!</v>
      </c>
      <c r="AJ151" s="87">
        <f>IF(A151="","",Feuil1!M156)</f>
        <v>0</v>
      </c>
      <c r="AK151" s="88">
        <f>IF(A151="","",Feuil1!N156)</f>
        <v>0</v>
      </c>
      <c r="AL151" s="88">
        <f>IF(A151="","",Feuil1!O156)</f>
        <v>0</v>
      </c>
      <c r="AM151" s="88">
        <f>IF(A151="","",Feuil1!P156)</f>
        <v>0</v>
      </c>
      <c r="AN151" s="89">
        <f>IF(A151="","",Feuil1!Q156)</f>
        <v>0</v>
      </c>
      <c r="AO151" s="90" t="str">
        <f t="shared" si="30"/>
        <v/>
      </c>
      <c r="AP151" s="91" t="str">
        <f t="shared" si="31"/>
        <v/>
      </c>
      <c r="AQ151" s="92">
        <f>IF(C151="","",Feuil1!S156)</f>
        <v>0</v>
      </c>
      <c r="AR151" s="92">
        <f>IF(F151="","",Feuil1!T156)</f>
        <v>0</v>
      </c>
      <c r="AS151" s="93">
        <v>14470</v>
      </c>
      <c r="AT151" s="88">
        <f>+AVERAGE($AS$5:AS151)</f>
        <v>15156.156462585033</v>
      </c>
    </row>
    <row r="152" spans="1:46" s="6" customFormat="1" ht="12.75">
      <c r="A152" s="94">
        <f>IF(Feuil1!A157="","",Feuil1!A157)</f>
        <v>45074</v>
      </c>
      <c r="B152" s="87">
        <f>Feuil1!BA157</f>
        <v>0</v>
      </c>
      <c r="C152" s="88">
        <f>IF(A152="","",Feuil1!B157)</f>
        <v>0</v>
      </c>
      <c r="D152" s="95">
        <f t="shared" si="35"/>
        <v>0</v>
      </c>
      <c r="E152" s="87">
        <f>Feuil1!BB157</f>
        <v>0</v>
      </c>
      <c r="F152" s="88">
        <f>IF(A152="","",Feuil1!C157)</f>
        <v>0</v>
      </c>
      <c r="G152" s="95">
        <f t="shared" si="36"/>
        <v>0</v>
      </c>
      <c r="H152" s="87">
        <f>Feuil1!AZ157</f>
        <v>0</v>
      </c>
      <c r="I152" s="88">
        <f>IF(A152="","",Feuil1!D157)</f>
        <v>0</v>
      </c>
      <c r="J152" s="95">
        <f t="shared" si="37"/>
        <v>0</v>
      </c>
      <c r="K152" s="87">
        <f>Feuil1!BL157</f>
        <v>0</v>
      </c>
      <c r="L152" s="88">
        <f t="shared" si="32"/>
        <v>0</v>
      </c>
      <c r="M152" s="95">
        <f t="shared" si="38"/>
        <v>0</v>
      </c>
      <c r="N152" s="87">
        <f>Feuil1!BM157</f>
        <v>0</v>
      </c>
      <c r="O152" s="88">
        <f>IF(A152="","",Feuil1!F157)</f>
        <v>0</v>
      </c>
      <c r="P152" s="95">
        <f t="shared" si="39"/>
        <v>0</v>
      </c>
      <c r="Q152" s="87">
        <f>Feuil1!BE157</f>
        <v>0</v>
      </c>
      <c r="R152" s="88">
        <f>Feuil1!BG157</f>
        <v>0</v>
      </c>
      <c r="S152" s="88">
        <f>IF(A152="","",Feuil1!G157)</f>
        <v>0</v>
      </c>
      <c r="T152" s="96">
        <f t="shared" si="40"/>
        <v>0</v>
      </c>
      <c r="U152" s="87">
        <f>Feuil1!BC157</f>
        <v>0</v>
      </c>
      <c r="V152" s="88">
        <f>IF(A152="","",Feuil1!H157)</f>
        <v>0</v>
      </c>
      <c r="W152" s="95">
        <f t="shared" si="41"/>
        <v>0</v>
      </c>
      <c r="X152" s="87">
        <f>Feuil1!BK157</f>
        <v>0</v>
      </c>
      <c r="Y152" s="88">
        <f>IF(A152="","",Feuil1!I157)</f>
        <v>0</v>
      </c>
      <c r="Z152" s="95">
        <f t="shared" si="42"/>
        <v>0</v>
      </c>
      <c r="AA152" s="87">
        <f>Feuil1!BJ157</f>
        <v>0</v>
      </c>
      <c r="AB152" s="88">
        <f>IF(A152="","",Feuil1!J157)</f>
        <v>0</v>
      </c>
      <c r="AC152" s="95">
        <f t="shared" si="43"/>
        <v>0</v>
      </c>
      <c r="AD152" s="87">
        <f>Feuil1!BI157</f>
        <v>0</v>
      </c>
      <c r="AE152" s="88">
        <f>IF(A152="","",Feuil1!K157)</f>
        <v>0</v>
      </c>
      <c r="AF152" s="95">
        <f t="shared" si="44"/>
        <v>0</v>
      </c>
      <c r="AG152" s="91">
        <f t="shared" si="33"/>
        <v>0</v>
      </c>
      <c r="AH152" s="85" t="str">
        <f>IF(Feuil1!L157=0,"",Feuil1!L157)</f>
        <v/>
      </c>
      <c r="AI152" s="97" t="e">
        <f t="shared" si="34"/>
        <v>#VALUE!</v>
      </c>
      <c r="AJ152" s="87">
        <f>IF(A152="","",Feuil1!M157)</f>
        <v>0</v>
      </c>
      <c r="AK152" s="88">
        <f>IF(A152="","",Feuil1!N157)</f>
        <v>0</v>
      </c>
      <c r="AL152" s="88">
        <f>IF(A152="","",Feuil1!O157)</f>
        <v>0</v>
      </c>
      <c r="AM152" s="88">
        <f>IF(A152="","",Feuil1!P157)</f>
        <v>0</v>
      </c>
      <c r="AN152" s="89">
        <f>IF(A152="","",Feuil1!Q157)</f>
        <v>0</v>
      </c>
      <c r="AO152" s="90" t="str">
        <f t="shared" ref="AO152:AO214" si="45">IF(AH152="","",AJ152+AK152+AL152+AM152-AN152)</f>
        <v/>
      </c>
      <c r="AP152" s="91" t="str">
        <f t="shared" ref="AP152:AP215" si="46">IF(AH152="","",AH152-AO152)</f>
        <v/>
      </c>
      <c r="AQ152" s="92">
        <f>IF(C152="","",Feuil1!S157)</f>
        <v>0</v>
      </c>
      <c r="AR152" s="92">
        <f>IF(F152="","",Feuil1!T157)</f>
        <v>0</v>
      </c>
      <c r="AS152" s="93">
        <v>15150</v>
      </c>
      <c r="AT152" s="88">
        <f>+AVERAGE($AS$5:AS152)</f>
        <v>15156.114864864865</v>
      </c>
    </row>
    <row r="153" spans="1:46" s="6" customFormat="1" ht="12.75">
      <c r="A153" s="94">
        <f>IF(Feuil1!A158="","",Feuil1!A158)</f>
        <v>45075</v>
      </c>
      <c r="B153" s="87">
        <f>Feuil1!BA158</f>
        <v>0</v>
      </c>
      <c r="C153" s="88">
        <f>IF(A153="","",Feuil1!B158)</f>
        <v>0</v>
      </c>
      <c r="D153" s="95">
        <f t="shared" si="35"/>
        <v>0</v>
      </c>
      <c r="E153" s="87">
        <f>Feuil1!BB158</f>
        <v>0</v>
      </c>
      <c r="F153" s="88">
        <f>IF(A153="","",Feuil1!C158)</f>
        <v>0</v>
      </c>
      <c r="G153" s="95">
        <f t="shared" si="36"/>
        <v>0</v>
      </c>
      <c r="H153" s="87">
        <f>Feuil1!AZ158</f>
        <v>0</v>
      </c>
      <c r="I153" s="88">
        <f>IF(A153="","",Feuil1!D158)</f>
        <v>0</v>
      </c>
      <c r="J153" s="95">
        <f t="shared" si="37"/>
        <v>0</v>
      </c>
      <c r="K153" s="87">
        <f>Feuil1!BL158</f>
        <v>0</v>
      </c>
      <c r="L153" s="88">
        <f t="shared" si="32"/>
        <v>0</v>
      </c>
      <c r="M153" s="95">
        <f t="shared" si="38"/>
        <v>0</v>
      </c>
      <c r="N153" s="87">
        <f>Feuil1!BM158</f>
        <v>0</v>
      </c>
      <c r="O153" s="88">
        <f>IF(A153="","",Feuil1!F158)</f>
        <v>0</v>
      </c>
      <c r="P153" s="95">
        <f t="shared" si="39"/>
        <v>0</v>
      </c>
      <c r="Q153" s="87">
        <f>Feuil1!BE158</f>
        <v>0</v>
      </c>
      <c r="R153" s="88">
        <f>Feuil1!BG158</f>
        <v>0</v>
      </c>
      <c r="S153" s="88">
        <f>IF(A153="","",Feuil1!G158)</f>
        <v>0</v>
      </c>
      <c r="T153" s="96">
        <f t="shared" si="40"/>
        <v>0</v>
      </c>
      <c r="U153" s="87">
        <f>Feuil1!BC158</f>
        <v>0</v>
      </c>
      <c r="V153" s="88">
        <f>IF(A153="","",Feuil1!H158)</f>
        <v>0</v>
      </c>
      <c r="W153" s="95">
        <f t="shared" si="41"/>
        <v>0</v>
      </c>
      <c r="X153" s="87">
        <f>Feuil1!BK158</f>
        <v>0</v>
      </c>
      <c r="Y153" s="88">
        <f>IF(A153="","",Feuil1!I158)</f>
        <v>0</v>
      </c>
      <c r="Z153" s="95">
        <f t="shared" si="42"/>
        <v>0</v>
      </c>
      <c r="AA153" s="87">
        <f>Feuil1!BJ158</f>
        <v>0</v>
      </c>
      <c r="AB153" s="88">
        <f>IF(A153="","",Feuil1!J158)</f>
        <v>0</v>
      </c>
      <c r="AC153" s="95">
        <f t="shared" si="43"/>
        <v>0</v>
      </c>
      <c r="AD153" s="87">
        <f>Feuil1!BI158</f>
        <v>0</v>
      </c>
      <c r="AE153" s="88">
        <f>IF(A153="","",Feuil1!K158)</f>
        <v>0</v>
      </c>
      <c r="AF153" s="95">
        <f t="shared" si="44"/>
        <v>0</v>
      </c>
      <c r="AG153" s="91">
        <f t="shared" si="33"/>
        <v>0</v>
      </c>
      <c r="AH153" s="85" t="str">
        <f>IF(Feuil1!L158=0,"",Feuil1!L158)</f>
        <v/>
      </c>
      <c r="AI153" s="97" t="e">
        <f t="shared" si="34"/>
        <v>#VALUE!</v>
      </c>
      <c r="AJ153" s="87">
        <f>IF(A153="","",Feuil1!M158)</f>
        <v>0</v>
      </c>
      <c r="AK153" s="88">
        <f>IF(A153="","",Feuil1!N158)</f>
        <v>0</v>
      </c>
      <c r="AL153" s="88">
        <f>IF(A153="","",Feuil1!O158)</f>
        <v>0</v>
      </c>
      <c r="AM153" s="88">
        <f>IF(A153="","",Feuil1!P158)</f>
        <v>0</v>
      </c>
      <c r="AN153" s="89">
        <f>IF(A153="","",Feuil1!Q158)</f>
        <v>0</v>
      </c>
      <c r="AO153" s="90" t="str">
        <f t="shared" si="45"/>
        <v/>
      </c>
      <c r="AP153" s="91" t="str">
        <f t="shared" si="46"/>
        <v/>
      </c>
      <c r="AQ153" s="92">
        <f>IF(C153="","",Feuil1!S158)</f>
        <v>0</v>
      </c>
      <c r="AR153" s="92">
        <f>IF(F153="","",Feuil1!T158)</f>
        <v>0</v>
      </c>
      <c r="AS153" s="93">
        <v>15300</v>
      </c>
      <c r="AT153" s="88">
        <f>+AVERAGE($AS$5:AS153)</f>
        <v>15157.080536912752</v>
      </c>
    </row>
    <row r="154" spans="1:46" s="6" customFormat="1" ht="12.75">
      <c r="A154" s="94">
        <f>IF(Feuil1!A159="","",Feuil1!A159)</f>
        <v>45076</v>
      </c>
      <c r="B154" s="87">
        <f>Feuil1!BA159</f>
        <v>0</v>
      </c>
      <c r="C154" s="88">
        <f>IF(A154="","",Feuil1!B159)</f>
        <v>0</v>
      </c>
      <c r="D154" s="95">
        <f t="shared" si="35"/>
        <v>0</v>
      </c>
      <c r="E154" s="87">
        <f>Feuil1!BB159</f>
        <v>0</v>
      </c>
      <c r="F154" s="88">
        <f>IF(A154="","",Feuil1!C159)</f>
        <v>0</v>
      </c>
      <c r="G154" s="95">
        <f t="shared" si="36"/>
        <v>0</v>
      </c>
      <c r="H154" s="87">
        <f>Feuil1!AZ159</f>
        <v>0</v>
      </c>
      <c r="I154" s="88">
        <f>IF(A154="","",Feuil1!D159)</f>
        <v>0</v>
      </c>
      <c r="J154" s="95">
        <f t="shared" si="37"/>
        <v>0</v>
      </c>
      <c r="K154" s="87">
        <f>Feuil1!BL159</f>
        <v>0</v>
      </c>
      <c r="L154" s="88">
        <f t="shared" si="32"/>
        <v>0</v>
      </c>
      <c r="M154" s="95">
        <f t="shared" si="38"/>
        <v>0</v>
      </c>
      <c r="N154" s="87">
        <f>Feuil1!BM159</f>
        <v>0</v>
      </c>
      <c r="O154" s="88">
        <f>IF(A154="","",Feuil1!F159)</f>
        <v>0</v>
      </c>
      <c r="P154" s="95">
        <f t="shared" si="39"/>
        <v>0</v>
      </c>
      <c r="Q154" s="87">
        <f>Feuil1!BE159</f>
        <v>0</v>
      </c>
      <c r="R154" s="88">
        <f>Feuil1!BG159</f>
        <v>0</v>
      </c>
      <c r="S154" s="88">
        <f>IF(A154="","",Feuil1!G159)</f>
        <v>0</v>
      </c>
      <c r="T154" s="96">
        <f t="shared" si="40"/>
        <v>0</v>
      </c>
      <c r="U154" s="87">
        <f>Feuil1!BC159</f>
        <v>0</v>
      </c>
      <c r="V154" s="88">
        <f>IF(A154="","",Feuil1!H159)</f>
        <v>0</v>
      </c>
      <c r="W154" s="95">
        <f t="shared" si="41"/>
        <v>0</v>
      </c>
      <c r="X154" s="87">
        <f>Feuil1!BK159</f>
        <v>0</v>
      </c>
      <c r="Y154" s="88">
        <f>IF(A154="","",Feuil1!I159)</f>
        <v>0</v>
      </c>
      <c r="Z154" s="95">
        <f t="shared" si="42"/>
        <v>0</v>
      </c>
      <c r="AA154" s="87">
        <f>Feuil1!BJ159</f>
        <v>0</v>
      </c>
      <c r="AB154" s="88">
        <f>IF(A154="","",Feuil1!J159)</f>
        <v>0</v>
      </c>
      <c r="AC154" s="95">
        <f t="shared" si="43"/>
        <v>0</v>
      </c>
      <c r="AD154" s="87">
        <f>Feuil1!BI159</f>
        <v>0</v>
      </c>
      <c r="AE154" s="88">
        <f>IF(A154="","",Feuil1!K159)</f>
        <v>0</v>
      </c>
      <c r="AF154" s="95">
        <f t="shared" si="44"/>
        <v>0</v>
      </c>
      <c r="AG154" s="91">
        <f t="shared" si="33"/>
        <v>0</v>
      </c>
      <c r="AH154" s="85" t="str">
        <f>IF(Feuil1!L159=0,"",Feuil1!L159)</f>
        <v/>
      </c>
      <c r="AI154" s="97" t="e">
        <f t="shared" si="34"/>
        <v>#VALUE!</v>
      </c>
      <c r="AJ154" s="87">
        <f>IF(A154="","",Feuil1!M159)</f>
        <v>0</v>
      </c>
      <c r="AK154" s="88">
        <f>IF(A154="","",Feuil1!N159)</f>
        <v>0</v>
      </c>
      <c r="AL154" s="88">
        <f>IF(A154="","",Feuil1!O159)</f>
        <v>0</v>
      </c>
      <c r="AM154" s="88">
        <f>IF(A154="","",Feuil1!P159)</f>
        <v>0</v>
      </c>
      <c r="AN154" s="89">
        <f>IF(A154="","",Feuil1!Q159)</f>
        <v>0</v>
      </c>
      <c r="AO154" s="90" t="str">
        <f t="shared" si="45"/>
        <v/>
      </c>
      <c r="AP154" s="91" t="str">
        <f t="shared" si="46"/>
        <v/>
      </c>
      <c r="AQ154" s="92">
        <f>IF(C154="","",Feuil1!S159)</f>
        <v>0</v>
      </c>
      <c r="AR154" s="92">
        <f>IF(F154="","",Feuil1!T159)</f>
        <v>0</v>
      </c>
      <c r="AS154" s="93">
        <v>16440</v>
      </c>
      <c r="AT154" s="88">
        <f>+AVERAGE($AS$5:AS154)</f>
        <v>15165.633333333333</v>
      </c>
    </row>
    <row r="155" spans="1:46" s="6" customFormat="1" ht="12.75">
      <c r="A155" s="94">
        <f>IF(Feuil1!A160="","",Feuil1!A160)</f>
        <v>45077</v>
      </c>
      <c r="B155" s="87">
        <f>Feuil1!BA160</f>
        <v>0</v>
      </c>
      <c r="C155" s="88">
        <f>IF(A155="","",Feuil1!B160)</f>
        <v>0</v>
      </c>
      <c r="D155" s="95">
        <f t="shared" si="35"/>
        <v>0</v>
      </c>
      <c r="E155" s="87">
        <f>Feuil1!BB160</f>
        <v>0</v>
      </c>
      <c r="F155" s="88">
        <f>IF(A155="","",Feuil1!C160)</f>
        <v>0</v>
      </c>
      <c r="G155" s="95">
        <f t="shared" si="36"/>
        <v>0</v>
      </c>
      <c r="H155" s="87">
        <f>Feuil1!AZ160</f>
        <v>0</v>
      </c>
      <c r="I155" s="88">
        <f>IF(A155="","",Feuil1!D160)</f>
        <v>0</v>
      </c>
      <c r="J155" s="95">
        <f t="shared" si="37"/>
        <v>0</v>
      </c>
      <c r="K155" s="87">
        <f>Feuil1!BL160</f>
        <v>0</v>
      </c>
      <c r="L155" s="88">
        <f t="shared" si="32"/>
        <v>0</v>
      </c>
      <c r="M155" s="95">
        <f t="shared" si="38"/>
        <v>0</v>
      </c>
      <c r="N155" s="87">
        <f>Feuil1!BM160</f>
        <v>0</v>
      </c>
      <c r="O155" s="88">
        <f>IF(A155="","",Feuil1!F160)</f>
        <v>0</v>
      </c>
      <c r="P155" s="95">
        <f t="shared" si="39"/>
        <v>0</v>
      </c>
      <c r="Q155" s="87">
        <f>Feuil1!BE160</f>
        <v>0</v>
      </c>
      <c r="R155" s="88">
        <f>Feuil1!BG160</f>
        <v>0</v>
      </c>
      <c r="S155" s="88">
        <f>IF(A155="","",Feuil1!G160)</f>
        <v>0</v>
      </c>
      <c r="T155" s="96">
        <f t="shared" si="40"/>
        <v>0</v>
      </c>
      <c r="U155" s="87">
        <f>Feuil1!BC160</f>
        <v>0</v>
      </c>
      <c r="V155" s="88">
        <f>IF(A155="","",Feuil1!H160)</f>
        <v>0</v>
      </c>
      <c r="W155" s="95">
        <f t="shared" si="41"/>
        <v>0</v>
      </c>
      <c r="X155" s="87">
        <f>Feuil1!BK160</f>
        <v>0</v>
      </c>
      <c r="Y155" s="88">
        <f>IF(A155="","",Feuil1!I160)</f>
        <v>0</v>
      </c>
      <c r="Z155" s="95">
        <f t="shared" si="42"/>
        <v>0</v>
      </c>
      <c r="AA155" s="87">
        <f>Feuil1!BJ160</f>
        <v>0</v>
      </c>
      <c r="AB155" s="88">
        <f>IF(A155="","",Feuil1!J160)</f>
        <v>0</v>
      </c>
      <c r="AC155" s="95">
        <f t="shared" si="43"/>
        <v>0</v>
      </c>
      <c r="AD155" s="87">
        <f>Feuil1!BI160</f>
        <v>0</v>
      </c>
      <c r="AE155" s="88">
        <f>IF(A155="","",Feuil1!K160)</f>
        <v>0</v>
      </c>
      <c r="AF155" s="95">
        <f t="shared" si="44"/>
        <v>0</v>
      </c>
      <c r="AG155" s="91">
        <f t="shared" si="33"/>
        <v>0</v>
      </c>
      <c r="AH155" s="85" t="str">
        <f>IF(Feuil1!L160=0,"",Feuil1!L160)</f>
        <v/>
      </c>
      <c r="AI155" s="97" t="e">
        <f t="shared" si="34"/>
        <v>#VALUE!</v>
      </c>
      <c r="AJ155" s="87">
        <f>IF(A155="","",Feuil1!M160)</f>
        <v>0</v>
      </c>
      <c r="AK155" s="88">
        <f>IF(A155="","",Feuil1!N160)</f>
        <v>0</v>
      </c>
      <c r="AL155" s="88">
        <f>IF(A155="","",Feuil1!O160)</f>
        <v>0</v>
      </c>
      <c r="AM155" s="88">
        <f>IF(A155="","",Feuil1!P160)</f>
        <v>0</v>
      </c>
      <c r="AN155" s="89">
        <f>IF(A155="","",Feuil1!Q160)</f>
        <v>0</v>
      </c>
      <c r="AO155" s="90" t="str">
        <f t="shared" si="45"/>
        <v/>
      </c>
      <c r="AP155" s="91" t="str">
        <f t="shared" si="46"/>
        <v/>
      </c>
      <c r="AQ155" s="92">
        <f>IF(C155="","",Feuil1!S160)</f>
        <v>0</v>
      </c>
      <c r="AR155" s="92">
        <f>IF(F155="","",Feuil1!T160)</f>
        <v>0</v>
      </c>
      <c r="AS155" s="93">
        <v>16510</v>
      </c>
      <c r="AT155" s="88">
        <f>+AVERAGE($AS$5:AS155)</f>
        <v>15174.53642384106</v>
      </c>
    </row>
    <row r="156" spans="1:46" s="6" customFormat="1" ht="12.75">
      <c r="A156" s="94">
        <f>IF(Feuil1!A161="","",Feuil1!A161)</f>
        <v>45078</v>
      </c>
      <c r="B156" s="87">
        <f>Feuil1!BA161</f>
        <v>0</v>
      </c>
      <c r="C156" s="88">
        <f>IF(A156="","",Feuil1!B161)</f>
        <v>0</v>
      </c>
      <c r="D156" s="95">
        <f t="shared" si="35"/>
        <v>0</v>
      </c>
      <c r="E156" s="87">
        <f>Feuil1!BB161</f>
        <v>0</v>
      </c>
      <c r="F156" s="88">
        <f>IF(A156="","",Feuil1!C161)</f>
        <v>0</v>
      </c>
      <c r="G156" s="95">
        <f t="shared" si="36"/>
        <v>0</v>
      </c>
      <c r="H156" s="87">
        <f>Feuil1!AZ161</f>
        <v>0</v>
      </c>
      <c r="I156" s="88">
        <f>IF(A156="","",Feuil1!D161)</f>
        <v>0</v>
      </c>
      <c r="J156" s="95">
        <f t="shared" si="37"/>
        <v>0</v>
      </c>
      <c r="K156" s="87">
        <f>Feuil1!BL161</f>
        <v>0</v>
      </c>
      <c r="L156" s="88">
        <f t="shared" si="32"/>
        <v>0</v>
      </c>
      <c r="M156" s="95">
        <f t="shared" si="38"/>
        <v>0</v>
      </c>
      <c r="N156" s="87">
        <f>Feuil1!BM161</f>
        <v>0</v>
      </c>
      <c r="O156" s="88">
        <f>IF(A156="","",Feuil1!F161)</f>
        <v>0</v>
      </c>
      <c r="P156" s="95">
        <f t="shared" si="39"/>
        <v>0</v>
      </c>
      <c r="Q156" s="87">
        <f>Feuil1!BE161</f>
        <v>0</v>
      </c>
      <c r="R156" s="88">
        <f>Feuil1!BG161</f>
        <v>0</v>
      </c>
      <c r="S156" s="88">
        <f>IF(A156="","",Feuil1!G161)</f>
        <v>0</v>
      </c>
      <c r="T156" s="96">
        <f t="shared" si="40"/>
        <v>0</v>
      </c>
      <c r="U156" s="87">
        <f>Feuil1!BC161</f>
        <v>0</v>
      </c>
      <c r="V156" s="88">
        <f>IF(A156="","",Feuil1!H161)</f>
        <v>0</v>
      </c>
      <c r="W156" s="95">
        <f t="shared" si="41"/>
        <v>0</v>
      </c>
      <c r="X156" s="87">
        <f>Feuil1!BK161</f>
        <v>0</v>
      </c>
      <c r="Y156" s="88">
        <f>IF(A156="","",Feuil1!I161)</f>
        <v>0</v>
      </c>
      <c r="Z156" s="95">
        <f t="shared" si="42"/>
        <v>0</v>
      </c>
      <c r="AA156" s="87">
        <f>Feuil1!BJ161</f>
        <v>0</v>
      </c>
      <c r="AB156" s="88">
        <f>IF(A156="","",Feuil1!J161)</f>
        <v>0</v>
      </c>
      <c r="AC156" s="95">
        <f t="shared" si="43"/>
        <v>0</v>
      </c>
      <c r="AD156" s="87">
        <f>Feuil1!BI161</f>
        <v>0</v>
      </c>
      <c r="AE156" s="88">
        <f>IF(A156="","",Feuil1!K161)</f>
        <v>0</v>
      </c>
      <c r="AF156" s="95">
        <f t="shared" si="44"/>
        <v>0</v>
      </c>
      <c r="AG156" s="91">
        <f t="shared" si="33"/>
        <v>0</v>
      </c>
      <c r="AH156" s="85" t="str">
        <f>IF(Feuil1!L161=0,"",Feuil1!L161)</f>
        <v/>
      </c>
      <c r="AI156" s="97" t="e">
        <f t="shared" si="34"/>
        <v>#VALUE!</v>
      </c>
      <c r="AJ156" s="87">
        <f>IF(A156="","",Feuil1!M161)</f>
        <v>0</v>
      </c>
      <c r="AK156" s="88">
        <f>IF(A156="","",Feuil1!N161)</f>
        <v>0</v>
      </c>
      <c r="AL156" s="88">
        <f>IF(A156="","",Feuil1!O161)</f>
        <v>0</v>
      </c>
      <c r="AM156" s="88">
        <f>IF(A156="","",Feuil1!P161)</f>
        <v>0</v>
      </c>
      <c r="AN156" s="89">
        <f>IF(A156="","",Feuil1!Q161)</f>
        <v>0</v>
      </c>
      <c r="AO156" s="90" t="str">
        <f t="shared" si="45"/>
        <v/>
      </c>
      <c r="AP156" s="91" t="str">
        <f t="shared" si="46"/>
        <v/>
      </c>
      <c r="AQ156" s="92">
        <f>IF(C156="","",Feuil1!S161)</f>
        <v>0</v>
      </c>
      <c r="AR156" s="92">
        <f>IF(F156="","",Feuil1!T161)</f>
        <v>0</v>
      </c>
      <c r="AS156" s="93">
        <v>16540</v>
      </c>
      <c r="AT156" s="88">
        <f>+AVERAGE($AS$5:AS156)</f>
        <v>15183.519736842105</v>
      </c>
    </row>
    <row r="157" spans="1:46" s="6" customFormat="1" ht="12.75">
      <c r="A157" s="94">
        <f>IF(Feuil1!A162="","",Feuil1!A162)</f>
        <v>45079</v>
      </c>
      <c r="B157" s="87">
        <f>Feuil1!BA162</f>
        <v>0</v>
      </c>
      <c r="C157" s="88">
        <f>IF(A157="","",Feuil1!B162)</f>
        <v>0</v>
      </c>
      <c r="D157" s="95">
        <f t="shared" si="35"/>
        <v>0</v>
      </c>
      <c r="E157" s="87">
        <f>Feuil1!BB162</f>
        <v>0</v>
      </c>
      <c r="F157" s="88">
        <f>IF(A157="","",Feuil1!C162)</f>
        <v>0</v>
      </c>
      <c r="G157" s="95">
        <f t="shared" si="36"/>
        <v>0</v>
      </c>
      <c r="H157" s="87">
        <f>Feuil1!AZ162</f>
        <v>0</v>
      </c>
      <c r="I157" s="88">
        <f>IF(A157="","",Feuil1!D162)</f>
        <v>0</v>
      </c>
      <c r="J157" s="95">
        <f t="shared" si="37"/>
        <v>0</v>
      </c>
      <c r="K157" s="87">
        <f>Feuil1!BL162</f>
        <v>0</v>
      </c>
      <c r="L157" s="88">
        <f t="shared" si="32"/>
        <v>0</v>
      </c>
      <c r="M157" s="95">
        <f t="shared" si="38"/>
        <v>0</v>
      </c>
      <c r="N157" s="87">
        <f>Feuil1!BM162</f>
        <v>0</v>
      </c>
      <c r="O157" s="88">
        <f>IF(A157="","",Feuil1!F162)</f>
        <v>0</v>
      </c>
      <c r="P157" s="95">
        <f t="shared" si="39"/>
        <v>0</v>
      </c>
      <c r="Q157" s="87">
        <f>Feuil1!BE162</f>
        <v>0</v>
      </c>
      <c r="R157" s="88">
        <f>Feuil1!BG162</f>
        <v>0</v>
      </c>
      <c r="S157" s="88">
        <f>IF(A157="","",Feuil1!G162)</f>
        <v>0</v>
      </c>
      <c r="T157" s="96">
        <f t="shared" si="40"/>
        <v>0</v>
      </c>
      <c r="U157" s="87">
        <f>Feuil1!BC162</f>
        <v>0</v>
      </c>
      <c r="V157" s="88">
        <f>IF(A157="","",Feuil1!H162)</f>
        <v>0</v>
      </c>
      <c r="W157" s="95">
        <f t="shared" si="41"/>
        <v>0</v>
      </c>
      <c r="X157" s="87">
        <f>Feuil1!BK162</f>
        <v>0</v>
      </c>
      <c r="Y157" s="88">
        <f>IF(A157="","",Feuil1!I162)</f>
        <v>0</v>
      </c>
      <c r="Z157" s="95">
        <f t="shared" si="42"/>
        <v>0</v>
      </c>
      <c r="AA157" s="87">
        <f>Feuil1!BJ162</f>
        <v>0</v>
      </c>
      <c r="AB157" s="88">
        <f>IF(A157="","",Feuil1!J162)</f>
        <v>0</v>
      </c>
      <c r="AC157" s="95">
        <f t="shared" si="43"/>
        <v>0</v>
      </c>
      <c r="AD157" s="87">
        <f>Feuil1!BI162</f>
        <v>0</v>
      </c>
      <c r="AE157" s="88">
        <f>IF(A157="","",Feuil1!K162)</f>
        <v>0</v>
      </c>
      <c r="AF157" s="95">
        <f t="shared" si="44"/>
        <v>0</v>
      </c>
      <c r="AG157" s="91">
        <f t="shared" si="33"/>
        <v>0</v>
      </c>
      <c r="AH157" s="85" t="str">
        <f>IF(Feuil1!L162=0,"",Feuil1!L162)</f>
        <v/>
      </c>
      <c r="AI157" s="97" t="e">
        <f t="shared" si="34"/>
        <v>#VALUE!</v>
      </c>
      <c r="AJ157" s="87">
        <f>IF(A157="","",Feuil1!M162)</f>
        <v>0</v>
      </c>
      <c r="AK157" s="88">
        <f>IF(A157="","",Feuil1!N162)</f>
        <v>0</v>
      </c>
      <c r="AL157" s="88">
        <f>IF(A157="","",Feuil1!O162)</f>
        <v>0</v>
      </c>
      <c r="AM157" s="88">
        <f>IF(A157="","",Feuil1!P162)</f>
        <v>0</v>
      </c>
      <c r="AN157" s="89">
        <f>IF(A157="","",Feuil1!Q162)</f>
        <v>0</v>
      </c>
      <c r="AO157" s="90" t="str">
        <f t="shared" si="45"/>
        <v/>
      </c>
      <c r="AP157" s="91" t="str">
        <f t="shared" si="46"/>
        <v/>
      </c>
      <c r="AQ157" s="92">
        <f>IF(C157="","",Feuil1!S162)</f>
        <v>0</v>
      </c>
      <c r="AR157" s="92">
        <f>IF(F157="","",Feuil1!T162)</f>
        <v>0</v>
      </c>
      <c r="AS157" s="93">
        <v>15690</v>
      </c>
      <c r="AT157" s="88">
        <f>+AVERAGE($AS$5:AS157)</f>
        <v>15186.830065359478</v>
      </c>
    </row>
    <row r="158" spans="1:46" s="6" customFormat="1" ht="12.75">
      <c r="A158" s="94">
        <f>IF(Feuil1!A163="","",Feuil1!A163)</f>
        <v>45080</v>
      </c>
      <c r="B158" s="87">
        <f>Feuil1!BA163</f>
        <v>0</v>
      </c>
      <c r="C158" s="88">
        <f>IF(A158="","",Feuil1!B163)</f>
        <v>0</v>
      </c>
      <c r="D158" s="95">
        <f t="shared" si="35"/>
        <v>0</v>
      </c>
      <c r="E158" s="87">
        <f>Feuil1!BB163</f>
        <v>0</v>
      </c>
      <c r="F158" s="88">
        <f>IF(A158="","",Feuil1!C163)</f>
        <v>0</v>
      </c>
      <c r="G158" s="95">
        <f t="shared" si="36"/>
        <v>0</v>
      </c>
      <c r="H158" s="87">
        <f>Feuil1!AZ163</f>
        <v>0</v>
      </c>
      <c r="I158" s="88">
        <f>IF(A158="","",Feuil1!D163)</f>
        <v>0</v>
      </c>
      <c r="J158" s="95">
        <f t="shared" si="37"/>
        <v>0</v>
      </c>
      <c r="K158" s="87">
        <f>Feuil1!BL163</f>
        <v>0</v>
      </c>
      <c r="L158" s="88">
        <f t="shared" si="32"/>
        <v>0</v>
      </c>
      <c r="M158" s="95">
        <f t="shared" si="38"/>
        <v>0</v>
      </c>
      <c r="N158" s="87">
        <f>Feuil1!BM163</f>
        <v>0</v>
      </c>
      <c r="O158" s="88">
        <f>IF(A158="","",Feuil1!F163)</f>
        <v>0</v>
      </c>
      <c r="P158" s="95">
        <f t="shared" si="39"/>
        <v>0</v>
      </c>
      <c r="Q158" s="87">
        <f>Feuil1!BE163</f>
        <v>0</v>
      </c>
      <c r="R158" s="88">
        <f>Feuil1!BG163</f>
        <v>0</v>
      </c>
      <c r="S158" s="88">
        <f>IF(A158="","",Feuil1!G163)</f>
        <v>0</v>
      </c>
      <c r="T158" s="96">
        <f t="shared" si="40"/>
        <v>0</v>
      </c>
      <c r="U158" s="87">
        <f>Feuil1!BC163</f>
        <v>0</v>
      </c>
      <c r="V158" s="88">
        <f>IF(A158="","",Feuil1!H163)</f>
        <v>0</v>
      </c>
      <c r="W158" s="95">
        <f t="shared" si="41"/>
        <v>0</v>
      </c>
      <c r="X158" s="87">
        <f>Feuil1!BK163</f>
        <v>0</v>
      </c>
      <c r="Y158" s="88">
        <f>IF(A158="","",Feuil1!I163)</f>
        <v>0</v>
      </c>
      <c r="Z158" s="95">
        <f t="shared" si="42"/>
        <v>0</v>
      </c>
      <c r="AA158" s="87">
        <f>Feuil1!BJ163</f>
        <v>0</v>
      </c>
      <c r="AB158" s="88">
        <f>IF(A158="","",Feuil1!J163)</f>
        <v>0</v>
      </c>
      <c r="AC158" s="95">
        <f t="shared" si="43"/>
        <v>0</v>
      </c>
      <c r="AD158" s="87">
        <f>Feuil1!BI163</f>
        <v>0</v>
      </c>
      <c r="AE158" s="88">
        <f>IF(A158="","",Feuil1!K163)</f>
        <v>0</v>
      </c>
      <c r="AF158" s="95">
        <f t="shared" si="44"/>
        <v>0</v>
      </c>
      <c r="AG158" s="91">
        <f t="shared" si="33"/>
        <v>0</v>
      </c>
      <c r="AH158" s="85" t="str">
        <f>IF(Feuil1!L163=0,"",Feuil1!L163)</f>
        <v/>
      </c>
      <c r="AI158" s="97" t="e">
        <f t="shared" si="34"/>
        <v>#VALUE!</v>
      </c>
      <c r="AJ158" s="87">
        <f>IF(A158="","",Feuil1!M163)</f>
        <v>0</v>
      </c>
      <c r="AK158" s="88">
        <f>IF(A158="","",Feuil1!N163)</f>
        <v>0</v>
      </c>
      <c r="AL158" s="88">
        <f>IF(A158="","",Feuil1!O163)</f>
        <v>0</v>
      </c>
      <c r="AM158" s="88">
        <f>IF(A158="","",Feuil1!P163)</f>
        <v>0</v>
      </c>
      <c r="AN158" s="89">
        <f>IF(A158="","",Feuil1!Q163)</f>
        <v>0</v>
      </c>
      <c r="AO158" s="90" t="str">
        <f t="shared" si="45"/>
        <v/>
      </c>
      <c r="AP158" s="91" t="str">
        <f t="shared" si="46"/>
        <v/>
      </c>
      <c r="AQ158" s="92">
        <f>IF(C158="","",Feuil1!S163)</f>
        <v>0</v>
      </c>
      <c r="AR158" s="92">
        <f>IF(F158="","",Feuil1!T163)</f>
        <v>0</v>
      </c>
      <c r="AS158" s="93">
        <v>15040</v>
      </c>
      <c r="AT158" s="88">
        <f>+AVERAGE($AS$5:AS158)</f>
        <v>15185.876623376624</v>
      </c>
    </row>
    <row r="159" spans="1:46" s="6" customFormat="1" ht="12.75">
      <c r="A159" s="94">
        <f>IF(Feuil1!A164="","",Feuil1!A164)</f>
        <v>45081</v>
      </c>
      <c r="B159" s="87">
        <f>Feuil1!BA164</f>
        <v>0</v>
      </c>
      <c r="C159" s="88">
        <f>IF(A159="","",Feuil1!B164)</f>
        <v>0</v>
      </c>
      <c r="D159" s="95">
        <f t="shared" si="35"/>
        <v>0</v>
      </c>
      <c r="E159" s="87">
        <f>Feuil1!BB164</f>
        <v>0</v>
      </c>
      <c r="F159" s="88">
        <f>IF(A159="","",Feuil1!C164)</f>
        <v>0</v>
      </c>
      <c r="G159" s="95">
        <f t="shared" si="36"/>
        <v>0</v>
      </c>
      <c r="H159" s="87">
        <f>Feuil1!AZ164</f>
        <v>0</v>
      </c>
      <c r="I159" s="88">
        <f>IF(A159="","",Feuil1!D164)</f>
        <v>0</v>
      </c>
      <c r="J159" s="95">
        <f t="shared" si="37"/>
        <v>0</v>
      </c>
      <c r="K159" s="87">
        <f>Feuil1!BL164</f>
        <v>0</v>
      </c>
      <c r="L159" s="88">
        <f t="shared" si="32"/>
        <v>0</v>
      </c>
      <c r="M159" s="95">
        <f t="shared" si="38"/>
        <v>0</v>
      </c>
      <c r="N159" s="87">
        <f>Feuil1!BM164</f>
        <v>0</v>
      </c>
      <c r="O159" s="88">
        <f>IF(A159="","",Feuil1!F164)</f>
        <v>0</v>
      </c>
      <c r="P159" s="95">
        <f t="shared" si="39"/>
        <v>0</v>
      </c>
      <c r="Q159" s="87">
        <f>Feuil1!BE164</f>
        <v>0</v>
      </c>
      <c r="R159" s="88">
        <f>Feuil1!BG164</f>
        <v>0</v>
      </c>
      <c r="S159" s="88">
        <f>IF(A159="","",Feuil1!G164)</f>
        <v>0</v>
      </c>
      <c r="T159" s="96">
        <f t="shared" si="40"/>
        <v>0</v>
      </c>
      <c r="U159" s="87">
        <f>Feuil1!BC164</f>
        <v>0</v>
      </c>
      <c r="V159" s="88">
        <f>IF(A159="","",Feuil1!H164)</f>
        <v>0</v>
      </c>
      <c r="W159" s="95">
        <f t="shared" si="41"/>
        <v>0</v>
      </c>
      <c r="X159" s="87">
        <f>Feuil1!BK164</f>
        <v>0</v>
      </c>
      <c r="Y159" s="88">
        <f>IF(A159="","",Feuil1!I164)</f>
        <v>0</v>
      </c>
      <c r="Z159" s="95">
        <f t="shared" si="42"/>
        <v>0</v>
      </c>
      <c r="AA159" s="87">
        <f>Feuil1!BJ164</f>
        <v>0</v>
      </c>
      <c r="AB159" s="88">
        <f>IF(A159="","",Feuil1!J164)</f>
        <v>0</v>
      </c>
      <c r="AC159" s="95">
        <f t="shared" si="43"/>
        <v>0</v>
      </c>
      <c r="AD159" s="87">
        <f>Feuil1!BI164</f>
        <v>0</v>
      </c>
      <c r="AE159" s="88">
        <f>IF(A159="","",Feuil1!K164)</f>
        <v>0</v>
      </c>
      <c r="AF159" s="95">
        <f t="shared" si="44"/>
        <v>0</v>
      </c>
      <c r="AG159" s="91">
        <f t="shared" si="33"/>
        <v>0</v>
      </c>
      <c r="AH159" s="85" t="str">
        <f>IF(Feuil1!L164=0,"",Feuil1!L164)</f>
        <v/>
      </c>
      <c r="AI159" s="97" t="e">
        <f t="shared" si="34"/>
        <v>#VALUE!</v>
      </c>
      <c r="AJ159" s="87">
        <f>IF(A159="","",Feuil1!M164)</f>
        <v>0</v>
      </c>
      <c r="AK159" s="88">
        <f>IF(A159="","",Feuil1!N164)</f>
        <v>0</v>
      </c>
      <c r="AL159" s="88">
        <f>IF(A159="","",Feuil1!O164)</f>
        <v>0</v>
      </c>
      <c r="AM159" s="88">
        <f>IF(A159="","",Feuil1!P164)</f>
        <v>0</v>
      </c>
      <c r="AN159" s="89">
        <f>IF(A159="","",Feuil1!Q164)</f>
        <v>0</v>
      </c>
      <c r="AO159" s="90" t="str">
        <f t="shared" si="45"/>
        <v/>
      </c>
      <c r="AP159" s="91" t="str">
        <f t="shared" si="46"/>
        <v/>
      </c>
      <c r="AQ159" s="92">
        <f>IF(C159="","",Feuil1!S164)</f>
        <v>0</v>
      </c>
      <c r="AR159" s="92">
        <f>IF(F159="","",Feuil1!T164)</f>
        <v>0</v>
      </c>
      <c r="AS159" s="93">
        <v>14030</v>
      </c>
      <c r="AT159" s="88">
        <f>+AVERAGE($AS$5:AS159)</f>
        <v>15178.41935483871</v>
      </c>
    </row>
    <row r="160" spans="1:46" s="6" customFormat="1" ht="12.75">
      <c r="A160" s="94">
        <f>IF(Feuil1!A165="","",Feuil1!A165)</f>
        <v>45082</v>
      </c>
      <c r="B160" s="87">
        <f>Feuil1!BA165</f>
        <v>0</v>
      </c>
      <c r="C160" s="88">
        <f>IF(A160="","",Feuil1!B165)</f>
        <v>0</v>
      </c>
      <c r="D160" s="95">
        <f t="shared" si="35"/>
        <v>0</v>
      </c>
      <c r="E160" s="87">
        <f>Feuil1!BB165</f>
        <v>0</v>
      </c>
      <c r="F160" s="88">
        <f>IF(A160="","",Feuil1!C165)</f>
        <v>0</v>
      </c>
      <c r="G160" s="95">
        <f t="shared" si="36"/>
        <v>0</v>
      </c>
      <c r="H160" s="87">
        <f>Feuil1!AZ165</f>
        <v>0</v>
      </c>
      <c r="I160" s="88">
        <f>IF(A160="","",Feuil1!D165)</f>
        <v>0</v>
      </c>
      <c r="J160" s="95">
        <f t="shared" si="37"/>
        <v>0</v>
      </c>
      <c r="K160" s="87">
        <f>Feuil1!BL165</f>
        <v>0</v>
      </c>
      <c r="L160" s="88">
        <f t="shared" si="32"/>
        <v>0</v>
      </c>
      <c r="M160" s="95">
        <f t="shared" si="38"/>
        <v>0</v>
      </c>
      <c r="N160" s="87">
        <f>Feuil1!BM165</f>
        <v>0</v>
      </c>
      <c r="O160" s="88">
        <f>IF(A160="","",Feuil1!F165)</f>
        <v>0</v>
      </c>
      <c r="P160" s="95">
        <f t="shared" si="39"/>
        <v>0</v>
      </c>
      <c r="Q160" s="87">
        <f>Feuil1!BE165</f>
        <v>0</v>
      </c>
      <c r="R160" s="88">
        <f>Feuil1!BG165</f>
        <v>0</v>
      </c>
      <c r="S160" s="88">
        <f>IF(A160="","",Feuil1!G165)</f>
        <v>0</v>
      </c>
      <c r="T160" s="96">
        <f t="shared" si="40"/>
        <v>0</v>
      </c>
      <c r="U160" s="87">
        <f>Feuil1!BC165</f>
        <v>0</v>
      </c>
      <c r="V160" s="88">
        <f>IF(A160="","",Feuil1!H165)</f>
        <v>0</v>
      </c>
      <c r="W160" s="95">
        <f t="shared" si="41"/>
        <v>0</v>
      </c>
      <c r="X160" s="87">
        <f>Feuil1!BK165</f>
        <v>0</v>
      </c>
      <c r="Y160" s="88">
        <f>IF(A160="","",Feuil1!I165)</f>
        <v>0</v>
      </c>
      <c r="Z160" s="95">
        <f t="shared" si="42"/>
        <v>0</v>
      </c>
      <c r="AA160" s="87">
        <f>Feuil1!BJ165</f>
        <v>0</v>
      </c>
      <c r="AB160" s="88">
        <f>IF(A160="","",Feuil1!J165)</f>
        <v>0</v>
      </c>
      <c r="AC160" s="95">
        <f t="shared" si="43"/>
        <v>0</v>
      </c>
      <c r="AD160" s="87">
        <f>Feuil1!BI165</f>
        <v>0</v>
      </c>
      <c r="AE160" s="88">
        <f>IF(A160="","",Feuil1!K165)</f>
        <v>0</v>
      </c>
      <c r="AF160" s="95">
        <f t="shared" si="44"/>
        <v>0</v>
      </c>
      <c r="AG160" s="91">
        <f t="shared" si="33"/>
        <v>0</v>
      </c>
      <c r="AH160" s="85" t="str">
        <f>IF(Feuil1!L165=0,"",Feuil1!L165)</f>
        <v/>
      </c>
      <c r="AI160" s="97" t="e">
        <f t="shared" si="34"/>
        <v>#VALUE!</v>
      </c>
      <c r="AJ160" s="87">
        <f>IF(A160="","",Feuil1!M165)</f>
        <v>0</v>
      </c>
      <c r="AK160" s="88">
        <f>IF(A160="","",Feuil1!N165)</f>
        <v>0</v>
      </c>
      <c r="AL160" s="88">
        <f>IF(A160="","",Feuil1!O165)</f>
        <v>0</v>
      </c>
      <c r="AM160" s="88">
        <f>IF(A160="","",Feuil1!P165)</f>
        <v>0</v>
      </c>
      <c r="AN160" s="89">
        <f>IF(A160="","",Feuil1!Q165)</f>
        <v>0</v>
      </c>
      <c r="AO160" s="90" t="str">
        <f t="shared" si="45"/>
        <v/>
      </c>
      <c r="AP160" s="91" t="str">
        <f t="shared" si="46"/>
        <v/>
      </c>
      <c r="AQ160" s="92">
        <f>IF(C160="","",Feuil1!S165)</f>
        <v>0</v>
      </c>
      <c r="AR160" s="92">
        <f>IF(F160="","",Feuil1!T165)</f>
        <v>0</v>
      </c>
      <c r="AS160" s="93">
        <v>13190</v>
      </c>
      <c r="AT160" s="88">
        <f>+AVERAGE($AS$5:AS160)</f>
        <v>15165.673076923076</v>
      </c>
    </row>
    <row r="161" spans="1:46" s="6" customFormat="1" ht="12.75">
      <c r="A161" s="94">
        <f>IF(Feuil1!A166="","",Feuil1!A166)</f>
        <v>45083</v>
      </c>
      <c r="B161" s="87">
        <f>Feuil1!BA166</f>
        <v>0</v>
      </c>
      <c r="C161" s="88">
        <f>IF(A161="","",Feuil1!B166)</f>
        <v>0</v>
      </c>
      <c r="D161" s="95">
        <f t="shared" si="35"/>
        <v>0</v>
      </c>
      <c r="E161" s="87">
        <f>Feuil1!BB166</f>
        <v>0</v>
      </c>
      <c r="F161" s="88">
        <f>IF(A161="","",Feuil1!C166)</f>
        <v>0</v>
      </c>
      <c r="G161" s="95">
        <f t="shared" si="36"/>
        <v>0</v>
      </c>
      <c r="H161" s="87">
        <f>Feuil1!AZ166</f>
        <v>0</v>
      </c>
      <c r="I161" s="88">
        <f>IF(A161="","",Feuil1!D166)</f>
        <v>0</v>
      </c>
      <c r="J161" s="95">
        <f t="shared" si="37"/>
        <v>0</v>
      </c>
      <c r="K161" s="87">
        <f>Feuil1!BL166</f>
        <v>0</v>
      </c>
      <c r="L161" s="88">
        <f t="shared" si="32"/>
        <v>0</v>
      </c>
      <c r="M161" s="95">
        <f t="shared" si="38"/>
        <v>0</v>
      </c>
      <c r="N161" s="87">
        <f>Feuil1!BM166</f>
        <v>0</v>
      </c>
      <c r="O161" s="88">
        <f>IF(A161="","",Feuil1!F166)</f>
        <v>0</v>
      </c>
      <c r="P161" s="95">
        <f t="shared" si="39"/>
        <v>0</v>
      </c>
      <c r="Q161" s="87">
        <f>Feuil1!BE166</f>
        <v>0</v>
      </c>
      <c r="R161" s="88">
        <f>Feuil1!BG166</f>
        <v>0</v>
      </c>
      <c r="S161" s="88">
        <f>IF(A161="","",Feuil1!G166)</f>
        <v>0</v>
      </c>
      <c r="T161" s="96">
        <f t="shared" si="40"/>
        <v>0</v>
      </c>
      <c r="U161" s="87">
        <f>Feuil1!BC166</f>
        <v>0</v>
      </c>
      <c r="V161" s="88">
        <f>IF(A161="","",Feuil1!H166)</f>
        <v>0</v>
      </c>
      <c r="W161" s="95">
        <f t="shared" si="41"/>
        <v>0</v>
      </c>
      <c r="X161" s="87">
        <f>Feuil1!BK166</f>
        <v>0</v>
      </c>
      <c r="Y161" s="88">
        <f>IF(A161="","",Feuil1!I166)</f>
        <v>0</v>
      </c>
      <c r="Z161" s="95">
        <f t="shared" si="42"/>
        <v>0</v>
      </c>
      <c r="AA161" s="87">
        <f>Feuil1!BJ166</f>
        <v>0</v>
      </c>
      <c r="AB161" s="88">
        <f>IF(A161="","",Feuil1!J166)</f>
        <v>0</v>
      </c>
      <c r="AC161" s="95">
        <f t="shared" si="43"/>
        <v>0</v>
      </c>
      <c r="AD161" s="87">
        <f>Feuil1!BI166</f>
        <v>0</v>
      </c>
      <c r="AE161" s="88">
        <f>IF(A161="","",Feuil1!K166)</f>
        <v>0</v>
      </c>
      <c r="AF161" s="95">
        <f t="shared" si="44"/>
        <v>0</v>
      </c>
      <c r="AG161" s="91">
        <f t="shared" si="33"/>
        <v>0</v>
      </c>
      <c r="AH161" s="85" t="str">
        <f>IF(Feuil1!L166=0,"",Feuil1!L166)</f>
        <v/>
      </c>
      <c r="AI161" s="97" t="e">
        <f t="shared" si="34"/>
        <v>#VALUE!</v>
      </c>
      <c r="AJ161" s="87">
        <f>IF(A161="","",Feuil1!M166)</f>
        <v>0</v>
      </c>
      <c r="AK161" s="88">
        <f>IF(A161="","",Feuil1!N166)</f>
        <v>0</v>
      </c>
      <c r="AL161" s="88">
        <f>IF(A161="","",Feuil1!O166)</f>
        <v>0</v>
      </c>
      <c r="AM161" s="88">
        <f>IF(A161="","",Feuil1!P166)</f>
        <v>0</v>
      </c>
      <c r="AN161" s="89">
        <f>IF(A161="","",Feuil1!Q166)</f>
        <v>0</v>
      </c>
      <c r="AO161" s="90" t="str">
        <f t="shared" si="45"/>
        <v/>
      </c>
      <c r="AP161" s="91" t="str">
        <f t="shared" si="46"/>
        <v/>
      </c>
      <c r="AQ161" s="92">
        <f>IF(C161="","",Feuil1!S166)</f>
        <v>0</v>
      </c>
      <c r="AR161" s="92">
        <f>IF(F161="","",Feuil1!T166)</f>
        <v>0</v>
      </c>
      <c r="AS161" s="93">
        <v>14390</v>
      </c>
      <c r="AT161" s="88">
        <f>+AVERAGE($AS$5:AS161)</f>
        <v>15160.732484076432</v>
      </c>
    </row>
    <row r="162" spans="1:46" s="6" customFormat="1" ht="12.75">
      <c r="A162" s="94">
        <f>IF(Feuil1!A167="","",Feuil1!A167)</f>
        <v>45084</v>
      </c>
      <c r="B162" s="87">
        <f>Feuil1!BA167</f>
        <v>0</v>
      </c>
      <c r="C162" s="88">
        <f>IF(A162="","",Feuil1!B167)</f>
        <v>0</v>
      </c>
      <c r="D162" s="95">
        <f t="shared" si="35"/>
        <v>0</v>
      </c>
      <c r="E162" s="87">
        <f>Feuil1!BB167</f>
        <v>0</v>
      </c>
      <c r="F162" s="88">
        <f>IF(A162="","",Feuil1!C167)</f>
        <v>0</v>
      </c>
      <c r="G162" s="95">
        <f t="shared" si="36"/>
        <v>0</v>
      </c>
      <c r="H162" s="87">
        <f>Feuil1!AZ167</f>
        <v>0</v>
      </c>
      <c r="I162" s="88">
        <f>IF(A162="","",Feuil1!D167)</f>
        <v>0</v>
      </c>
      <c r="J162" s="95">
        <f t="shared" si="37"/>
        <v>0</v>
      </c>
      <c r="K162" s="87">
        <f>Feuil1!BL167</f>
        <v>0</v>
      </c>
      <c r="L162" s="88">
        <f t="shared" si="32"/>
        <v>0</v>
      </c>
      <c r="M162" s="95">
        <f t="shared" si="38"/>
        <v>0</v>
      </c>
      <c r="N162" s="87">
        <f>Feuil1!BM167</f>
        <v>0</v>
      </c>
      <c r="O162" s="88">
        <f>IF(A162="","",Feuil1!F167)</f>
        <v>0</v>
      </c>
      <c r="P162" s="95">
        <f t="shared" si="39"/>
        <v>0</v>
      </c>
      <c r="Q162" s="87">
        <f>Feuil1!BE167</f>
        <v>0</v>
      </c>
      <c r="R162" s="88">
        <f>Feuil1!BG167</f>
        <v>0</v>
      </c>
      <c r="S162" s="88">
        <f>IF(A162="","",Feuil1!G167)</f>
        <v>0</v>
      </c>
      <c r="T162" s="96">
        <f t="shared" si="40"/>
        <v>0</v>
      </c>
      <c r="U162" s="87">
        <f>Feuil1!BC167</f>
        <v>0</v>
      </c>
      <c r="V162" s="88">
        <f>IF(A162="","",Feuil1!H167)</f>
        <v>0</v>
      </c>
      <c r="W162" s="95">
        <f t="shared" si="41"/>
        <v>0</v>
      </c>
      <c r="X162" s="87">
        <f>Feuil1!BK167</f>
        <v>0</v>
      </c>
      <c r="Y162" s="88">
        <f>IF(A162="","",Feuil1!I167)</f>
        <v>0</v>
      </c>
      <c r="Z162" s="95">
        <f t="shared" si="42"/>
        <v>0</v>
      </c>
      <c r="AA162" s="87">
        <f>Feuil1!BJ167</f>
        <v>0</v>
      </c>
      <c r="AB162" s="88">
        <f>IF(A162="","",Feuil1!J167)</f>
        <v>0</v>
      </c>
      <c r="AC162" s="95">
        <f t="shared" si="43"/>
        <v>0</v>
      </c>
      <c r="AD162" s="87">
        <f>Feuil1!BI167</f>
        <v>0</v>
      </c>
      <c r="AE162" s="88">
        <f>IF(A162="","",Feuil1!K167)</f>
        <v>0</v>
      </c>
      <c r="AF162" s="95">
        <f t="shared" si="44"/>
        <v>0</v>
      </c>
      <c r="AG162" s="91">
        <f t="shared" si="33"/>
        <v>0</v>
      </c>
      <c r="AH162" s="85" t="str">
        <f>IF(Feuil1!L167=0,"",Feuil1!L167)</f>
        <v/>
      </c>
      <c r="AI162" s="97" t="e">
        <f t="shared" si="34"/>
        <v>#VALUE!</v>
      </c>
      <c r="AJ162" s="87">
        <f>IF(A162="","",Feuil1!M167)</f>
        <v>0</v>
      </c>
      <c r="AK162" s="88">
        <f>IF(A162="","",Feuil1!N167)</f>
        <v>0</v>
      </c>
      <c r="AL162" s="88">
        <f>IF(A162="","",Feuil1!O167)</f>
        <v>0</v>
      </c>
      <c r="AM162" s="88">
        <f>IF(A162="","",Feuil1!P167)</f>
        <v>0</v>
      </c>
      <c r="AN162" s="89">
        <f>IF(A162="","",Feuil1!Q167)</f>
        <v>0</v>
      </c>
      <c r="AO162" s="90" t="str">
        <f t="shared" si="45"/>
        <v/>
      </c>
      <c r="AP162" s="91" t="str">
        <f t="shared" si="46"/>
        <v/>
      </c>
      <c r="AQ162" s="92">
        <f>IF(C162="","",Feuil1!S167)</f>
        <v>0</v>
      </c>
      <c r="AR162" s="92">
        <f>IF(F162="","",Feuil1!T167)</f>
        <v>0</v>
      </c>
      <c r="AS162" s="93">
        <v>14960</v>
      </c>
      <c r="AT162" s="88">
        <f>+AVERAGE($AS$5:AS162)</f>
        <v>15159.462025316456</v>
      </c>
    </row>
    <row r="163" spans="1:46" s="6" customFormat="1" ht="12.75">
      <c r="A163" s="94">
        <f>IF(Feuil1!A168="","",Feuil1!A168)</f>
        <v>45085</v>
      </c>
      <c r="B163" s="87">
        <f>Feuil1!BA168</f>
        <v>0</v>
      </c>
      <c r="C163" s="88">
        <f>IF(A163="","",Feuil1!B168)</f>
        <v>0</v>
      </c>
      <c r="D163" s="95">
        <f t="shared" si="35"/>
        <v>0</v>
      </c>
      <c r="E163" s="87">
        <f>Feuil1!BB168</f>
        <v>0</v>
      </c>
      <c r="F163" s="88">
        <f>IF(A163="","",Feuil1!C168)</f>
        <v>0</v>
      </c>
      <c r="G163" s="95">
        <f t="shared" si="36"/>
        <v>0</v>
      </c>
      <c r="H163" s="87">
        <f>Feuil1!AZ168</f>
        <v>0</v>
      </c>
      <c r="I163" s="88">
        <f>IF(A163="","",Feuil1!D168)</f>
        <v>0</v>
      </c>
      <c r="J163" s="95">
        <f t="shared" si="37"/>
        <v>0</v>
      </c>
      <c r="K163" s="87">
        <f>Feuil1!BL168</f>
        <v>0</v>
      </c>
      <c r="L163" s="88">
        <f t="shared" si="32"/>
        <v>0</v>
      </c>
      <c r="M163" s="95">
        <f t="shared" si="38"/>
        <v>0</v>
      </c>
      <c r="N163" s="87">
        <f>Feuil1!BM168</f>
        <v>0</v>
      </c>
      <c r="O163" s="88">
        <f>IF(A163="","",Feuil1!F168)</f>
        <v>0</v>
      </c>
      <c r="P163" s="95">
        <f t="shared" si="39"/>
        <v>0</v>
      </c>
      <c r="Q163" s="87">
        <f>Feuil1!BE168</f>
        <v>0</v>
      </c>
      <c r="R163" s="88">
        <f>Feuil1!BG168</f>
        <v>0</v>
      </c>
      <c r="S163" s="88">
        <f>IF(A163="","",Feuil1!G168)</f>
        <v>0</v>
      </c>
      <c r="T163" s="96">
        <f t="shared" si="40"/>
        <v>0</v>
      </c>
      <c r="U163" s="87">
        <f>Feuil1!BC168</f>
        <v>0</v>
      </c>
      <c r="V163" s="88">
        <f>IF(A163="","",Feuil1!H168)</f>
        <v>0</v>
      </c>
      <c r="W163" s="95">
        <f t="shared" si="41"/>
        <v>0</v>
      </c>
      <c r="X163" s="87">
        <f>Feuil1!BK168</f>
        <v>0</v>
      </c>
      <c r="Y163" s="88">
        <f>IF(A163="","",Feuil1!I168)</f>
        <v>0</v>
      </c>
      <c r="Z163" s="95">
        <f t="shared" si="42"/>
        <v>0</v>
      </c>
      <c r="AA163" s="87">
        <f>Feuil1!BJ168</f>
        <v>0</v>
      </c>
      <c r="AB163" s="88">
        <f>IF(A163="","",Feuil1!J168)</f>
        <v>0</v>
      </c>
      <c r="AC163" s="95">
        <f t="shared" si="43"/>
        <v>0</v>
      </c>
      <c r="AD163" s="87">
        <f>Feuil1!BI168</f>
        <v>0</v>
      </c>
      <c r="AE163" s="88">
        <f>IF(A163="","",Feuil1!K168)</f>
        <v>0</v>
      </c>
      <c r="AF163" s="95">
        <f t="shared" si="44"/>
        <v>0</v>
      </c>
      <c r="AG163" s="91">
        <f t="shared" si="33"/>
        <v>0</v>
      </c>
      <c r="AH163" s="85" t="str">
        <f>IF(Feuil1!L168=0,"",Feuil1!L168)</f>
        <v/>
      </c>
      <c r="AI163" s="97" t="e">
        <f t="shared" si="34"/>
        <v>#VALUE!</v>
      </c>
      <c r="AJ163" s="87">
        <f>IF(A163="","",Feuil1!M168)</f>
        <v>0</v>
      </c>
      <c r="AK163" s="88">
        <f>IF(A163="","",Feuil1!N168)</f>
        <v>0</v>
      </c>
      <c r="AL163" s="88">
        <f>IF(A163="","",Feuil1!O168)</f>
        <v>0</v>
      </c>
      <c r="AM163" s="88">
        <f>IF(A163="","",Feuil1!P168)</f>
        <v>0</v>
      </c>
      <c r="AN163" s="89">
        <f>IF(A163="","",Feuil1!Q168)</f>
        <v>0</v>
      </c>
      <c r="AO163" s="90" t="str">
        <f t="shared" si="45"/>
        <v/>
      </c>
      <c r="AP163" s="91" t="str">
        <f t="shared" si="46"/>
        <v/>
      </c>
      <c r="AQ163" s="92">
        <f>IF(C163="","",Feuil1!S168)</f>
        <v>0</v>
      </c>
      <c r="AR163" s="92">
        <f>IF(F163="","",Feuil1!T168)</f>
        <v>0</v>
      </c>
      <c r="AS163" s="93">
        <v>14740</v>
      </c>
      <c r="AT163" s="88">
        <f>+AVERAGE($AS$5:AS163)</f>
        <v>15156.823899371069</v>
      </c>
    </row>
    <row r="164" spans="1:46" s="6" customFormat="1" ht="12.75">
      <c r="A164" s="94">
        <f>IF(Feuil1!A169="","",Feuil1!A169)</f>
        <v>45086</v>
      </c>
      <c r="B164" s="87">
        <f>Feuil1!BA169</f>
        <v>0</v>
      </c>
      <c r="C164" s="88">
        <f>IF(A164="","",Feuil1!B169)</f>
        <v>0</v>
      </c>
      <c r="D164" s="95">
        <f t="shared" si="35"/>
        <v>0</v>
      </c>
      <c r="E164" s="87">
        <f>Feuil1!BB169</f>
        <v>0</v>
      </c>
      <c r="F164" s="88">
        <f>IF(A164="","",Feuil1!C169)</f>
        <v>0</v>
      </c>
      <c r="G164" s="95">
        <f t="shared" si="36"/>
        <v>0</v>
      </c>
      <c r="H164" s="87">
        <f>Feuil1!AZ169</f>
        <v>0</v>
      </c>
      <c r="I164" s="88">
        <f>IF(A164="","",Feuil1!D169)</f>
        <v>0</v>
      </c>
      <c r="J164" s="95">
        <f t="shared" si="37"/>
        <v>0</v>
      </c>
      <c r="K164" s="87">
        <f>Feuil1!BL169</f>
        <v>0</v>
      </c>
      <c r="L164" s="88">
        <f t="shared" si="32"/>
        <v>0</v>
      </c>
      <c r="M164" s="95">
        <f t="shared" si="38"/>
        <v>0</v>
      </c>
      <c r="N164" s="87">
        <f>Feuil1!BM169</f>
        <v>0</v>
      </c>
      <c r="O164" s="88">
        <f>IF(A164="","",Feuil1!F169)</f>
        <v>0</v>
      </c>
      <c r="P164" s="95">
        <f t="shared" si="39"/>
        <v>0</v>
      </c>
      <c r="Q164" s="87">
        <f>Feuil1!BE169</f>
        <v>0</v>
      </c>
      <c r="R164" s="88">
        <f>Feuil1!BG169</f>
        <v>0</v>
      </c>
      <c r="S164" s="88">
        <f>IF(A164="","",Feuil1!G169)</f>
        <v>0</v>
      </c>
      <c r="T164" s="96">
        <f t="shared" si="40"/>
        <v>0</v>
      </c>
      <c r="U164" s="87">
        <f>Feuil1!BC169</f>
        <v>0</v>
      </c>
      <c r="V164" s="88">
        <f>IF(A164="","",Feuil1!H169)</f>
        <v>0</v>
      </c>
      <c r="W164" s="95">
        <f t="shared" si="41"/>
        <v>0</v>
      </c>
      <c r="X164" s="87">
        <f>Feuil1!BK169</f>
        <v>0</v>
      </c>
      <c r="Y164" s="88">
        <f>IF(A164="","",Feuil1!I169)</f>
        <v>0</v>
      </c>
      <c r="Z164" s="95">
        <f t="shared" si="42"/>
        <v>0</v>
      </c>
      <c r="AA164" s="87">
        <f>Feuil1!BJ169</f>
        <v>0</v>
      </c>
      <c r="AB164" s="88">
        <f>IF(A164="","",Feuil1!J169)</f>
        <v>0</v>
      </c>
      <c r="AC164" s="95">
        <f t="shared" si="43"/>
        <v>0</v>
      </c>
      <c r="AD164" s="87">
        <f>Feuil1!BI169</f>
        <v>0</v>
      </c>
      <c r="AE164" s="88">
        <f>IF(A164="","",Feuil1!K169)</f>
        <v>0</v>
      </c>
      <c r="AF164" s="95">
        <f t="shared" si="44"/>
        <v>0</v>
      </c>
      <c r="AG164" s="91">
        <f t="shared" si="33"/>
        <v>0</v>
      </c>
      <c r="AH164" s="85" t="str">
        <f>IF(Feuil1!L169=0,"",Feuil1!L169)</f>
        <v/>
      </c>
      <c r="AI164" s="97" t="e">
        <f t="shared" si="34"/>
        <v>#VALUE!</v>
      </c>
      <c r="AJ164" s="87">
        <f>IF(A164="","",Feuil1!M169)</f>
        <v>0</v>
      </c>
      <c r="AK164" s="88">
        <f>IF(A164="","",Feuil1!N169)</f>
        <v>0</v>
      </c>
      <c r="AL164" s="88">
        <f>IF(A164="","",Feuil1!O169)</f>
        <v>0</v>
      </c>
      <c r="AM164" s="88">
        <f>IF(A164="","",Feuil1!P169)</f>
        <v>0</v>
      </c>
      <c r="AN164" s="89">
        <f>IF(A164="","",Feuil1!Q169)</f>
        <v>0</v>
      </c>
      <c r="AO164" s="90" t="str">
        <f t="shared" si="45"/>
        <v/>
      </c>
      <c r="AP164" s="91" t="str">
        <f t="shared" si="46"/>
        <v/>
      </c>
      <c r="AQ164" s="92">
        <f>IF(C164="","",Feuil1!S169)</f>
        <v>0</v>
      </c>
      <c r="AR164" s="92">
        <f>IF(F164="","",Feuil1!T169)</f>
        <v>0</v>
      </c>
      <c r="AS164" s="93">
        <v>14310</v>
      </c>
      <c r="AT164" s="88">
        <f>+AVERAGE($AS$5:AS164)</f>
        <v>15151.53125</v>
      </c>
    </row>
    <row r="165" spans="1:46" s="6" customFormat="1" ht="12.75">
      <c r="A165" s="94">
        <f>IF(Feuil1!A170="","",Feuil1!A170)</f>
        <v>45087</v>
      </c>
      <c r="B165" s="87">
        <f>Feuil1!BA170</f>
        <v>0</v>
      </c>
      <c r="C165" s="88">
        <f>IF(A165="","",Feuil1!B170)</f>
        <v>0</v>
      </c>
      <c r="D165" s="95">
        <f t="shared" si="35"/>
        <v>0</v>
      </c>
      <c r="E165" s="87">
        <f>Feuil1!BB170</f>
        <v>0</v>
      </c>
      <c r="F165" s="88">
        <f>IF(A165="","",Feuil1!C170)</f>
        <v>0</v>
      </c>
      <c r="G165" s="95">
        <f t="shared" si="36"/>
        <v>0</v>
      </c>
      <c r="H165" s="87">
        <f>Feuil1!AZ170</f>
        <v>0</v>
      </c>
      <c r="I165" s="88">
        <f>IF(A165="","",Feuil1!D170)</f>
        <v>0</v>
      </c>
      <c r="J165" s="95">
        <f t="shared" si="37"/>
        <v>0</v>
      </c>
      <c r="K165" s="87">
        <f>Feuil1!BL170</f>
        <v>0</v>
      </c>
      <c r="L165" s="88">
        <f t="shared" si="32"/>
        <v>0</v>
      </c>
      <c r="M165" s="95">
        <f t="shared" si="38"/>
        <v>0</v>
      </c>
      <c r="N165" s="87">
        <f>Feuil1!BM170</f>
        <v>0</v>
      </c>
      <c r="O165" s="88">
        <f>IF(A165="","",Feuil1!F170)</f>
        <v>0</v>
      </c>
      <c r="P165" s="95">
        <f t="shared" si="39"/>
        <v>0</v>
      </c>
      <c r="Q165" s="87">
        <f>Feuil1!BE170</f>
        <v>0</v>
      </c>
      <c r="R165" s="88">
        <f>Feuil1!BG170</f>
        <v>0</v>
      </c>
      <c r="S165" s="88">
        <f>IF(A165="","",Feuil1!G170)</f>
        <v>0</v>
      </c>
      <c r="T165" s="96">
        <f t="shared" si="40"/>
        <v>0</v>
      </c>
      <c r="U165" s="87">
        <f>Feuil1!BC170</f>
        <v>0</v>
      </c>
      <c r="V165" s="88">
        <f>IF(A165="","",Feuil1!H170)</f>
        <v>0</v>
      </c>
      <c r="W165" s="95">
        <f t="shared" si="41"/>
        <v>0</v>
      </c>
      <c r="X165" s="87">
        <f>Feuil1!BK170</f>
        <v>0</v>
      </c>
      <c r="Y165" s="88">
        <f>IF(A165="","",Feuil1!I170)</f>
        <v>0</v>
      </c>
      <c r="Z165" s="95">
        <f t="shared" si="42"/>
        <v>0</v>
      </c>
      <c r="AA165" s="87">
        <f>Feuil1!BJ170</f>
        <v>0</v>
      </c>
      <c r="AB165" s="88">
        <f>IF(A165="","",Feuil1!J170)</f>
        <v>0</v>
      </c>
      <c r="AC165" s="95">
        <f t="shared" si="43"/>
        <v>0</v>
      </c>
      <c r="AD165" s="87">
        <f>Feuil1!BI170</f>
        <v>0</v>
      </c>
      <c r="AE165" s="88">
        <f>IF(A165="","",Feuil1!K170)</f>
        <v>0</v>
      </c>
      <c r="AF165" s="95">
        <f t="shared" si="44"/>
        <v>0</v>
      </c>
      <c r="AG165" s="91">
        <f t="shared" si="33"/>
        <v>0</v>
      </c>
      <c r="AH165" s="85" t="str">
        <f>IF(Feuil1!L170=0,"",Feuil1!L170)</f>
        <v/>
      </c>
      <c r="AI165" s="97" t="e">
        <f t="shared" si="34"/>
        <v>#VALUE!</v>
      </c>
      <c r="AJ165" s="87">
        <f>IF(A165="","",Feuil1!M170)</f>
        <v>0</v>
      </c>
      <c r="AK165" s="88">
        <f>IF(A165="","",Feuil1!N170)</f>
        <v>0</v>
      </c>
      <c r="AL165" s="88">
        <f>IF(A165="","",Feuil1!O170)</f>
        <v>0</v>
      </c>
      <c r="AM165" s="88">
        <f>IF(A165="","",Feuil1!P170)</f>
        <v>0</v>
      </c>
      <c r="AN165" s="89">
        <f>IF(A165="","",Feuil1!Q170)</f>
        <v>0</v>
      </c>
      <c r="AO165" s="90" t="str">
        <f t="shared" si="45"/>
        <v/>
      </c>
      <c r="AP165" s="91" t="str">
        <f t="shared" si="46"/>
        <v/>
      </c>
      <c r="AQ165" s="92">
        <f>IF(C165="","",Feuil1!S170)</f>
        <v>0</v>
      </c>
      <c r="AR165" s="92">
        <f>IF(F165="","",Feuil1!T170)</f>
        <v>0</v>
      </c>
      <c r="AS165" s="93">
        <v>15860</v>
      </c>
      <c r="AT165" s="88">
        <f>+AVERAGE($AS$5:AS165)</f>
        <v>15155.931677018634</v>
      </c>
    </row>
    <row r="166" spans="1:46" s="6" customFormat="1" ht="12.75">
      <c r="A166" s="94">
        <f>IF(Feuil1!A171="","",Feuil1!A171)</f>
        <v>45088</v>
      </c>
      <c r="B166" s="87">
        <f>Feuil1!BA171</f>
        <v>0</v>
      </c>
      <c r="C166" s="88">
        <f>IF(A166="","",Feuil1!B171)</f>
        <v>0</v>
      </c>
      <c r="D166" s="95">
        <f t="shared" si="35"/>
        <v>0</v>
      </c>
      <c r="E166" s="87">
        <f>Feuil1!BB171</f>
        <v>0</v>
      </c>
      <c r="F166" s="88">
        <f>IF(A166="","",Feuil1!C171)</f>
        <v>0</v>
      </c>
      <c r="G166" s="95">
        <f t="shared" si="36"/>
        <v>0</v>
      </c>
      <c r="H166" s="87">
        <f>Feuil1!AZ171</f>
        <v>0</v>
      </c>
      <c r="I166" s="88">
        <f>IF(A166="","",Feuil1!D171)</f>
        <v>0</v>
      </c>
      <c r="J166" s="95">
        <f t="shared" si="37"/>
        <v>0</v>
      </c>
      <c r="K166" s="87">
        <f>Feuil1!BL171</f>
        <v>0</v>
      </c>
      <c r="L166" s="88">
        <f t="shared" si="32"/>
        <v>0</v>
      </c>
      <c r="M166" s="95">
        <f t="shared" si="38"/>
        <v>0</v>
      </c>
      <c r="N166" s="87">
        <f>Feuil1!BM171</f>
        <v>0</v>
      </c>
      <c r="O166" s="88">
        <f>IF(A166="","",Feuil1!F171)</f>
        <v>0</v>
      </c>
      <c r="P166" s="95">
        <f t="shared" si="39"/>
        <v>0</v>
      </c>
      <c r="Q166" s="87">
        <f>Feuil1!BE171</f>
        <v>0</v>
      </c>
      <c r="R166" s="88">
        <f>Feuil1!BG171</f>
        <v>0</v>
      </c>
      <c r="S166" s="88">
        <f>IF(A166="","",Feuil1!G171)</f>
        <v>0</v>
      </c>
      <c r="T166" s="96">
        <f t="shared" si="40"/>
        <v>0</v>
      </c>
      <c r="U166" s="87">
        <f>Feuil1!BC171</f>
        <v>0</v>
      </c>
      <c r="V166" s="88">
        <f>IF(A166="","",Feuil1!H171)</f>
        <v>0</v>
      </c>
      <c r="W166" s="95">
        <f t="shared" si="41"/>
        <v>0</v>
      </c>
      <c r="X166" s="87">
        <f>Feuil1!BK171</f>
        <v>0</v>
      </c>
      <c r="Y166" s="88">
        <f>IF(A166="","",Feuil1!I171)</f>
        <v>0</v>
      </c>
      <c r="Z166" s="95">
        <f t="shared" si="42"/>
        <v>0</v>
      </c>
      <c r="AA166" s="87">
        <f>Feuil1!BJ171</f>
        <v>0</v>
      </c>
      <c r="AB166" s="88">
        <f>IF(A166="","",Feuil1!J171)</f>
        <v>0</v>
      </c>
      <c r="AC166" s="95">
        <f t="shared" si="43"/>
        <v>0</v>
      </c>
      <c r="AD166" s="87">
        <f>Feuil1!BI171</f>
        <v>0</v>
      </c>
      <c r="AE166" s="88">
        <f>IF(A166="","",Feuil1!K171)</f>
        <v>0</v>
      </c>
      <c r="AF166" s="95">
        <f t="shared" si="44"/>
        <v>0</v>
      </c>
      <c r="AG166" s="91">
        <f t="shared" si="33"/>
        <v>0</v>
      </c>
      <c r="AH166" s="85" t="str">
        <f>IF(Feuil1!L171=0,"",Feuil1!L171)</f>
        <v/>
      </c>
      <c r="AI166" s="97" t="e">
        <f t="shared" si="34"/>
        <v>#VALUE!</v>
      </c>
      <c r="AJ166" s="87">
        <f>IF(A166="","",Feuil1!M171)</f>
        <v>0</v>
      </c>
      <c r="AK166" s="88">
        <f>IF(A166="","",Feuil1!N171)</f>
        <v>0</v>
      </c>
      <c r="AL166" s="88">
        <f>IF(A166="","",Feuil1!O171)</f>
        <v>0</v>
      </c>
      <c r="AM166" s="88">
        <f>IF(A166="","",Feuil1!P171)</f>
        <v>0</v>
      </c>
      <c r="AN166" s="89">
        <f>IF(A166="","",Feuil1!Q171)</f>
        <v>0</v>
      </c>
      <c r="AO166" s="90" t="str">
        <f t="shared" si="45"/>
        <v/>
      </c>
      <c r="AP166" s="91" t="str">
        <f t="shared" si="46"/>
        <v/>
      </c>
      <c r="AQ166" s="92">
        <f>IF(C166="","",Feuil1!S171)</f>
        <v>0</v>
      </c>
      <c r="AR166" s="92">
        <f>IF(F166="","",Feuil1!T171)</f>
        <v>0</v>
      </c>
      <c r="AS166" s="93">
        <v>15840</v>
      </c>
      <c r="AT166" s="88">
        <f>+AVERAGE($AS$5:AS166)</f>
        <v>15160.154320987655</v>
      </c>
    </row>
    <row r="167" spans="1:46" s="6" customFormat="1" ht="12.75">
      <c r="A167" s="94">
        <f>IF(Feuil1!A172="","",Feuil1!A172)</f>
        <v>45089</v>
      </c>
      <c r="B167" s="87">
        <f>Feuil1!BA172</f>
        <v>0</v>
      </c>
      <c r="C167" s="88">
        <f>IF(A167="","",Feuil1!B172)</f>
        <v>0</v>
      </c>
      <c r="D167" s="95">
        <f t="shared" si="35"/>
        <v>0</v>
      </c>
      <c r="E167" s="87">
        <f>Feuil1!BB172</f>
        <v>0</v>
      </c>
      <c r="F167" s="88">
        <f>IF(A167="","",Feuil1!C172)</f>
        <v>0</v>
      </c>
      <c r="G167" s="95">
        <f t="shared" si="36"/>
        <v>0</v>
      </c>
      <c r="H167" s="87">
        <f>Feuil1!AZ172</f>
        <v>0</v>
      </c>
      <c r="I167" s="88">
        <f>IF(A167="","",Feuil1!D172)</f>
        <v>0</v>
      </c>
      <c r="J167" s="95">
        <f t="shared" si="37"/>
        <v>0</v>
      </c>
      <c r="K167" s="87">
        <f>Feuil1!BL172</f>
        <v>0</v>
      </c>
      <c r="L167" s="88">
        <f t="shared" si="32"/>
        <v>0</v>
      </c>
      <c r="M167" s="95">
        <f t="shared" si="38"/>
        <v>0</v>
      </c>
      <c r="N167" s="87">
        <f>Feuil1!BM172</f>
        <v>0</v>
      </c>
      <c r="O167" s="88">
        <f>IF(A167="","",Feuil1!F172)</f>
        <v>0</v>
      </c>
      <c r="P167" s="95">
        <f t="shared" si="39"/>
        <v>0</v>
      </c>
      <c r="Q167" s="87">
        <f>Feuil1!BE172</f>
        <v>0</v>
      </c>
      <c r="R167" s="88">
        <f>Feuil1!BG172</f>
        <v>0</v>
      </c>
      <c r="S167" s="88">
        <f>IF(A167="","",Feuil1!G172)</f>
        <v>0</v>
      </c>
      <c r="T167" s="96">
        <f t="shared" si="40"/>
        <v>0</v>
      </c>
      <c r="U167" s="87">
        <f>Feuil1!BC172</f>
        <v>0</v>
      </c>
      <c r="V167" s="88">
        <f>IF(A167="","",Feuil1!H172)</f>
        <v>0</v>
      </c>
      <c r="W167" s="95">
        <f t="shared" si="41"/>
        <v>0</v>
      </c>
      <c r="X167" s="87">
        <f>Feuil1!BK172</f>
        <v>0</v>
      </c>
      <c r="Y167" s="88">
        <f>IF(A167="","",Feuil1!I172)</f>
        <v>0</v>
      </c>
      <c r="Z167" s="95">
        <f t="shared" si="42"/>
        <v>0</v>
      </c>
      <c r="AA167" s="87">
        <f>Feuil1!BJ172</f>
        <v>0</v>
      </c>
      <c r="AB167" s="88">
        <f>IF(A167="","",Feuil1!J172)</f>
        <v>0</v>
      </c>
      <c r="AC167" s="95">
        <f t="shared" si="43"/>
        <v>0</v>
      </c>
      <c r="AD167" s="87">
        <f>Feuil1!BI172</f>
        <v>0</v>
      </c>
      <c r="AE167" s="88">
        <f>IF(A167="","",Feuil1!K172)</f>
        <v>0</v>
      </c>
      <c r="AF167" s="95">
        <f t="shared" si="44"/>
        <v>0</v>
      </c>
      <c r="AG167" s="91">
        <f t="shared" si="33"/>
        <v>0</v>
      </c>
      <c r="AH167" s="85" t="str">
        <f>IF(Feuil1!L172=0,"",Feuil1!L172)</f>
        <v/>
      </c>
      <c r="AI167" s="97" t="e">
        <f t="shared" si="34"/>
        <v>#VALUE!</v>
      </c>
      <c r="AJ167" s="87">
        <f>IF(A167="","",Feuil1!M172)</f>
        <v>0</v>
      </c>
      <c r="AK167" s="88">
        <f>IF(A167="","",Feuil1!N172)</f>
        <v>0</v>
      </c>
      <c r="AL167" s="88">
        <f>IF(A167="","",Feuil1!O172)</f>
        <v>0</v>
      </c>
      <c r="AM167" s="88">
        <f>IF(A167="","",Feuil1!P172)</f>
        <v>0</v>
      </c>
      <c r="AN167" s="89">
        <f>IF(A167="","",Feuil1!Q172)</f>
        <v>0</v>
      </c>
      <c r="AO167" s="90" t="str">
        <f t="shared" si="45"/>
        <v/>
      </c>
      <c r="AP167" s="91" t="str">
        <f t="shared" si="46"/>
        <v/>
      </c>
      <c r="AQ167" s="92">
        <f>IF(C167="","",Feuil1!S172)</f>
        <v>0</v>
      </c>
      <c r="AR167" s="92">
        <f>IF(F167="","",Feuil1!T172)</f>
        <v>0</v>
      </c>
      <c r="AS167" s="93">
        <v>14710</v>
      </c>
      <c r="AT167" s="88">
        <f>+AVERAGE($AS$5:AS167)</f>
        <v>15157.39263803681</v>
      </c>
    </row>
    <row r="168" spans="1:46" s="6" customFormat="1" ht="12.75">
      <c r="A168" s="94">
        <f>IF(Feuil1!A173="","",Feuil1!A173)</f>
        <v>45090</v>
      </c>
      <c r="B168" s="87">
        <f>Feuil1!BA173</f>
        <v>0</v>
      </c>
      <c r="C168" s="88">
        <f>IF(A168="","",Feuil1!B173)</f>
        <v>0</v>
      </c>
      <c r="D168" s="95">
        <f t="shared" si="35"/>
        <v>0</v>
      </c>
      <c r="E168" s="87">
        <f>Feuil1!BB173</f>
        <v>0</v>
      </c>
      <c r="F168" s="88">
        <f>IF(A168="","",Feuil1!C173)</f>
        <v>0</v>
      </c>
      <c r="G168" s="95">
        <f t="shared" si="36"/>
        <v>0</v>
      </c>
      <c r="H168" s="87">
        <f>Feuil1!AZ173</f>
        <v>0</v>
      </c>
      <c r="I168" s="88">
        <f>IF(A168="","",Feuil1!D173)</f>
        <v>0</v>
      </c>
      <c r="J168" s="95">
        <f t="shared" si="37"/>
        <v>0</v>
      </c>
      <c r="K168" s="87">
        <f>Feuil1!BL173</f>
        <v>0</v>
      </c>
      <c r="L168" s="88">
        <f t="shared" si="32"/>
        <v>0</v>
      </c>
      <c r="M168" s="95">
        <f t="shared" si="38"/>
        <v>0</v>
      </c>
      <c r="N168" s="87">
        <f>Feuil1!BM173</f>
        <v>0</v>
      </c>
      <c r="O168" s="88">
        <f>IF(A168="","",Feuil1!F173)</f>
        <v>0</v>
      </c>
      <c r="P168" s="95">
        <f t="shared" si="39"/>
        <v>0</v>
      </c>
      <c r="Q168" s="87">
        <f>Feuil1!BE173</f>
        <v>0</v>
      </c>
      <c r="R168" s="88">
        <f>Feuil1!BG173</f>
        <v>0</v>
      </c>
      <c r="S168" s="88">
        <f>IF(A168="","",Feuil1!G173)</f>
        <v>0</v>
      </c>
      <c r="T168" s="96">
        <f t="shared" si="40"/>
        <v>0</v>
      </c>
      <c r="U168" s="87">
        <f>Feuil1!BC173</f>
        <v>0</v>
      </c>
      <c r="V168" s="88">
        <f>IF(A168="","",Feuil1!H173)</f>
        <v>0</v>
      </c>
      <c r="W168" s="95">
        <f t="shared" si="41"/>
        <v>0</v>
      </c>
      <c r="X168" s="87">
        <f>Feuil1!BK173</f>
        <v>0</v>
      </c>
      <c r="Y168" s="88">
        <f>IF(A168="","",Feuil1!I173)</f>
        <v>0</v>
      </c>
      <c r="Z168" s="95">
        <f t="shared" si="42"/>
        <v>0</v>
      </c>
      <c r="AA168" s="87">
        <f>Feuil1!BJ173</f>
        <v>0</v>
      </c>
      <c r="AB168" s="88">
        <f>IF(A168="","",Feuil1!J173)</f>
        <v>0</v>
      </c>
      <c r="AC168" s="95">
        <f t="shared" si="43"/>
        <v>0</v>
      </c>
      <c r="AD168" s="87">
        <f>Feuil1!BI173</f>
        <v>0</v>
      </c>
      <c r="AE168" s="88">
        <f>IF(A168="","",Feuil1!K173)</f>
        <v>0</v>
      </c>
      <c r="AF168" s="95">
        <f t="shared" si="44"/>
        <v>0</v>
      </c>
      <c r="AG168" s="91">
        <f t="shared" si="33"/>
        <v>0</v>
      </c>
      <c r="AH168" s="85" t="str">
        <f>IF(Feuil1!L173=0,"",Feuil1!L173)</f>
        <v/>
      </c>
      <c r="AI168" s="97" t="e">
        <f t="shared" si="34"/>
        <v>#VALUE!</v>
      </c>
      <c r="AJ168" s="87">
        <f>IF(A168="","",Feuil1!M173)</f>
        <v>0</v>
      </c>
      <c r="AK168" s="88">
        <f>IF(A168="","",Feuil1!N173)</f>
        <v>0</v>
      </c>
      <c r="AL168" s="88">
        <f>IF(A168="","",Feuil1!O173)</f>
        <v>0</v>
      </c>
      <c r="AM168" s="88">
        <f>IF(A168="","",Feuil1!P173)</f>
        <v>0</v>
      </c>
      <c r="AN168" s="89">
        <f>IF(A168="","",Feuil1!Q173)</f>
        <v>0</v>
      </c>
      <c r="AO168" s="90" t="str">
        <f t="shared" si="45"/>
        <v/>
      </c>
      <c r="AP168" s="91" t="str">
        <f t="shared" si="46"/>
        <v/>
      </c>
      <c r="AQ168" s="92">
        <f>IF(C168="","",Feuil1!S173)</f>
        <v>0</v>
      </c>
      <c r="AR168" s="92">
        <f>IF(F168="","",Feuil1!T173)</f>
        <v>0</v>
      </c>
      <c r="AS168" s="93">
        <v>15760</v>
      </c>
      <c r="AT168" s="88">
        <f>+AVERAGE($AS$5:AS168)</f>
        <v>15161.067073170732</v>
      </c>
    </row>
    <row r="169" spans="1:46" s="6" customFormat="1" ht="12.75">
      <c r="A169" s="94">
        <f>IF(Feuil1!A174="","",Feuil1!A174)</f>
        <v>45091</v>
      </c>
      <c r="B169" s="87">
        <f>Feuil1!BA174</f>
        <v>0</v>
      </c>
      <c r="C169" s="88">
        <f>IF(A169="","",Feuil1!B174)</f>
        <v>0</v>
      </c>
      <c r="D169" s="95">
        <f t="shared" si="35"/>
        <v>0</v>
      </c>
      <c r="E169" s="87">
        <f>Feuil1!BB174</f>
        <v>0</v>
      </c>
      <c r="F169" s="88">
        <f>IF(A169="","",Feuil1!C174)</f>
        <v>0</v>
      </c>
      <c r="G169" s="95">
        <f t="shared" si="36"/>
        <v>0</v>
      </c>
      <c r="H169" s="87">
        <f>Feuil1!AZ174</f>
        <v>0</v>
      </c>
      <c r="I169" s="88">
        <f>IF(A169="","",Feuil1!D174)</f>
        <v>0</v>
      </c>
      <c r="J169" s="95">
        <f t="shared" si="37"/>
        <v>0</v>
      </c>
      <c r="K169" s="87">
        <f>Feuil1!BL174</f>
        <v>0</v>
      </c>
      <c r="L169" s="88">
        <f t="shared" si="32"/>
        <v>0</v>
      </c>
      <c r="M169" s="95">
        <f t="shared" si="38"/>
        <v>0</v>
      </c>
      <c r="N169" s="87">
        <f>Feuil1!BM174</f>
        <v>0</v>
      </c>
      <c r="O169" s="88">
        <f>IF(A169="","",Feuil1!F174)</f>
        <v>0</v>
      </c>
      <c r="P169" s="95">
        <f t="shared" si="39"/>
        <v>0</v>
      </c>
      <c r="Q169" s="87">
        <f>Feuil1!BE174</f>
        <v>0</v>
      </c>
      <c r="R169" s="88">
        <f>Feuil1!BG174</f>
        <v>0</v>
      </c>
      <c r="S169" s="88">
        <f>IF(A169="","",Feuil1!G174)</f>
        <v>0</v>
      </c>
      <c r="T169" s="96">
        <f t="shared" si="40"/>
        <v>0</v>
      </c>
      <c r="U169" s="87">
        <f>Feuil1!BC174</f>
        <v>0</v>
      </c>
      <c r="V169" s="88">
        <f>IF(A169="","",Feuil1!H174)</f>
        <v>0</v>
      </c>
      <c r="W169" s="95">
        <f t="shared" si="41"/>
        <v>0</v>
      </c>
      <c r="X169" s="87">
        <f>Feuil1!BK174</f>
        <v>0</v>
      </c>
      <c r="Y169" s="88">
        <f>IF(A169="","",Feuil1!I174)</f>
        <v>0</v>
      </c>
      <c r="Z169" s="95">
        <f t="shared" si="42"/>
        <v>0</v>
      </c>
      <c r="AA169" s="87">
        <f>Feuil1!BJ174</f>
        <v>0</v>
      </c>
      <c r="AB169" s="88">
        <f>IF(A169="","",Feuil1!J174)</f>
        <v>0</v>
      </c>
      <c r="AC169" s="95">
        <f t="shared" si="43"/>
        <v>0</v>
      </c>
      <c r="AD169" s="87">
        <f>Feuil1!BI174</f>
        <v>0</v>
      </c>
      <c r="AE169" s="88">
        <f>IF(A169="","",Feuil1!K174)</f>
        <v>0</v>
      </c>
      <c r="AF169" s="95">
        <f t="shared" si="44"/>
        <v>0</v>
      </c>
      <c r="AG169" s="91">
        <f t="shared" si="33"/>
        <v>0</v>
      </c>
      <c r="AH169" s="85" t="str">
        <f>IF(Feuil1!L174=0,"",Feuil1!L174)</f>
        <v/>
      </c>
      <c r="AI169" s="97" t="e">
        <f t="shared" si="34"/>
        <v>#VALUE!</v>
      </c>
      <c r="AJ169" s="87">
        <f>IF(A169="","",Feuil1!M174)</f>
        <v>0</v>
      </c>
      <c r="AK169" s="88">
        <f>IF(A169="","",Feuil1!N174)</f>
        <v>0</v>
      </c>
      <c r="AL169" s="88">
        <f>IF(A169="","",Feuil1!O174)</f>
        <v>0</v>
      </c>
      <c r="AM169" s="88">
        <f>IF(A169="","",Feuil1!P174)</f>
        <v>0</v>
      </c>
      <c r="AN169" s="89">
        <f>IF(A169="","",Feuil1!Q174)</f>
        <v>0</v>
      </c>
      <c r="AO169" s="90" t="str">
        <f t="shared" si="45"/>
        <v/>
      </c>
      <c r="AP169" s="91" t="str">
        <f t="shared" si="46"/>
        <v/>
      </c>
      <c r="AQ169" s="92">
        <f>IF(C169="","",Feuil1!S174)</f>
        <v>0</v>
      </c>
      <c r="AR169" s="92">
        <f>IF(F169="","",Feuil1!T174)</f>
        <v>0</v>
      </c>
      <c r="AS169" s="93">
        <v>17080</v>
      </c>
      <c r="AT169" s="88">
        <f>+AVERAGE($AS$5:AS169)</f>
        <v>15172.69696969697</v>
      </c>
    </row>
    <row r="170" spans="1:46" s="6" customFormat="1" ht="12.75">
      <c r="A170" s="94">
        <f>IF(Feuil1!A175="","",Feuil1!A175)</f>
        <v>45092</v>
      </c>
      <c r="B170" s="87">
        <f>Feuil1!BA175</f>
        <v>0</v>
      </c>
      <c r="C170" s="88">
        <f>IF(A170="","",Feuil1!B175)</f>
        <v>0</v>
      </c>
      <c r="D170" s="95">
        <f t="shared" si="35"/>
        <v>0</v>
      </c>
      <c r="E170" s="87">
        <f>Feuil1!BB175</f>
        <v>0</v>
      </c>
      <c r="F170" s="88">
        <f>IF(A170="","",Feuil1!C175)</f>
        <v>0</v>
      </c>
      <c r="G170" s="95">
        <f t="shared" si="36"/>
        <v>0</v>
      </c>
      <c r="H170" s="87">
        <f>Feuil1!AZ175</f>
        <v>0</v>
      </c>
      <c r="I170" s="88">
        <f>IF(A170="","",Feuil1!D175)</f>
        <v>0</v>
      </c>
      <c r="J170" s="95">
        <f t="shared" si="37"/>
        <v>0</v>
      </c>
      <c r="K170" s="87">
        <f>Feuil1!BL175</f>
        <v>0</v>
      </c>
      <c r="L170" s="88">
        <f t="shared" si="32"/>
        <v>0</v>
      </c>
      <c r="M170" s="95">
        <f t="shared" si="38"/>
        <v>0</v>
      </c>
      <c r="N170" s="87">
        <f>Feuil1!BM175</f>
        <v>0</v>
      </c>
      <c r="O170" s="88">
        <f>IF(A170="","",Feuil1!F175)</f>
        <v>0</v>
      </c>
      <c r="P170" s="95">
        <f t="shared" si="39"/>
        <v>0</v>
      </c>
      <c r="Q170" s="87">
        <f>Feuil1!BE175</f>
        <v>0</v>
      </c>
      <c r="R170" s="88">
        <f>Feuil1!BG175</f>
        <v>0</v>
      </c>
      <c r="S170" s="88">
        <f>IF(A170="","",Feuil1!G175)</f>
        <v>0</v>
      </c>
      <c r="T170" s="96">
        <f t="shared" si="40"/>
        <v>0</v>
      </c>
      <c r="U170" s="87">
        <f>Feuil1!BC175</f>
        <v>0</v>
      </c>
      <c r="V170" s="88">
        <f>IF(A170="","",Feuil1!H175)</f>
        <v>0</v>
      </c>
      <c r="W170" s="95">
        <f t="shared" si="41"/>
        <v>0</v>
      </c>
      <c r="X170" s="87">
        <f>Feuil1!BK175</f>
        <v>0</v>
      </c>
      <c r="Y170" s="88">
        <f>IF(A170="","",Feuil1!I175)</f>
        <v>0</v>
      </c>
      <c r="Z170" s="95">
        <f t="shared" si="42"/>
        <v>0</v>
      </c>
      <c r="AA170" s="87">
        <f>Feuil1!BJ175</f>
        <v>0</v>
      </c>
      <c r="AB170" s="88">
        <f>IF(A170="","",Feuil1!J175)</f>
        <v>0</v>
      </c>
      <c r="AC170" s="95">
        <f t="shared" si="43"/>
        <v>0</v>
      </c>
      <c r="AD170" s="87">
        <f>Feuil1!BI175</f>
        <v>0</v>
      </c>
      <c r="AE170" s="88">
        <f>IF(A170="","",Feuil1!K175)</f>
        <v>0</v>
      </c>
      <c r="AF170" s="95">
        <f t="shared" si="44"/>
        <v>0</v>
      </c>
      <c r="AG170" s="91">
        <f t="shared" si="33"/>
        <v>0</v>
      </c>
      <c r="AH170" s="85" t="str">
        <f>IF(Feuil1!L175=0,"",Feuil1!L175)</f>
        <v/>
      </c>
      <c r="AI170" s="97" t="e">
        <f t="shared" si="34"/>
        <v>#VALUE!</v>
      </c>
      <c r="AJ170" s="87">
        <f>IF(A170="","",Feuil1!M175)</f>
        <v>0</v>
      </c>
      <c r="AK170" s="88">
        <f>IF(A170="","",Feuil1!N175)</f>
        <v>0</v>
      </c>
      <c r="AL170" s="88">
        <f>IF(A170="","",Feuil1!O175)</f>
        <v>0</v>
      </c>
      <c r="AM170" s="88">
        <f>IF(A170="","",Feuil1!P175)</f>
        <v>0</v>
      </c>
      <c r="AN170" s="89">
        <f>IF(A170="","",Feuil1!Q175)</f>
        <v>0</v>
      </c>
      <c r="AO170" s="90" t="str">
        <f t="shared" si="45"/>
        <v/>
      </c>
      <c r="AP170" s="91" t="str">
        <f t="shared" si="46"/>
        <v/>
      </c>
      <c r="AQ170" s="92">
        <f>IF(C170="","",Feuil1!S175)</f>
        <v>0</v>
      </c>
      <c r="AR170" s="92">
        <f>IF(F170="","",Feuil1!T175)</f>
        <v>0</v>
      </c>
      <c r="AS170" s="93">
        <v>18190</v>
      </c>
      <c r="AT170" s="88">
        <f>+AVERAGE($AS$5:AS170)</f>
        <v>15190.873493975903</v>
      </c>
    </row>
    <row r="171" spans="1:46" s="6" customFormat="1" ht="12.75">
      <c r="A171" s="94">
        <f>IF(Feuil1!A176="","",Feuil1!A176)</f>
        <v>45093</v>
      </c>
      <c r="B171" s="87">
        <f>Feuil1!BA176</f>
        <v>0</v>
      </c>
      <c r="C171" s="88">
        <f>IF(A171="","",Feuil1!B176)</f>
        <v>0</v>
      </c>
      <c r="D171" s="95">
        <f t="shared" si="35"/>
        <v>0</v>
      </c>
      <c r="E171" s="87">
        <f>Feuil1!BB176</f>
        <v>0</v>
      </c>
      <c r="F171" s="88">
        <f>IF(A171="","",Feuil1!C176)</f>
        <v>0</v>
      </c>
      <c r="G171" s="95">
        <f t="shared" si="36"/>
        <v>0</v>
      </c>
      <c r="H171" s="87">
        <f>Feuil1!AZ176</f>
        <v>0</v>
      </c>
      <c r="I171" s="88">
        <f>IF(A171="","",Feuil1!D176)</f>
        <v>0</v>
      </c>
      <c r="J171" s="95">
        <f t="shared" si="37"/>
        <v>0</v>
      </c>
      <c r="K171" s="87">
        <f>Feuil1!BL176</f>
        <v>0</v>
      </c>
      <c r="L171" s="88">
        <f t="shared" si="32"/>
        <v>0</v>
      </c>
      <c r="M171" s="95">
        <f t="shared" si="38"/>
        <v>0</v>
      </c>
      <c r="N171" s="87">
        <f>Feuil1!BM176</f>
        <v>0</v>
      </c>
      <c r="O171" s="88">
        <f>IF(A171="","",Feuil1!F176)</f>
        <v>0</v>
      </c>
      <c r="P171" s="95">
        <f t="shared" si="39"/>
        <v>0</v>
      </c>
      <c r="Q171" s="87">
        <f>Feuil1!BE176</f>
        <v>0</v>
      </c>
      <c r="R171" s="88">
        <f>Feuil1!BG176</f>
        <v>0</v>
      </c>
      <c r="S171" s="88">
        <f>IF(A171="","",Feuil1!G176)</f>
        <v>0</v>
      </c>
      <c r="T171" s="96">
        <f t="shared" si="40"/>
        <v>0</v>
      </c>
      <c r="U171" s="87">
        <f>Feuil1!BC176</f>
        <v>0</v>
      </c>
      <c r="V171" s="88">
        <f>IF(A171="","",Feuil1!H176)</f>
        <v>0</v>
      </c>
      <c r="W171" s="95">
        <f t="shared" si="41"/>
        <v>0</v>
      </c>
      <c r="X171" s="87">
        <f>Feuil1!BK176</f>
        <v>0</v>
      </c>
      <c r="Y171" s="88">
        <f>IF(A171="","",Feuil1!I176)</f>
        <v>0</v>
      </c>
      <c r="Z171" s="95">
        <f t="shared" si="42"/>
        <v>0</v>
      </c>
      <c r="AA171" s="87">
        <f>Feuil1!BJ176</f>
        <v>0</v>
      </c>
      <c r="AB171" s="88">
        <f>IF(A171="","",Feuil1!J176)</f>
        <v>0</v>
      </c>
      <c r="AC171" s="95">
        <f t="shared" si="43"/>
        <v>0</v>
      </c>
      <c r="AD171" s="87">
        <f>Feuil1!BI176</f>
        <v>0</v>
      </c>
      <c r="AE171" s="88">
        <f>IF(A171="","",Feuil1!K176)</f>
        <v>0</v>
      </c>
      <c r="AF171" s="95">
        <f t="shared" si="44"/>
        <v>0</v>
      </c>
      <c r="AG171" s="91">
        <f t="shared" si="33"/>
        <v>0</v>
      </c>
      <c r="AH171" s="85" t="str">
        <f>IF(Feuil1!L176=0,"",Feuil1!L176)</f>
        <v/>
      </c>
      <c r="AI171" s="97" t="e">
        <f t="shared" si="34"/>
        <v>#VALUE!</v>
      </c>
      <c r="AJ171" s="87">
        <f>IF(A171="","",Feuil1!M176)</f>
        <v>0</v>
      </c>
      <c r="AK171" s="88">
        <f>IF(A171="","",Feuil1!N176)</f>
        <v>0</v>
      </c>
      <c r="AL171" s="88">
        <f>IF(A171="","",Feuil1!O176)</f>
        <v>0</v>
      </c>
      <c r="AM171" s="88">
        <f>IF(A171="","",Feuil1!P176)</f>
        <v>0</v>
      </c>
      <c r="AN171" s="89">
        <f>IF(A171="","",Feuil1!Q176)</f>
        <v>0</v>
      </c>
      <c r="AO171" s="90" t="str">
        <f t="shared" si="45"/>
        <v/>
      </c>
      <c r="AP171" s="91" t="str">
        <f t="shared" si="46"/>
        <v/>
      </c>
      <c r="AQ171" s="92">
        <f>IF(C171="","",Feuil1!S176)</f>
        <v>0</v>
      </c>
      <c r="AR171" s="92">
        <f>IF(F171="","",Feuil1!T176)</f>
        <v>0</v>
      </c>
      <c r="AS171" s="93">
        <v>17820</v>
      </c>
      <c r="AT171" s="88">
        <f>+AVERAGE($AS$5:AS171)</f>
        <v>15206.616766467067</v>
      </c>
    </row>
    <row r="172" spans="1:46" s="6" customFormat="1" ht="12.75">
      <c r="A172" s="94">
        <f>IF(Feuil1!A177="","",Feuil1!A177)</f>
        <v>45094</v>
      </c>
      <c r="B172" s="87">
        <f>Feuil1!BA177</f>
        <v>0</v>
      </c>
      <c r="C172" s="88">
        <f>IF(A172="","",Feuil1!B177)</f>
        <v>0</v>
      </c>
      <c r="D172" s="95">
        <f t="shared" si="35"/>
        <v>0</v>
      </c>
      <c r="E172" s="87">
        <f>Feuil1!BB177</f>
        <v>0</v>
      </c>
      <c r="F172" s="88">
        <f>IF(A172="","",Feuil1!C177)</f>
        <v>0</v>
      </c>
      <c r="G172" s="95">
        <f t="shared" si="36"/>
        <v>0</v>
      </c>
      <c r="H172" s="87">
        <f>Feuil1!AZ177</f>
        <v>0</v>
      </c>
      <c r="I172" s="88">
        <f>IF(A172="","",Feuil1!D177)</f>
        <v>0</v>
      </c>
      <c r="J172" s="95">
        <f t="shared" si="37"/>
        <v>0</v>
      </c>
      <c r="K172" s="87">
        <f>Feuil1!BL177</f>
        <v>0</v>
      </c>
      <c r="L172" s="88">
        <f t="shared" si="32"/>
        <v>0</v>
      </c>
      <c r="M172" s="95">
        <f t="shared" si="38"/>
        <v>0</v>
      </c>
      <c r="N172" s="87">
        <f>Feuil1!BM177</f>
        <v>0</v>
      </c>
      <c r="O172" s="88">
        <f>IF(A172="","",Feuil1!F177)</f>
        <v>0</v>
      </c>
      <c r="P172" s="95">
        <f t="shared" si="39"/>
        <v>0</v>
      </c>
      <c r="Q172" s="87">
        <f>Feuil1!BE177</f>
        <v>0</v>
      </c>
      <c r="R172" s="88">
        <f>Feuil1!BG177</f>
        <v>0</v>
      </c>
      <c r="S172" s="88">
        <f>IF(A172="","",Feuil1!G177)</f>
        <v>0</v>
      </c>
      <c r="T172" s="96">
        <f t="shared" si="40"/>
        <v>0</v>
      </c>
      <c r="U172" s="87">
        <f>Feuil1!BC177</f>
        <v>0</v>
      </c>
      <c r="V172" s="88">
        <f>IF(A172="","",Feuil1!H177)</f>
        <v>0</v>
      </c>
      <c r="W172" s="95">
        <f t="shared" si="41"/>
        <v>0</v>
      </c>
      <c r="X172" s="87">
        <f>Feuil1!BK177</f>
        <v>0</v>
      </c>
      <c r="Y172" s="88">
        <f>IF(A172="","",Feuil1!I177)</f>
        <v>0</v>
      </c>
      <c r="Z172" s="95">
        <f t="shared" si="42"/>
        <v>0</v>
      </c>
      <c r="AA172" s="87">
        <f>Feuil1!BJ177</f>
        <v>0</v>
      </c>
      <c r="AB172" s="88">
        <f>IF(A172="","",Feuil1!J177)</f>
        <v>0</v>
      </c>
      <c r="AC172" s="95">
        <f t="shared" si="43"/>
        <v>0</v>
      </c>
      <c r="AD172" s="87">
        <f>Feuil1!BI177</f>
        <v>0</v>
      </c>
      <c r="AE172" s="88">
        <f>IF(A172="","",Feuil1!K177)</f>
        <v>0</v>
      </c>
      <c r="AF172" s="95">
        <f t="shared" si="44"/>
        <v>0</v>
      </c>
      <c r="AG172" s="91">
        <f t="shared" si="33"/>
        <v>0</v>
      </c>
      <c r="AH172" s="85" t="str">
        <f>IF(Feuil1!L177=0,"",Feuil1!L177)</f>
        <v/>
      </c>
      <c r="AI172" s="97" t="e">
        <f t="shared" si="34"/>
        <v>#VALUE!</v>
      </c>
      <c r="AJ172" s="87">
        <f>IF(A172="","",Feuil1!M177)</f>
        <v>0</v>
      </c>
      <c r="AK172" s="88">
        <f>IF(A172="","",Feuil1!N177)</f>
        <v>0</v>
      </c>
      <c r="AL172" s="88">
        <f>IF(A172="","",Feuil1!O177)</f>
        <v>0</v>
      </c>
      <c r="AM172" s="88">
        <f>IF(A172="","",Feuil1!P177)</f>
        <v>0</v>
      </c>
      <c r="AN172" s="89">
        <f>IF(A172="","",Feuil1!Q177)</f>
        <v>0</v>
      </c>
      <c r="AO172" s="90" t="str">
        <f t="shared" si="45"/>
        <v/>
      </c>
      <c r="AP172" s="91" t="str">
        <f t="shared" si="46"/>
        <v/>
      </c>
      <c r="AQ172" s="92">
        <f>IF(C172="","",Feuil1!S177)</f>
        <v>0</v>
      </c>
      <c r="AR172" s="92">
        <f>IF(F172="","",Feuil1!T177)</f>
        <v>0</v>
      </c>
      <c r="AS172" s="93">
        <v>17510</v>
      </c>
      <c r="AT172" s="88">
        <f>+AVERAGE($AS$5:AS172)</f>
        <v>15220.327380952382</v>
      </c>
    </row>
    <row r="173" spans="1:46" s="6" customFormat="1" ht="12.75">
      <c r="A173" s="94">
        <f>IF(Feuil1!A178="","",Feuil1!A178)</f>
        <v>45095</v>
      </c>
      <c r="B173" s="87">
        <f>Feuil1!BA178</f>
        <v>0</v>
      </c>
      <c r="C173" s="88">
        <f>IF(A173="","",Feuil1!B178)</f>
        <v>0</v>
      </c>
      <c r="D173" s="95">
        <f t="shared" si="35"/>
        <v>0</v>
      </c>
      <c r="E173" s="87">
        <f>Feuil1!BB178</f>
        <v>0</v>
      </c>
      <c r="F173" s="88">
        <f>IF(A173="","",Feuil1!C178)</f>
        <v>0</v>
      </c>
      <c r="G173" s="95">
        <f t="shared" si="36"/>
        <v>0</v>
      </c>
      <c r="H173" s="87">
        <f>Feuil1!AZ178</f>
        <v>0</v>
      </c>
      <c r="I173" s="88">
        <f>IF(A173="","",Feuil1!D178)</f>
        <v>0</v>
      </c>
      <c r="J173" s="95">
        <f t="shared" si="37"/>
        <v>0</v>
      </c>
      <c r="K173" s="87">
        <f>Feuil1!BL178</f>
        <v>0</v>
      </c>
      <c r="L173" s="88">
        <f t="shared" si="32"/>
        <v>0</v>
      </c>
      <c r="M173" s="95">
        <f t="shared" si="38"/>
        <v>0</v>
      </c>
      <c r="N173" s="87">
        <f>Feuil1!BM178</f>
        <v>0</v>
      </c>
      <c r="O173" s="88">
        <f>IF(A173="","",Feuil1!F178)</f>
        <v>0</v>
      </c>
      <c r="P173" s="95">
        <f t="shared" si="39"/>
        <v>0</v>
      </c>
      <c r="Q173" s="87">
        <f>Feuil1!BE178</f>
        <v>0</v>
      </c>
      <c r="R173" s="88">
        <f>Feuil1!BG178</f>
        <v>0</v>
      </c>
      <c r="S173" s="88">
        <f>IF(A173="","",Feuil1!G178)</f>
        <v>0</v>
      </c>
      <c r="T173" s="96">
        <f t="shared" si="40"/>
        <v>0</v>
      </c>
      <c r="U173" s="87">
        <f>Feuil1!BC178</f>
        <v>0</v>
      </c>
      <c r="V173" s="88">
        <f>IF(A173="","",Feuil1!H178)</f>
        <v>0</v>
      </c>
      <c r="W173" s="95">
        <f t="shared" si="41"/>
        <v>0</v>
      </c>
      <c r="X173" s="87">
        <f>Feuil1!BK178</f>
        <v>0</v>
      </c>
      <c r="Y173" s="88">
        <f>IF(A173="","",Feuil1!I178)</f>
        <v>0</v>
      </c>
      <c r="Z173" s="95">
        <f t="shared" si="42"/>
        <v>0</v>
      </c>
      <c r="AA173" s="87">
        <f>Feuil1!BJ178</f>
        <v>0</v>
      </c>
      <c r="AB173" s="88">
        <f>IF(A173="","",Feuil1!J178)</f>
        <v>0</v>
      </c>
      <c r="AC173" s="95">
        <f t="shared" si="43"/>
        <v>0</v>
      </c>
      <c r="AD173" s="87">
        <f>Feuil1!BI178</f>
        <v>0</v>
      </c>
      <c r="AE173" s="88">
        <f>IF(A173="","",Feuil1!K178)</f>
        <v>0</v>
      </c>
      <c r="AF173" s="95">
        <f t="shared" si="44"/>
        <v>0</v>
      </c>
      <c r="AG173" s="91">
        <f t="shared" si="33"/>
        <v>0</v>
      </c>
      <c r="AH173" s="85" t="str">
        <f>IF(Feuil1!L178=0,"",Feuil1!L178)</f>
        <v/>
      </c>
      <c r="AI173" s="97" t="e">
        <f t="shared" si="34"/>
        <v>#VALUE!</v>
      </c>
      <c r="AJ173" s="87">
        <f>IF(A173="","",Feuil1!M178)</f>
        <v>0</v>
      </c>
      <c r="AK173" s="88">
        <f>IF(A173="","",Feuil1!N178)</f>
        <v>0</v>
      </c>
      <c r="AL173" s="88">
        <f>IF(A173="","",Feuil1!O178)</f>
        <v>0</v>
      </c>
      <c r="AM173" s="88">
        <f>IF(A173="","",Feuil1!P178)</f>
        <v>0</v>
      </c>
      <c r="AN173" s="89">
        <f>IF(A173="","",Feuil1!Q178)</f>
        <v>0</v>
      </c>
      <c r="AO173" s="90" t="str">
        <f t="shared" si="45"/>
        <v/>
      </c>
      <c r="AP173" s="91" t="str">
        <f t="shared" si="46"/>
        <v/>
      </c>
      <c r="AQ173" s="92">
        <f>IF(C173="","",Feuil1!S178)</f>
        <v>0</v>
      </c>
      <c r="AR173" s="92">
        <f>IF(F173="","",Feuil1!T178)</f>
        <v>0</v>
      </c>
      <c r="AS173" s="93">
        <v>17310</v>
      </c>
      <c r="AT173" s="88">
        <f>+AVERAGE($AS$5:AS173)</f>
        <v>15232.692307692309</v>
      </c>
    </row>
    <row r="174" spans="1:46" s="6" customFormat="1" ht="12.75">
      <c r="A174" s="94">
        <f>IF(Feuil1!A179="","",Feuil1!A179)</f>
        <v>45096</v>
      </c>
      <c r="B174" s="87">
        <f>Feuil1!BA179</f>
        <v>0</v>
      </c>
      <c r="C174" s="88">
        <f>IF(A174="","",Feuil1!B179)</f>
        <v>0</v>
      </c>
      <c r="D174" s="95">
        <f t="shared" si="35"/>
        <v>0</v>
      </c>
      <c r="E174" s="87">
        <f>Feuil1!BB179</f>
        <v>0</v>
      </c>
      <c r="F174" s="88">
        <f>IF(A174="","",Feuil1!C179)</f>
        <v>0</v>
      </c>
      <c r="G174" s="95">
        <f t="shared" si="36"/>
        <v>0</v>
      </c>
      <c r="H174" s="87">
        <f>Feuil1!AZ179</f>
        <v>0</v>
      </c>
      <c r="I174" s="88">
        <f>IF(A174="","",Feuil1!D179)</f>
        <v>0</v>
      </c>
      <c r="J174" s="95">
        <f t="shared" si="37"/>
        <v>0</v>
      </c>
      <c r="K174" s="87">
        <f>Feuil1!BL179</f>
        <v>0</v>
      </c>
      <c r="L174" s="88">
        <f t="shared" si="32"/>
        <v>0</v>
      </c>
      <c r="M174" s="95">
        <f t="shared" si="38"/>
        <v>0</v>
      </c>
      <c r="N174" s="87">
        <f>Feuil1!BM179</f>
        <v>0</v>
      </c>
      <c r="O174" s="88">
        <f>IF(A174="","",Feuil1!F179)</f>
        <v>0</v>
      </c>
      <c r="P174" s="95">
        <f t="shared" si="39"/>
        <v>0</v>
      </c>
      <c r="Q174" s="87">
        <f>Feuil1!BE179</f>
        <v>0</v>
      </c>
      <c r="R174" s="88">
        <f>Feuil1!BG179</f>
        <v>0</v>
      </c>
      <c r="S174" s="88">
        <f>IF(A174="","",Feuil1!G179)</f>
        <v>0</v>
      </c>
      <c r="T174" s="96">
        <f t="shared" si="40"/>
        <v>0</v>
      </c>
      <c r="U174" s="87">
        <f>Feuil1!BC179</f>
        <v>0</v>
      </c>
      <c r="V174" s="88">
        <f>IF(A174="","",Feuil1!H179)</f>
        <v>0</v>
      </c>
      <c r="W174" s="95">
        <f t="shared" si="41"/>
        <v>0</v>
      </c>
      <c r="X174" s="87">
        <f>Feuil1!BK179</f>
        <v>0</v>
      </c>
      <c r="Y174" s="88">
        <f>IF(A174="","",Feuil1!I179)</f>
        <v>0</v>
      </c>
      <c r="Z174" s="95">
        <f t="shared" si="42"/>
        <v>0</v>
      </c>
      <c r="AA174" s="87">
        <f>Feuil1!BJ179</f>
        <v>0</v>
      </c>
      <c r="AB174" s="88">
        <f>IF(A174="","",Feuil1!J179)</f>
        <v>0</v>
      </c>
      <c r="AC174" s="95">
        <f t="shared" si="43"/>
        <v>0</v>
      </c>
      <c r="AD174" s="87">
        <f>Feuil1!BI179</f>
        <v>0</v>
      </c>
      <c r="AE174" s="88">
        <f>IF(A174="","",Feuil1!K179)</f>
        <v>0</v>
      </c>
      <c r="AF174" s="95">
        <f t="shared" si="44"/>
        <v>0</v>
      </c>
      <c r="AG174" s="91">
        <f t="shared" si="33"/>
        <v>0</v>
      </c>
      <c r="AH174" s="85" t="str">
        <f>IF(Feuil1!L179=0,"",Feuil1!L179)</f>
        <v/>
      </c>
      <c r="AI174" s="97" t="e">
        <f t="shared" si="34"/>
        <v>#VALUE!</v>
      </c>
      <c r="AJ174" s="87">
        <f>IF(A174="","",Feuil1!M179)</f>
        <v>0</v>
      </c>
      <c r="AK174" s="88">
        <f>IF(A174="","",Feuil1!N179)</f>
        <v>0</v>
      </c>
      <c r="AL174" s="88">
        <f>IF(A174="","",Feuil1!O179)</f>
        <v>0</v>
      </c>
      <c r="AM174" s="88">
        <f>IF(A174="","",Feuil1!P179)</f>
        <v>0</v>
      </c>
      <c r="AN174" s="89">
        <f>IF(A174="","",Feuil1!Q179)</f>
        <v>0</v>
      </c>
      <c r="AO174" s="90" t="str">
        <f t="shared" si="45"/>
        <v/>
      </c>
      <c r="AP174" s="91" t="str">
        <f t="shared" si="46"/>
        <v/>
      </c>
      <c r="AQ174" s="92">
        <f>IF(C174="","",Feuil1!S179)</f>
        <v>0</v>
      </c>
      <c r="AR174" s="92">
        <f>IF(F174="","",Feuil1!T179)</f>
        <v>0</v>
      </c>
      <c r="AS174" s="93">
        <v>15280</v>
      </c>
      <c r="AT174" s="88">
        <f>+AVERAGE($AS$5:AS174)</f>
        <v>15232.970588235294</v>
      </c>
    </row>
    <row r="175" spans="1:46" s="6" customFormat="1" ht="12.75">
      <c r="A175" s="94">
        <f>IF(Feuil1!A180="","",Feuil1!A180)</f>
        <v>45097</v>
      </c>
      <c r="B175" s="87">
        <f>Feuil1!BA180</f>
        <v>0</v>
      </c>
      <c r="C175" s="88">
        <f>IF(A175="","",Feuil1!B180)</f>
        <v>0</v>
      </c>
      <c r="D175" s="95">
        <f t="shared" si="35"/>
        <v>0</v>
      </c>
      <c r="E175" s="87">
        <f>Feuil1!BB180</f>
        <v>0</v>
      </c>
      <c r="F175" s="88">
        <f>IF(A175="","",Feuil1!C180)</f>
        <v>0</v>
      </c>
      <c r="G175" s="95">
        <f t="shared" si="36"/>
        <v>0</v>
      </c>
      <c r="H175" s="87">
        <f>Feuil1!AZ180</f>
        <v>0</v>
      </c>
      <c r="I175" s="88">
        <f>IF(A175="","",Feuil1!D180)</f>
        <v>0</v>
      </c>
      <c r="J175" s="95">
        <f t="shared" si="37"/>
        <v>0</v>
      </c>
      <c r="K175" s="87">
        <f>Feuil1!BL180</f>
        <v>0</v>
      </c>
      <c r="L175" s="88">
        <f t="shared" si="32"/>
        <v>0</v>
      </c>
      <c r="M175" s="95">
        <f t="shared" si="38"/>
        <v>0</v>
      </c>
      <c r="N175" s="87">
        <f>Feuil1!BM180</f>
        <v>0</v>
      </c>
      <c r="O175" s="88">
        <f>IF(A175="","",Feuil1!F180)</f>
        <v>0</v>
      </c>
      <c r="P175" s="95">
        <f t="shared" si="39"/>
        <v>0</v>
      </c>
      <c r="Q175" s="87">
        <f>Feuil1!BE180</f>
        <v>0</v>
      </c>
      <c r="R175" s="88">
        <f>Feuil1!BG180</f>
        <v>0</v>
      </c>
      <c r="S175" s="88">
        <f>IF(A175="","",Feuil1!G180)</f>
        <v>0</v>
      </c>
      <c r="T175" s="96">
        <f t="shared" si="40"/>
        <v>0</v>
      </c>
      <c r="U175" s="87">
        <f>Feuil1!BC180</f>
        <v>0</v>
      </c>
      <c r="V175" s="88">
        <f>IF(A175="","",Feuil1!H180)</f>
        <v>0</v>
      </c>
      <c r="W175" s="95">
        <f t="shared" si="41"/>
        <v>0</v>
      </c>
      <c r="X175" s="87">
        <f>Feuil1!BK180</f>
        <v>0</v>
      </c>
      <c r="Y175" s="88">
        <f>IF(A175="","",Feuil1!I180)</f>
        <v>0</v>
      </c>
      <c r="Z175" s="95">
        <f t="shared" si="42"/>
        <v>0</v>
      </c>
      <c r="AA175" s="87">
        <f>Feuil1!BJ180</f>
        <v>0</v>
      </c>
      <c r="AB175" s="88">
        <f>IF(A175="","",Feuil1!J180)</f>
        <v>0</v>
      </c>
      <c r="AC175" s="95">
        <f t="shared" si="43"/>
        <v>0</v>
      </c>
      <c r="AD175" s="87">
        <f>Feuil1!BI180</f>
        <v>0</v>
      </c>
      <c r="AE175" s="88">
        <f>IF(A175="","",Feuil1!K180)</f>
        <v>0</v>
      </c>
      <c r="AF175" s="95">
        <f t="shared" si="44"/>
        <v>0</v>
      </c>
      <c r="AG175" s="91">
        <f t="shared" si="33"/>
        <v>0</v>
      </c>
      <c r="AH175" s="85" t="str">
        <f>IF(Feuil1!L180=0,"",Feuil1!L180)</f>
        <v/>
      </c>
      <c r="AI175" s="97" t="e">
        <f t="shared" si="34"/>
        <v>#VALUE!</v>
      </c>
      <c r="AJ175" s="87">
        <f>IF(A175="","",Feuil1!M180)</f>
        <v>0</v>
      </c>
      <c r="AK175" s="88">
        <f>IF(A175="","",Feuil1!N180)</f>
        <v>0</v>
      </c>
      <c r="AL175" s="88">
        <f>IF(A175="","",Feuil1!O180)</f>
        <v>0</v>
      </c>
      <c r="AM175" s="88">
        <f>IF(A175="","",Feuil1!P180)</f>
        <v>0</v>
      </c>
      <c r="AN175" s="89">
        <f>IF(A175="","",Feuil1!Q180)</f>
        <v>0</v>
      </c>
      <c r="AO175" s="90" t="str">
        <f t="shared" si="45"/>
        <v/>
      </c>
      <c r="AP175" s="91" t="str">
        <f t="shared" si="46"/>
        <v/>
      </c>
      <c r="AQ175" s="92">
        <f>IF(C175="","",Feuil1!S180)</f>
        <v>0</v>
      </c>
      <c r="AR175" s="92">
        <f>IF(F175="","",Feuil1!T180)</f>
        <v>0</v>
      </c>
      <c r="AS175" s="93">
        <v>12360</v>
      </c>
      <c r="AT175" s="88">
        <f>+AVERAGE($AS$5:AS175)</f>
        <v>15216.169590643274</v>
      </c>
    </row>
    <row r="176" spans="1:46" s="6" customFormat="1" ht="12.75">
      <c r="A176" s="94">
        <f>IF(Feuil1!A181="","",Feuil1!A181)</f>
        <v>45098</v>
      </c>
      <c r="B176" s="87">
        <f>Feuil1!BA181</f>
        <v>0</v>
      </c>
      <c r="C176" s="88">
        <f>IF(A176="","",Feuil1!B181)</f>
        <v>0</v>
      </c>
      <c r="D176" s="95">
        <f t="shared" si="35"/>
        <v>0</v>
      </c>
      <c r="E176" s="87">
        <f>Feuil1!BB181</f>
        <v>0</v>
      </c>
      <c r="F176" s="88">
        <f>IF(A176="","",Feuil1!C181)</f>
        <v>0</v>
      </c>
      <c r="G176" s="95">
        <f t="shared" si="36"/>
        <v>0</v>
      </c>
      <c r="H176" s="87">
        <f>Feuil1!AZ181</f>
        <v>0</v>
      </c>
      <c r="I176" s="88">
        <f>IF(A176="","",Feuil1!D181)</f>
        <v>0</v>
      </c>
      <c r="J176" s="95">
        <f t="shared" si="37"/>
        <v>0</v>
      </c>
      <c r="K176" s="87">
        <f>Feuil1!BL181</f>
        <v>0</v>
      </c>
      <c r="L176" s="88">
        <f t="shared" si="32"/>
        <v>0</v>
      </c>
      <c r="M176" s="95">
        <f t="shared" si="38"/>
        <v>0</v>
      </c>
      <c r="N176" s="87">
        <f>Feuil1!BM181</f>
        <v>0</v>
      </c>
      <c r="O176" s="88">
        <f>IF(A176="","",Feuil1!F181)</f>
        <v>0</v>
      </c>
      <c r="P176" s="95">
        <f t="shared" si="39"/>
        <v>0</v>
      </c>
      <c r="Q176" s="87">
        <f>Feuil1!BE181</f>
        <v>0</v>
      </c>
      <c r="R176" s="88">
        <f>Feuil1!BG181</f>
        <v>0</v>
      </c>
      <c r="S176" s="88">
        <f>IF(A176="","",Feuil1!G181)</f>
        <v>0</v>
      </c>
      <c r="T176" s="96">
        <f t="shared" si="40"/>
        <v>0</v>
      </c>
      <c r="U176" s="87">
        <f>Feuil1!BC181</f>
        <v>0</v>
      </c>
      <c r="V176" s="88">
        <f>IF(A176="","",Feuil1!H181)</f>
        <v>0</v>
      </c>
      <c r="W176" s="95">
        <f t="shared" si="41"/>
        <v>0</v>
      </c>
      <c r="X176" s="87">
        <f>Feuil1!BK181</f>
        <v>0</v>
      </c>
      <c r="Y176" s="88">
        <f>IF(A176="","",Feuil1!I181)</f>
        <v>0</v>
      </c>
      <c r="Z176" s="95">
        <f t="shared" si="42"/>
        <v>0</v>
      </c>
      <c r="AA176" s="87">
        <f>Feuil1!BJ181</f>
        <v>0</v>
      </c>
      <c r="AB176" s="88">
        <f>IF(A176="","",Feuil1!J181)</f>
        <v>0</v>
      </c>
      <c r="AC176" s="95">
        <f t="shared" si="43"/>
        <v>0</v>
      </c>
      <c r="AD176" s="87">
        <f>Feuil1!BI181</f>
        <v>0</v>
      </c>
      <c r="AE176" s="88">
        <f>IF(A176="","",Feuil1!K181)</f>
        <v>0</v>
      </c>
      <c r="AF176" s="95">
        <f t="shared" si="44"/>
        <v>0</v>
      </c>
      <c r="AG176" s="91">
        <f t="shared" si="33"/>
        <v>0</v>
      </c>
      <c r="AH176" s="85" t="str">
        <f>IF(Feuil1!L181=0,"",Feuil1!L181)</f>
        <v/>
      </c>
      <c r="AI176" s="97" t="e">
        <f t="shared" si="34"/>
        <v>#VALUE!</v>
      </c>
      <c r="AJ176" s="87">
        <f>IF(A176="","",Feuil1!M181)</f>
        <v>0</v>
      </c>
      <c r="AK176" s="88">
        <f>IF(A176="","",Feuil1!N181)</f>
        <v>0</v>
      </c>
      <c r="AL176" s="88">
        <f>IF(A176="","",Feuil1!O181)</f>
        <v>0</v>
      </c>
      <c r="AM176" s="88">
        <f>IF(A176="","",Feuil1!P181)</f>
        <v>0</v>
      </c>
      <c r="AN176" s="89">
        <f>IF(A176="","",Feuil1!Q181)</f>
        <v>0</v>
      </c>
      <c r="AO176" s="90" t="str">
        <f t="shared" si="45"/>
        <v/>
      </c>
      <c r="AP176" s="91" t="str">
        <f t="shared" si="46"/>
        <v/>
      </c>
      <c r="AQ176" s="92">
        <f>IF(C176="","",Feuil1!S181)</f>
        <v>0</v>
      </c>
      <c r="AR176" s="92">
        <f>IF(F176="","",Feuil1!T181)</f>
        <v>0</v>
      </c>
      <c r="AS176" s="93">
        <v>17740</v>
      </c>
      <c r="AT176" s="88">
        <f>+AVERAGE($AS$5:AS176)</f>
        <v>15230.843023255815</v>
      </c>
    </row>
    <row r="177" spans="1:46" s="6" customFormat="1" ht="12.75">
      <c r="A177" s="94">
        <f>IF(Feuil1!A182="","",Feuil1!A182)</f>
        <v>45099</v>
      </c>
      <c r="B177" s="87">
        <f>Feuil1!BA182</f>
        <v>0</v>
      </c>
      <c r="C177" s="88">
        <f>IF(A177="","",Feuil1!B182)</f>
        <v>0</v>
      </c>
      <c r="D177" s="95">
        <f t="shared" si="35"/>
        <v>0</v>
      </c>
      <c r="E177" s="87">
        <f>Feuil1!BB182</f>
        <v>0</v>
      </c>
      <c r="F177" s="88">
        <f>IF(A177="","",Feuil1!C182)</f>
        <v>0</v>
      </c>
      <c r="G177" s="95">
        <f t="shared" si="36"/>
        <v>0</v>
      </c>
      <c r="H177" s="87">
        <f>Feuil1!AZ182</f>
        <v>0</v>
      </c>
      <c r="I177" s="88">
        <f>IF(A177="","",Feuil1!D182)</f>
        <v>0</v>
      </c>
      <c r="J177" s="95">
        <f t="shared" si="37"/>
        <v>0</v>
      </c>
      <c r="K177" s="87">
        <f>Feuil1!BL182</f>
        <v>0</v>
      </c>
      <c r="L177" s="88">
        <f t="shared" si="32"/>
        <v>0</v>
      </c>
      <c r="M177" s="95">
        <f t="shared" si="38"/>
        <v>0</v>
      </c>
      <c r="N177" s="87">
        <f>Feuil1!BM182</f>
        <v>0</v>
      </c>
      <c r="O177" s="88">
        <f>IF(A177="","",Feuil1!F182)</f>
        <v>0</v>
      </c>
      <c r="P177" s="95">
        <f t="shared" si="39"/>
        <v>0</v>
      </c>
      <c r="Q177" s="87">
        <f>Feuil1!BE182</f>
        <v>0</v>
      </c>
      <c r="R177" s="88">
        <f>Feuil1!BG182</f>
        <v>0</v>
      </c>
      <c r="S177" s="88">
        <f>IF(A177="","",Feuil1!G182)</f>
        <v>0</v>
      </c>
      <c r="T177" s="96">
        <f t="shared" si="40"/>
        <v>0</v>
      </c>
      <c r="U177" s="87">
        <f>Feuil1!BC182</f>
        <v>0</v>
      </c>
      <c r="V177" s="88">
        <f>IF(A177="","",Feuil1!H182)</f>
        <v>0</v>
      </c>
      <c r="W177" s="95">
        <f t="shared" si="41"/>
        <v>0</v>
      </c>
      <c r="X177" s="87">
        <f>Feuil1!BK182</f>
        <v>0</v>
      </c>
      <c r="Y177" s="88">
        <f>IF(A177="","",Feuil1!I182)</f>
        <v>0</v>
      </c>
      <c r="Z177" s="95">
        <f t="shared" si="42"/>
        <v>0</v>
      </c>
      <c r="AA177" s="87">
        <f>Feuil1!BJ182</f>
        <v>0</v>
      </c>
      <c r="AB177" s="88">
        <f>IF(A177="","",Feuil1!J182)</f>
        <v>0</v>
      </c>
      <c r="AC177" s="95">
        <f t="shared" si="43"/>
        <v>0</v>
      </c>
      <c r="AD177" s="87">
        <f>Feuil1!BI182</f>
        <v>0</v>
      </c>
      <c r="AE177" s="88">
        <f>IF(A177="","",Feuil1!K182)</f>
        <v>0</v>
      </c>
      <c r="AF177" s="95">
        <f t="shared" si="44"/>
        <v>0</v>
      </c>
      <c r="AG177" s="91">
        <f t="shared" si="33"/>
        <v>0</v>
      </c>
      <c r="AH177" s="85" t="str">
        <f>IF(Feuil1!L182=0,"",Feuil1!L182)</f>
        <v/>
      </c>
      <c r="AI177" s="97" t="e">
        <f t="shared" si="34"/>
        <v>#VALUE!</v>
      </c>
      <c r="AJ177" s="87">
        <f>IF(A177="","",Feuil1!M182)</f>
        <v>0</v>
      </c>
      <c r="AK177" s="88">
        <f>IF(A177="","",Feuil1!N182)</f>
        <v>0</v>
      </c>
      <c r="AL177" s="88">
        <f>IF(A177="","",Feuil1!O182)</f>
        <v>0</v>
      </c>
      <c r="AM177" s="88">
        <f>IF(A177="","",Feuil1!P182)</f>
        <v>0</v>
      </c>
      <c r="AN177" s="89">
        <f>IF(A177="","",Feuil1!Q182)</f>
        <v>0</v>
      </c>
      <c r="AO177" s="90" t="str">
        <f t="shared" si="45"/>
        <v/>
      </c>
      <c r="AP177" s="91" t="str">
        <f t="shared" si="46"/>
        <v/>
      </c>
      <c r="AQ177" s="92">
        <f>IF(C177="","",Feuil1!S182)</f>
        <v>0</v>
      </c>
      <c r="AR177" s="92">
        <f>IF(F177="","",Feuil1!T182)</f>
        <v>0</v>
      </c>
      <c r="AS177" s="93">
        <v>15820</v>
      </c>
      <c r="AT177" s="88">
        <f>+AVERAGE($AS$5:AS177)</f>
        <v>15234.248554913294</v>
      </c>
    </row>
    <row r="178" spans="1:46" s="6" customFormat="1" ht="12.75">
      <c r="A178" s="94">
        <f>IF(Feuil1!A183="","",Feuil1!A183)</f>
        <v>45100</v>
      </c>
      <c r="B178" s="87">
        <f>Feuil1!BA183</f>
        <v>0</v>
      </c>
      <c r="C178" s="88">
        <f>IF(A178="","",Feuil1!B183)</f>
        <v>0</v>
      </c>
      <c r="D178" s="95">
        <f t="shared" si="35"/>
        <v>0</v>
      </c>
      <c r="E178" s="87">
        <f>Feuil1!BB183</f>
        <v>0</v>
      </c>
      <c r="F178" s="88">
        <f>IF(A178="","",Feuil1!C183)</f>
        <v>0</v>
      </c>
      <c r="G178" s="95">
        <f t="shared" si="36"/>
        <v>0</v>
      </c>
      <c r="H178" s="87">
        <f>Feuil1!AZ183</f>
        <v>0</v>
      </c>
      <c r="I178" s="88">
        <f>IF(A178="","",Feuil1!D183)</f>
        <v>0</v>
      </c>
      <c r="J178" s="95">
        <f t="shared" si="37"/>
        <v>0</v>
      </c>
      <c r="K178" s="87">
        <f>Feuil1!BL183</f>
        <v>0</v>
      </c>
      <c r="L178" s="88">
        <f t="shared" si="32"/>
        <v>0</v>
      </c>
      <c r="M178" s="95">
        <f t="shared" si="38"/>
        <v>0</v>
      </c>
      <c r="N178" s="87">
        <f>Feuil1!BM183</f>
        <v>0</v>
      </c>
      <c r="O178" s="88">
        <f>IF(A178="","",Feuil1!F183)</f>
        <v>0</v>
      </c>
      <c r="P178" s="95">
        <f t="shared" si="39"/>
        <v>0</v>
      </c>
      <c r="Q178" s="87">
        <f>Feuil1!BE183</f>
        <v>0</v>
      </c>
      <c r="R178" s="88">
        <f>Feuil1!BG183</f>
        <v>0</v>
      </c>
      <c r="S178" s="88">
        <f>IF(A178="","",Feuil1!G183)</f>
        <v>0</v>
      </c>
      <c r="T178" s="96">
        <f t="shared" si="40"/>
        <v>0</v>
      </c>
      <c r="U178" s="87">
        <f>Feuil1!BC183</f>
        <v>0</v>
      </c>
      <c r="V178" s="88">
        <f>IF(A178="","",Feuil1!H183)</f>
        <v>0</v>
      </c>
      <c r="W178" s="95">
        <f t="shared" si="41"/>
        <v>0</v>
      </c>
      <c r="X178" s="87">
        <f>Feuil1!BK183</f>
        <v>0</v>
      </c>
      <c r="Y178" s="88">
        <f>IF(A178="","",Feuil1!I183)</f>
        <v>0</v>
      </c>
      <c r="Z178" s="95">
        <f t="shared" si="42"/>
        <v>0</v>
      </c>
      <c r="AA178" s="87">
        <f>Feuil1!BJ183</f>
        <v>0</v>
      </c>
      <c r="AB178" s="88">
        <f>IF(A178="","",Feuil1!J183)</f>
        <v>0</v>
      </c>
      <c r="AC178" s="95">
        <f t="shared" si="43"/>
        <v>0</v>
      </c>
      <c r="AD178" s="87">
        <f>Feuil1!BI183</f>
        <v>0</v>
      </c>
      <c r="AE178" s="88">
        <f>IF(A178="","",Feuil1!K183)</f>
        <v>0</v>
      </c>
      <c r="AF178" s="95">
        <f t="shared" si="44"/>
        <v>0</v>
      </c>
      <c r="AG178" s="91">
        <f t="shared" si="33"/>
        <v>0</v>
      </c>
      <c r="AH178" s="85" t="str">
        <f>IF(Feuil1!L183=0,"",Feuil1!L183)</f>
        <v/>
      </c>
      <c r="AI178" s="97" t="e">
        <f t="shared" si="34"/>
        <v>#VALUE!</v>
      </c>
      <c r="AJ178" s="87">
        <f>IF(A178="","",Feuil1!M183)</f>
        <v>0</v>
      </c>
      <c r="AK178" s="88">
        <f>IF(A178="","",Feuil1!N183)</f>
        <v>0</v>
      </c>
      <c r="AL178" s="88">
        <f>IF(A178="","",Feuil1!O183)</f>
        <v>0</v>
      </c>
      <c r="AM178" s="88">
        <f>IF(A178="","",Feuil1!P183)</f>
        <v>0</v>
      </c>
      <c r="AN178" s="89">
        <f>IF(A178="","",Feuil1!Q183)</f>
        <v>0</v>
      </c>
      <c r="AO178" s="90" t="str">
        <f t="shared" si="45"/>
        <v/>
      </c>
      <c r="AP178" s="91" t="str">
        <f t="shared" si="46"/>
        <v/>
      </c>
      <c r="AQ178" s="92">
        <f>IF(C178="","",Feuil1!S183)</f>
        <v>0</v>
      </c>
      <c r="AR178" s="92">
        <f>IF(F178="","",Feuil1!T183)</f>
        <v>0</v>
      </c>
      <c r="AS178" s="93">
        <v>15240</v>
      </c>
      <c r="AT178" s="88">
        <f>+AVERAGE($AS$5:AS178)</f>
        <v>15234.281609195403</v>
      </c>
    </row>
    <row r="179" spans="1:46" s="6" customFormat="1" ht="12.75">
      <c r="A179" s="94">
        <f>IF(Feuil1!A184="","",Feuil1!A184)</f>
        <v>45101</v>
      </c>
      <c r="B179" s="87">
        <f>Feuil1!BA184</f>
        <v>0</v>
      </c>
      <c r="C179" s="88">
        <f>IF(A179="","",Feuil1!B184)</f>
        <v>0</v>
      </c>
      <c r="D179" s="95">
        <f t="shared" si="35"/>
        <v>0</v>
      </c>
      <c r="E179" s="87">
        <f>Feuil1!BB184</f>
        <v>0</v>
      </c>
      <c r="F179" s="88">
        <f>IF(A179="","",Feuil1!C184)</f>
        <v>0</v>
      </c>
      <c r="G179" s="95">
        <f t="shared" si="36"/>
        <v>0</v>
      </c>
      <c r="H179" s="87">
        <f>Feuil1!AZ184</f>
        <v>0</v>
      </c>
      <c r="I179" s="88">
        <f>IF(A179="","",Feuil1!D184)</f>
        <v>0</v>
      </c>
      <c r="J179" s="95">
        <f t="shared" si="37"/>
        <v>0</v>
      </c>
      <c r="K179" s="87">
        <f>Feuil1!BL184</f>
        <v>0</v>
      </c>
      <c r="L179" s="88">
        <f t="shared" si="32"/>
        <v>0</v>
      </c>
      <c r="M179" s="95">
        <f t="shared" si="38"/>
        <v>0</v>
      </c>
      <c r="N179" s="87">
        <f>Feuil1!BM184</f>
        <v>0</v>
      </c>
      <c r="O179" s="88">
        <f>IF(A179="","",Feuil1!F184)</f>
        <v>0</v>
      </c>
      <c r="P179" s="95">
        <f t="shared" si="39"/>
        <v>0</v>
      </c>
      <c r="Q179" s="87">
        <f>Feuil1!BE184</f>
        <v>0</v>
      </c>
      <c r="R179" s="88">
        <f>Feuil1!BG184</f>
        <v>0</v>
      </c>
      <c r="S179" s="88">
        <f>IF(A179="","",Feuil1!G184)</f>
        <v>0</v>
      </c>
      <c r="T179" s="96">
        <f t="shared" si="40"/>
        <v>0</v>
      </c>
      <c r="U179" s="87">
        <f>Feuil1!BC184</f>
        <v>0</v>
      </c>
      <c r="V179" s="88">
        <f>IF(A179="","",Feuil1!H184)</f>
        <v>0</v>
      </c>
      <c r="W179" s="95">
        <f t="shared" si="41"/>
        <v>0</v>
      </c>
      <c r="X179" s="87">
        <f>Feuil1!BK184</f>
        <v>0</v>
      </c>
      <c r="Y179" s="88">
        <f>IF(A179="","",Feuil1!I184)</f>
        <v>0</v>
      </c>
      <c r="Z179" s="95">
        <f t="shared" si="42"/>
        <v>0</v>
      </c>
      <c r="AA179" s="87">
        <f>Feuil1!BJ184</f>
        <v>0</v>
      </c>
      <c r="AB179" s="88">
        <f>IF(A179="","",Feuil1!J184)</f>
        <v>0</v>
      </c>
      <c r="AC179" s="95">
        <f t="shared" si="43"/>
        <v>0</v>
      </c>
      <c r="AD179" s="87">
        <f>Feuil1!BI184</f>
        <v>0</v>
      </c>
      <c r="AE179" s="88">
        <f>IF(A179="","",Feuil1!K184)</f>
        <v>0</v>
      </c>
      <c r="AF179" s="95">
        <f t="shared" si="44"/>
        <v>0</v>
      </c>
      <c r="AG179" s="91">
        <f t="shared" si="33"/>
        <v>0</v>
      </c>
      <c r="AH179" s="85" t="str">
        <f>IF(Feuil1!L184=0,"",Feuil1!L184)</f>
        <v/>
      </c>
      <c r="AI179" s="97" t="e">
        <f t="shared" si="34"/>
        <v>#VALUE!</v>
      </c>
      <c r="AJ179" s="87">
        <f>IF(A179="","",Feuil1!M184)</f>
        <v>0</v>
      </c>
      <c r="AK179" s="88">
        <f>IF(A179="","",Feuil1!N184)</f>
        <v>0</v>
      </c>
      <c r="AL179" s="88">
        <f>IF(A179="","",Feuil1!O184)</f>
        <v>0</v>
      </c>
      <c r="AM179" s="88">
        <f>IF(A179="","",Feuil1!P184)</f>
        <v>0</v>
      </c>
      <c r="AN179" s="89">
        <f>IF(A179="","",Feuil1!Q184)</f>
        <v>0</v>
      </c>
      <c r="AO179" s="90" t="str">
        <f t="shared" si="45"/>
        <v/>
      </c>
      <c r="AP179" s="91" t="str">
        <f t="shared" si="46"/>
        <v/>
      </c>
      <c r="AQ179" s="92">
        <f>IF(C179="","",Feuil1!S184)</f>
        <v>0</v>
      </c>
      <c r="AR179" s="92">
        <f>IF(F179="","",Feuil1!T184)</f>
        <v>0</v>
      </c>
      <c r="AS179" s="93">
        <v>13420</v>
      </c>
      <c r="AT179" s="88">
        <f>+AVERAGE($AS$5:AS179)</f>
        <v>15223.914285714285</v>
      </c>
    </row>
    <row r="180" spans="1:46" s="6" customFormat="1" ht="12.75">
      <c r="A180" s="94">
        <f>IF(Feuil1!A185="","",Feuil1!A185)</f>
        <v>45102</v>
      </c>
      <c r="B180" s="87">
        <f>Feuil1!BA185</f>
        <v>0</v>
      </c>
      <c r="C180" s="88">
        <f>IF(A180="","",Feuil1!B185)</f>
        <v>0</v>
      </c>
      <c r="D180" s="95">
        <f t="shared" si="35"/>
        <v>0</v>
      </c>
      <c r="E180" s="87">
        <f>Feuil1!BB185</f>
        <v>0</v>
      </c>
      <c r="F180" s="88">
        <f>IF(A180="","",Feuil1!C185)</f>
        <v>0</v>
      </c>
      <c r="G180" s="95">
        <f t="shared" si="36"/>
        <v>0</v>
      </c>
      <c r="H180" s="87">
        <f>Feuil1!AZ185</f>
        <v>0</v>
      </c>
      <c r="I180" s="88">
        <f>IF(A180="","",Feuil1!D185)</f>
        <v>0</v>
      </c>
      <c r="J180" s="95">
        <f t="shared" si="37"/>
        <v>0</v>
      </c>
      <c r="K180" s="87">
        <f>Feuil1!BL185</f>
        <v>0</v>
      </c>
      <c r="L180" s="88">
        <f t="shared" si="32"/>
        <v>0</v>
      </c>
      <c r="M180" s="95">
        <f t="shared" si="38"/>
        <v>0</v>
      </c>
      <c r="N180" s="87">
        <f>Feuil1!BM185</f>
        <v>0</v>
      </c>
      <c r="O180" s="88">
        <f>IF(A180="","",Feuil1!F185)</f>
        <v>0</v>
      </c>
      <c r="P180" s="95">
        <f t="shared" si="39"/>
        <v>0</v>
      </c>
      <c r="Q180" s="87">
        <f>Feuil1!BE185</f>
        <v>0</v>
      </c>
      <c r="R180" s="88">
        <f>Feuil1!BG185</f>
        <v>0</v>
      </c>
      <c r="S180" s="88">
        <f>IF(A180="","",Feuil1!G185)</f>
        <v>0</v>
      </c>
      <c r="T180" s="96">
        <f t="shared" si="40"/>
        <v>0</v>
      </c>
      <c r="U180" s="87">
        <f>Feuil1!BC185</f>
        <v>0</v>
      </c>
      <c r="V180" s="88">
        <f>IF(A180="","",Feuil1!H185)</f>
        <v>0</v>
      </c>
      <c r="W180" s="95">
        <f t="shared" si="41"/>
        <v>0</v>
      </c>
      <c r="X180" s="87">
        <f>Feuil1!BK185</f>
        <v>0</v>
      </c>
      <c r="Y180" s="88">
        <f>IF(A180="","",Feuil1!I185)</f>
        <v>0</v>
      </c>
      <c r="Z180" s="95">
        <f t="shared" si="42"/>
        <v>0</v>
      </c>
      <c r="AA180" s="87">
        <f>Feuil1!BJ185</f>
        <v>0</v>
      </c>
      <c r="AB180" s="88">
        <f>IF(A180="","",Feuil1!J185)</f>
        <v>0</v>
      </c>
      <c r="AC180" s="95">
        <f t="shared" si="43"/>
        <v>0</v>
      </c>
      <c r="AD180" s="87">
        <f>Feuil1!BI185</f>
        <v>0</v>
      </c>
      <c r="AE180" s="88">
        <f>IF(A180="","",Feuil1!K185)</f>
        <v>0</v>
      </c>
      <c r="AF180" s="95">
        <f t="shared" si="44"/>
        <v>0</v>
      </c>
      <c r="AG180" s="91">
        <f t="shared" si="33"/>
        <v>0</v>
      </c>
      <c r="AH180" s="85" t="str">
        <f>IF(Feuil1!L185=0,"",Feuil1!L185)</f>
        <v/>
      </c>
      <c r="AI180" s="97" t="e">
        <f t="shared" si="34"/>
        <v>#VALUE!</v>
      </c>
      <c r="AJ180" s="87">
        <f>IF(A180="","",Feuil1!M185)</f>
        <v>0</v>
      </c>
      <c r="AK180" s="88">
        <f>IF(A180="","",Feuil1!N185)</f>
        <v>0</v>
      </c>
      <c r="AL180" s="88">
        <f>IF(A180="","",Feuil1!O185)</f>
        <v>0</v>
      </c>
      <c r="AM180" s="88">
        <f>IF(A180="","",Feuil1!P185)</f>
        <v>0</v>
      </c>
      <c r="AN180" s="89">
        <f>IF(A180="","",Feuil1!Q185)</f>
        <v>0</v>
      </c>
      <c r="AO180" s="90" t="str">
        <f t="shared" si="45"/>
        <v/>
      </c>
      <c r="AP180" s="91" t="str">
        <f t="shared" si="46"/>
        <v/>
      </c>
      <c r="AQ180" s="92">
        <f>IF(C180="","",Feuil1!S185)</f>
        <v>0</v>
      </c>
      <c r="AR180" s="92">
        <f>IF(F180="","",Feuil1!T185)</f>
        <v>0</v>
      </c>
      <c r="AS180" s="93">
        <v>13740</v>
      </c>
      <c r="AT180" s="88">
        <f>+AVERAGE($AS$5:AS180)</f>
        <v>15215.482954545454</v>
      </c>
    </row>
    <row r="181" spans="1:46" s="6" customFormat="1" ht="12.75">
      <c r="A181" s="94">
        <f>IF(Feuil1!A186="","",Feuil1!A186)</f>
        <v>45103</v>
      </c>
      <c r="B181" s="87">
        <f>Feuil1!BA186</f>
        <v>0</v>
      </c>
      <c r="C181" s="88">
        <f>IF(A181="","",Feuil1!B186)</f>
        <v>0</v>
      </c>
      <c r="D181" s="95">
        <f t="shared" si="35"/>
        <v>0</v>
      </c>
      <c r="E181" s="87">
        <f>Feuil1!BB186</f>
        <v>0</v>
      </c>
      <c r="F181" s="88">
        <f>IF(A181="","",Feuil1!C186)</f>
        <v>0</v>
      </c>
      <c r="G181" s="95">
        <f t="shared" si="36"/>
        <v>0</v>
      </c>
      <c r="H181" s="87">
        <f>Feuil1!AZ186</f>
        <v>0</v>
      </c>
      <c r="I181" s="88">
        <f>IF(A181="","",Feuil1!D186)</f>
        <v>0</v>
      </c>
      <c r="J181" s="95">
        <f t="shared" si="37"/>
        <v>0</v>
      </c>
      <c r="K181" s="87">
        <f>Feuil1!BL186</f>
        <v>0</v>
      </c>
      <c r="L181" s="88">
        <f t="shared" si="32"/>
        <v>0</v>
      </c>
      <c r="M181" s="95">
        <f t="shared" si="38"/>
        <v>0</v>
      </c>
      <c r="N181" s="87">
        <f>Feuil1!BM186</f>
        <v>0</v>
      </c>
      <c r="O181" s="88">
        <f>IF(A181="","",Feuil1!F186)</f>
        <v>0</v>
      </c>
      <c r="P181" s="95">
        <f t="shared" si="39"/>
        <v>0</v>
      </c>
      <c r="Q181" s="87">
        <f>Feuil1!BE186</f>
        <v>0</v>
      </c>
      <c r="R181" s="88">
        <f>Feuil1!BG186</f>
        <v>0</v>
      </c>
      <c r="S181" s="88">
        <f>IF(A181="","",Feuil1!G186)</f>
        <v>0</v>
      </c>
      <c r="T181" s="96">
        <f t="shared" si="40"/>
        <v>0</v>
      </c>
      <c r="U181" s="87">
        <f>Feuil1!BC186</f>
        <v>0</v>
      </c>
      <c r="V181" s="88">
        <f>IF(A181="","",Feuil1!H186)</f>
        <v>0</v>
      </c>
      <c r="W181" s="95">
        <f t="shared" si="41"/>
        <v>0</v>
      </c>
      <c r="X181" s="87">
        <f>Feuil1!BK186</f>
        <v>0</v>
      </c>
      <c r="Y181" s="88">
        <f>IF(A181="","",Feuil1!I186)</f>
        <v>0</v>
      </c>
      <c r="Z181" s="95">
        <f t="shared" si="42"/>
        <v>0</v>
      </c>
      <c r="AA181" s="87">
        <f>Feuil1!BJ186</f>
        <v>0</v>
      </c>
      <c r="AB181" s="88">
        <f>IF(A181="","",Feuil1!J186)</f>
        <v>0</v>
      </c>
      <c r="AC181" s="95">
        <f t="shared" si="43"/>
        <v>0</v>
      </c>
      <c r="AD181" s="87">
        <f>Feuil1!BI186</f>
        <v>0</v>
      </c>
      <c r="AE181" s="88">
        <f>IF(A181="","",Feuil1!K186)</f>
        <v>0</v>
      </c>
      <c r="AF181" s="95">
        <f t="shared" si="44"/>
        <v>0</v>
      </c>
      <c r="AG181" s="91">
        <f t="shared" si="33"/>
        <v>0</v>
      </c>
      <c r="AH181" s="85" t="str">
        <f>IF(Feuil1!L186=0,"",Feuil1!L186)</f>
        <v/>
      </c>
      <c r="AI181" s="97" t="e">
        <f t="shared" si="34"/>
        <v>#VALUE!</v>
      </c>
      <c r="AJ181" s="87">
        <f>IF(A181="","",Feuil1!M186)</f>
        <v>0</v>
      </c>
      <c r="AK181" s="88">
        <f>IF(A181="","",Feuil1!N186)</f>
        <v>0</v>
      </c>
      <c r="AL181" s="88">
        <f>IF(A181="","",Feuil1!O186)</f>
        <v>0</v>
      </c>
      <c r="AM181" s="88">
        <f>IF(A181="","",Feuil1!P186)</f>
        <v>0</v>
      </c>
      <c r="AN181" s="89">
        <f>IF(A181="","",Feuil1!Q186)</f>
        <v>0</v>
      </c>
      <c r="AO181" s="90" t="str">
        <f t="shared" si="45"/>
        <v/>
      </c>
      <c r="AP181" s="91" t="str">
        <f t="shared" si="46"/>
        <v/>
      </c>
      <c r="AQ181" s="92">
        <f>IF(C181="","",Feuil1!S186)</f>
        <v>0</v>
      </c>
      <c r="AR181" s="92">
        <f>IF(F181="","",Feuil1!T186)</f>
        <v>0</v>
      </c>
      <c r="AS181" s="93">
        <v>12520</v>
      </c>
      <c r="AT181" s="88">
        <f>+AVERAGE($AS$5:AS181)</f>
        <v>15200.254237288136</v>
      </c>
    </row>
    <row r="182" spans="1:46" s="6" customFormat="1" ht="12.75">
      <c r="A182" s="94">
        <f>IF(Feuil1!A187="","",Feuil1!A187)</f>
        <v>45104</v>
      </c>
      <c r="B182" s="87">
        <f>Feuil1!BA187</f>
        <v>0</v>
      </c>
      <c r="C182" s="88">
        <f>IF(A182="","",Feuil1!B187)</f>
        <v>0</v>
      </c>
      <c r="D182" s="95">
        <f t="shared" si="35"/>
        <v>0</v>
      </c>
      <c r="E182" s="87">
        <f>Feuil1!BB187</f>
        <v>0</v>
      </c>
      <c r="F182" s="88">
        <f>IF(A182="","",Feuil1!C187)</f>
        <v>0</v>
      </c>
      <c r="G182" s="95">
        <f t="shared" si="36"/>
        <v>0</v>
      </c>
      <c r="H182" s="87">
        <f>Feuil1!AZ187</f>
        <v>0</v>
      </c>
      <c r="I182" s="88">
        <f>IF(A182="","",Feuil1!D187)</f>
        <v>0</v>
      </c>
      <c r="J182" s="95">
        <f t="shared" si="37"/>
        <v>0</v>
      </c>
      <c r="K182" s="87">
        <f>Feuil1!BL187</f>
        <v>0</v>
      </c>
      <c r="L182" s="88">
        <f t="shared" si="32"/>
        <v>0</v>
      </c>
      <c r="M182" s="95">
        <f t="shared" si="38"/>
        <v>0</v>
      </c>
      <c r="N182" s="87">
        <f>Feuil1!BM187</f>
        <v>0</v>
      </c>
      <c r="O182" s="88">
        <f>IF(A182="","",Feuil1!F187)</f>
        <v>0</v>
      </c>
      <c r="P182" s="95">
        <f t="shared" si="39"/>
        <v>0</v>
      </c>
      <c r="Q182" s="87">
        <f>Feuil1!BE187</f>
        <v>0</v>
      </c>
      <c r="R182" s="88">
        <f>Feuil1!BG187</f>
        <v>0</v>
      </c>
      <c r="S182" s="88">
        <f>IF(A182="","",Feuil1!G187)</f>
        <v>0</v>
      </c>
      <c r="T182" s="96">
        <f t="shared" si="40"/>
        <v>0</v>
      </c>
      <c r="U182" s="87">
        <f>Feuil1!BC187</f>
        <v>0</v>
      </c>
      <c r="V182" s="88">
        <f>IF(A182="","",Feuil1!H187)</f>
        <v>0</v>
      </c>
      <c r="W182" s="95">
        <f t="shared" si="41"/>
        <v>0</v>
      </c>
      <c r="X182" s="87">
        <f>Feuil1!BK187</f>
        <v>0</v>
      </c>
      <c r="Y182" s="88">
        <f>IF(A182="","",Feuil1!I187)</f>
        <v>0</v>
      </c>
      <c r="Z182" s="95">
        <f t="shared" si="42"/>
        <v>0</v>
      </c>
      <c r="AA182" s="87">
        <f>Feuil1!BJ187</f>
        <v>0</v>
      </c>
      <c r="AB182" s="88">
        <f>IF(A182="","",Feuil1!J187)</f>
        <v>0</v>
      </c>
      <c r="AC182" s="95">
        <f t="shared" si="43"/>
        <v>0</v>
      </c>
      <c r="AD182" s="87">
        <f>Feuil1!BI187</f>
        <v>0</v>
      </c>
      <c r="AE182" s="88">
        <f>IF(A182="","",Feuil1!K187)</f>
        <v>0</v>
      </c>
      <c r="AF182" s="95">
        <f t="shared" si="44"/>
        <v>0</v>
      </c>
      <c r="AG182" s="91">
        <f t="shared" si="33"/>
        <v>0</v>
      </c>
      <c r="AH182" s="85" t="str">
        <f>IF(Feuil1!L187=0,"",Feuil1!L187)</f>
        <v/>
      </c>
      <c r="AI182" s="97" t="e">
        <f t="shared" si="34"/>
        <v>#VALUE!</v>
      </c>
      <c r="AJ182" s="87">
        <f>IF(A182="","",Feuil1!M187)</f>
        <v>0</v>
      </c>
      <c r="AK182" s="88">
        <f>IF(A182="","",Feuil1!N187)</f>
        <v>0</v>
      </c>
      <c r="AL182" s="88">
        <f>IF(A182="","",Feuil1!O187)</f>
        <v>0</v>
      </c>
      <c r="AM182" s="88">
        <f>IF(A182="","",Feuil1!P187)</f>
        <v>0</v>
      </c>
      <c r="AN182" s="89">
        <f>IF(A182="","",Feuil1!Q187)</f>
        <v>0</v>
      </c>
      <c r="AO182" s="90" t="str">
        <f t="shared" si="45"/>
        <v/>
      </c>
      <c r="AP182" s="91" t="str">
        <f t="shared" si="46"/>
        <v/>
      </c>
      <c r="AQ182" s="92">
        <f>IF(C182="","",Feuil1!S187)</f>
        <v>0</v>
      </c>
      <c r="AR182" s="92">
        <f>IF(F182="","",Feuil1!T187)</f>
        <v>0</v>
      </c>
      <c r="AS182" s="93">
        <v>13620</v>
      </c>
      <c r="AT182" s="88">
        <f>+AVERAGE($AS$5:AS182)</f>
        <v>15191.376404494382</v>
      </c>
    </row>
    <row r="183" spans="1:46" s="6" customFormat="1" ht="12.75">
      <c r="A183" s="94">
        <f>IF(Feuil1!A188="","",Feuil1!A188)</f>
        <v>45105</v>
      </c>
      <c r="B183" s="87">
        <f>Feuil1!BA188</f>
        <v>0</v>
      </c>
      <c r="C183" s="88">
        <f>IF(A183="","",Feuil1!B188)</f>
        <v>0</v>
      </c>
      <c r="D183" s="95">
        <f t="shared" si="35"/>
        <v>0</v>
      </c>
      <c r="E183" s="87">
        <f>Feuil1!BB188</f>
        <v>0</v>
      </c>
      <c r="F183" s="88">
        <f>IF(A183="","",Feuil1!C188)</f>
        <v>0</v>
      </c>
      <c r="G183" s="95">
        <f t="shared" si="36"/>
        <v>0</v>
      </c>
      <c r="H183" s="87">
        <f>Feuil1!AZ188</f>
        <v>0</v>
      </c>
      <c r="I183" s="88">
        <f>IF(A183="","",Feuil1!D188)</f>
        <v>0</v>
      </c>
      <c r="J183" s="95">
        <f t="shared" si="37"/>
        <v>0</v>
      </c>
      <c r="K183" s="87">
        <f>Feuil1!BL188</f>
        <v>0</v>
      </c>
      <c r="L183" s="88">
        <f t="shared" si="32"/>
        <v>0</v>
      </c>
      <c r="M183" s="95">
        <f t="shared" si="38"/>
        <v>0</v>
      </c>
      <c r="N183" s="87">
        <f>Feuil1!BM188</f>
        <v>0</v>
      </c>
      <c r="O183" s="88">
        <f>IF(A183="","",Feuil1!F188)</f>
        <v>0</v>
      </c>
      <c r="P183" s="95">
        <f t="shared" si="39"/>
        <v>0</v>
      </c>
      <c r="Q183" s="87">
        <f>Feuil1!BE188</f>
        <v>0</v>
      </c>
      <c r="R183" s="88">
        <f>Feuil1!BG188</f>
        <v>0</v>
      </c>
      <c r="S183" s="88">
        <f>IF(A183="","",Feuil1!G188)</f>
        <v>0</v>
      </c>
      <c r="T183" s="96">
        <f t="shared" si="40"/>
        <v>0</v>
      </c>
      <c r="U183" s="87">
        <f>Feuil1!BC188</f>
        <v>0</v>
      </c>
      <c r="V183" s="88">
        <f>IF(A183="","",Feuil1!H188)</f>
        <v>0</v>
      </c>
      <c r="W183" s="95">
        <f t="shared" si="41"/>
        <v>0</v>
      </c>
      <c r="X183" s="87">
        <f>Feuil1!BK188</f>
        <v>0</v>
      </c>
      <c r="Y183" s="88">
        <f>IF(A183="","",Feuil1!I188)</f>
        <v>0</v>
      </c>
      <c r="Z183" s="95">
        <f t="shared" si="42"/>
        <v>0</v>
      </c>
      <c r="AA183" s="87">
        <f>Feuil1!BJ188</f>
        <v>0</v>
      </c>
      <c r="AB183" s="88">
        <f>IF(A183="","",Feuil1!J188)</f>
        <v>0</v>
      </c>
      <c r="AC183" s="95">
        <f t="shared" si="43"/>
        <v>0</v>
      </c>
      <c r="AD183" s="87">
        <f>Feuil1!BI188</f>
        <v>0</v>
      </c>
      <c r="AE183" s="88">
        <f>IF(A183="","",Feuil1!K188)</f>
        <v>0</v>
      </c>
      <c r="AF183" s="95">
        <f t="shared" si="44"/>
        <v>0</v>
      </c>
      <c r="AG183" s="91">
        <f t="shared" si="33"/>
        <v>0</v>
      </c>
      <c r="AH183" s="85" t="str">
        <f>IF(Feuil1!L188=0,"",Feuil1!L188)</f>
        <v/>
      </c>
      <c r="AI183" s="97" t="e">
        <f t="shared" si="34"/>
        <v>#VALUE!</v>
      </c>
      <c r="AJ183" s="87">
        <f>IF(A183="","",Feuil1!M188)</f>
        <v>0</v>
      </c>
      <c r="AK183" s="88">
        <f>IF(A183="","",Feuil1!N188)</f>
        <v>0</v>
      </c>
      <c r="AL183" s="88">
        <f>IF(A183="","",Feuil1!O188)</f>
        <v>0</v>
      </c>
      <c r="AM183" s="88">
        <f>IF(A183="","",Feuil1!P188)</f>
        <v>0</v>
      </c>
      <c r="AN183" s="89">
        <f>IF(A183="","",Feuil1!Q188)</f>
        <v>0</v>
      </c>
      <c r="AO183" s="90" t="str">
        <f t="shared" si="45"/>
        <v/>
      </c>
      <c r="AP183" s="91" t="str">
        <f t="shared" si="46"/>
        <v/>
      </c>
      <c r="AQ183" s="92">
        <f>IF(C183="","",Feuil1!S188)</f>
        <v>0</v>
      </c>
      <c r="AR183" s="92">
        <f>IF(F183="","",Feuil1!T188)</f>
        <v>0</v>
      </c>
      <c r="AS183" s="93">
        <v>14500</v>
      </c>
      <c r="AT183" s="88">
        <f>+AVERAGE($AS$5:AS183)</f>
        <v>15187.513966480446</v>
      </c>
    </row>
    <row r="184" spans="1:46" s="6" customFormat="1" ht="12.75">
      <c r="A184" s="94">
        <f>IF(Feuil1!A189="","",Feuil1!A189)</f>
        <v>45106</v>
      </c>
      <c r="B184" s="87">
        <f>Feuil1!BA189</f>
        <v>0</v>
      </c>
      <c r="C184" s="88">
        <f>IF(A184="","",Feuil1!B189)</f>
        <v>0</v>
      </c>
      <c r="D184" s="95">
        <f t="shared" si="35"/>
        <v>0</v>
      </c>
      <c r="E184" s="87">
        <f>Feuil1!BB189</f>
        <v>0</v>
      </c>
      <c r="F184" s="88">
        <f>IF(A184="","",Feuil1!C189)</f>
        <v>0</v>
      </c>
      <c r="G184" s="95">
        <f t="shared" si="36"/>
        <v>0</v>
      </c>
      <c r="H184" s="87">
        <f>Feuil1!AZ189</f>
        <v>0</v>
      </c>
      <c r="I184" s="88">
        <f>IF(A184="","",Feuil1!D189)</f>
        <v>0</v>
      </c>
      <c r="J184" s="95">
        <f t="shared" si="37"/>
        <v>0</v>
      </c>
      <c r="K184" s="87">
        <f>Feuil1!BL189</f>
        <v>0</v>
      </c>
      <c r="L184" s="88">
        <f t="shared" si="32"/>
        <v>0</v>
      </c>
      <c r="M184" s="95">
        <f t="shared" si="38"/>
        <v>0</v>
      </c>
      <c r="N184" s="87">
        <f>Feuil1!BM189</f>
        <v>0</v>
      </c>
      <c r="O184" s="88">
        <f>IF(A184="","",Feuil1!F189)</f>
        <v>0</v>
      </c>
      <c r="P184" s="95">
        <f t="shared" si="39"/>
        <v>0</v>
      </c>
      <c r="Q184" s="87">
        <f>Feuil1!BE189</f>
        <v>0</v>
      </c>
      <c r="R184" s="88">
        <f>Feuil1!BG189</f>
        <v>0</v>
      </c>
      <c r="S184" s="88">
        <f>IF(A184="","",Feuil1!G189)</f>
        <v>0</v>
      </c>
      <c r="T184" s="96">
        <f t="shared" si="40"/>
        <v>0</v>
      </c>
      <c r="U184" s="87">
        <f>Feuil1!BC189</f>
        <v>0</v>
      </c>
      <c r="V184" s="88">
        <f>IF(A184="","",Feuil1!H189)</f>
        <v>0</v>
      </c>
      <c r="W184" s="95">
        <f t="shared" si="41"/>
        <v>0</v>
      </c>
      <c r="X184" s="87">
        <f>Feuil1!BK189</f>
        <v>0</v>
      </c>
      <c r="Y184" s="88">
        <f>IF(A184="","",Feuil1!I189)</f>
        <v>0</v>
      </c>
      <c r="Z184" s="95">
        <f t="shared" si="42"/>
        <v>0</v>
      </c>
      <c r="AA184" s="87">
        <f>Feuil1!BJ189</f>
        <v>0</v>
      </c>
      <c r="AB184" s="88">
        <f>IF(A184="","",Feuil1!J189)</f>
        <v>0</v>
      </c>
      <c r="AC184" s="95">
        <f t="shared" si="43"/>
        <v>0</v>
      </c>
      <c r="AD184" s="87">
        <f>Feuil1!BI189</f>
        <v>0</v>
      </c>
      <c r="AE184" s="88">
        <f>IF(A184="","",Feuil1!K189)</f>
        <v>0</v>
      </c>
      <c r="AF184" s="95">
        <f t="shared" si="44"/>
        <v>0</v>
      </c>
      <c r="AG184" s="91">
        <f t="shared" si="33"/>
        <v>0</v>
      </c>
      <c r="AH184" s="85" t="str">
        <f>IF(Feuil1!L189=0,"",Feuil1!L189)</f>
        <v/>
      </c>
      <c r="AI184" s="97" t="e">
        <f t="shared" si="34"/>
        <v>#VALUE!</v>
      </c>
      <c r="AJ184" s="87">
        <f>IF(A184="","",Feuil1!M189)</f>
        <v>0</v>
      </c>
      <c r="AK184" s="88">
        <f>IF(A184="","",Feuil1!N189)</f>
        <v>0</v>
      </c>
      <c r="AL184" s="88">
        <f>IF(A184="","",Feuil1!O189)</f>
        <v>0</v>
      </c>
      <c r="AM184" s="88">
        <f>IF(A184="","",Feuil1!P189)</f>
        <v>0</v>
      </c>
      <c r="AN184" s="89">
        <f>IF(A184="","",Feuil1!Q189)</f>
        <v>0</v>
      </c>
      <c r="AO184" s="90" t="str">
        <f t="shared" si="45"/>
        <v/>
      </c>
      <c r="AP184" s="91" t="str">
        <f t="shared" si="46"/>
        <v/>
      </c>
      <c r="AQ184" s="92">
        <f>IF(C184="","",Feuil1!S189)</f>
        <v>0</v>
      </c>
      <c r="AR184" s="92">
        <f>IF(F184="","",Feuil1!T189)</f>
        <v>0</v>
      </c>
      <c r="AS184" s="93">
        <v>14170</v>
      </c>
      <c r="AT184" s="88">
        <f>+AVERAGE($AS$5:AS184)</f>
        <v>15181.861111111111</v>
      </c>
    </row>
    <row r="185" spans="1:46" s="6" customFormat="1" ht="12.75">
      <c r="A185" s="94">
        <f>IF(Feuil1!A190="","",Feuil1!A190)</f>
        <v>45107</v>
      </c>
      <c r="B185" s="87">
        <f>Feuil1!BA190</f>
        <v>0</v>
      </c>
      <c r="C185" s="88">
        <f>IF(A185="","",Feuil1!B190)</f>
        <v>0</v>
      </c>
      <c r="D185" s="95">
        <f t="shared" si="35"/>
        <v>0</v>
      </c>
      <c r="E185" s="87">
        <f>Feuil1!BB190</f>
        <v>0</v>
      </c>
      <c r="F185" s="88">
        <f>IF(A185="","",Feuil1!C190)</f>
        <v>0</v>
      </c>
      <c r="G185" s="95">
        <f t="shared" si="36"/>
        <v>0</v>
      </c>
      <c r="H185" s="87">
        <f>Feuil1!AZ190</f>
        <v>0</v>
      </c>
      <c r="I185" s="88">
        <f>IF(A185="","",Feuil1!D190)</f>
        <v>0</v>
      </c>
      <c r="J185" s="95">
        <f t="shared" si="37"/>
        <v>0</v>
      </c>
      <c r="K185" s="87">
        <f>Feuil1!BL190</f>
        <v>0</v>
      </c>
      <c r="L185" s="88">
        <f t="shared" si="32"/>
        <v>0</v>
      </c>
      <c r="M185" s="95">
        <f t="shared" si="38"/>
        <v>0</v>
      </c>
      <c r="N185" s="87">
        <f>Feuil1!BM190</f>
        <v>0</v>
      </c>
      <c r="O185" s="88">
        <f>IF(A185="","",Feuil1!F190)</f>
        <v>0</v>
      </c>
      <c r="P185" s="95">
        <f t="shared" si="39"/>
        <v>0</v>
      </c>
      <c r="Q185" s="87">
        <f>Feuil1!BE190</f>
        <v>0</v>
      </c>
      <c r="R185" s="88">
        <f>Feuil1!BG190</f>
        <v>0</v>
      </c>
      <c r="S185" s="88">
        <f>IF(A185="","",Feuil1!G190)</f>
        <v>0</v>
      </c>
      <c r="T185" s="96">
        <f t="shared" si="40"/>
        <v>0</v>
      </c>
      <c r="U185" s="87">
        <f>Feuil1!BC190</f>
        <v>0</v>
      </c>
      <c r="V185" s="88">
        <f>IF(A185="","",Feuil1!H190)</f>
        <v>0</v>
      </c>
      <c r="W185" s="95">
        <f t="shared" si="41"/>
        <v>0</v>
      </c>
      <c r="X185" s="87">
        <f>Feuil1!BK190</f>
        <v>0</v>
      </c>
      <c r="Y185" s="88">
        <f>IF(A185="","",Feuil1!I190)</f>
        <v>0</v>
      </c>
      <c r="Z185" s="95">
        <f t="shared" si="42"/>
        <v>0</v>
      </c>
      <c r="AA185" s="87">
        <f>Feuil1!BJ190</f>
        <v>0</v>
      </c>
      <c r="AB185" s="88">
        <f>IF(A185="","",Feuil1!J190)</f>
        <v>0</v>
      </c>
      <c r="AC185" s="95">
        <f t="shared" si="43"/>
        <v>0</v>
      </c>
      <c r="AD185" s="87">
        <f>Feuil1!BI190</f>
        <v>0</v>
      </c>
      <c r="AE185" s="88">
        <f>IF(A185="","",Feuil1!K190)</f>
        <v>0</v>
      </c>
      <c r="AF185" s="95">
        <f t="shared" si="44"/>
        <v>0</v>
      </c>
      <c r="AG185" s="91">
        <f t="shared" si="33"/>
        <v>0</v>
      </c>
      <c r="AH185" s="85" t="str">
        <f>IF(Feuil1!L190=0,"",Feuil1!L190)</f>
        <v/>
      </c>
      <c r="AI185" s="97" t="e">
        <f t="shared" si="34"/>
        <v>#VALUE!</v>
      </c>
      <c r="AJ185" s="87">
        <f>IF(A185="","",Feuil1!M190)</f>
        <v>0</v>
      </c>
      <c r="AK185" s="88">
        <f>IF(A185="","",Feuil1!N190)</f>
        <v>0</v>
      </c>
      <c r="AL185" s="88">
        <f>IF(A185="","",Feuil1!O190)</f>
        <v>0</v>
      </c>
      <c r="AM185" s="88">
        <f>IF(A185="","",Feuil1!P190)</f>
        <v>0</v>
      </c>
      <c r="AN185" s="89">
        <f>IF(A185="","",Feuil1!Q190)</f>
        <v>0</v>
      </c>
      <c r="AO185" s="90" t="str">
        <f t="shared" si="45"/>
        <v/>
      </c>
      <c r="AP185" s="91" t="str">
        <f t="shared" si="46"/>
        <v/>
      </c>
      <c r="AQ185" s="92">
        <f>IF(C185="","",Feuil1!S190)</f>
        <v>0</v>
      </c>
      <c r="AR185" s="92">
        <f>IF(F185="","",Feuil1!T190)</f>
        <v>0</v>
      </c>
      <c r="AS185" s="93">
        <v>13310</v>
      </c>
      <c r="AT185" s="88">
        <f>+AVERAGE($AS$5:AS185)</f>
        <v>15171.519337016574</v>
      </c>
    </row>
    <row r="186" spans="1:46" s="6" customFormat="1" ht="12.75">
      <c r="A186" s="94">
        <f>IF(Feuil1!A191="","",Feuil1!A191)</f>
        <v>45108</v>
      </c>
      <c r="B186" s="87">
        <f>Feuil1!BA191</f>
        <v>0</v>
      </c>
      <c r="C186" s="88">
        <f>IF(A186="","",Feuil1!B191)</f>
        <v>0</v>
      </c>
      <c r="D186" s="95">
        <f t="shared" si="35"/>
        <v>0</v>
      </c>
      <c r="E186" s="87">
        <f>Feuil1!BB191</f>
        <v>0</v>
      </c>
      <c r="F186" s="88">
        <f>IF(A186="","",Feuil1!C191)</f>
        <v>0</v>
      </c>
      <c r="G186" s="95">
        <f t="shared" si="36"/>
        <v>0</v>
      </c>
      <c r="H186" s="87">
        <f>Feuil1!AZ191</f>
        <v>0</v>
      </c>
      <c r="I186" s="88">
        <f>IF(A186="","",Feuil1!D191)</f>
        <v>0</v>
      </c>
      <c r="J186" s="95">
        <f t="shared" si="37"/>
        <v>0</v>
      </c>
      <c r="K186" s="87">
        <f>Feuil1!BL191</f>
        <v>0</v>
      </c>
      <c r="L186" s="88">
        <f t="shared" si="32"/>
        <v>0</v>
      </c>
      <c r="M186" s="95">
        <f t="shared" si="38"/>
        <v>0</v>
      </c>
      <c r="N186" s="87">
        <f>Feuil1!BM191</f>
        <v>0</v>
      </c>
      <c r="O186" s="88">
        <f>IF(A186="","",Feuil1!F191)</f>
        <v>0</v>
      </c>
      <c r="P186" s="95">
        <f t="shared" si="39"/>
        <v>0</v>
      </c>
      <c r="Q186" s="87">
        <f>Feuil1!BE191</f>
        <v>0</v>
      </c>
      <c r="R186" s="88">
        <f>Feuil1!BG191</f>
        <v>0</v>
      </c>
      <c r="S186" s="88">
        <f>IF(A186="","",Feuil1!G191)</f>
        <v>0</v>
      </c>
      <c r="T186" s="96">
        <f t="shared" si="40"/>
        <v>0</v>
      </c>
      <c r="U186" s="87">
        <f>Feuil1!BC191</f>
        <v>0</v>
      </c>
      <c r="V186" s="88">
        <f>IF(A186="","",Feuil1!H191)</f>
        <v>0</v>
      </c>
      <c r="W186" s="95">
        <f t="shared" si="41"/>
        <v>0</v>
      </c>
      <c r="X186" s="87">
        <f>Feuil1!BK191</f>
        <v>0</v>
      </c>
      <c r="Y186" s="88">
        <f>IF(A186="","",Feuil1!I191)</f>
        <v>0</v>
      </c>
      <c r="Z186" s="95">
        <f t="shared" si="42"/>
        <v>0</v>
      </c>
      <c r="AA186" s="87">
        <f>Feuil1!BJ191</f>
        <v>0</v>
      </c>
      <c r="AB186" s="88">
        <f>IF(A186="","",Feuil1!J191)</f>
        <v>0</v>
      </c>
      <c r="AC186" s="95">
        <f t="shared" si="43"/>
        <v>0</v>
      </c>
      <c r="AD186" s="87">
        <f>Feuil1!BI191</f>
        <v>0</v>
      </c>
      <c r="AE186" s="88">
        <f>IF(A186="","",Feuil1!K191)</f>
        <v>0</v>
      </c>
      <c r="AF186" s="95">
        <f t="shared" si="44"/>
        <v>0</v>
      </c>
      <c r="AG186" s="91">
        <f t="shared" si="33"/>
        <v>0</v>
      </c>
      <c r="AH186" s="85" t="str">
        <f>IF(Feuil1!L191=0,"",Feuil1!L191)</f>
        <v/>
      </c>
      <c r="AI186" s="97" t="e">
        <f t="shared" si="34"/>
        <v>#VALUE!</v>
      </c>
      <c r="AJ186" s="87">
        <f>IF(A186="","",Feuil1!M191)</f>
        <v>0</v>
      </c>
      <c r="AK186" s="88">
        <f>IF(A186="","",Feuil1!N191)</f>
        <v>0</v>
      </c>
      <c r="AL186" s="88">
        <f>IF(A186="","",Feuil1!O191)</f>
        <v>0</v>
      </c>
      <c r="AM186" s="88">
        <f>IF(A186="","",Feuil1!P191)</f>
        <v>0</v>
      </c>
      <c r="AN186" s="89">
        <f>IF(A186="","",Feuil1!Q191)</f>
        <v>0</v>
      </c>
      <c r="AO186" s="90" t="str">
        <f t="shared" si="45"/>
        <v/>
      </c>
      <c r="AP186" s="91" t="str">
        <f t="shared" si="46"/>
        <v/>
      </c>
      <c r="AQ186" s="92">
        <f>IF(C186="","",Feuil1!S191)</f>
        <v>0</v>
      </c>
      <c r="AR186" s="92">
        <f>IF(F186="","",Feuil1!T191)</f>
        <v>0</v>
      </c>
      <c r="AS186" s="93">
        <v>14410</v>
      </c>
      <c r="AT186" s="88">
        <f>+AVERAGE($AS$5:AS186)</f>
        <v>15167.335164835165</v>
      </c>
    </row>
    <row r="187" spans="1:46" s="6" customFormat="1" ht="12.75">
      <c r="A187" s="94">
        <f>IF(Feuil1!A192="","",Feuil1!A192)</f>
        <v>45109</v>
      </c>
      <c r="B187" s="87">
        <f>Feuil1!BA192</f>
        <v>0</v>
      </c>
      <c r="C187" s="88">
        <f>IF(A187="","",Feuil1!B192)</f>
        <v>0</v>
      </c>
      <c r="D187" s="95">
        <f t="shared" si="35"/>
        <v>0</v>
      </c>
      <c r="E187" s="87">
        <f>Feuil1!BB192</f>
        <v>0</v>
      </c>
      <c r="F187" s="88">
        <f>IF(A187="","",Feuil1!C192)</f>
        <v>0</v>
      </c>
      <c r="G187" s="95">
        <f t="shared" si="36"/>
        <v>0</v>
      </c>
      <c r="H187" s="87">
        <f>Feuil1!AZ192</f>
        <v>0</v>
      </c>
      <c r="I187" s="88">
        <f>IF(A187="","",Feuil1!D192)</f>
        <v>0</v>
      </c>
      <c r="J187" s="95">
        <f t="shared" si="37"/>
        <v>0</v>
      </c>
      <c r="K187" s="87">
        <f>Feuil1!BL192</f>
        <v>0</v>
      </c>
      <c r="L187" s="88">
        <f t="shared" si="32"/>
        <v>0</v>
      </c>
      <c r="M187" s="95">
        <f t="shared" si="38"/>
        <v>0</v>
      </c>
      <c r="N187" s="87">
        <f>Feuil1!BM192</f>
        <v>0</v>
      </c>
      <c r="O187" s="88">
        <f>IF(A187="","",Feuil1!F192)</f>
        <v>0</v>
      </c>
      <c r="P187" s="95">
        <f t="shared" si="39"/>
        <v>0</v>
      </c>
      <c r="Q187" s="87">
        <f>Feuil1!BE192</f>
        <v>0</v>
      </c>
      <c r="R187" s="88">
        <f>Feuil1!BG192</f>
        <v>0</v>
      </c>
      <c r="S187" s="88">
        <f>IF(A187="","",Feuil1!G192)</f>
        <v>0</v>
      </c>
      <c r="T187" s="96">
        <f t="shared" si="40"/>
        <v>0</v>
      </c>
      <c r="U187" s="87">
        <f>Feuil1!BC192</f>
        <v>0</v>
      </c>
      <c r="V187" s="88">
        <f>IF(A187="","",Feuil1!H192)</f>
        <v>0</v>
      </c>
      <c r="W187" s="95">
        <f t="shared" si="41"/>
        <v>0</v>
      </c>
      <c r="X187" s="87">
        <f>Feuil1!BK192</f>
        <v>0</v>
      </c>
      <c r="Y187" s="88">
        <f>IF(A187="","",Feuil1!I192)</f>
        <v>0</v>
      </c>
      <c r="Z187" s="95">
        <f t="shared" si="42"/>
        <v>0</v>
      </c>
      <c r="AA187" s="87">
        <f>Feuil1!BJ192</f>
        <v>0</v>
      </c>
      <c r="AB187" s="88">
        <f>IF(A187="","",Feuil1!J192)</f>
        <v>0</v>
      </c>
      <c r="AC187" s="95">
        <f t="shared" si="43"/>
        <v>0</v>
      </c>
      <c r="AD187" s="87">
        <f>Feuil1!BI192</f>
        <v>0</v>
      </c>
      <c r="AE187" s="88">
        <f>IF(A187="","",Feuil1!K192)</f>
        <v>0</v>
      </c>
      <c r="AF187" s="95">
        <f t="shared" si="44"/>
        <v>0</v>
      </c>
      <c r="AG187" s="91">
        <f t="shared" si="33"/>
        <v>0</v>
      </c>
      <c r="AH187" s="85" t="str">
        <f>IF(Feuil1!L192=0,"",Feuil1!L192)</f>
        <v/>
      </c>
      <c r="AI187" s="97" t="e">
        <f t="shared" si="34"/>
        <v>#VALUE!</v>
      </c>
      <c r="AJ187" s="87">
        <f>IF(A187="","",Feuil1!M192)</f>
        <v>0</v>
      </c>
      <c r="AK187" s="88">
        <f>IF(A187="","",Feuil1!N192)</f>
        <v>0</v>
      </c>
      <c r="AL187" s="88">
        <f>IF(A187="","",Feuil1!O192)</f>
        <v>0</v>
      </c>
      <c r="AM187" s="88">
        <f>IF(A187="","",Feuil1!P192)</f>
        <v>0</v>
      </c>
      <c r="AN187" s="89">
        <f>IF(A187="","",Feuil1!Q192)</f>
        <v>0</v>
      </c>
      <c r="AO187" s="90" t="str">
        <f t="shared" si="45"/>
        <v/>
      </c>
      <c r="AP187" s="91" t="str">
        <f t="shared" si="46"/>
        <v/>
      </c>
      <c r="AQ187" s="92">
        <f>IF(C187="","",Feuil1!S192)</f>
        <v>0</v>
      </c>
      <c r="AR187" s="92">
        <f>IF(F187="","",Feuil1!T192)</f>
        <v>0</v>
      </c>
      <c r="AS187" s="93">
        <v>14840</v>
      </c>
      <c r="AT187" s="88">
        <f>+AVERAGE($AS$5:AS187)</f>
        <v>15165.546448087433</v>
      </c>
    </row>
    <row r="188" spans="1:46" s="6" customFormat="1" ht="12.75">
      <c r="A188" s="94">
        <f>IF(Feuil1!A193="","",Feuil1!A193)</f>
        <v>45110</v>
      </c>
      <c r="B188" s="87">
        <f>Feuil1!BA193</f>
        <v>0</v>
      </c>
      <c r="C188" s="88">
        <f>IF(A188="","",Feuil1!B193)</f>
        <v>0</v>
      </c>
      <c r="D188" s="95">
        <f t="shared" si="35"/>
        <v>0</v>
      </c>
      <c r="E188" s="87">
        <f>Feuil1!BB193</f>
        <v>0</v>
      </c>
      <c r="F188" s="88">
        <f>IF(A188="","",Feuil1!C193)</f>
        <v>0</v>
      </c>
      <c r="G188" s="95">
        <f t="shared" si="36"/>
        <v>0</v>
      </c>
      <c r="H188" s="87">
        <f>Feuil1!AZ193</f>
        <v>0</v>
      </c>
      <c r="I188" s="88">
        <f>IF(A188="","",Feuil1!D193)</f>
        <v>0</v>
      </c>
      <c r="J188" s="95">
        <f t="shared" si="37"/>
        <v>0</v>
      </c>
      <c r="K188" s="87">
        <f>Feuil1!BL193</f>
        <v>0</v>
      </c>
      <c r="L188" s="88">
        <f t="shared" si="32"/>
        <v>0</v>
      </c>
      <c r="M188" s="95">
        <f t="shared" si="38"/>
        <v>0</v>
      </c>
      <c r="N188" s="87">
        <f>Feuil1!BM193</f>
        <v>0</v>
      </c>
      <c r="O188" s="88">
        <f>IF(A188="","",Feuil1!F193)</f>
        <v>0</v>
      </c>
      <c r="P188" s="95">
        <f t="shared" si="39"/>
        <v>0</v>
      </c>
      <c r="Q188" s="87">
        <f>Feuil1!BE193</f>
        <v>0</v>
      </c>
      <c r="R188" s="88">
        <f>Feuil1!BG193</f>
        <v>0</v>
      </c>
      <c r="S188" s="88">
        <f>IF(A188="","",Feuil1!G193)</f>
        <v>0</v>
      </c>
      <c r="T188" s="96">
        <f t="shared" si="40"/>
        <v>0</v>
      </c>
      <c r="U188" s="87">
        <f>Feuil1!BC193</f>
        <v>0</v>
      </c>
      <c r="V188" s="88">
        <f>IF(A188="","",Feuil1!H193)</f>
        <v>0</v>
      </c>
      <c r="W188" s="95">
        <f t="shared" si="41"/>
        <v>0</v>
      </c>
      <c r="X188" s="87">
        <f>Feuil1!BK193</f>
        <v>0</v>
      </c>
      <c r="Y188" s="88">
        <f>IF(A188="","",Feuil1!I193)</f>
        <v>0</v>
      </c>
      <c r="Z188" s="95">
        <f t="shared" si="42"/>
        <v>0</v>
      </c>
      <c r="AA188" s="87">
        <f>Feuil1!BJ193</f>
        <v>0</v>
      </c>
      <c r="AB188" s="88">
        <f>IF(A188="","",Feuil1!J193)</f>
        <v>0</v>
      </c>
      <c r="AC188" s="95">
        <f t="shared" si="43"/>
        <v>0</v>
      </c>
      <c r="AD188" s="87">
        <f>Feuil1!BI193</f>
        <v>0</v>
      </c>
      <c r="AE188" s="88">
        <f>IF(A188="","",Feuil1!K193)</f>
        <v>0</v>
      </c>
      <c r="AF188" s="95">
        <f t="shared" si="44"/>
        <v>0</v>
      </c>
      <c r="AG188" s="91">
        <f t="shared" si="33"/>
        <v>0</v>
      </c>
      <c r="AH188" s="85" t="str">
        <f>IF(Feuil1!L193=0,"",Feuil1!L193)</f>
        <v/>
      </c>
      <c r="AI188" s="97" t="e">
        <f t="shared" si="34"/>
        <v>#VALUE!</v>
      </c>
      <c r="AJ188" s="87">
        <f>IF(A188="","",Feuil1!M193)</f>
        <v>0</v>
      </c>
      <c r="AK188" s="88">
        <f>IF(A188="","",Feuil1!N193)</f>
        <v>0</v>
      </c>
      <c r="AL188" s="88">
        <f>IF(A188="","",Feuil1!O193)</f>
        <v>0</v>
      </c>
      <c r="AM188" s="88">
        <f>IF(A188="","",Feuil1!P193)</f>
        <v>0</v>
      </c>
      <c r="AN188" s="89">
        <f>IF(A188="","",Feuil1!Q193)</f>
        <v>0</v>
      </c>
      <c r="AO188" s="90" t="str">
        <f t="shared" si="45"/>
        <v/>
      </c>
      <c r="AP188" s="91" t="str">
        <f t="shared" si="46"/>
        <v/>
      </c>
      <c r="AQ188" s="92">
        <f>IF(C188="","",Feuil1!S193)</f>
        <v>0</v>
      </c>
      <c r="AR188" s="92">
        <f>IF(F188="","",Feuil1!T193)</f>
        <v>0</v>
      </c>
      <c r="AS188" s="93">
        <v>14020</v>
      </c>
      <c r="AT188" s="88">
        <f>+AVERAGE($AS$5:AS188)</f>
        <v>15159.320652173914</v>
      </c>
    </row>
    <row r="189" spans="1:46" s="6" customFormat="1" ht="12.75">
      <c r="A189" s="94">
        <f>IF(Feuil1!A194="","",Feuil1!A194)</f>
        <v>45111</v>
      </c>
      <c r="B189" s="87">
        <f>Feuil1!BA194</f>
        <v>0</v>
      </c>
      <c r="C189" s="88">
        <f>IF(A189="","",Feuil1!B194)</f>
        <v>0</v>
      </c>
      <c r="D189" s="95">
        <f t="shared" si="35"/>
        <v>0</v>
      </c>
      <c r="E189" s="87">
        <f>Feuil1!BB194</f>
        <v>0</v>
      </c>
      <c r="F189" s="88">
        <f>IF(A189="","",Feuil1!C194)</f>
        <v>0</v>
      </c>
      <c r="G189" s="95">
        <f t="shared" si="36"/>
        <v>0</v>
      </c>
      <c r="H189" s="87">
        <f>Feuil1!AZ194</f>
        <v>0</v>
      </c>
      <c r="I189" s="88">
        <f>IF(A189="","",Feuil1!D194)</f>
        <v>0</v>
      </c>
      <c r="J189" s="95">
        <f t="shared" si="37"/>
        <v>0</v>
      </c>
      <c r="K189" s="87">
        <f>Feuil1!BL194</f>
        <v>0</v>
      </c>
      <c r="L189" s="88">
        <f t="shared" si="32"/>
        <v>0</v>
      </c>
      <c r="M189" s="95">
        <f t="shared" si="38"/>
        <v>0</v>
      </c>
      <c r="N189" s="87">
        <f>Feuil1!BM194</f>
        <v>0</v>
      </c>
      <c r="O189" s="88">
        <f>IF(A189="","",Feuil1!F194)</f>
        <v>0</v>
      </c>
      <c r="P189" s="95">
        <f t="shared" si="39"/>
        <v>0</v>
      </c>
      <c r="Q189" s="87">
        <f>Feuil1!BE194</f>
        <v>0</v>
      </c>
      <c r="R189" s="88">
        <f>Feuil1!BG194</f>
        <v>0</v>
      </c>
      <c r="S189" s="88">
        <f>IF(A189="","",Feuil1!G194)</f>
        <v>0</v>
      </c>
      <c r="T189" s="96">
        <f t="shared" si="40"/>
        <v>0</v>
      </c>
      <c r="U189" s="87">
        <f>Feuil1!BC194</f>
        <v>0</v>
      </c>
      <c r="V189" s="88">
        <f>IF(A189="","",Feuil1!H194)</f>
        <v>0</v>
      </c>
      <c r="W189" s="95">
        <f t="shared" si="41"/>
        <v>0</v>
      </c>
      <c r="X189" s="87">
        <f>Feuil1!BK194</f>
        <v>0</v>
      </c>
      <c r="Y189" s="88">
        <f>IF(A189="","",Feuil1!I194)</f>
        <v>0</v>
      </c>
      <c r="Z189" s="95">
        <f t="shared" si="42"/>
        <v>0</v>
      </c>
      <c r="AA189" s="87">
        <f>Feuil1!BJ194</f>
        <v>0</v>
      </c>
      <c r="AB189" s="88">
        <f>IF(A189="","",Feuil1!J194)</f>
        <v>0</v>
      </c>
      <c r="AC189" s="95">
        <f t="shared" si="43"/>
        <v>0</v>
      </c>
      <c r="AD189" s="87">
        <f>Feuil1!BI194</f>
        <v>0</v>
      </c>
      <c r="AE189" s="88">
        <f>IF(A189="","",Feuil1!K194)</f>
        <v>0</v>
      </c>
      <c r="AF189" s="95">
        <f t="shared" si="44"/>
        <v>0</v>
      </c>
      <c r="AG189" s="91">
        <f t="shared" si="33"/>
        <v>0</v>
      </c>
      <c r="AH189" s="85" t="str">
        <f>IF(Feuil1!L194=0,"",Feuil1!L194)</f>
        <v/>
      </c>
      <c r="AI189" s="97" t="e">
        <f t="shared" si="34"/>
        <v>#VALUE!</v>
      </c>
      <c r="AJ189" s="87">
        <f>IF(A189="","",Feuil1!M194)</f>
        <v>0</v>
      </c>
      <c r="AK189" s="88">
        <f>IF(A189="","",Feuil1!N194)</f>
        <v>0</v>
      </c>
      <c r="AL189" s="88">
        <f>IF(A189="","",Feuil1!O194)</f>
        <v>0</v>
      </c>
      <c r="AM189" s="88">
        <f>IF(A189="","",Feuil1!P194)</f>
        <v>0</v>
      </c>
      <c r="AN189" s="89">
        <f>IF(A189="","",Feuil1!Q194)</f>
        <v>0</v>
      </c>
      <c r="AO189" s="90" t="str">
        <f t="shared" si="45"/>
        <v/>
      </c>
      <c r="AP189" s="91" t="str">
        <f t="shared" si="46"/>
        <v/>
      </c>
      <c r="AQ189" s="92">
        <f>IF(C189="","",Feuil1!S194)</f>
        <v>0</v>
      </c>
      <c r="AR189" s="92">
        <f>IF(F189="","",Feuil1!T194)</f>
        <v>0</v>
      </c>
      <c r="AS189" s="93">
        <v>14360</v>
      </c>
      <c r="AT189" s="88">
        <f>+AVERAGE($AS$5:AS189)</f>
        <v>15155</v>
      </c>
    </row>
    <row r="190" spans="1:46" s="6" customFormat="1" ht="12.75">
      <c r="A190" s="94">
        <f>IF(Feuil1!A195="","",Feuil1!A195)</f>
        <v>45112</v>
      </c>
      <c r="B190" s="87">
        <f>Feuil1!BA195</f>
        <v>0</v>
      </c>
      <c r="C190" s="88">
        <f>IF(A190="","",Feuil1!B195)</f>
        <v>0</v>
      </c>
      <c r="D190" s="95">
        <f t="shared" si="35"/>
        <v>0</v>
      </c>
      <c r="E190" s="87">
        <f>Feuil1!BB195</f>
        <v>0</v>
      </c>
      <c r="F190" s="88">
        <f>IF(A190="","",Feuil1!C195)</f>
        <v>0</v>
      </c>
      <c r="G190" s="95">
        <f t="shared" si="36"/>
        <v>0</v>
      </c>
      <c r="H190" s="87">
        <f>Feuil1!AZ195</f>
        <v>0</v>
      </c>
      <c r="I190" s="88">
        <f>IF(A190="","",Feuil1!D195)</f>
        <v>0</v>
      </c>
      <c r="J190" s="95">
        <f t="shared" si="37"/>
        <v>0</v>
      </c>
      <c r="K190" s="87">
        <f>Feuil1!BL195</f>
        <v>0</v>
      </c>
      <c r="L190" s="88">
        <f t="shared" si="32"/>
        <v>0</v>
      </c>
      <c r="M190" s="95">
        <f t="shared" si="38"/>
        <v>0</v>
      </c>
      <c r="N190" s="87">
        <f>Feuil1!BM195</f>
        <v>0</v>
      </c>
      <c r="O190" s="88">
        <f>IF(A190="","",Feuil1!F195)</f>
        <v>0</v>
      </c>
      <c r="P190" s="95">
        <f t="shared" si="39"/>
        <v>0</v>
      </c>
      <c r="Q190" s="87">
        <f>Feuil1!BE195</f>
        <v>0</v>
      </c>
      <c r="R190" s="88">
        <f>Feuil1!BG195</f>
        <v>0</v>
      </c>
      <c r="S190" s="88">
        <f>IF(A190="","",Feuil1!G195)</f>
        <v>0</v>
      </c>
      <c r="T190" s="96">
        <f t="shared" si="40"/>
        <v>0</v>
      </c>
      <c r="U190" s="87">
        <f>Feuil1!BC195</f>
        <v>0</v>
      </c>
      <c r="V190" s="88">
        <f>IF(A190="","",Feuil1!H195)</f>
        <v>0</v>
      </c>
      <c r="W190" s="95">
        <f t="shared" si="41"/>
        <v>0</v>
      </c>
      <c r="X190" s="87">
        <f>Feuil1!BK195</f>
        <v>0</v>
      </c>
      <c r="Y190" s="88">
        <f>IF(A190="","",Feuil1!I195)</f>
        <v>0</v>
      </c>
      <c r="Z190" s="95">
        <f t="shared" si="42"/>
        <v>0</v>
      </c>
      <c r="AA190" s="87">
        <f>Feuil1!BJ195</f>
        <v>0</v>
      </c>
      <c r="AB190" s="88">
        <f>IF(A190="","",Feuil1!J195)</f>
        <v>0</v>
      </c>
      <c r="AC190" s="95">
        <f t="shared" si="43"/>
        <v>0</v>
      </c>
      <c r="AD190" s="87">
        <f>Feuil1!BI195</f>
        <v>0</v>
      </c>
      <c r="AE190" s="88">
        <f>IF(A190="","",Feuil1!K195)</f>
        <v>0</v>
      </c>
      <c r="AF190" s="95">
        <f t="shared" si="44"/>
        <v>0</v>
      </c>
      <c r="AG190" s="91">
        <f t="shared" si="33"/>
        <v>0</v>
      </c>
      <c r="AH190" s="85" t="str">
        <f>IF(Feuil1!L195=0,"",Feuil1!L195)</f>
        <v/>
      </c>
      <c r="AI190" s="97" t="e">
        <f t="shared" si="34"/>
        <v>#VALUE!</v>
      </c>
      <c r="AJ190" s="87">
        <f>IF(A190="","",Feuil1!M195)</f>
        <v>0</v>
      </c>
      <c r="AK190" s="88">
        <f>IF(A190="","",Feuil1!N195)</f>
        <v>0</v>
      </c>
      <c r="AL190" s="88">
        <f>IF(A190="","",Feuil1!O195)</f>
        <v>0</v>
      </c>
      <c r="AM190" s="88">
        <f>IF(A190="","",Feuil1!P195)</f>
        <v>0</v>
      </c>
      <c r="AN190" s="89">
        <f>IF(A190="","",Feuil1!Q195)</f>
        <v>0</v>
      </c>
      <c r="AO190" s="90" t="str">
        <f t="shared" si="45"/>
        <v/>
      </c>
      <c r="AP190" s="91" t="str">
        <f t="shared" si="46"/>
        <v/>
      </c>
      <c r="AQ190" s="92">
        <f>IF(C190="","",Feuil1!S195)</f>
        <v>0</v>
      </c>
      <c r="AR190" s="92">
        <f>IF(F190="","",Feuil1!T195)</f>
        <v>0</v>
      </c>
      <c r="AS190" s="93">
        <v>14740</v>
      </c>
      <c r="AT190" s="88">
        <f>+AVERAGE($AS$5:AS190)</f>
        <v>15152.768817204302</v>
      </c>
    </row>
    <row r="191" spans="1:46" s="6" customFormat="1" ht="12.75">
      <c r="A191" s="94">
        <f>IF(Feuil1!A196="","",Feuil1!A196)</f>
        <v>45113</v>
      </c>
      <c r="B191" s="87">
        <f>Feuil1!BA196</f>
        <v>0</v>
      </c>
      <c r="C191" s="88">
        <f>IF(A191="","",Feuil1!B196)</f>
        <v>0</v>
      </c>
      <c r="D191" s="95">
        <f t="shared" si="35"/>
        <v>0</v>
      </c>
      <c r="E191" s="87">
        <f>Feuil1!BB196</f>
        <v>0</v>
      </c>
      <c r="F191" s="88">
        <f>IF(A191="","",Feuil1!C196)</f>
        <v>0</v>
      </c>
      <c r="G191" s="95">
        <f t="shared" si="36"/>
        <v>0</v>
      </c>
      <c r="H191" s="87">
        <f>Feuil1!AZ196</f>
        <v>0</v>
      </c>
      <c r="I191" s="88">
        <f>IF(A191="","",Feuil1!D196)</f>
        <v>0</v>
      </c>
      <c r="J191" s="95">
        <f t="shared" si="37"/>
        <v>0</v>
      </c>
      <c r="K191" s="87">
        <f>Feuil1!BL196</f>
        <v>0</v>
      </c>
      <c r="L191" s="88">
        <f t="shared" si="32"/>
        <v>0</v>
      </c>
      <c r="M191" s="95">
        <f t="shared" si="38"/>
        <v>0</v>
      </c>
      <c r="N191" s="87">
        <f>Feuil1!BM196</f>
        <v>0</v>
      </c>
      <c r="O191" s="88">
        <f>IF(A191="","",Feuil1!F196)</f>
        <v>0</v>
      </c>
      <c r="P191" s="95">
        <f t="shared" si="39"/>
        <v>0</v>
      </c>
      <c r="Q191" s="87">
        <f>Feuil1!BE196</f>
        <v>0</v>
      </c>
      <c r="R191" s="88">
        <f>Feuil1!BG196</f>
        <v>0</v>
      </c>
      <c r="S191" s="88">
        <f>IF(A191="","",Feuil1!G196)</f>
        <v>0</v>
      </c>
      <c r="T191" s="96">
        <f t="shared" si="40"/>
        <v>0</v>
      </c>
      <c r="U191" s="87">
        <f>Feuil1!BC196</f>
        <v>0</v>
      </c>
      <c r="V191" s="88">
        <f>IF(A191="","",Feuil1!H196)</f>
        <v>0</v>
      </c>
      <c r="W191" s="95">
        <f t="shared" si="41"/>
        <v>0</v>
      </c>
      <c r="X191" s="87">
        <f>Feuil1!BK196</f>
        <v>0</v>
      </c>
      <c r="Y191" s="88">
        <f>IF(A191="","",Feuil1!I196)</f>
        <v>0</v>
      </c>
      <c r="Z191" s="95">
        <f t="shared" si="42"/>
        <v>0</v>
      </c>
      <c r="AA191" s="87">
        <f>Feuil1!BJ196</f>
        <v>0</v>
      </c>
      <c r="AB191" s="88">
        <f>IF(A191="","",Feuil1!J196)</f>
        <v>0</v>
      </c>
      <c r="AC191" s="95">
        <f t="shared" si="43"/>
        <v>0</v>
      </c>
      <c r="AD191" s="87">
        <f>Feuil1!BI196</f>
        <v>0</v>
      </c>
      <c r="AE191" s="88">
        <f>IF(A191="","",Feuil1!K196)</f>
        <v>0</v>
      </c>
      <c r="AF191" s="95">
        <f t="shared" si="44"/>
        <v>0</v>
      </c>
      <c r="AG191" s="91">
        <f t="shared" si="33"/>
        <v>0</v>
      </c>
      <c r="AH191" s="85" t="str">
        <f>IF(Feuil1!L196=0,"",Feuil1!L196)</f>
        <v/>
      </c>
      <c r="AI191" s="97" t="e">
        <f t="shared" si="34"/>
        <v>#VALUE!</v>
      </c>
      <c r="AJ191" s="87">
        <f>IF(A191="","",Feuil1!M196)</f>
        <v>0</v>
      </c>
      <c r="AK191" s="88">
        <f>IF(A191="","",Feuil1!N196)</f>
        <v>0</v>
      </c>
      <c r="AL191" s="88">
        <f>IF(A191="","",Feuil1!O196)</f>
        <v>0</v>
      </c>
      <c r="AM191" s="88">
        <f>IF(A191="","",Feuil1!P196)</f>
        <v>0</v>
      </c>
      <c r="AN191" s="89">
        <f>IF(A191="","",Feuil1!Q196)</f>
        <v>0</v>
      </c>
      <c r="AO191" s="90" t="str">
        <f t="shared" si="45"/>
        <v/>
      </c>
      <c r="AP191" s="91" t="str">
        <f t="shared" si="46"/>
        <v/>
      </c>
      <c r="AQ191" s="92">
        <f>IF(C191="","",Feuil1!S196)</f>
        <v>0</v>
      </c>
      <c r="AR191" s="92">
        <f>IF(F191="","",Feuil1!T196)</f>
        <v>0</v>
      </c>
      <c r="AS191" s="93">
        <v>14350</v>
      </c>
      <c r="AT191" s="88">
        <f>+AVERAGE($AS$5:AS191)</f>
        <v>15148.475935828877</v>
      </c>
    </row>
    <row r="192" spans="1:46" s="6" customFormat="1" ht="12.75">
      <c r="A192" s="94">
        <f>IF(Feuil1!A197="","",Feuil1!A197)</f>
        <v>45114</v>
      </c>
      <c r="B192" s="87">
        <f>Feuil1!BA197</f>
        <v>0</v>
      </c>
      <c r="C192" s="88">
        <f>IF(A192="","",Feuil1!B197)</f>
        <v>0</v>
      </c>
      <c r="D192" s="95">
        <f t="shared" si="35"/>
        <v>0</v>
      </c>
      <c r="E192" s="87">
        <f>Feuil1!BB197</f>
        <v>0</v>
      </c>
      <c r="F192" s="88">
        <f>IF(A192="","",Feuil1!C197)</f>
        <v>0</v>
      </c>
      <c r="G192" s="95">
        <f t="shared" si="36"/>
        <v>0</v>
      </c>
      <c r="H192" s="87">
        <f>Feuil1!AZ197</f>
        <v>0</v>
      </c>
      <c r="I192" s="88">
        <f>IF(A192="","",Feuil1!D197)</f>
        <v>0</v>
      </c>
      <c r="J192" s="95">
        <f t="shared" si="37"/>
        <v>0</v>
      </c>
      <c r="K192" s="87">
        <f>Feuil1!BL197</f>
        <v>0</v>
      </c>
      <c r="L192" s="88">
        <f t="shared" si="32"/>
        <v>0</v>
      </c>
      <c r="M192" s="95">
        <f t="shared" si="38"/>
        <v>0</v>
      </c>
      <c r="N192" s="87">
        <f>Feuil1!BM197</f>
        <v>0</v>
      </c>
      <c r="O192" s="88">
        <f>IF(A192="","",Feuil1!F197)</f>
        <v>0</v>
      </c>
      <c r="P192" s="95">
        <f t="shared" si="39"/>
        <v>0</v>
      </c>
      <c r="Q192" s="87">
        <f>Feuil1!BE197</f>
        <v>0</v>
      </c>
      <c r="R192" s="88">
        <f>Feuil1!BG197</f>
        <v>0</v>
      </c>
      <c r="S192" s="88">
        <f>IF(A192="","",Feuil1!G197)</f>
        <v>0</v>
      </c>
      <c r="T192" s="96">
        <f t="shared" si="40"/>
        <v>0</v>
      </c>
      <c r="U192" s="87">
        <f>Feuil1!BC197</f>
        <v>0</v>
      </c>
      <c r="V192" s="88">
        <f>IF(A192="","",Feuil1!H197)</f>
        <v>0</v>
      </c>
      <c r="W192" s="95">
        <f t="shared" si="41"/>
        <v>0</v>
      </c>
      <c r="X192" s="87">
        <f>Feuil1!BK197</f>
        <v>0</v>
      </c>
      <c r="Y192" s="88">
        <f>IF(A192="","",Feuil1!I197)</f>
        <v>0</v>
      </c>
      <c r="Z192" s="95">
        <f t="shared" si="42"/>
        <v>0</v>
      </c>
      <c r="AA192" s="87">
        <f>Feuil1!BJ197</f>
        <v>0</v>
      </c>
      <c r="AB192" s="88">
        <f>IF(A192="","",Feuil1!J197)</f>
        <v>0</v>
      </c>
      <c r="AC192" s="95">
        <f t="shared" si="43"/>
        <v>0</v>
      </c>
      <c r="AD192" s="87">
        <f>Feuil1!BI197</f>
        <v>0</v>
      </c>
      <c r="AE192" s="88">
        <f>IF(A192="","",Feuil1!K197)</f>
        <v>0</v>
      </c>
      <c r="AF192" s="95">
        <f t="shared" si="44"/>
        <v>0</v>
      </c>
      <c r="AG192" s="91">
        <f t="shared" si="33"/>
        <v>0</v>
      </c>
      <c r="AH192" s="85" t="str">
        <f>IF(Feuil1!L197=0,"",Feuil1!L197)</f>
        <v/>
      </c>
      <c r="AI192" s="97" t="e">
        <f t="shared" si="34"/>
        <v>#VALUE!</v>
      </c>
      <c r="AJ192" s="87">
        <f>IF(A192="","",Feuil1!M197)</f>
        <v>0</v>
      </c>
      <c r="AK192" s="88">
        <f>IF(A192="","",Feuil1!N197)</f>
        <v>0</v>
      </c>
      <c r="AL192" s="88">
        <f>IF(A192="","",Feuil1!O197)</f>
        <v>0</v>
      </c>
      <c r="AM192" s="88">
        <f>IF(A192="","",Feuil1!P197)</f>
        <v>0</v>
      </c>
      <c r="AN192" s="89">
        <f>IF(A192="","",Feuil1!Q197)</f>
        <v>0</v>
      </c>
      <c r="AO192" s="90" t="str">
        <f t="shared" si="45"/>
        <v/>
      </c>
      <c r="AP192" s="91" t="str">
        <f t="shared" si="46"/>
        <v/>
      </c>
      <c r="AQ192" s="92">
        <f>IF(C192="","",Feuil1!S197)</f>
        <v>0</v>
      </c>
      <c r="AR192" s="92">
        <f>IF(F192="","",Feuil1!T197)</f>
        <v>0</v>
      </c>
      <c r="AS192" s="93">
        <v>15110</v>
      </c>
      <c r="AT192" s="88">
        <f>+AVERAGE($AS$5:AS192)</f>
        <v>15148.271276595744</v>
      </c>
    </row>
    <row r="193" spans="1:46" s="6" customFormat="1" ht="12.75">
      <c r="A193" s="94">
        <f>IF(Feuil1!A198="","",Feuil1!A198)</f>
        <v>45115</v>
      </c>
      <c r="B193" s="87">
        <f>Feuil1!BA198</f>
        <v>0</v>
      </c>
      <c r="C193" s="88">
        <f>IF(A193="","",Feuil1!B198)</f>
        <v>0</v>
      </c>
      <c r="D193" s="95">
        <f t="shared" si="35"/>
        <v>0</v>
      </c>
      <c r="E193" s="87">
        <f>Feuil1!BB198</f>
        <v>0</v>
      </c>
      <c r="F193" s="88">
        <f>IF(A193="","",Feuil1!C198)</f>
        <v>0</v>
      </c>
      <c r="G193" s="95">
        <f t="shared" si="36"/>
        <v>0</v>
      </c>
      <c r="H193" s="87">
        <f>Feuil1!AZ198</f>
        <v>0</v>
      </c>
      <c r="I193" s="88">
        <f>IF(A193="","",Feuil1!D198)</f>
        <v>0</v>
      </c>
      <c r="J193" s="95">
        <f t="shared" si="37"/>
        <v>0</v>
      </c>
      <c r="K193" s="87">
        <f>Feuil1!BL198</f>
        <v>0</v>
      </c>
      <c r="L193" s="88">
        <f t="shared" si="32"/>
        <v>0</v>
      </c>
      <c r="M193" s="95">
        <f t="shared" si="38"/>
        <v>0</v>
      </c>
      <c r="N193" s="87">
        <f>Feuil1!BM198</f>
        <v>0</v>
      </c>
      <c r="O193" s="88">
        <f>IF(A193="","",Feuil1!F198)</f>
        <v>0</v>
      </c>
      <c r="P193" s="95">
        <f t="shared" si="39"/>
        <v>0</v>
      </c>
      <c r="Q193" s="87">
        <f>Feuil1!BE198</f>
        <v>0</v>
      </c>
      <c r="R193" s="88">
        <f>Feuil1!BG198</f>
        <v>0</v>
      </c>
      <c r="S193" s="88">
        <f>IF(A193="","",Feuil1!G198)</f>
        <v>0</v>
      </c>
      <c r="T193" s="96">
        <f t="shared" si="40"/>
        <v>0</v>
      </c>
      <c r="U193" s="87">
        <f>Feuil1!BC198</f>
        <v>0</v>
      </c>
      <c r="V193" s="88">
        <f>IF(A193="","",Feuil1!H198)</f>
        <v>0</v>
      </c>
      <c r="W193" s="95">
        <f t="shared" si="41"/>
        <v>0</v>
      </c>
      <c r="X193" s="87">
        <f>Feuil1!BK198</f>
        <v>0</v>
      </c>
      <c r="Y193" s="88">
        <f>IF(A193="","",Feuil1!I198)</f>
        <v>0</v>
      </c>
      <c r="Z193" s="95">
        <f t="shared" si="42"/>
        <v>0</v>
      </c>
      <c r="AA193" s="87">
        <f>Feuil1!BJ198</f>
        <v>0</v>
      </c>
      <c r="AB193" s="88">
        <f>IF(A193="","",Feuil1!J198)</f>
        <v>0</v>
      </c>
      <c r="AC193" s="95">
        <f t="shared" si="43"/>
        <v>0</v>
      </c>
      <c r="AD193" s="87">
        <f>Feuil1!BI198</f>
        <v>0</v>
      </c>
      <c r="AE193" s="88">
        <f>IF(A193="","",Feuil1!K198)</f>
        <v>0</v>
      </c>
      <c r="AF193" s="95">
        <f t="shared" si="44"/>
        <v>0</v>
      </c>
      <c r="AG193" s="91">
        <f t="shared" si="33"/>
        <v>0</v>
      </c>
      <c r="AH193" s="85" t="str">
        <f>IF(Feuil1!L198=0,"",Feuil1!L198)</f>
        <v/>
      </c>
      <c r="AI193" s="97" t="e">
        <f t="shared" si="34"/>
        <v>#VALUE!</v>
      </c>
      <c r="AJ193" s="87">
        <f>IF(A193="","",Feuil1!M198)</f>
        <v>0</v>
      </c>
      <c r="AK193" s="88">
        <f>IF(A193="","",Feuil1!N198)</f>
        <v>0</v>
      </c>
      <c r="AL193" s="88">
        <f>IF(A193="","",Feuil1!O198)</f>
        <v>0</v>
      </c>
      <c r="AM193" s="88">
        <f>IF(A193="","",Feuil1!P198)</f>
        <v>0</v>
      </c>
      <c r="AN193" s="89">
        <f>IF(A193="","",Feuil1!Q198)</f>
        <v>0</v>
      </c>
      <c r="AO193" s="90" t="str">
        <f t="shared" si="45"/>
        <v/>
      </c>
      <c r="AP193" s="91" t="str">
        <f t="shared" si="46"/>
        <v/>
      </c>
      <c r="AQ193" s="92">
        <f>IF(C193="","",Feuil1!S198)</f>
        <v>0</v>
      </c>
      <c r="AR193" s="92">
        <f>IF(F193="","",Feuil1!T198)</f>
        <v>0</v>
      </c>
      <c r="AS193" s="93">
        <v>15450</v>
      </c>
      <c r="AT193" s="88">
        <f>+AVERAGE($AS$5:AS193)</f>
        <v>15149.867724867725</v>
      </c>
    </row>
    <row r="194" spans="1:46" s="6" customFormat="1" ht="12.75">
      <c r="A194" s="94">
        <f>IF(Feuil1!A199="","",Feuil1!A199)</f>
        <v>45116</v>
      </c>
      <c r="B194" s="87">
        <f>Feuil1!BA199</f>
        <v>0</v>
      </c>
      <c r="C194" s="88">
        <f>IF(A194="","",Feuil1!B199)</f>
        <v>0</v>
      </c>
      <c r="D194" s="95">
        <f t="shared" si="35"/>
        <v>0</v>
      </c>
      <c r="E194" s="87">
        <f>Feuil1!BB199</f>
        <v>0</v>
      </c>
      <c r="F194" s="88">
        <f>IF(A194="","",Feuil1!C199)</f>
        <v>0</v>
      </c>
      <c r="G194" s="95">
        <f t="shared" si="36"/>
        <v>0</v>
      </c>
      <c r="H194" s="87">
        <f>Feuil1!AZ199</f>
        <v>0</v>
      </c>
      <c r="I194" s="88">
        <f>IF(A194="","",Feuil1!D199)</f>
        <v>0</v>
      </c>
      <c r="J194" s="95">
        <f t="shared" si="37"/>
        <v>0</v>
      </c>
      <c r="K194" s="87">
        <f>Feuil1!BL199</f>
        <v>0</v>
      </c>
      <c r="L194" s="88">
        <f t="shared" si="32"/>
        <v>0</v>
      </c>
      <c r="M194" s="95">
        <f t="shared" si="38"/>
        <v>0</v>
      </c>
      <c r="N194" s="87">
        <f>Feuil1!BM199</f>
        <v>0</v>
      </c>
      <c r="O194" s="88">
        <f>IF(A194="","",Feuil1!F199)</f>
        <v>0</v>
      </c>
      <c r="P194" s="95">
        <f t="shared" si="39"/>
        <v>0</v>
      </c>
      <c r="Q194" s="87">
        <f>Feuil1!BE199</f>
        <v>0</v>
      </c>
      <c r="R194" s="88">
        <f>Feuil1!BG199</f>
        <v>0</v>
      </c>
      <c r="S194" s="88">
        <f>IF(A194="","",Feuil1!G199)</f>
        <v>0</v>
      </c>
      <c r="T194" s="96">
        <f t="shared" si="40"/>
        <v>0</v>
      </c>
      <c r="U194" s="87">
        <f>Feuil1!BC199</f>
        <v>0</v>
      </c>
      <c r="V194" s="88">
        <f>IF(A194="","",Feuil1!H199)</f>
        <v>0</v>
      </c>
      <c r="W194" s="95">
        <f t="shared" si="41"/>
        <v>0</v>
      </c>
      <c r="X194" s="87">
        <f>Feuil1!BK199</f>
        <v>0</v>
      </c>
      <c r="Y194" s="88">
        <f>IF(A194="","",Feuil1!I199)</f>
        <v>0</v>
      </c>
      <c r="Z194" s="95">
        <f t="shared" si="42"/>
        <v>0</v>
      </c>
      <c r="AA194" s="87">
        <f>Feuil1!BJ199</f>
        <v>0</v>
      </c>
      <c r="AB194" s="88">
        <f>IF(A194="","",Feuil1!J199)</f>
        <v>0</v>
      </c>
      <c r="AC194" s="95">
        <f t="shared" si="43"/>
        <v>0</v>
      </c>
      <c r="AD194" s="87">
        <f>Feuil1!BI199</f>
        <v>0</v>
      </c>
      <c r="AE194" s="88">
        <f>IF(A194="","",Feuil1!K199)</f>
        <v>0</v>
      </c>
      <c r="AF194" s="95">
        <f t="shared" si="44"/>
        <v>0</v>
      </c>
      <c r="AG194" s="91">
        <f t="shared" si="33"/>
        <v>0</v>
      </c>
      <c r="AH194" s="85" t="str">
        <f>IF(Feuil1!L199=0,"",Feuil1!L199)</f>
        <v/>
      </c>
      <c r="AI194" s="97" t="e">
        <f t="shared" si="34"/>
        <v>#VALUE!</v>
      </c>
      <c r="AJ194" s="87">
        <f>IF(A194="","",Feuil1!M199)</f>
        <v>0</v>
      </c>
      <c r="AK194" s="88">
        <f>IF(A194="","",Feuil1!N199)</f>
        <v>0</v>
      </c>
      <c r="AL194" s="88">
        <f>IF(A194="","",Feuil1!O199)</f>
        <v>0</v>
      </c>
      <c r="AM194" s="88">
        <f>IF(A194="","",Feuil1!P199)</f>
        <v>0</v>
      </c>
      <c r="AN194" s="89">
        <f>IF(A194="","",Feuil1!Q199)</f>
        <v>0</v>
      </c>
      <c r="AO194" s="90" t="str">
        <f t="shared" si="45"/>
        <v/>
      </c>
      <c r="AP194" s="91" t="str">
        <f t="shared" si="46"/>
        <v/>
      </c>
      <c r="AQ194" s="92">
        <f>IF(C194="","",Feuil1!S199)</f>
        <v>0</v>
      </c>
      <c r="AR194" s="92">
        <f>IF(F194="","",Feuil1!T199)</f>
        <v>0</v>
      </c>
      <c r="AS194" s="93">
        <v>15370</v>
      </c>
      <c r="AT194" s="88">
        <f>+AVERAGE($AS$5:AS194)</f>
        <v>15151.026315789473</v>
      </c>
    </row>
    <row r="195" spans="1:46" s="6" customFormat="1" ht="12.75">
      <c r="A195" s="94">
        <f>IF(Feuil1!A200="","",Feuil1!A200)</f>
        <v>45117</v>
      </c>
      <c r="B195" s="87">
        <f>Feuil1!BA200</f>
        <v>0</v>
      </c>
      <c r="C195" s="88">
        <f>IF(A195="","",Feuil1!B200)</f>
        <v>0</v>
      </c>
      <c r="D195" s="95">
        <f t="shared" si="35"/>
        <v>0</v>
      </c>
      <c r="E195" s="87">
        <f>Feuil1!BB200</f>
        <v>0</v>
      </c>
      <c r="F195" s="88">
        <f>IF(A195="","",Feuil1!C200)</f>
        <v>0</v>
      </c>
      <c r="G195" s="95">
        <f t="shared" si="36"/>
        <v>0</v>
      </c>
      <c r="H195" s="87">
        <f>Feuil1!AZ200</f>
        <v>0</v>
      </c>
      <c r="I195" s="88">
        <f>IF(A195="","",Feuil1!D200)</f>
        <v>0</v>
      </c>
      <c r="J195" s="95">
        <f t="shared" si="37"/>
        <v>0</v>
      </c>
      <c r="K195" s="87">
        <f>Feuil1!BL200</f>
        <v>0</v>
      </c>
      <c r="L195" s="88">
        <f t="shared" si="32"/>
        <v>0</v>
      </c>
      <c r="M195" s="95">
        <f t="shared" si="38"/>
        <v>0</v>
      </c>
      <c r="N195" s="87">
        <f>Feuil1!BM200</f>
        <v>0</v>
      </c>
      <c r="O195" s="88">
        <f>IF(A195="","",Feuil1!F200)</f>
        <v>0</v>
      </c>
      <c r="P195" s="95">
        <f t="shared" si="39"/>
        <v>0</v>
      </c>
      <c r="Q195" s="87">
        <f>Feuil1!BE200</f>
        <v>0</v>
      </c>
      <c r="R195" s="88">
        <f>Feuil1!BG200</f>
        <v>0</v>
      </c>
      <c r="S195" s="88">
        <f>IF(A195="","",Feuil1!G200)</f>
        <v>0</v>
      </c>
      <c r="T195" s="96">
        <f t="shared" si="40"/>
        <v>0</v>
      </c>
      <c r="U195" s="87">
        <f>Feuil1!BC200</f>
        <v>0</v>
      </c>
      <c r="V195" s="88">
        <f>IF(A195="","",Feuil1!H200)</f>
        <v>0</v>
      </c>
      <c r="W195" s="95">
        <f t="shared" si="41"/>
        <v>0</v>
      </c>
      <c r="X195" s="87">
        <f>Feuil1!BK200</f>
        <v>0</v>
      </c>
      <c r="Y195" s="88">
        <f>IF(A195="","",Feuil1!I200)</f>
        <v>0</v>
      </c>
      <c r="Z195" s="95">
        <f t="shared" si="42"/>
        <v>0</v>
      </c>
      <c r="AA195" s="87">
        <f>Feuil1!BJ200</f>
        <v>0</v>
      </c>
      <c r="AB195" s="88">
        <f>IF(A195="","",Feuil1!J200)</f>
        <v>0</v>
      </c>
      <c r="AC195" s="95">
        <f t="shared" si="43"/>
        <v>0</v>
      </c>
      <c r="AD195" s="87">
        <f>Feuil1!BI200</f>
        <v>0</v>
      </c>
      <c r="AE195" s="88">
        <f>IF(A195="","",Feuil1!K200)</f>
        <v>0</v>
      </c>
      <c r="AF195" s="95">
        <f t="shared" si="44"/>
        <v>0</v>
      </c>
      <c r="AG195" s="91">
        <f t="shared" si="33"/>
        <v>0</v>
      </c>
      <c r="AH195" s="85" t="str">
        <f>IF(Feuil1!L200=0,"",Feuil1!L200)</f>
        <v/>
      </c>
      <c r="AI195" s="97" t="e">
        <f t="shared" si="34"/>
        <v>#VALUE!</v>
      </c>
      <c r="AJ195" s="87">
        <f>IF(A195="","",Feuil1!M200)</f>
        <v>0</v>
      </c>
      <c r="AK195" s="88">
        <f>IF(A195="","",Feuil1!N200)</f>
        <v>0</v>
      </c>
      <c r="AL195" s="88">
        <f>IF(A195="","",Feuil1!O200)</f>
        <v>0</v>
      </c>
      <c r="AM195" s="88">
        <f>IF(A195="","",Feuil1!P200)</f>
        <v>0</v>
      </c>
      <c r="AN195" s="89">
        <f>IF(A195="","",Feuil1!Q200)</f>
        <v>0</v>
      </c>
      <c r="AO195" s="90" t="str">
        <f t="shared" si="45"/>
        <v/>
      </c>
      <c r="AP195" s="91" t="str">
        <f t="shared" si="46"/>
        <v/>
      </c>
      <c r="AQ195" s="92">
        <f>IF(C195="","",Feuil1!S200)</f>
        <v>0</v>
      </c>
      <c r="AR195" s="92">
        <f>IF(F195="","",Feuil1!T200)</f>
        <v>0</v>
      </c>
      <c r="AS195" s="93">
        <v>14710</v>
      </c>
      <c r="AT195" s="88">
        <f>+AVERAGE($AS$5:AS195)</f>
        <v>15148.71727748691</v>
      </c>
    </row>
    <row r="196" spans="1:46" s="6" customFormat="1" ht="12.75">
      <c r="A196" s="94">
        <f>IF(Feuil1!A201="","",Feuil1!A201)</f>
        <v>45118</v>
      </c>
      <c r="B196" s="87">
        <f>Feuil1!BA201</f>
        <v>0</v>
      </c>
      <c r="C196" s="88">
        <f>IF(A196="","",Feuil1!B201)</f>
        <v>0</v>
      </c>
      <c r="D196" s="95">
        <f t="shared" si="35"/>
        <v>0</v>
      </c>
      <c r="E196" s="87">
        <f>Feuil1!BB201</f>
        <v>0</v>
      </c>
      <c r="F196" s="88">
        <f>IF(A196="","",Feuil1!C201)</f>
        <v>0</v>
      </c>
      <c r="G196" s="95">
        <f t="shared" si="36"/>
        <v>0</v>
      </c>
      <c r="H196" s="87">
        <f>Feuil1!AZ201</f>
        <v>0</v>
      </c>
      <c r="I196" s="88">
        <f>IF(A196="","",Feuil1!D201)</f>
        <v>0</v>
      </c>
      <c r="J196" s="95">
        <f t="shared" si="37"/>
        <v>0</v>
      </c>
      <c r="K196" s="87">
        <f>Feuil1!BL201</f>
        <v>0</v>
      </c>
      <c r="L196" s="88">
        <f t="shared" si="32"/>
        <v>0</v>
      </c>
      <c r="M196" s="95">
        <f t="shared" si="38"/>
        <v>0</v>
      </c>
      <c r="N196" s="87">
        <f>Feuil1!BM201</f>
        <v>0</v>
      </c>
      <c r="O196" s="88">
        <f>IF(A196="","",Feuil1!F201)</f>
        <v>0</v>
      </c>
      <c r="P196" s="95">
        <f t="shared" si="39"/>
        <v>0</v>
      </c>
      <c r="Q196" s="87">
        <f>Feuil1!BE201</f>
        <v>0</v>
      </c>
      <c r="R196" s="88">
        <f>Feuil1!BG201</f>
        <v>0</v>
      </c>
      <c r="S196" s="88">
        <f>IF(A196="","",Feuil1!G201)</f>
        <v>0</v>
      </c>
      <c r="T196" s="96">
        <f t="shared" si="40"/>
        <v>0</v>
      </c>
      <c r="U196" s="87">
        <f>Feuil1!BC201</f>
        <v>0</v>
      </c>
      <c r="V196" s="88">
        <f>IF(A196="","",Feuil1!H201)</f>
        <v>0</v>
      </c>
      <c r="W196" s="95">
        <f t="shared" si="41"/>
        <v>0</v>
      </c>
      <c r="X196" s="87">
        <f>Feuil1!BK201</f>
        <v>0</v>
      </c>
      <c r="Y196" s="88">
        <f>IF(A196="","",Feuil1!I201)</f>
        <v>0</v>
      </c>
      <c r="Z196" s="95">
        <f t="shared" si="42"/>
        <v>0</v>
      </c>
      <c r="AA196" s="87">
        <f>Feuil1!BJ201</f>
        <v>0</v>
      </c>
      <c r="AB196" s="88">
        <f>IF(A196="","",Feuil1!J201)</f>
        <v>0</v>
      </c>
      <c r="AC196" s="95">
        <f t="shared" si="43"/>
        <v>0</v>
      </c>
      <c r="AD196" s="87">
        <f>Feuil1!BI201</f>
        <v>0</v>
      </c>
      <c r="AE196" s="88">
        <f>IF(A196="","",Feuil1!K201)</f>
        <v>0</v>
      </c>
      <c r="AF196" s="95">
        <f t="shared" si="44"/>
        <v>0</v>
      </c>
      <c r="AG196" s="91">
        <f t="shared" si="33"/>
        <v>0</v>
      </c>
      <c r="AH196" s="85" t="str">
        <f>IF(Feuil1!L201=0,"",Feuil1!L201)</f>
        <v/>
      </c>
      <c r="AI196" s="97" t="e">
        <f t="shared" si="34"/>
        <v>#VALUE!</v>
      </c>
      <c r="AJ196" s="87">
        <f>IF(A196="","",Feuil1!M201)</f>
        <v>0</v>
      </c>
      <c r="AK196" s="88">
        <f>IF(A196="","",Feuil1!N201)</f>
        <v>0</v>
      </c>
      <c r="AL196" s="88">
        <f>IF(A196="","",Feuil1!O201)</f>
        <v>0</v>
      </c>
      <c r="AM196" s="88">
        <f>IF(A196="","",Feuil1!P201)</f>
        <v>0</v>
      </c>
      <c r="AN196" s="89">
        <f>IF(A196="","",Feuil1!Q201)</f>
        <v>0</v>
      </c>
      <c r="AO196" s="90" t="str">
        <f t="shared" si="45"/>
        <v/>
      </c>
      <c r="AP196" s="91" t="str">
        <f t="shared" si="46"/>
        <v/>
      </c>
      <c r="AQ196" s="92">
        <f>IF(C196="","",Feuil1!S201)</f>
        <v>0</v>
      </c>
      <c r="AR196" s="92">
        <f>IF(F196="","",Feuil1!T201)</f>
        <v>0</v>
      </c>
      <c r="AS196" s="93">
        <v>16480</v>
      </c>
      <c r="AT196" s="88">
        <f>+AVERAGE($AS$5:AS196)</f>
        <v>15155.651041666666</v>
      </c>
    </row>
    <row r="197" spans="1:46" s="6" customFormat="1" ht="12.75">
      <c r="A197" s="94">
        <f>IF(Feuil1!A202="","",Feuil1!A202)</f>
        <v>45119</v>
      </c>
      <c r="B197" s="87">
        <f>Feuil1!BA202</f>
        <v>0</v>
      </c>
      <c r="C197" s="88">
        <f>IF(A197="","",Feuil1!B202)</f>
        <v>0</v>
      </c>
      <c r="D197" s="95">
        <f t="shared" si="35"/>
        <v>0</v>
      </c>
      <c r="E197" s="87">
        <f>Feuil1!BB202</f>
        <v>0</v>
      </c>
      <c r="F197" s="88">
        <f>IF(A197="","",Feuil1!C202)</f>
        <v>0</v>
      </c>
      <c r="G197" s="95">
        <f t="shared" si="36"/>
        <v>0</v>
      </c>
      <c r="H197" s="87">
        <f>Feuil1!AZ202</f>
        <v>0</v>
      </c>
      <c r="I197" s="88">
        <f>IF(A197="","",Feuil1!D202)</f>
        <v>0</v>
      </c>
      <c r="J197" s="95">
        <f t="shared" si="37"/>
        <v>0</v>
      </c>
      <c r="K197" s="87">
        <f>Feuil1!BL202</f>
        <v>0</v>
      </c>
      <c r="L197" s="88">
        <f t="shared" ref="L197:L237" si="47">IF(A197="","",0)</f>
        <v>0</v>
      </c>
      <c r="M197" s="95">
        <f t="shared" si="38"/>
        <v>0</v>
      </c>
      <c r="N197" s="87">
        <f>Feuil1!BM202</f>
        <v>0</v>
      </c>
      <c r="O197" s="88">
        <f>IF(A197="","",Feuil1!F202)</f>
        <v>0</v>
      </c>
      <c r="P197" s="95">
        <f t="shared" si="39"/>
        <v>0</v>
      </c>
      <c r="Q197" s="87">
        <f>Feuil1!BE202</f>
        <v>0</v>
      </c>
      <c r="R197" s="88">
        <f>Feuil1!BG202</f>
        <v>0</v>
      </c>
      <c r="S197" s="88">
        <f>IF(A197="","",Feuil1!G202)</f>
        <v>0</v>
      </c>
      <c r="T197" s="96">
        <f t="shared" si="40"/>
        <v>0</v>
      </c>
      <c r="U197" s="87">
        <f>Feuil1!BC202</f>
        <v>0</v>
      </c>
      <c r="V197" s="88">
        <f>IF(A197="","",Feuil1!H202)</f>
        <v>0</v>
      </c>
      <c r="W197" s="95">
        <f t="shared" si="41"/>
        <v>0</v>
      </c>
      <c r="X197" s="87">
        <f>Feuil1!BK202</f>
        <v>0</v>
      </c>
      <c r="Y197" s="88">
        <f>IF(A197="","",Feuil1!I202)</f>
        <v>0</v>
      </c>
      <c r="Z197" s="95">
        <f t="shared" si="42"/>
        <v>0</v>
      </c>
      <c r="AA197" s="87">
        <f>Feuil1!BJ202</f>
        <v>0</v>
      </c>
      <c r="AB197" s="88">
        <f>IF(A197="","",Feuil1!J202)</f>
        <v>0</v>
      </c>
      <c r="AC197" s="95">
        <f t="shared" si="43"/>
        <v>0</v>
      </c>
      <c r="AD197" s="87">
        <f>Feuil1!BI202</f>
        <v>0</v>
      </c>
      <c r="AE197" s="88">
        <f>IF(A197="","",Feuil1!K202)</f>
        <v>0</v>
      </c>
      <c r="AF197" s="95">
        <f t="shared" si="44"/>
        <v>0</v>
      </c>
      <c r="AG197" s="91">
        <f t="shared" ref="AG197:AG227" si="48">IF(A197="","",C197+F197+I197+L197+O197+S197+V197+Y197+AB197+AE197)</f>
        <v>0</v>
      </c>
      <c r="AH197" s="85" t="str">
        <f>IF(Feuil1!L202=0,"",Feuil1!L202)</f>
        <v/>
      </c>
      <c r="AI197" s="97" t="e">
        <f t="shared" ref="AI197:AI259" si="49">IF(A197="","",AG197-AH197)</f>
        <v>#VALUE!</v>
      </c>
      <c r="AJ197" s="87">
        <f>IF(A197="","",Feuil1!M202)</f>
        <v>0</v>
      </c>
      <c r="AK197" s="88">
        <f>IF(A197="","",Feuil1!N202)</f>
        <v>0</v>
      </c>
      <c r="AL197" s="88">
        <f>IF(A197="","",Feuil1!O202)</f>
        <v>0</v>
      </c>
      <c r="AM197" s="88">
        <f>IF(A197="","",Feuil1!P202)</f>
        <v>0</v>
      </c>
      <c r="AN197" s="89">
        <f>IF(A197="","",Feuil1!Q202)</f>
        <v>0</v>
      </c>
      <c r="AO197" s="90" t="str">
        <f t="shared" si="45"/>
        <v/>
      </c>
      <c r="AP197" s="91" t="str">
        <f t="shared" si="46"/>
        <v/>
      </c>
      <c r="AQ197" s="92">
        <f>IF(C197="","",Feuil1!S202)</f>
        <v>0</v>
      </c>
      <c r="AR197" s="92">
        <f>IF(F197="","",Feuil1!T202)</f>
        <v>0</v>
      </c>
      <c r="AS197" s="93">
        <v>17240</v>
      </c>
      <c r="AT197" s="88">
        <f>+AVERAGE($AS$5:AS197)</f>
        <v>15166.450777202073</v>
      </c>
    </row>
    <row r="198" spans="1:46" s="6" customFormat="1" ht="12.75">
      <c r="A198" s="94">
        <f>IF(Feuil1!A203="","",Feuil1!A203)</f>
        <v>45120</v>
      </c>
      <c r="B198" s="87">
        <f>Feuil1!BA203</f>
        <v>0</v>
      </c>
      <c r="C198" s="88">
        <f>IF(A198="","",Feuil1!B203)</f>
        <v>0</v>
      </c>
      <c r="D198" s="95">
        <f t="shared" ref="D198:D261" si="50">IFERROR(C198/B198,0)</f>
        <v>0</v>
      </c>
      <c r="E198" s="87">
        <f>Feuil1!BB203</f>
        <v>0</v>
      </c>
      <c r="F198" s="88">
        <f>IF(A198="","",Feuil1!C203)</f>
        <v>0</v>
      </c>
      <c r="G198" s="95">
        <f t="shared" ref="G198:G261" si="51">IFERROR(F198/E198,0)</f>
        <v>0</v>
      </c>
      <c r="H198" s="87">
        <f>Feuil1!AZ203</f>
        <v>0</v>
      </c>
      <c r="I198" s="88">
        <f>IF(A198="","",Feuil1!D203)</f>
        <v>0</v>
      </c>
      <c r="J198" s="95">
        <f t="shared" ref="J198:J261" si="52">IFERROR(I198/H198,0)</f>
        <v>0</v>
      </c>
      <c r="K198" s="87">
        <f>Feuil1!BL203</f>
        <v>0</v>
      </c>
      <c r="L198" s="88">
        <f t="shared" si="47"/>
        <v>0</v>
      </c>
      <c r="M198" s="95">
        <f t="shared" ref="M198:M261" si="53">IFERROR(L198/K198,0)</f>
        <v>0</v>
      </c>
      <c r="N198" s="87">
        <f>Feuil1!BM203</f>
        <v>0</v>
      </c>
      <c r="O198" s="88">
        <f>IF(A198="","",Feuil1!F203)</f>
        <v>0</v>
      </c>
      <c r="P198" s="95">
        <f t="shared" ref="P198:P261" si="54">IFERROR(O198/N198,0)</f>
        <v>0</v>
      </c>
      <c r="Q198" s="87">
        <f>Feuil1!BE203</f>
        <v>0</v>
      </c>
      <c r="R198" s="88">
        <f>Feuil1!BG203</f>
        <v>0</v>
      </c>
      <c r="S198" s="88">
        <f>IF(A198="","",Feuil1!G203)</f>
        <v>0</v>
      </c>
      <c r="T198" s="96">
        <f t="shared" ref="T198:T261" si="55">IFERROR(S198/(R198+Q198),0)</f>
        <v>0</v>
      </c>
      <c r="U198" s="87">
        <f>Feuil1!BC203</f>
        <v>0</v>
      </c>
      <c r="V198" s="88">
        <f>IF(A198="","",Feuil1!H203)</f>
        <v>0</v>
      </c>
      <c r="W198" s="95">
        <f t="shared" ref="W198:W261" si="56">IFERROR(V198/U198,0)</f>
        <v>0</v>
      </c>
      <c r="X198" s="87">
        <f>Feuil1!BK203</f>
        <v>0</v>
      </c>
      <c r="Y198" s="88">
        <f>IF(A198="","",Feuil1!I203)</f>
        <v>0</v>
      </c>
      <c r="Z198" s="95">
        <f t="shared" ref="Z198:Z261" si="57">IFERROR(Y198/X198,0)</f>
        <v>0</v>
      </c>
      <c r="AA198" s="87">
        <f>Feuil1!BJ203</f>
        <v>0</v>
      </c>
      <c r="AB198" s="88">
        <f>IF(A198="","",Feuil1!J203)</f>
        <v>0</v>
      </c>
      <c r="AC198" s="95">
        <f t="shared" ref="AC198:AC261" si="58">IFERROR(AB198/AA198,0)</f>
        <v>0</v>
      </c>
      <c r="AD198" s="87">
        <f>Feuil1!BI203</f>
        <v>0</v>
      </c>
      <c r="AE198" s="88">
        <f>IF(A198="","",Feuil1!K203)</f>
        <v>0</v>
      </c>
      <c r="AF198" s="95">
        <f t="shared" ref="AF198:AF261" si="59">IFERROR(AE198/AD198,0)</f>
        <v>0</v>
      </c>
      <c r="AG198" s="91">
        <f t="shared" si="48"/>
        <v>0</v>
      </c>
      <c r="AH198" s="85" t="str">
        <f>IF(Feuil1!L203=0,"",Feuil1!L203)</f>
        <v/>
      </c>
      <c r="AI198" s="97" t="e">
        <f t="shared" si="49"/>
        <v>#VALUE!</v>
      </c>
      <c r="AJ198" s="87">
        <f>IF(A198="","",Feuil1!M203)</f>
        <v>0</v>
      </c>
      <c r="AK198" s="88">
        <f>IF(A198="","",Feuil1!N203)</f>
        <v>0</v>
      </c>
      <c r="AL198" s="88">
        <f>IF(A198="","",Feuil1!O203)</f>
        <v>0</v>
      </c>
      <c r="AM198" s="88">
        <f>IF(A198="","",Feuil1!P203)</f>
        <v>0</v>
      </c>
      <c r="AN198" s="89">
        <f>IF(A198="","",Feuil1!Q203)</f>
        <v>0</v>
      </c>
      <c r="AO198" s="90" t="str">
        <f t="shared" si="45"/>
        <v/>
      </c>
      <c r="AP198" s="91" t="str">
        <f t="shared" si="46"/>
        <v/>
      </c>
      <c r="AQ198" s="92">
        <f>IF(C198="","",Feuil1!S203)</f>
        <v>0</v>
      </c>
      <c r="AR198" s="92">
        <f>IF(F198="","",Feuil1!T203)</f>
        <v>0</v>
      </c>
      <c r="AS198" s="93">
        <v>17040</v>
      </c>
      <c r="AT198" s="88">
        <f>+AVERAGE($AS$5:AS198)</f>
        <v>15176.108247422681</v>
      </c>
    </row>
    <row r="199" spans="1:46" s="6" customFormat="1" ht="12.75">
      <c r="A199" s="94">
        <f>IF(Feuil1!A204="","",Feuil1!A204)</f>
        <v>45121</v>
      </c>
      <c r="B199" s="87">
        <f>Feuil1!BA204</f>
        <v>0</v>
      </c>
      <c r="C199" s="88">
        <f>IF(A199="","",Feuil1!B204)</f>
        <v>0</v>
      </c>
      <c r="D199" s="95">
        <f t="shared" si="50"/>
        <v>0</v>
      </c>
      <c r="E199" s="87">
        <f>Feuil1!BB204</f>
        <v>0</v>
      </c>
      <c r="F199" s="88">
        <f>IF(A199="","",Feuil1!C204)</f>
        <v>0</v>
      </c>
      <c r="G199" s="95">
        <f t="shared" si="51"/>
        <v>0</v>
      </c>
      <c r="H199" s="87">
        <f>Feuil1!AZ204</f>
        <v>0</v>
      </c>
      <c r="I199" s="88">
        <f>IF(A199="","",Feuil1!D204)</f>
        <v>0</v>
      </c>
      <c r="J199" s="95">
        <f t="shared" si="52"/>
        <v>0</v>
      </c>
      <c r="K199" s="87">
        <f>Feuil1!BL204</f>
        <v>0</v>
      </c>
      <c r="L199" s="88">
        <f t="shared" si="47"/>
        <v>0</v>
      </c>
      <c r="M199" s="95">
        <f t="shared" si="53"/>
        <v>0</v>
      </c>
      <c r="N199" s="87">
        <f>Feuil1!BM204</f>
        <v>0</v>
      </c>
      <c r="O199" s="88">
        <f>IF(A199="","",Feuil1!F204)</f>
        <v>0</v>
      </c>
      <c r="P199" s="95">
        <f t="shared" si="54"/>
        <v>0</v>
      </c>
      <c r="Q199" s="87">
        <f>Feuil1!BE204</f>
        <v>0</v>
      </c>
      <c r="R199" s="88">
        <f>Feuil1!BG204</f>
        <v>0</v>
      </c>
      <c r="S199" s="88">
        <f>IF(A199="","",Feuil1!G204)</f>
        <v>0</v>
      </c>
      <c r="T199" s="96">
        <f t="shared" si="55"/>
        <v>0</v>
      </c>
      <c r="U199" s="87">
        <f>Feuil1!BC204</f>
        <v>0</v>
      </c>
      <c r="V199" s="88">
        <f>IF(A199="","",Feuil1!H204)</f>
        <v>0</v>
      </c>
      <c r="W199" s="95">
        <f t="shared" si="56"/>
        <v>0</v>
      </c>
      <c r="X199" s="87">
        <f>Feuil1!BK204</f>
        <v>0</v>
      </c>
      <c r="Y199" s="88">
        <f>IF(A199="","",Feuil1!I204)</f>
        <v>0</v>
      </c>
      <c r="Z199" s="95">
        <f t="shared" si="57"/>
        <v>0</v>
      </c>
      <c r="AA199" s="87">
        <f>Feuil1!BJ204</f>
        <v>0</v>
      </c>
      <c r="AB199" s="88">
        <f>IF(A199="","",Feuil1!J204)</f>
        <v>0</v>
      </c>
      <c r="AC199" s="95">
        <f t="shared" si="58"/>
        <v>0</v>
      </c>
      <c r="AD199" s="87">
        <f>Feuil1!BI204</f>
        <v>0</v>
      </c>
      <c r="AE199" s="88">
        <f>IF(A199="","",Feuil1!K204)</f>
        <v>0</v>
      </c>
      <c r="AF199" s="95">
        <f t="shared" si="59"/>
        <v>0</v>
      </c>
      <c r="AG199" s="91">
        <f t="shared" si="48"/>
        <v>0</v>
      </c>
      <c r="AH199" s="85" t="str">
        <f>IF(Feuil1!L204=0,"",Feuil1!L204)</f>
        <v/>
      </c>
      <c r="AI199" s="97" t="e">
        <f t="shared" si="49"/>
        <v>#VALUE!</v>
      </c>
      <c r="AJ199" s="87">
        <f>IF(A199="","",Feuil1!M204)</f>
        <v>0</v>
      </c>
      <c r="AK199" s="88">
        <f>IF(A199="","",Feuil1!N204)</f>
        <v>0</v>
      </c>
      <c r="AL199" s="88">
        <f>IF(A199="","",Feuil1!O204)</f>
        <v>0</v>
      </c>
      <c r="AM199" s="88">
        <f>IF(A199="","",Feuil1!P204)</f>
        <v>0</v>
      </c>
      <c r="AN199" s="89">
        <f>IF(A199="","",Feuil1!Q204)</f>
        <v>0</v>
      </c>
      <c r="AO199" s="90" t="str">
        <f t="shared" si="45"/>
        <v/>
      </c>
      <c r="AP199" s="91" t="str">
        <f t="shared" si="46"/>
        <v/>
      </c>
      <c r="AQ199" s="92">
        <f>IF(C199="","",Feuil1!S204)</f>
        <v>0</v>
      </c>
      <c r="AR199" s="92">
        <f>IF(F199="","",Feuil1!T204)</f>
        <v>0</v>
      </c>
      <c r="AS199" s="93">
        <v>15660</v>
      </c>
      <c r="AT199" s="88">
        <f>+AVERAGE($AS$5:AS199)</f>
        <v>15178.589743589744</v>
      </c>
    </row>
    <row r="200" spans="1:46" s="6" customFormat="1" ht="12.75">
      <c r="A200" s="94">
        <f>IF(Feuil1!A205="","",Feuil1!A205)</f>
        <v>45122</v>
      </c>
      <c r="B200" s="87">
        <f>Feuil1!BA205</f>
        <v>0</v>
      </c>
      <c r="C200" s="88">
        <f>IF(A200="","",Feuil1!B205)</f>
        <v>0</v>
      </c>
      <c r="D200" s="95">
        <f t="shared" si="50"/>
        <v>0</v>
      </c>
      <c r="E200" s="87">
        <f>Feuil1!BB205</f>
        <v>0</v>
      </c>
      <c r="F200" s="88">
        <f>IF(A200="","",Feuil1!C205)</f>
        <v>0</v>
      </c>
      <c r="G200" s="95">
        <f t="shared" si="51"/>
        <v>0</v>
      </c>
      <c r="H200" s="87">
        <f>Feuil1!AZ205</f>
        <v>0</v>
      </c>
      <c r="I200" s="88">
        <f>IF(A200="","",Feuil1!D205)</f>
        <v>0</v>
      </c>
      <c r="J200" s="95">
        <f t="shared" si="52"/>
        <v>0</v>
      </c>
      <c r="K200" s="87">
        <f>Feuil1!BL205</f>
        <v>0</v>
      </c>
      <c r="L200" s="88">
        <f t="shared" si="47"/>
        <v>0</v>
      </c>
      <c r="M200" s="95">
        <f t="shared" si="53"/>
        <v>0</v>
      </c>
      <c r="N200" s="87">
        <f>Feuil1!BM205</f>
        <v>0</v>
      </c>
      <c r="O200" s="88">
        <f>IF(A200="","",Feuil1!F205)</f>
        <v>0</v>
      </c>
      <c r="P200" s="95">
        <f t="shared" si="54"/>
        <v>0</v>
      </c>
      <c r="Q200" s="87">
        <f>Feuil1!BE205</f>
        <v>0</v>
      </c>
      <c r="R200" s="88">
        <f>Feuil1!BG205</f>
        <v>0</v>
      </c>
      <c r="S200" s="88">
        <f>IF(A200="","",Feuil1!G205)</f>
        <v>0</v>
      </c>
      <c r="T200" s="96">
        <f t="shared" si="55"/>
        <v>0</v>
      </c>
      <c r="U200" s="87">
        <f>Feuil1!BC205</f>
        <v>0</v>
      </c>
      <c r="V200" s="88">
        <f>IF(A200="","",Feuil1!H205)</f>
        <v>0</v>
      </c>
      <c r="W200" s="95">
        <f t="shared" si="56"/>
        <v>0</v>
      </c>
      <c r="X200" s="87">
        <f>Feuil1!BK205</f>
        <v>0</v>
      </c>
      <c r="Y200" s="88">
        <f>IF(A200="","",Feuil1!I205)</f>
        <v>0</v>
      </c>
      <c r="Z200" s="95">
        <f t="shared" si="57"/>
        <v>0</v>
      </c>
      <c r="AA200" s="87">
        <f>Feuil1!BJ205</f>
        <v>0</v>
      </c>
      <c r="AB200" s="88">
        <f>IF(A200="","",Feuil1!J205)</f>
        <v>0</v>
      </c>
      <c r="AC200" s="95">
        <f t="shared" si="58"/>
        <v>0</v>
      </c>
      <c r="AD200" s="87">
        <f>Feuil1!BI205</f>
        <v>0</v>
      </c>
      <c r="AE200" s="88">
        <f>IF(A200="","",Feuil1!K205)</f>
        <v>0</v>
      </c>
      <c r="AF200" s="95">
        <f t="shared" si="59"/>
        <v>0</v>
      </c>
      <c r="AG200" s="91">
        <f t="shared" si="48"/>
        <v>0</v>
      </c>
      <c r="AH200" s="85" t="str">
        <f>IF(Feuil1!L205=0,"",Feuil1!L205)</f>
        <v/>
      </c>
      <c r="AI200" s="97" t="e">
        <f t="shared" si="49"/>
        <v>#VALUE!</v>
      </c>
      <c r="AJ200" s="87">
        <f>IF(A200="","",Feuil1!M205)</f>
        <v>0</v>
      </c>
      <c r="AK200" s="88">
        <f>IF(A200="","",Feuil1!N205)</f>
        <v>0</v>
      </c>
      <c r="AL200" s="88">
        <f>IF(A200="","",Feuil1!O205)</f>
        <v>0</v>
      </c>
      <c r="AM200" s="88">
        <f>IF(A200="","",Feuil1!P205)</f>
        <v>0</v>
      </c>
      <c r="AN200" s="89">
        <f>IF(A200="","",Feuil1!Q205)</f>
        <v>0</v>
      </c>
      <c r="AO200" s="90" t="str">
        <f t="shared" si="45"/>
        <v/>
      </c>
      <c r="AP200" s="91" t="str">
        <f t="shared" si="46"/>
        <v/>
      </c>
      <c r="AQ200" s="92">
        <f>IF(C200="","",Feuil1!S205)</f>
        <v>0</v>
      </c>
      <c r="AR200" s="92">
        <f>IF(F200="","",Feuil1!T205)</f>
        <v>0</v>
      </c>
      <c r="AS200" s="93">
        <v>16380</v>
      </c>
      <c r="AT200" s="88">
        <f>+AVERAGE($AS$5:AS200)</f>
        <v>15184.719387755102</v>
      </c>
    </row>
    <row r="201" spans="1:46" s="6" customFormat="1" ht="12.75">
      <c r="A201" s="94">
        <f>IF(Feuil1!A206="","",Feuil1!A206)</f>
        <v>45123</v>
      </c>
      <c r="B201" s="87">
        <f>Feuil1!BA206</f>
        <v>0</v>
      </c>
      <c r="C201" s="88">
        <f>IF(A201="","",Feuil1!B206)</f>
        <v>0</v>
      </c>
      <c r="D201" s="95">
        <f t="shared" si="50"/>
        <v>0</v>
      </c>
      <c r="E201" s="87">
        <f>Feuil1!BB206</f>
        <v>0</v>
      </c>
      <c r="F201" s="88">
        <f>IF(A201="","",Feuil1!C206)</f>
        <v>0</v>
      </c>
      <c r="G201" s="95">
        <f t="shared" si="51"/>
        <v>0</v>
      </c>
      <c r="H201" s="87">
        <f>Feuil1!AZ206</f>
        <v>0</v>
      </c>
      <c r="I201" s="88">
        <f>IF(A201="","",Feuil1!D206)</f>
        <v>0</v>
      </c>
      <c r="J201" s="95">
        <f t="shared" si="52"/>
        <v>0</v>
      </c>
      <c r="K201" s="87">
        <f>Feuil1!BL206</f>
        <v>0</v>
      </c>
      <c r="L201" s="88">
        <f t="shared" si="47"/>
        <v>0</v>
      </c>
      <c r="M201" s="95">
        <f t="shared" si="53"/>
        <v>0</v>
      </c>
      <c r="N201" s="87">
        <f>Feuil1!BM206</f>
        <v>0</v>
      </c>
      <c r="O201" s="88">
        <f>IF(A201="","",Feuil1!F206)</f>
        <v>0</v>
      </c>
      <c r="P201" s="95">
        <f t="shared" si="54"/>
        <v>0</v>
      </c>
      <c r="Q201" s="87">
        <f>Feuil1!BE206</f>
        <v>0</v>
      </c>
      <c r="R201" s="88">
        <f>Feuil1!BG206</f>
        <v>0</v>
      </c>
      <c r="S201" s="88">
        <f>IF(A201="","",Feuil1!G206)</f>
        <v>0</v>
      </c>
      <c r="T201" s="96">
        <f t="shared" si="55"/>
        <v>0</v>
      </c>
      <c r="U201" s="87">
        <f>Feuil1!BC206</f>
        <v>0</v>
      </c>
      <c r="V201" s="88">
        <f>IF(A201="","",Feuil1!H206)</f>
        <v>0</v>
      </c>
      <c r="W201" s="95">
        <f t="shared" si="56"/>
        <v>0</v>
      </c>
      <c r="X201" s="87">
        <f>Feuil1!BK206</f>
        <v>0</v>
      </c>
      <c r="Y201" s="88">
        <f>IF(A201="","",Feuil1!I206)</f>
        <v>0</v>
      </c>
      <c r="Z201" s="95">
        <f t="shared" si="57"/>
        <v>0</v>
      </c>
      <c r="AA201" s="87">
        <f>Feuil1!BJ206</f>
        <v>0</v>
      </c>
      <c r="AB201" s="88">
        <f>IF(A201="","",Feuil1!J206)</f>
        <v>0</v>
      </c>
      <c r="AC201" s="95">
        <f t="shared" si="58"/>
        <v>0</v>
      </c>
      <c r="AD201" s="87">
        <f>Feuil1!BI206</f>
        <v>0</v>
      </c>
      <c r="AE201" s="88">
        <f>IF(A201="","",Feuil1!K206)</f>
        <v>0</v>
      </c>
      <c r="AF201" s="95">
        <f t="shared" si="59"/>
        <v>0</v>
      </c>
      <c r="AG201" s="91">
        <f t="shared" si="48"/>
        <v>0</v>
      </c>
      <c r="AH201" s="85" t="str">
        <f>IF(Feuil1!L206=0,"",Feuil1!L206)</f>
        <v/>
      </c>
      <c r="AI201" s="97" t="e">
        <f t="shared" si="49"/>
        <v>#VALUE!</v>
      </c>
      <c r="AJ201" s="87">
        <f>IF(A201="","",Feuil1!M206)</f>
        <v>0</v>
      </c>
      <c r="AK201" s="88">
        <f>IF(A201="","",Feuil1!N206)</f>
        <v>0</v>
      </c>
      <c r="AL201" s="88">
        <f>IF(A201="","",Feuil1!O206)</f>
        <v>0</v>
      </c>
      <c r="AM201" s="88">
        <f>IF(A201="","",Feuil1!P206)</f>
        <v>0</v>
      </c>
      <c r="AN201" s="89">
        <f>IF(A201="","",Feuil1!Q206)</f>
        <v>0</v>
      </c>
      <c r="AO201" s="90" t="str">
        <f t="shared" si="45"/>
        <v/>
      </c>
      <c r="AP201" s="91" t="str">
        <f t="shared" si="46"/>
        <v/>
      </c>
      <c r="AQ201" s="92">
        <f>IF(C201="","",Feuil1!S206)</f>
        <v>0</v>
      </c>
      <c r="AR201" s="92">
        <f>IF(F201="","",Feuil1!T206)</f>
        <v>0</v>
      </c>
      <c r="AS201" s="93">
        <v>16430</v>
      </c>
      <c r="AT201" s="88">
        <f>+AVERAGE($AS$5:AS201)</f>
        <v>15191.040609137055</v>
      </c>
    </row>
    <row r="202" spans="1:46" s="6" customFormat="1" ht="12.75">
      <c r="A202" s="94">
        <f>IF(Feuil1!A207="","",Feuil1!A207)</f>
        <v>45124</v>
      </c>
      <c r="B202" s="87">
        <f>Feuil1!BA207</f>
        <v>0</v>
      </c>
      <c r="C202" s="88">
        <f>IF(A202="","",Feuil1!B207)</f>
        <v>0</v>
      </c>
      <c r="D202" s="95">
        <f t="shared" si="50"/>
        <v>0</v>
      </c>
      <c r="E202" s="87">
        <f>Feuil1!BB207</f>
        <v>0</v>
      </c>
      <c r="F202" s="88">
        <f>IF(A202="","",Feuil1!C207)</f>
        <v>0</v>
      </c>
      <c r="G202" s="95">
        <f t="shared" si="51"/>
        <v>0</v>
      </c>
      <c r="H202" s="87">
        <f>Feuil1!AZ207</f>
        <v>0</v>
      </c>
      <c r="I202" s="88">
        <f>IF(A202="","",Feuil1!D207)</f>
        <v>0</v>
      </c>
      <c r="J202" s="95">
        <f t="shared" si="52"/>
        <v>0</v>
      </c>
      <c r="K202" s="87">
        <f>Feuil1!BL207</f>
        <v>0</v>
      </c>
      <c r="L202" s="88">
        <f t="shared" si="47"/>
        <v>0</v>
      </c>
      <c r="M202" s="95">
        <f t="shared" si="53"/>
        <v>0</v>
      </c>
      <c r="N202" s="87">
        <f>Feuil1!BM207</f>
        <v>0</v>
      </c>
      <c r="O202" s="88">
        <f>IF(A202="","",Feuil1!F207)</f>
        <v>0</v>
      </c>
      <c r="P202" s="95">
        <f t="shared" si="54"/>
        <v>0</v>
      </c>
      <c r="Q202" s="87">
        <f>Feuil1!BE207</f>
        <v>0</v>
      </c>
      <c r="R202" s="88">
        <f>Feuil1!BG207</f>
        <v>0</v>
      </c>
      <c r="S202" s="88">
        <f>IF(A202="","",Feuil1!G207)</f>
        <v>0</v>
      </c>
      <c r="T202" s="96">
        <f t="shared" si="55"/>
        <v>0</v>
      </c>
      <c r="U202" s="87">
        <f>Feuil1!BC207</f>
        <v>0</v>
      </c>
      <c r="V202" s="88">
        <f>IF(A202="","",Feuil1!H207)</f>
        <v>0</v>
      </c>
      <c r="W202" s="95">
        <f t="shared" si="56"/>
        <v>0</v>
      </c>
      <c r="X202" s="87">
        <f>Feuil1!BK207</f>
        <v>0</v>
      </c>
      <c r="Y202" s="88">
        <f>IF(A202="","",Feuil1!I207)</f>
        <v>0</v>
      </c>
      <c r="Z202" s="95">
        <f t="shared" si="57"/>
        <v>0</v>
      </c>
      <c r="AA202" s="87">
        <f>Feuil1!BJ207</f>
        <v>0</v>
      </c>
      <c r="AB202" s="88">
        <f>IF(A202="","",Feuil1!J207)</f>
        <v>0</v>
      </c>
      <c r="AC202" s="95">
        <f t="shared" si="58"/>
        <v>0</v>
      </c>
      <c r="AD202" s="87">
        <f>Feuil1!BI207</f>
        <v>0</v>
      </c>
      <c r="AE202" s="88">
        <f>IF(A202="","",Feuil1!K207)</f>
        <v>0</v>
      </c>
      <c r="AF202" s="95">
        <f t="shared" si="59"/>
        <v>0</v>
      </c>
      <c r="AG202" s="91">
        <f t="shared" si="48"/>
        <v>0</v>
      </c>
      <c r="AH202" s="85" t="str">
        <f>IF(Feuil1!L207=0,"",Feuil1!L207)</f>
        <v/>
      </c>
      <c r="AI202" s="97" t="e">
        <f t="shared" si="49"/>
        <v>#VALUE!</v>
      </c>
      <c r="AJ202" s="87">
        <f>IF(A202="","",Feuil1!M207)</f>
        <v>0</v>
      </c>
      <c r="AK202" s="88">
        <f>IF(A202="","",Feuil1!N207)</f>
        <v>0</v>
      </c>
      <c r="AL202" s="88">
        <f>IF(A202="","",Feuil1!O207)</f>
        <v>0</v>
      </c>
      <c r="AM202" s="88">
        <f>IF(A202="","",Feuil1!P207)</f>
        <v>0</v>
      </c>
      <c r="AN202" s="89">
        <f>IF(A202="","",Feuil1!Q207)</f>
        <v>0</v>
      </c>
      <c r="AO202" s="90" t="str">
        <f t="shared" si="45"/>
        <v/>
      </c>
      <c r="AP202" s="91" t="str">
        <f t="shared" si="46"/>
        <v/>
      </c>
      <c r="AQ202" s="92">
        <f>IF(C202="","",Feuil1!S207)</f>
        <v>0</v>
      </c>
      <c r="AR202" s="92">
        <f>IF(F202="","",Feuil1!T207)</f>
        <v>0</v>
      </c>
      <c r="AS202" s="93">
        <v>16340</v>
      </c>
      <c r="AT202" s="88">
        <f>+AVERAGE($AS$5:AS202)</f>
        <v>15196.843434343435</v>
      </c>
    </row>
    <row r="203" spans="1:46" s="6" customFormat="1" ht="12.75">
      <c r="A203" s="94">
        <f>IF(Feuil1!A208="","",Feuil1!A208)</f>
        <v>45125</v>
      </c>
      <c r="B203" s="87">
        <f>Feuil1!BA208</f>
        <v>0</v>
      </c>
      <c r="C203" s="88">
        <f>IF(A203="","",Feuil1!B208)</f>
        <v>0</v>
      </c>
      <c r="D203" s="95">
        <f t="shared" si="50"/>
        <v>0</v>
      </c>
      <c r="E203" s="87">
        <f>Feuil1!BB208</f>
        <v>0</v>
      </c>
      <c r="F203" s="88">
        <f>IF(A203="","",Feuil1!C208)</f>
        <v>0</v>
      </c>
      <c r="G203" s="95">
        <f t="shared" si="51"/>
        <v>0</v>
      </c>
      <c r="H203" s="87">
        <f>Feuil1!AZ208</f>
        <v>0</v>
      </c>
      <c r="I203" s="88">
        <f>IF(A203="","",Feuil1!D208)</f>
        <v>0</v>
      </c>
      <c r="J203" s="95">
        <f t="shared" si="52"/>
        <v>0</v>
      </c>
      <c r="K203" s="87">
        <f>Feuil1!BL208</f>
        <v>0</v>
      </c>
      <c r="L203" s="88">
        <f t="shared" si="47"/>
        <v>0</v>
      </c>
      <c r="M203" s="95">
        <f t="shared" si="53"/>
        <v>0</v>
      </c>
      <c r="N203" s="87">
        <f>Feuil1!BM208</f>
        <v>0</v>
      </c>
      <c r="O203" s="88">
        <f>IF(A203="","",Feuil1!F208)</f>
        <v>0</v>
      </c>
      <c r="P203" s="95">
        <f t="shared" si="54"/>
        <v>0</v>
      </c>
      <c r="Q203" s="87">
        <f>Feuil1!BE208</f>
        <v>0</v>
      </c>
      <c r="R203" s="88">
        <f>Feuil1!BG208</f>
        <v>0</v>
      </c>
      <c r="S203" s="88">
        <f>IF(A203="","",Feuil1!G208)</f>
        <v>0</v>
      </c>
      <c r="T203" s="96">
        <f t="shared" si="55"/>
        <v>0</v>
      </c>
      <c r="U203" s="87">
        <f>Feuil1!BC208</f>
        <v>0</v>
      </c>
      <c r="V203" s="88">
        <f>IF(A203="","",Feuil1!H208)</f>
        <v>0</v>
      </c>
      <c r="W203" s="95">
        <f t="shared" si="56"/>
        <v>0</v>
      </c>
      <c r="X203" s="87">
        <f>Feuil1!BK208</f>
        <v>0</v>
      </c>
      <c r="Y203" s="88">
        <f>IF(A203="","",Feuil1!I208)</f>
        <v>0</v>
      </c>
      <c r="Z203" s="95">
        <f t="shared" si="57"/>
        <v>0</v>
      </c>
      <c r="AA203" s="87">
        <f>Feuil1!BJ208</f>
        <v>0</v>
      </c>
      <c r="AB203" s="88">
        <f>IF(A203="","",Feuil1!J208)</f>
        <v>0</v>
      </c>
      <c r="AC203" s="95">
        <f t="shared" si="58"/>
        <v>0</v>
      </c>
      <c r="AD203" s="87">
        <f>Feuil1!BI208</f>
        <v>0</v>
      </c>
      <c r="AE203" s="88">
        <f>IF(A203="","",Feuil1!K208)</f>
        <v>0</v>
      </c>
      <c r="AF203" s="95">
        <f t="shared" si="59"/>
        <v>0</v>
      </c>
      <c r="AG203" s="91">
        <f t="shared" si="48"/>
        <v>0</v>
      </c>
      <c r="AH203" s="85" t="str">
        <f>IF(Feuil1!L208=0,"",Feuil1!L208)</f>
        <v/>
      </c>
      <c r="AI203" s="97" t="e">
        <f t="shared" si="49"/>
        <v>#VALUE!</v>
      </c>
      <c r="AJ203" s="87">
        <f>IF(A203="","",Feuil1!M208)</f>
        <v>0</v>
      </c>
      <c r="AK203" s="88">
        <f>IF(A203="","",Feuil1!N208)</f>
        <v>0</v>
      </c>
      <c r="AL203" s="88">
        <f>IF(A203="","",Feuil1!O208)</f>
        <v>0</v>
      </c>
      <c r="AM203" s="88">
        <f>IF(A203="","",Feuil1!P208)</f>
        <v>0</v>
      </c>
      <c r="AN203" s="89">
        <f>IF(A203="","",Feuil1!Q208)</f>
        <v>0</v>
      </c>
      <c r="AO203" s="90" t="str">
        <f t="shared" si="45"/>
        <v/>
      </c>
      <c r="AP203" s="91" t="str">
        <f t="shared" si="46"/>
        <v/>
      </c>
      <c r="AQ203" s="92">
        <f>IF(C203="","",Feuil1!S208)</f>
        <v>0</v>
      </c>
      <c r="AR203" s="92">
        <f>IF(F203="","",Feuil1!T208)</f>
        <v>0</v>
      </c>
      <c r="AS203" s="93">
        <v>17570</v>
      </c>
      <c r="AT203" s="88">
        <f>+AVERAGE($AS$5:AS203)</f>
        <v>15208.768844221106</v>
      </c>
    </row>
    <row r="204" spans="1:46" s="6" customFormat="1" ht="12.75">
      <c r="A204" s="94">
        <f>IF(Feuil1!A209="","",Feuil1!A209)</f>
        <v>45126</v>
      </c>
      <c r="B204" s="87">
        <f>Feuil1!BA209</f>
        <v>0</v>
      </c>
      <c r="C204" s="88">
        <f>IF(A204="","",Feuil1!B209)</f>
        <v>0</v>
      </c>
      <c r="D204" s="95">
        <f t="shared" si="50"/>
        <v>0</v>
      </c>
      <c r="E204" s="87">
        <f>Feuil1!BB209</f>
        <v>0</v>
      </c>
      <c r="F204" s="88">
        <f>IF(A204="","",Feuil1!C209)</f>
        <v>0</v>
      </c>
      <c r="G204" s="95">
        <f t="shared" si="51"/>
        <v>0</v>
      </c>
      <c r="H204" s="87">
        <f>Feuil1!AZ209</f>
        <v>0</v>
      </c>
      <c r="I204" s="88">
        <f>IF(A204="","",Feuil1!D209)</f>
        <v>0</v>
      </c>
      <c r="J204" s="95">
        <f t="shared" si="52"/>
        <v>0</v>
      </c>
      <c r="K204" s="87">
        <f>Feuil1!BL209</f>
        <v>0</v>
      </c>
      <c r="L204" s="88">
        <f t="shared" si="47"/>
        <v>0</v>
      </c>
      <c r="M204" s="95">
        <f t="shared" si="53"/>
        <v>0</v>
      </c>
      <c r="N204" s="87">
        <f>Feuil1!BM209</f>
        <v>0</v>
      </c>
      <c r="O204" s="88">
        <f>IF(A204="","",Feuil1!F209)</f>
        <v>0</v>
      </c>
      <c r="P204" s="95">
        <f t="shared" si="54"/>
        <v>0</v>
      </c>
      <c r="Q204" s="87">
        <f>Feuil1!BE209</f>
        <v>0</v>
      </c>
      <c r="R204" s="88">
        <f>Feuil1!BG209</f>
        <v>0</v>
      </c>
      <c r="S204" s="88">
        <f>IF(A204="","",Feuil1!G209)</f>
        <v>0</v>
      </c>
      <c r="T204" s="96">
        <f t="shared" si="55"/>
        <v>0</v>
      </c>
      <c r="U204" s="87">
        <f>Feuil1!BC209</f>
        <v>0</v>
      </c>
      <c r="V204" s="88">
        <f>IF(A204="","",Feuil1!H209)</f>
        <v>0</v>
      </c>
      <c r="W204" s="95">
        <f t="shared" si="56"/>
        <v>0</v>
      </c>
      <c r="X204" s="87">
        <f>Feuil1!BK209</f>
        <v>0</v>
      </c>
      <c r="Y204" s="88">
        <f>IF(A204="","",Feuil1!I209)</f>
        <v>0</v>
      </c>
      <c r="Z204" s="95">
        <f t="shared" si="57"/>
        <v>0</v>
      </c>
      <c r="AA204" s="87">
        <f>Feuil1!BJ209</f>
        <v>0</v>
      </c>
      <c r="AB204" s="88">
        <f>IF(A204="","",Feuil1!J209)</f>
        <v>0</v>
      </c>
      <c r="AC204" s="95">
        <f t="shared" si="58"/>
        <v>0</v>
      </c>
      <c r="AD204" s="87">
        <f>Feuil1!BI209</f>
        <v>0</v>
      </c>
      <c r="AE204" s="88">
        <f>IF(A204="","",Feuil1!K209)</f>
        <v>0</v>
      </c>
      <c r="AF204" s="95">
        <f t="shared" si="59"/>
        <v>0</v>
      </c>
      <c r="AG204" s="91">
        <f t="shared" si="48"/>
        <v>0</v>
      </c>
      <c r="AH204" s="85" t="str">
        <f>IF(Feuil1!L209=0,"",Feuil1!L209)</f>
        <v/>
      </c>
      <c r="AI204" s="97" t="e">
        <f t="shared" si="49"/>
        <v>#VALUE!</v>
      </c>
      <c r="AJ204" s="87">
        <f>IF(A204="","",Feuil1!M209)</f>
        <v>0</v>
      </c>
      <c r="AK204" s="88">
        <f>IF(A204="","",Feuil1!N209)</f>
        <v>0</v>
      </c>
      <c r="AL204" s="88">
        <f>IF(A204="","",Feuil1!O209)</f>
        <v>0</v>
      </c>
      <c r="AM204" s="88">
        <f>IF(A204="","",Feuil1!P209)</f>
        <v>0</v>
      </c>
      <c r="AN204" s="89">
        <f>IF(A204="","",Feuil1!Q209)</f>
        <v>0</v>
      </c>
      <c r="AO204" s="90" t="str">
        <f t="shared" si="45"/>
        <v/>
      </c>
      <c r="AP204" s="91" t="str">
        <f t="shared" si="46"/>
        <v/>
      </c>
      <c r="AQ204" s="92">
        <f>IF(C204="","",Feuil1!S209)</f>
        <v>0</v>
      </c>
      <c r="AR204" s="92">
        <f>IF(F204="","",Feuil1!T209)</f>
        <v>0</v>
      </c>
      <c r="AS204" s="93">
        <v>15990</v>
      </c>
      <c r="AT204" s="88">
        <f>+AVERAGE($AS$5:AS204)</f>
        <v>15212.674999999999</v>
      </c>
    </row>
    <row r="205" spans="1:46" s="6" customFormat="1" ht="12.75">
      <c r="A205" s="94">
        <f>IF(Feuil1!A210="","",Feuil1!A210)</f>
        <v>45127</v>
      </c>
      <c r="B205" s="87">
        <f>Feuil1!BA210</f>
        <v>0</v>
      </c>
      <c r="C205" s="88">
        <f>IF(A205="","",Feuil1!B210)</f>
        <v>0</v>
      </c>
      <c r="D205" s="95">
        <f t="shared" si="50"/>
        <v>0</v>
      </c>
      <c r="E205" s="87">
        <f>Feuil1!BB210</f>
        <v>0</v>
      </c>
      <c r="F205" s="88">
        <f>IF(A205="","",Feuil1!C210)</f>
        <v>0</v>
      </c>
      <c r="G205" s="95">
        <f t="shared" si="51"/>
        <v>0</v>
      </c>
      <c r="H205" s="87">
        <f>Feuil1!AZ210</f>
        <v>0</v>
      </c>
      <c r="I205" s="88">
        <f>IF(A205="","",Feuil1!D210)</f>
        <v>0</v>
      </c>
      <c r="J205" s="95">
        <f t="shared" si="52"/>
        <v>0</v>
      </c>
      <c r="K205" s="87">
        <f>Feuil1!BL210</f>
        <v>0</v>
      </c>
      <c r="L205" s="88">
        <f t="shared" si="47"/>
        <v>0</v>
      </c>
      <c r="M205" s="95">
        <f t="shared" si="53"/>
        <v>0</v>
      </c>
      <c r="N205" s="87">
        <f>Feuil1!BM210</f>
        <v>0</v>
      </c>
      <c r="O205" s="88">
        <f>IF(A205="","",Feuil1!F210)</f>
        <v>0</v>
      </c>
      <c r="P205" s="95">
        <f t="shared" si="54"/>
        <v>0</v>
      </c>
      <c r="Q205" s="87">
        <f>Feuil1!BE210</f>
        <v>0</v>
      </c>
      <c r="R205" s="88">
        <f>Feuil1!BG210</f>
        <v>0</v>
      </c>
      <c r="S205" s="88">
        <f>IF(A205="","",Feuil1!G210)</f>
        <v>0</v>
      </c>
      <c r="T205" s="96">
        <f t="shared" si="55"/>
        <v>0</v>
      </c>
      <c r="U205" s="87">
        <f>Feuil1!BC210</f>
        <v>0</v>
      </c>
      <c r="V205" s="88">
        <f>IF(A205="","",Feuil1!H210)</f>
        <v>0</v>
      </c>
      <c r="W205" s="95">
        <f t="shared" si="56"/>
        <v>0</v>
      </c>
      <c r="X205" s="87">
        <f>Feuil1!BK210</f>
        <v>0</v>
      </c>
      <c r="Y205" s="88">
        <f>IF(A205="","",Feuil1!I210)</f>
        <v>0</v>
      </c>
      <c r="Z205" s="95">
        <f t="shared" si="57"/>
        <v>0</v>
      </c>
      <c r="AA205" s="87">
        <f>Feuil1!BJ210</f>
        <v>0</v>
      </c>
      <c r="AB205" s="88">
        <f>IF(A205="","",Feuil1!J210)</f>
        <v>0</v>
      </c>
      <c r="AC205" s="95">
        <f t="shared" si="58"/>
        <v>0</v>
      </c>
      <c r="AD205" s="87">
        <f>Feuil1!BI210</f>
        <v>0</v>
      </c>
      <c r="AE205" s="88">
        <f>IF(A205="","",Feuil1!K210)</f>
        <v>0</v>
      </c>
      <c r="AF205" s="95">
        <f t="shared" si="59"/>
        <v>0</v>
      </c>
      <c r="AG205" s="91">
        <f t="shared" si="48"/>
        <v>0</v>
      </c>
      <c r="AH205" s="85" t="str">
        <f>IF(Feuil1!L210=0,"",Feuil1!L210)</f>
        <v/>
      </c>
      <c r="AI205" s="97" t="e">
        <f t="shared" si="49"/>
        <v>#VALUE!</v>
      </c>
      <c r="AJ205" s="87">
        <f>IF(A205="","",Feuil1!M210)</f>
        <v>0</v>
      </c>
      <c r="AK205" s="88">
        <f>IF(A205="","",Feuil1!N210)</f>
        <v>0</v>
      </c>
      <c r="AL205" s="88">
        <f>IF(A205="","",Feuil1!O210)</f>
        <v>0</v>
      </c>
      <c r="AM205" s="88">
        <f>IF(A205="","",Feuil1!P210)</f>
        <v>0</v>
      </c>
      <c r="AN205" s="89">
        <f>IF(A205="","",Feuil1!Q210)</f>
        <v>0</v>
      </c>
      <c r="AO205" s="90" t="str">
        <f t="shared" si="45"/>
        <v/>
      </c>
      <c r="AP205" s="91" t="str">
        <f t="shared" si="46"/>
        <v/>
      </c>
      <c r="AQ205" s="92">
        <f>IF(C205="","",Feuil1!S210)</f>
        <v>0</v>
      </c>
      <c r="AR205" s="92">
        <f>IF(F205="","",Feuil1!T210)</f>
        <v>0</v>
      </c>
      <c r="AS205" s="93">
        <v>14460</v>
      </c>
      <c r="AT205" s="88">
        <f>+AVERAGE($AS$5:AS205)</f>
        <v>15208.930348258706</v>
      </c>
    </row>
    <row r="206" spans="1:46" s="6" customFormat="1" ht="12.75">
      <c r="A206" s="94">
        <f>IF(Feuil1!A211="","",Feuil1!A211)</f>
        <v>45128</v>
      </c>
      <c r="B206" s="87">
        <f>Feuil1!BA211</f>
        <v>0</v>
      </c>
      <c r="C206" s="88">
        <f>IF(A206="","",Feuil1!B211)</f>
        <v>0</v>
      </c>
      <c r="D206" s="95">
        <f t="shared" si="50"/>
        <v>0</v>
      </c>
      <c r="E206" s="87">
        <f>Feuil1!BB211</f>
        <v>0</v>
      </c>
      <c r="F206" s="88">
        <f>IF(A206="","",Feuil1!C211)</f>
        <v>0</v>
      </c>
      <c r="G206" s="95">
        <f t="shared" si="51"/>
        <v>0</v>
      </c>
      <c r="H206" s="87">
        <f>Feuil1!AZ211</f>
        <v>0</v>
      </c>
      <c r="I206" s="88">
        <f>IF(A206="","",Feuil1!D211)</f>
        <v>0</v>
      </c>
      <c r="J206" s="95">
        <f t="shared" si="52"/>
        <v>0</v>
      </c>
      <c r="K206" s="87">
        <f>Feuil1!BL211</f>
        <v>0</v>
      </c>
      <c r="L206" s="88">
        <f t="shared" si="47"/>
        <v>0</v>
      </c>
      <c r="M206" s="95">
        <f t="shared" si="53"/>
        <v>0</v>
      </c>
      <c r="N206" s="87">
        <f>Feuil1!BM211</f>
        <v>0</v>
      </c>
      <c r="O206" s="88">
        <f>IF(A206="","",Feuil1!F211)</f>
        <v>0</v>
      </c>
      <c r="P206" s="95">
        <f t="shared" si="54"/>
        <v>0</v>
      </c>
      <c r="Q206" s="87">
        <f>Feuil1!BE211</f>
        <v>0</v>
      </c>
      <c r="R206" s="88">
        <f>Feuil1!BG211</f>
        <v>0</v>
      </c>
      <c r="S206" s="88">
        <f>IF(A206="","",Feuil1!G211)</f>
        <v>0</v>
      </c>
      <c r="T206" s="96">
        <f t="shared" si="55"/>
        <v>0</v>
      </c>
      <c r="U206" s="87">
        <f>Feuil1!BC211</f>
        <v>0</v>
      </c>
      <c r="V206" s="88">
        <f>IF(A206="","",Feuil1!H211)</f>
        <v>0</v>
      </c>
      <c r="W206" s="95">
        <f t="shared" si="56"/>
        <v>0</v>
      </c>
      <c r="X206" s="87">
        <f>Feuil1!BK211</f>
        <v>0</v>
      </c>
      <c r="Y206" s="88">
        <f>IF(A206="","",Feuil1!I211)</f>
        <v>0</v>
      </c>
      <c r="Z206" s="95">
        <f t="shared" si="57"/>
        <v>0</v>
      </c>
      <c r="AA206" s="87">
        <f>Feuil1!BJ211</f>
        <v>0</v>
      </c>
      <c r="AB206" s="88">
        <f>IF(A206="","",Feuil1!J211)</f>
        <v>0</v>
      </c>
      <c r="AC206" s="95">
        <f t="shared" si="58"/>
        <v>0</v>
      </c>
      <c r="AD206" s="87">
        <f>Feuil1!BI211</f>
        <v>0</v>
      </c>
      <c r="AE206" s="88">
        <f>IF(A206="","",Feuil1!K211)</f>
        <v>0</v>
      </c>
      <c r="AF206" s="95">
        <f t="shared" si="59"/>
        <v>0</v>
      </c>
      <c r="AG206" s="91">
        <f t="shared" si="48"/>
        <v>0</v>
      </c>
      <c r="AH206" s="85" t="str">
        <f>IF(Feuil1!L211=0,"",Feuil1!L211)</f>
        <v/>
      </c>
      <c r="AI206" s="97" t="e">
        <f t="shared" si="49"/>
        <v>#VALUE!</v>
      </c>
      <c r="AJ206" s="87">
        <f>IF(A206="","",Feuil1!M211)</f>
        <v>0</v>
      </c>
      <c r="AK206" s="88">
        <f>IF(A206="","",Feuil1!N211)</f>
        <v>0</v>
      </c>
      <c r="AL206" s="88">
        <f>IF(A206="","",Feuil1!O211)</f>
        <v>0</v>
      </c>
      <c r="AM206" s="88">
        <f>IF(A206="","",Feuil1!P211)</f>
        <v>0</v>
      </c>
      <c r="AN206" s="89">
        <f>IF(A206="","",Feuil1!Q211)</f>
        <v>0</v>
      </c>
      <c r="AO206" s="90" t="str">
        <f t="shared" si="45"/>
        <v/>
      </c>
      <c r="AP206" s="91" t="str">
        <f t="shared" si="46"/>
        <v/>
      </c>
      <c r="AQ206" s="92">
        <f>IF(C206="","",Feuil1!S211)</f>
        <v>0</v>
      </c>
      <c r="AR206" s="92">
        <f>IF(F206="","",Feuil1!T211)</f>
        <v>0</v>
      </c>
      <c r="AS206" s="93">
        <v>15800</v>
      </c>
      <c r="AT206" s="88">
        <f>+AVERAGE($AS$5:AS206)</f>
        <v>15211.856435643564</v>
      </c>
    </row>
    <row r="207" spans="1:46" s="6" customFormat="1" ht="12.75">
      <c r="A207" s="94">
        <f>IF(Feuil1!A212="","",Feuil1!A212)</f>
        <v>45129</v>
      </c>
      <c r="B207" s="87">
        <f>Feuil1!BA212</f>
        <v>0</v>
      </c>
      <c r="C207" s="88">
        <f>IF(A207="","",Feuil1!B212)</f>
        <v>0</v>
      </c>
      <c r="D207" s="95">
        <f t="shared" si="50"/>
        <v>0</v>
      </c>
      <c r="E207" s="87">
        <f>Feuil1!BB212</f>
        <v>0</v>
      </c>
      <c r="F207" s="88">
        <f>IF(A207="","",Feuil1!C212)</f>
        <v>0</v>
      </c>
      <c r="G207" s="95">
        <f t="shared" si="51"/>
        <v>0</v>
      </c>
      <c r="H207" s="87">
        <f>Feuil1!AZ212</f>
        <v>0</v>
      </c>
      <c r="I207" s="88">
        <f>IF(A207="","",Feuil1!D212)</f>
        <v>0</v>
      </c>
      <c r="J207" s="95">
        <f t="shared" si="52"/>
        <v>0</v>
      </c>
      <c r="K207" s="87">
        <f>Feuil1!BL212</f>
        <v>0</v>
      </c>
      <c r="L207" s="88">
        <f t="shared" si="47"/>
        <v>0</v>
      </c>
      <c r="M207" s="95">
        <f t="shared" si="53"/>
        <v>0</v>
      </c>
      <c r="N207" s="87">
        <f>Feuil1!BM212</f>
        <v>0</v>
      </c>
      <c r="O207" s="88">
        <f>IF(A207="","",Feuil1!F212)</f>
        <v>0</v>
      </c>
      <c r="P207" s="95">
        <f t="shared" si="54"/>
        <v>0</v>
      </c>
      <c r="Q207" s="87">
        <f>Feuil1!BE212</f>
        <v>0</v>
      </c>
      <c r="R207" s="88">
        <f>Feuil1!BG212</f>
        <v>0</v>
      </c>
      <c r="S207" s="88">
        <f>IF(A207="","",Feuil1!G212)</f>
        <v>0</v>
      </c>
      <c r="T207" s="96">
        <f t="shared" si="55"/>
        <v>0</v>
      </c>
      <c r="U207" s="87">
        <f>Feuil1!BC212</f>
        <v>0</v>
      </c>
      <c r="V207" s="88">
        <f>IF(A207="","",Feuil1!H212)</f>
        <v>0</v>
      </c>
      <c r="W207" s="95">
        <f t="shared" si="56"/>
        <v>0</v>
      </c>
      <c r="X207" s="87">
        <f>Feuil1!BK212</f>
        <v>0</v>
      </c>
      <c r="Y207" s="88">
        <f>IF(A207="","",Feuil1!I212)</f>
        <v>0</v>
      </c>
      <c r="Z207" s="95">
        <f t="shared" si="57"/>
        <v>0</v>
      </c>
      <c r="AA207" s="87">
        <f>Feuil1!BJ212</f>
        <v>0</v>
      </c>
      <c r="AB207" s="88">
        <f>IF(A207="","",Feuil1!J212)</f>
        <v>0</v>
      </c>
      <c r="AC207" s="95">
        <f t="shared" si="58"/>
        <v>0</v>
      </c>
      <c r="AD207" s="87">
        <f>Feuil1!BI212</f>
        <v>0</v>
      </c>
      <c r="AE207" s="88">
        <f>IF(A207="","",Feuil1!K212)</f>
        <v>0</v>
      </c>
      <c r="AF207" s="95">
        <f t="shared" si="59"/>
        <v>0</v>
      </c>
      <c r="AG207" s="91">
        <f t="shared" si="48"/>
        <v>0</v>
      </c>
      <c r="AH207" s="85" t="str">
        <f>IF(Feuil1!L212=0,"",Feuil1!L212)</f>
        <v/>
      </c>
      <c r="AI207" s="97" t="e">
        <f t="shared" si="49"/>
        <v>#VALUE!</v>
      </c>
      <c r="AJ207" s="87">
        <f>IF(A207="","",Feuil1!M212)</f>
        <v>0</v>
      </c>
      <c r="AK207" s="88">
        <f>IF(A207="","",Feuil1!N212)</f>
        <v>0</v>
      </c>
      <c r="AL207" s="88">
        <f>IF(A207="","",Feuil1!O212)</f>
        <v>0</v>
      </c>
      <c r="AM207" s="88">
        <f>IF(A207="","",Feuil1!P212)</f>
        <v>0</v>
      </c>
      <c r="AN207" s="89">
        <f>IF(A207="","",Feuil1!Q212)</f>
        <v>0</v>
      </c>
      <c r="AO207" s="90" t="str">
        <f t="shared" si="45"/>
        <v/>
      </c>
      <c r="AP207" s="91" t="str">
        <f t="shared" si="46"/>
        <v/>
      </c>
      <c r="AQ207" s="92">
        <f>IF(C207="","",Feuil1!S212)</f>
        <v>0</v>
      </c>
      <c r="AR207" s="92">
        <f>IF(F207="","",Feuil1!T212)</f>
        <v>0</v>
      </c>
      <c r="AS207" s="93">
        <v>15700</v>
      </c>
      <c r="AT207" s="88">
        <f>+AVERAGE($AS$5:AS207)</f>
        <v>15214.261083743842</v>
      </c>
    </row>
    <row r="208" spans="1:46" s="6" customFormat="1" ht="12.75">
      <c r="A208" s="94">
        <f>IF(Feuil1!A213="","",Feuil1!A213)</f>
        <v>45130</v>
      </c>
      <c r="B208" s="87">
        <f>Feuil1!BA213</f>
        <v>0</v>
      </c>
      <c r="C208" s="88">
        <f>IF(A208="","",Feuil1!B213)</f>
        <v>0</v>
      </c>
      <c r="D208" s="95">
        <f t="shared" si="50"/>
        <v>0</v>
      </c>
      <c r="E208" s="87">
        <f>Feuil1!BB213</f>
        <v>0</v>
      </c>
      <c r="F208" s="88">
        <f>IF(A208="","",Feuil1!C213)</f>
        <v>0</v>
      </c>
      <c r="G208" s="95">
        <f t="shared" si="51"/>
        <v>0</v>
      </c>
      <c r="H208" s="87">
        <f>Feuil1!AZ213</f>
        <v>0</v>
      </c>
      <c r="I208" s="88">
        <f>IF(A208="","",Feuil1!D213)</f>
        <v>0</v>
      </c>
      <c r="J208" s="95">
        <f t="shared" si="52"/>
        <v>0</v>
      </c>
      <c r="K208" s="87">
        <f>Feuil1!BL213</f>
        <v>0</v>
      </c>
      <c r="L208" s="88">
        <f t="shared" si="47"/>
        <v>0</v>
      </c>
      <c r="M208" s="95">
        <f t="shared" si="53"/>
        <v>0</v>
      </c>
      <c r="N208" s="87">
        <f>Feuil1!BM213</f>
        <v>0</v>
      </c>
      <c r="O208" s="88">
        <f>IF(A208="","",Feuil1!F213)</f>
        <v>0</v>
      </c>
      <c r="P208" s="95">
        <f t="shared" si="54"/>
        <v>0</v>
      </c>
      <c r="Q208" s="87">
        <f>Feuil1!BE213</f>
        <v>0</v>
      </c>
      <c r="R208" s="88">
        <f>Feuil1!BG213</f>
        <v>0</v>
      </c>
      <c r="S208" s="88">
        <f>IF(A208="","",Feuil1!G213)</f>
        <v>0</v>
      </c>
      <c r="T208" s="96">
        <f t="shared" si="55"/>
        <v>0</v>
      </c>
      <c r="U208" s="87">
        <f>Feuil1!BC213</f>
        <v>0</v>
      </c>
      <c r="V208" s="88">
        <f>IF(A208="","",Feuil1!H213)</f>
        <v>0</v>
      </c>
      <c r="W208" s="95">
        <f t="shared" si="56"/>
        <v>0</v>
      </c>
      <c r="X208" s="87">
        <f>Feuil1!BK213</f>
        <v>0</v>
      </c>
      <c r="Y208" s="88">
        <f>IF(A208="","",Feuil1!I213)</f>
        <v>0</v>
      </c>
      <c r="Z208" s="95">
        <f t="shared" si="57"/>
        <v>0</v>
      </c>
      <c r="AA208" s="87">
        <f>Feuil1!BJ213</f>
        <v>0</v>
      </c>
      <c r="AB208" s="88">
        <f>IF(A208="","",Feuil1!J213)</f>
        <v>0</v>
      </c>
      <c r="AC208" s="95">
        <f t="shared" si="58"/>
        <v>0</v>
      </c>
      <c r="AD208" s="87">
        <f>Feuil1!BI213</f>
        <v>0</v>
      </c>
      <c r="AE208" s="88">
        <f>IF(A208="","",Feuil1!K213)</f>
        <v>0</v>
      </c>
      <c r="AF208" s="95">
        <f t="shared" si="59"/>
        <v>0</v>
      </c>
      <c r="AG208" s="91">
        <f t="shared" si="48"/>
        <v>0</v>
      </c>
      <c r="AH208" s="85" t="str">
        <f>IF(Feuil1!L213=0,"",Feuil1!L213)</f>
        <v/>
      </c>
      <c r="AI208" s="97" t="e">
        <f t="shared" si="49"/>
        <v>#VALUE!</v>
      </c>
      <c r="AJ208" s="87">
        <f>IF(A208="","",Feuil1!M213)</f>
        <v>0</v>
      </c>
      <c r="AK208" s="88">
        <f>IF(A208="","",Feuil1!N213)</f>
        <v>0</v>
      </c>
      <c r="AL208" s="88">
        <f>IF(A208="","",Feuil1!O213)</f>
        <v>0</v>
      </c>
      <c r="AM208" s="88">
        <f>IF(A208="","",Feuil1!P213)</f>
        <v>0</v>
      </c>
      <c r="AN208" s="89">
        <f>IF(A208="","",Feuil1!Q213)</f>
        <v>0</v>
      </c>
      <c r="AO208" s="90" t="str">
        <f t="shared" si="45"/>
        <v/>
      </c>
      <c r="AP208" s="91" t="str">
        <f t="shared" si="46"/>
        <v/>
      </c>
      <c r="AQ208" s="92">
        <f>IF(C208="","",Feuil1!S213)</f>
        <v>0</v>
      </c>
      <c r="AR208" s="92">
        <f>IF(F208="","",Feuil1!T213)</f>
        <v>0</v>
      </c>
      <c r="AS208" s="93">
        <v>14460</v>
      </c>
      <c r="AT208" s="88">
        <f>+AVERAGE($AS$5:AS208)</f>
        <v>15210.563725490196</v>
      </c>
    </row>
    <row r="209" spans="1:46" s="6" customFormat="1" ht="12.75">
      <c r="A209" s="94">
        <f>IF(Feuil1!A214="","",Feuil1!A214)</f>
        <v>45131</v>
      </c>
      <c r="B209" s="87">
        <f>Feuil1!BA214</f>
        <v>0</v>
      </c>
      <c r="C209" s="88">
        <f>IF(A209="","",Feuil1!B214)</f>
        <v>0</v>
      </c>
      <c r="D209" s="95">
        <f t="shared" si="50"/>
        <v>0</v>
      </c>
      <c r="E209" s="87">
        <f>Feuil1!BB214</f>
        <v>0</v>
      </c>
      <c r="F209" s="88">
        <f>IF(A209="","",Feuil1!C214)</f>
        <v>0</v>
      </c>
      <c r="G209" s="95">
        <f t="shared" si="51"/>
        <v>0</v>
      </c>
      <c r="H209" s="87">
        <f>Feuil1!AZ214</f>
        <v>0</v>
      </c>
      <c r="I209" s="88">
        <f>IF(A209="","",Feuil1!D214)</f>
        <v>0</v>
      </c>
      <c r="J209" s="95">
        <f t="shared" si="52"/>
        <v>0</v>
      </c>
      <c r="K209" s="87">
        <f>Feuil1!BL214</f>
        <v>0</v>
      </c>
      <c r="L209" s="88">
        <f t="shared" si="47"/>
        <v>0</v>
      </c>
      <c r="M209" s="95">
        <f t="shared" si="53"/>
        <v>0</v>
      </c>
      <c r="N209" s="87">
        <f>Feuil1!BM214</f>
        <v>0</v>
      </c>
      <c r="O209" s="88">
        <f>IF(A209="","",Feuil1!F214)</f>
        <v>0</v>
      </c>
      <c r="P209" s="95">
        <f t="shared" si="54"/>
        <v>0</v>
      </c>
      <c r="Q209" s="87">
        <f>Feuil1!BE214</f>
        <v>0</v>
      </c>
      <c r="R209" s="88">
        <f>Feuil1!BG214</f>
        <v>0</v>
      </c>
      <c r="S209" s="88">
        <f>IF(A209="","",Feuil1!G214)</f>
        <v>0</v>
      </c>
      <c r="T209" s="96">
        <f t="shared" si="55"/>
        <v>0</v>
      </c>
      <c r="U209" s="87">
        <f>Feuil1!BC214</f>
        <v>0</v>
      </c>
      <c r="V209" s="88">
        <f>IF(A209="","",Feuil1!H214)</f>
        <v>0</v>
      </c>
      <c r="W209" s="95">
        <f t="shared" si="56"/>
        <v>0</v>
      </c>
      <c r="X209" s="87">
        <f>Feuil1!BK214</f>
        <v>0</v>
      </c>
      <c r="Y209" s="88">
        <f>IF(A209="","",Feuil1!I214)</f>
        <v>0</v>
      </c>
      <c r="Z209" s="95">
        <f t="shared" si="57"/>
        <v>0</v>
      </c>
      <c r="AA209" s="87">
        <f>Feuil1!BJ214</f>
        <v>0</v>
      </c>
      <c r="AB209" s="88">
        <f>IF(A209="","",Feuil1!J214)</f>
        <v>0</v>
      </c>
      <c r="AC209" s="95">
        <f t="shared" si="58"/>
        <v>0</v>
      </c>
      <c r="AD209" s="87">
        <f>Feuil1!BI214</f>
        <v>0</v>
      </c>
      <c r="AE209" s="88">
        <f>IF(A209="","",Feuil1!K214)</f>
        <v>0</v>
      </c>
      <c r="AF209" s="95">
        <f t="shared" si="59"/>
        <v>0</v>
      </c>
      <c r="AG209" s="91">
        <f t="shared" si="48"/>
        <v>0</v>
      </c>
      <c r="AH209" s="85" t="str">
        <f>IF(Feuil1!L214=0,"",Feuil1!L214)</f>
        <v/>
      </c>
      <c r="AI209" s="97" t="e">
        <f t="shared" si="49"/>
        <v>#VALUE!</v>
      </c>
      <c r="AJ209" s="87">
        <f>IF(A209="","",Feuil1!M214)</f>
        <v>0</v>
      </c>
      <c r="AK209" s="88">
        <f>IF(A209="","",Feuil1!N214)</f>
        <v>0</v>
      </c>
      <c r="AL209" s="88">
        <f>IF(A209="","",Feuil1!O214)</f>
        <v>0</v>
      </c>
      <c r="AM209" s="88">
        <f>IF(A209="","",Feuil1!P214)</f>
        <v>0</v>
      </c>
      <c r="AN209" s="89">
        <f>IF(A209="","",Feuil1!Q214)</f>
        <v>0</v>
      </c>
      <c r="AO209" s="90" t="str">
        <f t="shared" si="45"/>
        <v/>
      </c>
      <c r="AP209" s="91" t="str">
        <f t="shared" si="46"/>
        <v/>
      </c>
      <c r="AQ209" s="92">
        <f>IF(C209="","",Feuil1!S214)</f>
        <v>0</v>
      </c>
      <c r="AR209" s="92">
        <f>IF(F209="","",Feuil1!T214)</f>
        <v>0</v>
      </c>
      <c r="AS209" s="93">
        <v>14520</v>
      </c>
      <c r="AT209" s="88">
        <f>+AVERAGE($AS$5:AS209)</f>
        <v>15207.195121951219</v>
      </c>
    </row>
    <row r="210" spans="1:46" s="6" customFormat="1" ht="12.75">
      <c r="A210" s="94">
        <f>IF(Feuil1!A215="","",Feuil1!A215)</f>
        <v>45132</v>
      </c>
      <c r="B210" s="87">
        <f>Feuil1!BA215</f>
        <v>0</v>
      </c>
      <c r="C210" s="88">
        <f>IF(A210="","",Feuil1!B215)</f>
        <v>0</v>
      </c>
      <c r="D210" s="95">
        <f t="shared" si="50"/>
        <v>0</v>
      </c>
      <c r="E210" s="87">
        <f>Feuil1!BB215</f>
        <v>0</v>
      </c>
      <c r="F210" s="88">
        <f>IF(A210="","",Feuil1!C215)</f>
        <v>0</v>
      </c>
      <c r="G210" s="95">
        <f t="shared" si="51"/>
        <v>0</v>
      </c>
      <c r="H210" s="87">
        <f>Feuil1!AZ215</f>
        <v>0</v>
      </c>
      <c r="I210" s="88">
        <f>IF(A210="","",Feuil1!D215)</f>
        <v>0</v>
      </c>
      <c r="J210" s="95">
        <f t="shared" si="52"/>
        <v>0</v>
      </c>
      <c r="K210" s="87">
        <f>Feuil1!BL215</f>
        <v>0</v>
      </c>
      <c r="L210" s="88">
        <f t="shared" si="47"/>
        <v>0</v>
      </c>
      <c r="M210" s="95">
        <f t="shared" si="53"/>
        <v>0</v>
      </c>
      <c r="N210" s="87">
        <f>Feuil1!BM215</f>
        <v>0</v>
      </c>
      <c r="O210" s="88">
        <f>IF(A210="","",Feuil1!F215)</f>
        <v>0</v>
      </c>
      <c r="P210" s="95">
        <f t="shared" si="54"/>
        <v>0</v>
      </c>
      <c r="Q210" s="87">
        <f>Feuil1!BE215</f>
        <v>0</v>
      </c>
      <c r="R210" s="88">
        <f>Feuil1!BG215</f>
        <v>0</v>
      </c>
      <c r="S210" s="88">
        <f>IF(A210="","",Feuil1!G215)</f>
        <v>0</v>
      </c>
      <c r="T210" s="96">
        <f t="shared" si="55"/>
        <v>0</v>
      </c>
      <c r="U210" s="87">
        <f>Feuil1!BC215</f>
        <v>0</v>
      </c>
      <c r="V210" s="88">
        <f>IF(A210="","",Feuil1!H215)</f>
        <v>0</v>
      </c>
      <c r="W210" s="95">
        <f t="shared" si="56"/>
        <v>0</v>
      </c>
      <c r="X210" s="87">
        <f>Feuil1!BK215</f>
        <v>0</v>
      </c>
      <c r="Y210" s="88">
        <f>IF(A210="","",Feuil1!I215)</f>
        <v>0</v>
      </c>
      <c r="Z210" s="95">
        <f t="shared" si="57"/>
        <v>0</v>
      </c>
      <c r="AA210" s="87">
        <f>Feuil1!BJ215</f>
        <v>0</v>
      </c>
      <c r="AB210" s="88">
        <f>IF(A210="","",Feuil1!J215)</f>
        <v>0</v>
      </c>
      <c r="AC210" s="95">
        <f t="shared" si="58"/>
        <v>0</v>
      </c>
      <c r="AD210" s="87">
        <f>Feuil1!BI215</f>
        <v>0</v>
      </c>
      <c r="AE210" s="88">
        <f>IF(A210="","",Feuil1!K215)</f>
        <v>0</v>
      </c>
      <c r="AF210" s="95">
        <f t="shared" si="59"/>
        <v>0</v>
      </c>
      <c r="AG210" s="91">
        <f t="shared" si="48"/>
        <v>0</v>
      </c>
      <c r="AH210" s="85" t="str">
        <f>IF(Feuil1!L215=0,"",Feuil1!L215)</f>
        <v/>
      </c>
      <c r="AI210" s="97" t="e">
        <f t="shared" si="49"/>
        <v>#VALUE!</v>
      </c>
      <c r="AJ210" s="87">
        <f>IF(A210="","",Feuil1!M215)</f>
        <v>0</v>
      </c>
      <c r="AK210" s="88">
        <f>IF(A210="","",Feuil1!N215)</f>
        <v>0</v>
      </c>
      <c r="AL210" s="88">
        <f>IF(A210="","",Feuil1!O215)</f>
        <v>0</v>
      </c>
      <c r="AM210" s="88">
        <f>IF(A210="","",Feuil1!P215)</f>
        <v>0</v>
      </c>
      <c r="AN210" s="89">
        <f>IF(A210="","",Feuil1!Q215)</f>
        <v>0</v>
      </c>
      <c r="AO210" s="90" t="str">
        <f t="shared" si="45"/>
        <v/>
      </c>
      <c r="AP210" s="91" t="str">
        <f t="shared" si="46"/>
        <v/>
      </c>
      <c r="AQ210" s="92">
        <f>IF(C210="","",Feuil1!S215)</f>
        <v>0</v>
      </c>
      <c r="AR210" s="92">
        <f>IF(F210="","",Feuil1!T215)</f>
        <v>0</v>
      </c>
      <c r="AS210" s="93">
        <v>15180</v>
      </c>
      <c r="AT210" s="88">
        <f>+AVERAGE($AS$5:AS210)</f>
        <v>15207.063106796117</v>
      </c>
    </row>
    <row r="211" spans="1:46" s="6" customFormat="1" ht="12.75">
      <c r="A211" s="94">
        <f>IF(Feuil1!A216="","",Feuil1!A216)</f>
        <v>45133</v>
      </c>
      <c r="B211" s="87">
        <f>Feuil1!BA216</f>
        <v>0</v>
      </c>
      <c r="C211" s="88">
        <f>IF(A211="","",Feuil1!B216)</f>
        <v>0</v>
      </c>
      <c r="D211" s="95">
        <f t="shared" si="50"/>
        <v>0</v>
      </c>
      <c r="E211" s="87">
        <f>Feuil1!BB216</f>
        <v>0</v>
      </c>
      <c r="F211" s="88">
        <f>IF(A211="","",Feuil1!C216)</f>
        <v>0</v>
      </c>
      <c r="G211" s="95">
        <f t="shared" si="51"/>
        <v>0</v>
      </c>
      <c r="H211" s="87">
        <f>Feuil1!AZ216</f>
        <v>0</v>
      </c>
      <c r="I211" s="88">
        <f>IF(A211="","",Feuil1!D216)</f>
        <v>0</v>
      </c>
      <c r="J211" s="95">
        <f t="shared" si="52"/>
        <v>0</v>
      </c>
      <c r="K211" s="87">
        <f>Feuil1!BL216</f>
        <v>0</v>
      </c>
      <c r="L211" s="88">
        <f t="shared" si="47"/>
        <v>0</v>
      </c>
      <c r="M211" s="95">
        <f t="shared" si="53"/>
        <v>0</v>
      </c>
      <c r="N211" s="87">
        <f>Feuil1!BM216</f>
        <v>0</v>
      </c>
      <c r="O211" s="88">
        <f>IF(A211="","",Feuil1!F216)</f>
        <v>0</v>
      </c>
      <c r="P211" s="95">
        <f t="shared" si="54"/>
        <v>0</v>
      </c>
      <c r="Q211" s="87">
        <f>Feuil1!BE216</f>
        <v>0</v>
      </c>
      <c r="R211" s="88">
        <f>Feuil1!BG216</f>
        <v>0</v>
      </c>
      <c r="S211" s="88">
        <f>IF(A211="","",Feuil1!G216)</f>
        <v>0</v>
      </c>
      <c r="T211" s="96">
        <f t="shared" si="55"/>
        <v>0</v>
      </c>
      <c r="U211" s="87">
        <f>Feuil1!BC216</f>
        <v>0</v>
      </c>
      <c r="V211" s="88">
        <f>IF(A211="","",Feuil1!H216)</f>
        <v>0</v>
      </c>
      <c r="W211" s="95">
        <f t="shared" si="56"/>
        <v>0</v>
      </c>
      <c r="X211" s="87">
        <f>Feuil1!BK216</f>
        <v>0</v>
      </c>
      <c r="Y211" s="88">
        <f>IF(A211="","",Feuil1!I216)</f>
        <v>0</v>
      </c>
      <c r="Z211" s="95">
        <f t="shared" si="57"/>
        <v>0</v>
      </c>
      <c r="AA211" s="87">
        <f>Feuil1!BJ216</f>
        <v>0</v>
      </c>
      <c r="AB211" s="88">
        <f>IF(A211="","",Feuil1!J216)</f>
        <v>0</v>
      </c>
      <c r="AC211" s="95">
        <f t="shared" si="58"/>
        <v>0</v>
      </c>
      <c r="AD211" s="87">
        <f>Feuil1!BI216</f>
        <v>0</v>
      </c>
      <c r="AE211" s="88">
        <f>IF(A211="","",Feuil1!K216)</f>
        <v>0</v>
      </c>
      <c r="AF211" s="95">
        <f t="shared" si="59"/>
        <v>0</v>
      </c>
      <c r="AG211" s="91">
        <f t="shared" si="48"/>
        <v>0</v>
      </c>
      <c r="AH211" s="85" t="str">
        <f>IF(Feuil1!L216=0,"",Feuil1!L216)</f>
        <v/>
      </c>
      <c r="AI211" s="97" t="e">
        <f t="shared" si="49"/>
        <v>#VALUE!</v>
      </c>
      <c r="AJ211" s="87">
        <f>IF(A211="","",Feuil1!M216)</f>
        <v>0</v>
      </c>
      <c r="AK211" s="88">
        <f>IF(A211="","",Feuil1!N216)</f>
        <v>0</v>
      </c>
      <c r="AL211" s="88">
        <f>IF(A211="","",Feuil1!O216)</f>
        <v>0</v>
      </c>
      <c r="AM211" s="88">
        <f>IF(A211="","",Feuil1!P216)</f>
        <v>0</v>
      </c>
      <c r="AN211" s="89">
        <f>IF(A211="","",Feuil1!Q216)</f>
        <v>0</v>
      </c>
      <c r="AO211" s="90" t="str">
        <f t="shared" si="45"/>
        <v/>
      </c>
      <c r="AP211" s="91" t="str">
        <f t="shared" si="46"/>
        <v/>
      </c>
      <c r="AQ211" s="92">
        <f>IF(C211="","",Feuil1!S216)</f>
        <v>0</v>
      </c>
      <c r="AR211" s="92">
        <f>IF(F211="","",Feuil1!T216)</f>
        <v>0</v>
      </c>
      <c r="AS211" s="93">
        <v>14620</v>
      </c>
      <c r="AT211" s="88">
        <f>+AVERAGE($AS$5:AS211)</f>
        <v>15204.227053140097</v>
      </c>
    </row>
    <row r="212" spans="1:46" s="6" customFormat="1" ht="12.75">
      <c r="A212" s="94">
        <f>IF(Feuil1!A217="","",Feuil1!A217)</f>
        <v>45134</v>
      </c>
      <c r="B212" s="87">
        <f>Feuil1!BA217</f>
        <v>0</v>
      </c>
      <c r="C212" s="88">
        <f>IF(A212="","",Feuil1!B217)</f>
        <v>0</v>
      </c>
      <c r="D212" s="95">
        <f t="shared" si="50"/>
        <v>0</v>
      </c>
      <c r="E212" s="87">
        <f>Feuil1!BB217</f>
        <v>0</v>
      </c>
      <c r="F212" s="88">
        <f>IF(A212="","",Feuil1!C217)</f>
        <v>0</v>
      </c>
      <c r="G212" s="95">
        <f t="shared" si="51"/>
        <v>0</v>
      </c>
      <c r="H212" s="87">
        <f>Feuil1!AZ217</f>
        <v>0</v>
      </c>
      <c r="I212" s="88">
        <f>IF(A212="","",Feuil1!D217)</f>
        <v>0</v>
      </c>
      <c r="J212" s="95">
        <f t="shared" si="52"/>
        <v>0</v>
      </c>
      <c r="K212" s="87">
        <f>Feuil1!BL217</f>
        <v>0</v>
      </c>
      <c r="L212" s="88">
        <f t="shared" si="47"/>
        <v>0</v>
      </c>
      <c r="M212" s="95">
        <f t="shared" si="53"/>
        <v>0</v>
      </c>
      <c r="N212" s="87">
        <f>Feuil1!BM217</f>
        <v>0</v>
      </c>
      <c r="O212" s="88">
        <f>IF(A212="","",Feuil1!F217)</f>
        <v>0</v>
      </c>
      <c r="P212" s="95">
        <f t="shared" si="54"/>
        <v>0</v>
      </c>
      <c r="Q212" s="87">
        <f>Feuil1!BE217</f>
        <v>0</v>
      </c>
      <c r="R212" s="88">
        <f>Feuil1!BG217</f>
        <v>0</v>
      </c>
      <c r="S212" s="88">
        <f>IF(A212="","",Feuil1!G217)</f>
        <v>0</v>
      </c>
      <c r="T212" s="96">
        <f t="shared" si="55"/>
        <v>0</v>
      </c>
      <c r="U212" s="87">
        <f>Feuil1!BC217</f>
        <v>0</v>
      </c>
      <c r="V212" s="88">
        <f>IF(A212="","",Feuil1!H217)</f>
        <v>0</v>
      </c>
      <c r="W212" s="95">
        <f t="shared" si="56"/>
        <v>0</v>
      </c>
      <c r="X212" s="87">
        <f>Feuil1!BK217</f>
        <v>0</v>
      </c>
      <c r="Y212" s="88">
        <f>IF(A212="","",Feuil1!I217)</f>
        <v>0</v>
      </c>
      <c r="Z212" s="95">
        <f t="shared" si="57"/>
        <v>0</v>
      </c>
      <c r="AA212" s="87">
        <f>Feuil1!BJ217</f>
        <v>0</v>
      </c>
      <c r="AB212" s="88">
        <f>IF(A212="","",Feuil1!J217)</f>
        <v>0</v>
      </c>
      <c r="AC212" s="95">
        <f t="shared" si="58"/>
        <v>0</v>
      </c>
      <c r="AD212" s="87">
        <f>Feuil1!BI217</f>
        <v>0</v>
      </c>
      <c r="AE212" s="88">
        <f>IF(A212="","",Feuil1!K217)</f>
        <v>0</v>
      </c>
      <c r="AF212" s="95">
        <f t="shared" si="59"/>
        <v>0</v>
      </c>
      <c r="AG212" s="91">
        <f t="shared" si="48"/>
        <v>0</v>
      </c>
      <c r="AH212" s="85" t="str">
        <f>IF(Feuil1!L217=0,"",Feuil1!L217)</f>
        <v/>
      </c>
      <c r="AI212" s="97" t="e">
        <f t="shared" si="49"/>
        <v>#VALUE!</v>
      </c>
      <c r="AJ212" s="87">
        <f>IF(A212="","",Feuil1!M217)</f>
        <v>0</v>
      </c>
      <c r="AK212" s="88">
        <f>IF(A212="","",Feuil1!N217)</f>
        <v>0</v>
      </c>
      <c r="AL212" s="88">
        <f>IF(A212="","",Feuil1!O217)</f>
        <v>0</v>
      </c>
      <c r="AM212" s="88">
        <f>IF(A212="","",Feuil1!P217)</f>
        <v>0</v>
      </c>
      <c r="AN212" s="89">
        <f>IF(A212="","",Feuil1!Q217)</f>
        <v>0</v>
      </c>
      <c r="AO212" s="90" t="str">
        <f t="shared" si="45"/>
        <v/>
      </c>
      <c r="AP212" s="91" t="str">
        <f t="shared" si="46"/>
        <v/>
      </c>
      <c r="AQ212" s="92">
        <f>IF(C212="","",Feuil1!S217)</f>
        <v>0</v>
      </c>
      <c r="AR212" s="92">
        <f>IF(F212="","",Feuil1!T217)</f>
        <v>0</v>
      </c>
      <c r="AS212" s="93">
        <v>14960</v>
      </c>
      <c r="AT212" s="88">
        <f>+AVERAGE($AS$5:AS212)</f>
        <v>15203.052884615385</v>
      </c>
    </row>
    <row r="213" spans="1:46" s="6" customFormat="1" ht="12.75">
      <c r="A213" s="94">
        <f>IF(Feuil1!A218="","",Feuil1!A218)</f>
        <v>45135</v>
      </c>
      <c r="B213" s="87">
        <f>Feuil1!BA218</f>
        <v>0</v>
      </c>
      <c r="C213" s="88">
        <f>IF(A213="","",Feuil1!B218)</f>
        <v>0</v>
      </c>
      <c r="D213" s="95">
        <f t="shared" si="50"/>
        <v>0</v>
      </c>
      <c r="E213" s="87">
        <f>Feuil1!BB218</f>
        <v>0</v>
      </c>
      <c r="F213" s="88">
        <f>IF(A213="","",Feuil1!C218)</f>
        <v>0</v>
      </c>
      <c r="G213" s="95">
        <f t="shared" si="51"/>
        <v>0</v>
      </c>
      <c r="H213" s="87">
        <f>Feuil1!AZ218</f>
        <v>0</v>
      </c>
      <c r="I213" s="88">
        <f>IF(A213="","",Feuil1!D218)</f>
        <v>0</v>
      </c>
      <c r="J213" s="95">
        <f t="shared" si="52"/>
        <v>0</v>
      </c>
      <c r="K213" s="87">
        <f>Feuil1!BL218</f>
        <v>0</v>
      </c>
      <c r="L213" s="88">
        <f t="shared" si="47"/>
        <v>0</v>
      </c>
      <c r="M213" s="95">
        <f t="shared" si="53"/>
        <v>0</v>
      </c>
      <c r="N213" s="87">
        <f>Feuil1!BM218</f>
        <v>0</v>
      </c>
      <c r="O213" s="88">
        <f>IF(A213="","",Feuil1!F218)</f>
        <v>0</v>
      </c>
      <c r="P213" s="95">
        <f t="shared" si="54"/>
        <v>0</v>
      </c>
      <c r="Q213" s="87">
        <f>Feuil1!BE218</f>
        <v>0</v>
      </c>
      <c r="R213" s="88">
        <f>Feuil1!BG218</f>
        <v>0</v>
      </c>
      <c r="S213" s="88">
        <f>IF(A213="","",Feuil1!G218)</f>
        <v>0</v>
      </c>
      <c r="T213" s="96">
        <f t="shared" si="55"/>
        <v>0</v>
      </c>
      <c r="U213" s="87">
        <f>Feuil1!BC218</f>
        <v>0</v>
      </c>
      <c r="V213" s="88">
        <f>IF(A213="","",Feuil1!H218)</f>
        <v>0</v>
      </c>
      <c r="W213" s="95">
        <f t="shared" si="56"/>
        <v>0</v>
      </c>
      <c r="X213" s="87">
        <f>Feuil1!BK218</f>
        <v>0</v>
      </c>
      <c r="Y213" s="88">
        <f>IF(A213="","",Feuil1!I218)</f>
        <v>0</v>
      </c>
      <c r="Z213" s="95">
        <f t="shared" si="57"/>
        <v>0</v>
      </c>
      <c r="AA213" s="87">
        <f>Feuil1!BJ218</f>
        <v>0</v>
      </c>
      <c r="AB213" s="88">
        <f>IF(A213="","",Feuil1!J218)</f>
        <v>0</v>
      </c>
      <c r="AC213" s="95">
        <f t="shared" si="58"/>
        <v>0</v>
      </c>
      <c r="AD213" s="87">
        <f>Feuil1!BI218</f>
        <v>0</v>
      </c>
      <c r="AE213" s="88">
        <f>IF(A213="","",Feuil1!K218)</f>
        <v>0</v>
      </c>
      <c r="AF213" s="95">
        <f t="shared" si="59"/>
        <v>0</v>
      </c>
      <c r="AG213" s="91">
        <f t="shared" si="48"/>
        <v>0</v>
      </c>
      <c r="AH213" s="85" t="str">
        <f>IF(Feuil1!L218=0,"",Feuil1!L218)</f>
        <v/>
      </c>
      <c r="AI213" s="97" t="e">
        <f t="shared" si="49"/>
        <v>#VALUE!</v>
      </c>
      <c r="AJ213" s="87">
        <f>IF(A213="","",Feuil1!M218)</f>
        <v>0</v>
      </c>
      <c r="AK213" s="88">
        <f>IF(A213="","",Feuil1!N218)</f>
        <v>0</v>
      </c>
      <c r="AL213" s="88">
        <f>IF(A213="","",Feuil1!O218)</f>
        <v>0</v>
      </c>
      <c r="AM213" s="88">
        <f>IF(A213="","",Feuil1!P218)</f>
        <v>0</v>
      </c>
      <c r="AN213" s="89">
        <f>IF(A213="","",Feuil1!Q218)</f>
        <v>0</v>
      </c>
      <c r="AO213" s="90" t="str">
        <f t="shared" si="45"/>
        <v/>
      </c>
      <c r="AP213" s="91" t="str">
        <f t="shared" si="46"/>
        <v/>
      </c>
      <c r="AQ213" s="92">
        <f>IF(C213="","",Feuil1!S218)</f>
        <v>0</v>
      </c>
      <c r="AR213" s="92">
        <f>IF(F213="","",Feuil1!T218)</f>
        <v>0</v>
      </c>
      <c r="AS213" s="93">
        <v>14260</v>
      </c>
      <c r="AT213" s="88">
        <f>+AVERAGE($AS$5:AS213)</f>
        <v>15198.54066985646</v>
      </c>
    </row>
    <row r="214" spans="1:46" s="6" customFormat="1" ht="12.75">
      <c r="A214" s="94">
        <f>IF(Feuil1!A219="","",Feuil1!A219)</f>
        <v>45136</v>
      </c>
      <c r="B214" s="87">
        <f>Feuil1!BA219</f>
        <v>0</v>
      </c>
      <c r="C214" s="88">
        <f>IF(A214="","",Feuil1!B219)</f>
        <v>0</v>
      </c>
      <c r="D214" s="95">
        <f t="shared" si="50"/>
        <v>0</v>
      </c>
      <c r="E214" s="87">
        <f>Feuil1!BB219</f>
        <v>0</v>
      </c>
      <c r="F214" s="88">
        <f>IF(A214="","",Feuil1!C219)</f>
        <v>0</v>
      </c>
      <c r="G214" s="95">
        <f t="shared" si="51"/>
        <v>0</v>
      </c>
      <c r="H214" s="87">
        <f>Feuil1!AZ219</f>
        <v>0</v>
      </c>
      <c r="I214" s="88">
        <f>IF(A214="","",Feuil1!D219)</f>
        <v>0</v>
      </c>
      <c r="J214" s="95">
        <f t="shared" si="52"/>
        <v>0</v>
      </c>
      <c r="K214" s="87">
        <f>Feuil1!BL219</f>
        <v>0</v>
      </c>
      <c r="L214" s="88">
        <f t="shared" si="47"/>
        <v>0</v>
      </c>
      <c r="M214" s="95">
        <f t="shared" si="53"/>
        <v>0</v>
      </c>
      <c r="N214" s="87">
        <f>Feuil1!BM219</f>
        <v>0</v>
      </c>
      <c r="O214" s="88">
        <f>IF(A214="","",Feuil1!F219)</f>
        <v>0</v>
      </c>
      <c r="P214" s="95">
        <f t="shared" si="54"/>
        <v>0</v>
      </c>
      <c r="Q214" s="87">
        <f>Feuil1!BE219</f>
        <v>0</v>
      </c>
      <c r="R214" s="88">
        <f>Feuil1!BG219</f>
        <v>0</v>
      </c>
      <c r="S214" s="88">
        <f>IF(A214="","",Feuil1!G219)</f>
        <v>0</v>
      </c>
      <c r="T214" s="96">
        <f t="shared" si="55"/>
        <v>0</v>
      </c>
      <c r="U214" s="87">
        <f>Feuil1!BC219</f>
        <v>0</v>
      </c>
      <c r="V214" s="88">
        <f>IF(A214="","",Feuil1!H219)</f>
        <v>0</v>
      </c>
      <c r="W214" s="95">
        <f t="shared" si="56"/>
        <v>0</v>
      </c>
      <c r="X214" s="87">
        <f>Feuil1!BK219</f>
        <v>0</v>
      </c>
      <c r="Y214" s="88">
        <f>IF(A214="","",Feuil1!I219)</f>
        <v>0</v>
      </c>
      <c r="Z214" s="95">
        <f t="shared" si="57"/>
        <v>0</v>
      </c>
      <c r="AA214" s="87">
        <f>Feuil1!BJ219</f>
        <v>0</v>
      </c>
      <c r="AB214" s="88">
        <f>IF(A214="","",Feuil1!J219)</f>
        <v>0</v>
      </c>
      <c r="AC214" s="95">
        <f t="shared" si="58"/>
        <v>0</v>
      </c>
      <c r="AD214" s="87">
        <f>Feuil1!BI219</f>
        <v>0</v>
      </c>
      <c r="AE214" s="88">
        <f>IF(A214="","",Feuil1!K219)</f>
        <v>0</v>
      </c>
      <c r="AF214" s="95">
        <f t="shared" si="59"/>
        <v>0</v>
      </c>
      <c r="AG214" s="91">
        <f t="shared" si="48"/>
        <v>0</v>
      </c>
      <c r="AH214" s="85" t="str">
        <f>IF(Feuil1!L219=0,"",Feuil1!L219)</f>
        <v/>
      </c>
      <c r="AI214" s="97" t="e">
        <f t="shared" si="49"/>
        <v>#VALUE!</v>
      </c>
      <c r="AJ214" s="87">
        <f>IF(A214="","",Feuil1!M219)</f>
        <v>0</v>
      </c>
      <c r="AK214" s="88">
        <f>IF(A214="","",Feuil1!N219)</f>
        <v>0</v>
      </c>
      <c r="AL214" s="88">
        <f>IF(A214="","",Feuil1!O219)</f>
        <v>0</v>
      </c>
      <c r="AM214" s="88">
        <f>IF(A214="","",Feuil1!P219)</f>
        <v>0</v>
      </c>
      <c r="AN214" s="89">
        <f>IF(A214="","",Feuil1!Q219)</f>
        <v>0</v>
      </c>
      <c r="AO214" s="90" t="str">
        <f t="shared" si="45"/>
        <v/>
      </c>
      <c r="AP214" s="91" t="str">
        <f t="shared" si="46"/>
        <v/>
      </c>
      <c r="AQ214" s="92">
        <f>IF(C214="","",Feuil1!S219)</f>
        <v>0</v>
      </c>
      <c r="AR214" s="92">
        <f>IF(F214="","",Feuil1!T219)</f>
        <v>0</v>
      </c>
      <c r="AS214" s="93">
        <v>14080</v>
      </c>
      <c r="AT214" s="88">
        <f>+AVERAGE($AS$5:AS214)</f>
        <v>15193.214285714286</v>
      </c>
    </row>
    <row r="215" spans="1:46" s="6" customFormat="1" ht="12.75">
      <c r="A215" s="94">
        <f>IF(Feuil1!A220="","",Feuil1!A220)</f>
        <v>45137</v>
      </c>
      <c r="B215" s="87">
        <f>Feuil1!BA220</f>
        <v>0</v>
      </c>
      <c r="C215" s="88">
        <f>IF(A215="","",Feuil1!B220)</f>
        <v>0</v>
      </c>
      <c r="D215" s="95">
        <f t="shared" si="50"/>
        <v>0</v>
      </c>
      <c r="E215" s="87">
        <f>Feuil1!BB220</f>
        <v>0</v>
      </c>
      <c r="F215" s="88">
        <f>IF(A215="","",Feuil1!C220)</f>
        <v>0</v>
      </c>
      <c r="G215" s="95">
        <f t="shared" si="51"/>
        <v>0</v>
      </c>
      <c r="H215" s="87">
        <f>Feuil1!AZ220</f>
        <v>0</v>
      </c>
      <c r="I215" s="88">
        <f>IF(A215="","",Feuil1!D220)</f>
        <v>0</v>
      </c>
      <c r="J215" s="95">
        <f t="shared" si="52"/>
        <v>0</v>
      </c>
      <c r="K215" s="87">
        <f>Feuil1!BL220</f>
        <v>0</v>
      </c>
      <c r="L215" s="88">
        <f t="shared" si="47"/>
        <v>0</v>
      </c>
      <c r="M215" s="95">
        <f t="shared" si="53"/>
        <v>0</v>
      </c>
      <c r="N215" s="87">
        <f>Feuil1!BM220</f>
        <v>0</v>
      </c>
      <c r="O215" s="88">
        <f>IF(A215="","",Feuil1!F220)</f>
        <v>0</v>
      </c>
      <c r="P215" s="95">
        <f t="shared" si="54"/>
        <v>0</v>
      </c>
      <c r="Q215" s="87">
        <f>Feuil1!BE220</f>
        <v>0</v>
      </c>
      <c r="R215" s="88">
        <f>Feuil1!BG220</f>
        <v>0</v>
      </c>
      <c r="S215" s="88">
        <f>IF(A215="","",Feuil1!G220)</f>
        <v>0</v>
      </c>
      <c r="T215" s="96">
        <f t="shared" si="55"/>
        <v>0</v>
      </c>
      <c r="U215" s="87">
        <f>Feuil1!BC220</f>
        <v>0</v>
      </c>
      <c r="V215" s="88">
        <f>IF(A215="","",Feuil1!H220)</f>
        <v>0</v>
      </c>
      <c r="W215" s="95">
        <f t="shared" si="56"/>
        <v>0</v>
      </c>
      <c r="X215" s="87">
        <f>Feuil1!BK220</f>
        <v>0</v>
      </c>
      <c r="Y215" s="88">
        <f>IF(A215="","",Feuil1!I220)</f>
        <v>0</v>
      </c>
      <c r="Z215" s="95">
        <f t="shared" si="57"/>
        <v>0</v>
      </c>
      <c r="AA215" s="87">
        <f>Feuil1!BJ220</f>
        <v>0</v>
      </c>
      <c r="AB215" s="88">
        <f>IF(A215="","",Feuil1!J220)</f>
        <v>0</v>
      </c>
      <c r="AC215" s="95">
        <f t="shared" si="58"/>
        <v>0</v>
      </c>
      <c r="AD215" s="87">
        <f>Feuil1!BI220</f>
        <v>0</v>
      </c>
      <c r="AE215" s="88">
        <f>IF(A215="","",Feuil1!K220)</f>
        <v>0</v>
      </c>
      <c r="AF215" s="95">
        <f t="shared" si="59"/>
        <v>0</v>
      </c>
      <c r="AG215" s="91">
        <f t="shared" si="48"/>
        <v>0</v>
      </c>
      <c r="AH215" s="85" t="str">
        <f>IF(Feuil1!L220=0,"",Feuil1!L220)</f>
        <v/>
      </c>
      <c r="AI215" s="97" t="e">
        <f t="shared" si="49"/>
        <v>#VALUE!</v>
      </c>
      <c r="AJ215" s="87">
        <f>IF(A215="","",Feuil1!M220)</f>
        <v>0</v>
      </c>
      <c r="AK215" s="88">
        <f>IF(A215="","",Feuil1!N220)</f>
        <v>0</v>
      </c>
      <c r="AL215" s="88">
        <f>IF(A215="","",Feuil1!O220)</f>
        <v>0</v>
      </c>
      <c r="AM215" s="88">
        <f>IF(A215="","",Feuil1!P220)</f>
        <v>0</v>
      </c>
      <c r="AN215" s="89">
        <f>IF(A215="","",Feuil1!Q220)</f>
        <v>0</v>
      </c>
      <c r="AO215" s="90" t="str">
        <f t="shared" ref="AO215:AO259" si="60">IF(AH215="","",AJ215+AK215+AL215+AM215-AN215)</f>
        <v/>
      </c>
      <c r="AP215" s="91" t="str">
        <f t="shared" si="46"/>
        <v/>
      </c>
      <c r="AQ215" s="92">
        <f>IF(C215="","",Feuil1!S220)</f>
        <v>0</v>
      </c>
      <c r="AR215" s="92">
        <f>IF(F215="","",Feuil1!T220)</f>
        <v>0</v>
      </c>
      <c r="AS215" s="93">
        <v>13830</v>
      </c>
      <c r="AT215" s="88">
        <f>+AVERAGE($AS$5:AS215)</f>
        <v>15186.753554502369</v>
      </c>
    </row>
    <row r="216" spans="1:46" s="6" customFormat="1" ht="12.75">
      <c r="A216" s="94">
        <f>IF(Feuil1!A221="","",Feuil1!A221)</f>
        <v>45138</v>
      </c>
      <c r="B216" s="87">
        <f>Feuil1!BA221</f>
        <v>0</v>
      </c>
      <c r="C216" s="88">
        <f>IF(A216="","",Feuil1!B221)</f>
        <v>0</v>
      </c>
      <c r="D216" s="95">
        <f t="shared" si="50"/>
        <v>0</v>
      </c>
      <c r="E216" s="87">
        <f>Feuil1!BB221</f>
        <v>0</v>
      </c>
      <c r="F216" s="88">
        <f>IF(A216="","",Feuil1!C221)</f>
        <v>0</v>
      </c>
      <c r="G216" s="95">
        <f t="shared" si="51"/>
        <v>0</v>
      </c>
      <c r="H216" s="87">
        <f>Feuil1!AZ221</f>
        <v>0</v>
      </c>
      <c r="I216" s="88">
        <f>IF(A216="","",Feuil1!D221)</f>
        <v>0</v>
      </c>
      <c r="J216" s="95">
        <f t="shared" si="52"/>
        <v>0</v>
      </c>
      <c r="K216" s="87">
        <f>Feuil1!BL221</f>
        <v>0</v>
      </c>
      <c r="L216" s="88">
        <f t="shared" si="47"/>
        <v>0</v>
      </c>
      <c r="M216" s="95">
        <f t="shared" si="53"/>
        <v>0</v>
      </c>
      <c r="N216" s="87">
        <f>Feuil1!BM221</f>
        <v>0</v>
      </c>
      <c r="O216" s="88">
        <f>IF(A216="","",Feuil1!F221)</f>
        <v>0</v>
      </c>
      <c r="P216" s="95">
        <f t="shared" si="54"/>
        <v>0</v>
      </c>
      <c r="Q216" s="87">
        <f>Feuil1!BE221</f>
        <v>0</v>
      </c>
      <c r="R216" s="88">
        <f>Feuil1!BG221</f>
        <v>0</v>
      </c>
      <c r="S216" s="88">
        <f>IF(A216="","",Feuil1!G221)</f>
        <v>0</v>
      </c>
      <c r="T216" s="96">
        <f t="shared" si="55"/>
        <v>0</v>
      </c>
      <c r="U216" s="87">
        <f>Feuil1!BC221</f>
        <v>0</v>
      </c>
      <c r="V216" s="88">
        <f>IF(A216="","",Feuil1!H221)</f>
        <v>0</v>
      </c>
      <c r="W216" s="95">
        <f t="shared" si="56"/>
        <v>0</v>
      </c>
      <c r="X216" s="87">
        <f>Feuil1!BK221</f>
        <v>0</v>
      </c>
      <c r="Y216" s="88">
        <f>IF(A216="","",Feuil1!I221)</f>
        <v>0</v>
      </c>
      <c r="Z216" s="95">
        <f t="shared" si="57"/>
        <v>0</v>
      </c>
      <c r="AA216" s="87">
        <f>Feuil1!BJ221</f>
        <v>0</v>
      </c>
      <c r="AB216" s="88">
        <f>IF(A216="","",Feuil1!J221)</f>
        <v>0</v>
      </c>
      <c r="AC216" s="95">
        <f t="shared" si="58"/>
        <v>0</v>
      </c>
      <c r="AD216" s="87">
        <f>Feuil1!BI221</f>
        <v>0</v>
      </c>
      <c r="AE216" s="88">
        <f>IF(A216="","",Feuil1!K221)</f>
        <v>0</v>
      </c>
      <c r="AF216" s="95">
        <f t="shared" si="59"/>
        <v>0</v>
      </c>
      <c r="AG216" s="91">
        <f t="shared" si="48"/>
        <v>0</v>
      </c>
      <c r="AH216" s="85" t="str">
        <f>IF(Feuil1!L221=0,"",Feuil1!L221)</f>
        <v/>
      </c>
      <c r="AI216" s="97" t="e">
        <f t="shared" si="49"/>
        <v>#VALUE!</v>
      </c>
      <c r="AJ216" s="87">
        <f>IF(A216="","",Feuil1!M221)</f>
        <v>0</v>
      </c>
      <c r="AK216" s="88">
        <f>IF(A216="","",Feuil1!N221)</f>
        <v>0</v>
      </c>
      <c r="AL216" s="88">
        <f>IF(A216="","",Feuil1!O221)</f>
        <v>0</v>
      </c>
      <c r="AM216" s="88">
        <f>IF(A216="","",Feuil1!P221)</f>
        <v>0</v>
      </c>
      <c r="AN216" s="89">
        <f>IF(A216="","",Feuil1!Q221)</f>
        <v>0</v>
      </c>
      <c r="AO216" s="90" t="str">
        <f t="shared" si="60"/>
        <v/>
      </c>
      <c r="AP216" s="91" t="str">
        <f t="shared" ref="AP216:AP279" si="61">IF(AH216="","",AH216-AO216)</f>
        <v/>
      </c>
      <c r="AQ216" s="92">
        <f>IF(C216="","",Feuil1!S221)</f>
        <v>0</v>
      </c>
      <c r="AR216" s="92">
        <f>IF(F216="","",Feuil1!T221)</f>
        <v>0</v>
      </c>
      <c r="AS216" s="93">
        <v>14100</v>
      </c>
      <c r="AT216" s="88">
        <f>+AVERAGE($AS$5:AS216)</f>
        <v>15181.627358490567</v>
      </c>
    </row>
    <row r="217" spans="1:46" s="6" customFormat="1" ht="12.75">
      <c r="A217" s="94">
        <f>IF(Feuil1!A222="","",Feuil1!A222)</f>
        <v>45139</v>
      </c>
      <c r="B217" s="87">
        <f>Feuil1!BA222</f>
        <v>0</v>
      </c>
      <c r="C217" s="88">
        <f>IF(A217="","",Feuil1!B222)</f>
        <v>0</v>
      </c>
      <c r="D217" s="95">
        <f t="shared" si="50"/>
        <v>0</v>
      </c>
      <c r="E217" s="87">
        <f>Feuil1!BB222</f>
        <v>0</v>
      </c>
      <c r="F217" s="88">
        <f>IF(A217="","",Feuil1!C222)</f>
        <v>0</v>
      </c>
      <c r="G217" s="95">
        <f t="shared" si="51"/>
        <v>0</v>
      </c>
      <c r="H217" s="87">
        <f>Feuil1!AZ222</f>
        <v>0</v>
      </c>
      <c r="I217" s="88">
        <f>IF(A217="","",Feuil1!D222)</f>
        <v>0</v>
      </c>
      <c r="J217" s="95">
        <f t="shared" si="52"/>
        <v>0</v>
      </c>
      <c r="K217" s="87">
        <f>Feuil1!BL222</f>
        <v>0</v>
      </c>
      <c r="L217" s="88">
        <f t="shared" si="47"/>
        <v>0</v>
      </c>
      <c r="M217" s="95">
        <f t="shared" si="53"/>
        <v>0</v>
      </c>
      <c r="N217" s="87">
        <f>Feuil1!BM222</f>
        <v>0</v>
      </c>
      <c r="O217" s="88">
        <f>IF(A217="","",Feuil1!F222)</f>
        <v>0</v>
      </c>
      <c r="P217" s="95">
        <f t="shared" si="54"/>
        <v>0</v>
      </c>
      <c r="Q217" s="87">
        <f>Feuil1!BE222</f>
        <v>0</v>
      </c>
      <c r="R217" s="88">
        <f>Feuil1!BG222</f>
        <v>0</v>
      </c>
      <c r="S217" s="88">
        <f>IF(A217="","",Feuil1!G222)</f>
        <v>0</v>
      </c>
      <c r="T217" s="96">
        <f t="shared" si="55"/>
        <v>0</v>
      </c>
      <c r="U217" s="87">
        <f>Feuil1!BC222</f>
        <v>0</v>
      </c>
      <c r="V217" s="88">
        <f>IF(A217="","",Feuil1!H222)</f>
        <v>0</v>
      </c>
      <c r="W217" s="95">
        <f t="shared" si="56"/>
        <v>0</v>
      </c>
      <c r="X217" s="87">
        <f>Feuil1!BK222</f>
        <v>0</v>
      </c>
      <c r="Y217" s="88">
        <f>IF(A217="","",Feuil1!I222)</f>
        <v>0</v>
      </c>
      <c r="Z217" s="95">
        <f t="shared" si="57"/>
        <v>0</v>
      </c>
      <c r="AA217" s="87">
        <f>Feuil1!BJ222</f>
        <v>0</v>
      </c>
      <c r="AB217" s="88">
        <f>IF(A217="","",Feuil1!J222)</f>
        <v>0</v>
      </c>
      <c r="AC217" s="95">
        <f t="shared" si="58"/>
        <v>0</v>
      </c>
      <c r="AD217" s="87">
        <f>Feuil1!BI222</f>
        <v>0</v>
      </c>
      <c r="AE217" s="88">
        <f>IF(A217="","",Feuil1!K222)</f>
        <v>0</v>
      </c>
      <c r="AF217" s="95">
        <f t="shared" si="59"/>
        <v>0</v>
      </c>
      <c r="AG217" s="91">
        <f t="shared" si="48"/>
        <v>0</v>
      </c>
      <c r="AH217" s="85" t="str">
        <f>IF(Feuil1!L222=0,"",Feuil1!L222)</f>
        <v/>
      </c>
      <c r="AI217" s="97" t="e">
        <f t="shared" si="49"/>
        <v>#VALUE!</v>
      </c>
      <c r="AJ217" s="87">
        <f>IF(A217="","",Feuil1!M222)</f>
        <v>0</v>
      </c>
      <c r="AK217" s="88">
        <f>IF(A217="","",Feuil1!N222)</f>
        <v>0</v>
      </c>
      <c r="AL217" s="88">
        <f>IF(A217="","",Feuil1!O222)</f>
        <v>0</v>
      </c>
      <c r="AM217" s="88">
        <f>IF(A217="","",Feuil1!P222)</f>
        <v>0</v>
      </c>
      <c r="AN217" s="89">
        <f>IF(A217="","",Feuil1!Q222)</f>
        <v>0</v>
      </c>
      <c r="AO217" s="90" t="str">
        <f t="shared" si="60"/>
        <v/>
      </c>
      <c r="AP217" s="91" t="str">
        <f t="shared" si="61"/>
        <v/>
      </c>
      <c r="AQ217" s="92">
        <f>IF(C217="","",Feuil1!S222)</f>
        <v>0</v>
      </c>
      <c r="AR217" s="92">
        <f>IF(F217="","",Feuil1!T222)</f>
        <v>0</v>
      </c>
      <c r="AS217" s="93">
        <v>15240</v>
      </c>
      <c r="AT217" s="88">
        <f>+AVERAGE($AS$5:AS217)</f>
        <v>15181.901408450703</v>
      </c>
    </row>
    <row r="218" spans="1:46" s="6" customFormat="1" ht="12.75">
      <c r="A218" s="94">
        <f>IF(Feuil1!A223="","",Feuil1!A223)</f>
        <v>45140</v>
      </c>
      <c r="B218" s="87">
        <f>Feuil1!BA223</f>
        <v>0</v>
      </c>
      <c r="C218" s="88">
        <f>IF(A218="","",Feuil1!B223)</f>
        <v>0</v>
      </c>
      <c r="D218" s="95">
        <f t="shared" si="50"/>
        <v>0</v>
      </c>
      <c r="E218" s="87">
        <f>Feuil1!BB223</f>
        <v>0</v>
      </c>
      <c r="F218" s="88">
        <f>IF(A218="","",Feuil1!C223)</f>
        <v>0</v>
      </c>
      <c r="G218" s="95">
        <f t="shared" si="51"/>
        <v>0</v>
      </c>
      <c r="H218" s="87">
        <f>Feuil1!AZ223</f>
        <v>0</v>
      </c>
      <c r="I218" s="88">
        <f>IF(A218="","",Feuil1!D223)</f>
        <v>0</v>
      </c>
      <c r="J218" s="95">
        <f t="shared" si="52"/>
        <v>0</v>
      </c>
      <c r="K218" s="87">
        <f>Feuil1!BL223</f>
        <v>0</v>
      </c>
      <c r="L218" s="88">
        <f t="shared" si="47"/>
        <v>0</v>
      </c>
      <c r="M218" s="95">
        <f t="shared" si="53"/>
        <v>0</v>
      </c>
      <c r="N218" s="87">
        <f>Feuil1!BM223</f>
        <v>0</v>
      </c>
      <c r="O218" s="88">
        <f>IF(A218="","",Feuil1!F223)</f>
        <v>0</v>
      </c>
      <c r="P218" s="95">
        <f t="shared" si="54"/>
        <v>0</v>
      </c>
      <c r="Q218" s="87">
        <f>Feuil1!BE223</f>
        <v>0</v>
      </c>
      <c r="R218" s="88">
        <f>Feuil1!BG223</f>
        <v>0</v>
      </c>
      <c r="S218" s="88">
        <f>IF(A218="","",Feuil1!G223)</f>
        <v>0</v>
      </c>
      <c r="T218" s="96">
        <f t="shared" si="55"/>
        <v>0</v>
      </c>
      <c r="U218" s="87">
        <f>Feuil1!BC223</f>
        <v>0</v>
      </c>
      <c r="V218" s="88">
        <f>IF(A218="","",Feuil1!H223)</f>
        <v>0</v>
      </c>
      <c r="W218" s="95">
        <f t="shared" si="56"/>
        <v>0</v>
      </c>
      <c r="X218" s="87">
        <f>Feuil1!BK223</f>
        <v>0</v>
      </c>
      <c r="Y218" s="88">
        <f>IF(A218="","",Feuil1!I223)</f>
        <v>0</v>
      </c>
      <c r="Z218" s="95">
        <f t="shared" si="57"/>
        <v>0</v>
      </c>
      <c r="AA218" s="87">
        <f>Feuil1!BJ223</f>
        <v>0</v>
      </c>
      <c r="AB218" s="88">
        <f>IF(A218="","",Feuil1!J223)</f>
        <v>0</v>
      </c>
      <c r="AC218" s="95">
        <f t="shared" si="58"/>
        <v>0</v>
      </c>
      <c r="AD218" s="87">
        <f>Feuil1!BI223</f>
        <v>0</v>
      </c>
      <c r="AE218" s="88">
        <f>IF(A218="","",Feuil1!K223)</f>
        <v>0</v>
      </c>
      <c r="AF218" s="95">
        <f t="shared" si="59"/>
        <v>0</v>
      </c>
      <c r="AG218" s="91">
        <f t="shared" si="48"/>
        <v>0</v>
      </c>
      <c r="AH218" s="85" t="str">
        <f>IF(Feuil1!L223=0,"",Feuil1!L223)</f>
        <v/>
      </c>
      <c r="AI218" s="97" t="e">
        <f t="shared" si="49"/>
        <v>#VALUE!</v>
      </c>
      <c r="AJ218" s="87">
        <f>IF(A218="","",Feuil1!M223)</f>
        <v>0</v>
      </c>
      <c r="AK218" s="88">
        <f>IF(A218="","",Feuil1!N223)</f>
        <v>0</v>
      </c>
      <c r="AL218" s="88">
        <f>IF(A218="","",Feuil1!O223)</f>
        <v>0</v>
      </c>
      <c r="AM218" s="88">
        <f>IF(A218="","",Feuil1!P223)</f>
        <v>0</v>
      </c>
      <c r="AN218" s="89">
        <f>IF(A218="","",Feuil1!Q223)</f>
        <v>0</v>
      </c>
      <c r="AO218" s="90" t="str">
        <f t="shared" si="60"/>
        <v/>
      </c>
      <c r="AP218" s="91" t="str">
        <f t="shared" si="61"/>
        <v/>
      </c>
      <c r="AQ218" s="92">
        <f>IF(C218="","",Feuil1!S223)</f>
        <v>0</v>
      </c>
      <c r="AR218" s="92">
        <f>IF(F218="","",Feuil1!T223)</f>
        <v>0</v>
      </c>
      <c r="AS218" s="93">
        <v>15720</v>
      </c>
      <c r="AT218" s="88">
        <f>+AVERAGE($AS$5:AS218)</f>
        <v>15184.415887850468</v>
      </c>
    </row>
    <row r="219" spans="1:46" s="6" customFormat="1" ht="12.75">
      <c r="A219" s="94">
        <f>IF(Feuil1!A224="","",Feuil1!A224)</f>
        <v>45141</v>
      </c>
      <c r="B219" s="87">
        <f>Feuil1!BA224</f>
        <v>0</v>
      </c>
      <c r="C219" s="88">
        <f>IF(A219="","",Feuil1!B224)</f>
        <v>0</v>
      </c>
      <c r="D219" s="95">
        <f t="shared" si="50"/>
        <v>0</v>
      </c>
      <c r="E219" s="87">
        <f>Feuil1!BB224</f>
        <v>0</v>
      </c>
      <c r="F219" s="88">
        <f>IF(A219="","",Feuil1!C224)</f>
        <v>0</v>
      </c>
      <c r="G219" s="95">
        <f t="shared" si="51"/>
        <v>0</v>
      </c>
      <c r="H219" s="87">
        <f>Feuil1!AZ224</f>
        <v>0</v>
      </c>
      <c r="I219" s="88">
        <f>IF(A219="","",Feuil1!D224)</f>
        <v>0</v>
      </c>
      <c r="J219" s="95">
        <f t="shared" si="52"/>
        <v>0</v>
      </c>
      <c r="K219" s="87">
        <f>Feuil1!BL224</f>
        <v>0</v>
      </c>
      <c r="L219" s="88">
        <f t="shared" si="47"/>
        <v>0</v>
      </c>
      <c r="M219" s="95">
        <f t="shared" si="53"/>
        <v>0</v>
      </c>
      <c r="N219" s="87">
        <f>Feuil1!BM224</f>
        <v>0</v>
      </c>
      <c r="O219" s="88">
        <f>IF(A219="","",Feuil1!F224)</f>
        <v>0</v>
      </c>
      <c r="P219" s="95">
        <f t="shared" si="54"/>
        <v>0</v>
      </c>
      <c r="Q219" s="87">
        <f>Feuil1!BE224</f>
        <v>0</v>
      </c>
      <c r="R219" s="88">
        <f>Feuil1!BG224</f>
        <v>0</v>
      </c>
      <c r="S219" s="88">
        <f>IF(A219="","",Feuil1!G224)</f>
        <v>0</v>
      </c>
      <c r="T219" s="96">
        <f t="shared" si="55"/>
        <v>0</v>
      </c>
      <c r="U219" s="87">
        <f>Feuil1!BC224</f>
        <v>0</v>
      </c>
      <c r="V219" s="88">
        <f>IF(A219="","",Feuil1!H224)</f>
        <v>0</v>
      </c>
      <c r="W219" s="95">
        <f t="shared" si="56"/>
        <v>0</v>
      </c>
      <c r="X219" s="87">
        <f>Feuil1!BK224</f>
        <v>0</v>
      </c>
      <c r="Y219" s="88">
        <f>IF(A219="","",Feuil1!I224)</f>
        <v>0</v>
      </c>
      <c r="Z219" s="95">
        <f t="shared" si="57"/>
        <v>0</v>
      </c>
      <c r="AA219" s="87">
        <f>Feuil1!BJ224</f>
        <v>0</v>
      </c>
      <c r="AB219" s="88">
        <f>IF(A219="","",Feuil1!J224)</f>
        <v>0</v>
      </c>
      <c r="AC219" s="95">
        <f t="shared" si="58"/>
        <v>0</v>
      </c>
      <c r="AD219" s="87">
        <f>Feuil1!BI224</f>
        <v>0</v>
      </c>
      <c r="AE219" s="88">
        <f>IF(A219="","",Feuil1!K224)</f>
        <v>0</v>
      </c>
      <c r="AF219" s="95">
        <f t="shared" si="59"/>
        <v>0</v>
      </c>
      <c r="AG219" s="91">
        <f t="shared" si="48"/>
        <v>0</v>
      </c>
      <c r="AH219" s="85" t="str">
        <f>IF(Feuil1!L224=0,"",Feuil1!L224)</f>
        <v/>
      </c>
      <c r="AI219" s="97" t="e">
        <f t="shared" si="49"/>
        <v>#VALUE!</v>
      </c>
      <c r="AJ219" s="87">
        <f>IF(A219="","",Feuil1!M224)</f>
        <v>0</v>
      </c>
      <c r="AK219" s="88">
        <f>IF(A219="","",Feuil1!N224)</f>
        <v>0</v>
      </c>
      <c r="AL219" s="88">
        <f>IF(A219="","",Feuil1!O224)</f>
        <v>0</v>
      </c>
      <c r="AM219" s="88">
        <f>IF(A219="","",Feuil1!P224)</f>
        <v>0</v>
      </c>
      <c r="AN219" s="89">
        <f>IF(A219="","",Feuil1!Q224)</f>
        <v>0</v>
      </c>
      <c r="AO219" s="90" t="str">
        <f t="shared" si="60"/>
        <v/>
      </c>
      <c r="AP219" s="91" t="str">
        <f t="shared" si="61"/>
        <v/>
      </c>
      <c r="AQ219" s="92">
        <f>IF(C219="","",Feuil1!S224)</f>
        <v>0</v>
      </c>
      <c r="AR219" s="92">
        <f>IF(F219="","",Feuil1!T224)</f>
        <v>0</v>
      </c>
      <c r="AS219" s="93">
        <v>15630</v>
      </c>
      <c r="AT219" s="88">
        <f>+AVERAGE($AS$5:AS219)</f>
        <v>15186.488372093023</v>
      </c>
    </row>
    <row r="220" spans="1:46" s="6" customFormat="1" ht="12.75">
      <c r="A220" s="94">
        <f>IF(Feuil1!A225="","",Feuil1!A225)</f>
        <v>45142</v>
      </c>
      <c r="B220" s="87">
        <f>Feuil1!BA225</f>
        <v>0</v>
      </c>
      <c r="C220" s="88">
        <f>IF(A220="","",Feuil1!B225)</f>
        <v>0</v>
      </c>
      <c r="D220" s="95">
        <f t="shared" si="50"/>
        <v>0</v>
      </c>
      <c r="E220" s="87">
        <f>Feuil1!BB225</f>
        <v>0</v>
      </c>
      <c r="F220" s="88">
        <f>IF(A220="","",Feuil1!C225)</f>
        <v>0</v>
      </c>
      <c r="G220" s="95">
        <f t="shared" si="51"/>
        <v>0</v>
      </c>
      <c r="H220" s="87">
        <f>Feuil1!AZ225</f>
        <v>0</v>
      </c>
      <c r="I220" s="88">
        <f>IF(A220="","",Feuil1!D225)</f>
        <v>0</v>
      </c>
      <c r="J220" s="95">
        <f t="shared" si="52"/>
        <v>0</v>
      </c>
      <c r="K220" s="87">
        <f>Feuil1!BL225</f>
        <v>0</v>
      </c>
      <c r="L220" s="88">
        <f t="shared" si="47"/>
        <v>0</v>
      </c>
      <c r="M220" s="95">
        <f t="shared" si="53"/>
        <v>0</v>
      </c>
      <c r="N220" s="87">
        <f>Feuil1!BM225</f>
        <v>0</v>
      </c>
      <c r="O220" s="88">
        <f>IF(A220="","",Feuil1!F225)</f>
        <v>0</v>
      </c>
      <c r="P220" s="95">
        <f t="shared" si="54"/>
        <v>0</v>
      </c>
      <c r="Q220" s="87">
        <f>Feuil1!BE225</f>
        <v>0</v>
      </c>
      <c r="R220" s="88">
        <f>Feuil1!BG225</f>
        <v>0</v>
      </c>
      <c r="S220" s="88">
        <f>IF(A220="","",Feuil1!G225)</f>
        <v>0</v>
      </c>
      <c r="T220" s="96">
        <f t="shared" si="55"/>
        <v>0</v>
      </c>
      <c r="U220" s="87">
        <f>Feuil1!BC225</f>
        <v>0</v>
      </c>
      <c r="V220" s="88">
        <f>IF(A220="","",Feuil1!H225)</f>
        <v>0</v>
      </c>
      <c r="W220" s="95">
        <f t="shared" si="56"/>
        <v>0</v>
      </c>
      <c r="X220" s="87">
        <f>Feuil1!BK225</f>
        <v>0</v>
      </c>
      <c r="Y220" s="88">
        <f>IF(A220="","",Feuil1!I225)</f>
        <v>0</v>
      </c>
      <c r="Z220" s="95">
        <f t="shared" si="57"/>
        <v>0</v>
      </c>
      <c r="AA220" s="87">
        <f>Feuil1!BJ225</f>
        <v>0</v>
      </c>
      <c r="AB220" s="88">
        <f>IF(A220="","",Feuil1!J225)</f>
        <v>0</v>
      </c>
      <c r="AC220" s="95">
        <f t="shared" si="58"/>
        <v>0</v>
      </c>
      <c r="AD220" s="87">
        <f>Feuil1!BI225</f>
        <v>0</v>
      </c>
      <c r="AE220" s="88">
        <f>IF(A220="","",Feuil1!K225)</f>
        <v>0</v>
      </c>
      <c r="AF220" s="95">
        <f t="shared" si="59"/>
        <v>0</v>
      </c>
      <c r="AG220" s="91">
        <f t="shared" si="48"/>
        <v>0</v>
      </c>
      <c r="AH220" s="85" t="str">
        <f>IF(Feuil1!L225=0,"",Feuil1!L225)</f>
        <v/>
      </c>
      <c r="AI220" s="97" t="e">
        <f t="shared" si="49"/>
        <v>#VALUE!</v>
      </c>
      <c r="AJ220" s="87">
        <f>IF(A220="","",Feuil1!M225)</f>
        <v>0</v>
      </c>
      <c r="AK220" s="88">
        <f>IF(A220="","",Feuil1!N225)</f>
        <v>0</v>
      </c>
      <c r="AL220" s="88">
        <f>IF(A220="","",Feuil1!O225)</f>
        <v>0</v>
      </c>
      <c r="AM220" s="88">
        <f>IF(A220="","",Feuil1!P225)</f>
        <v>0</v>
      </c>
      <c r="AN220" s="89">
        <f>IF(A220="","",Feuil1!Q225)</f>
        <v>0</v>
      </c>
      <c r="AO220" s="90" t="str">
        <f t="shared" si="60"/>
        <v/>
      </c>
      <c r="AP220" s="91" t="str">
        <f t="shared" si="61"/>
        <v/>
      </c>
      <c r="AQ220" s="92">
        <f>IF(C220="","",Feuil1!S225)</f>
        <v>0</v>
      </c>
      <c r="AR220" s="92">
        <f>IF(F220="","",Feuil1!T225)</f>
        <v>0</v>
      </c>
      <c r="AS220" s="93">
        <v>15070</v>
      </c>
      <c r="AT220" s="88">
        <f>+AVERAGE($AS$5:AS220)</f>
        <v>15185.949074074075</v>
      </c>
    </row>
    <row r="221" spans="1:46" s="6" customFormat="1" ht="12.75">
      <c r="A221" s="94">
        <f>IF(Feuil1!A226="","",Feuil1!A226)</f>
        <v>45143</v>
      </c>
      <c r="B221" s="87">
        <f>Feuil1!BA226</f>
        <v>0</v>
      </c>
      <c r="C221" s="88">
        <f>IF(A221="","",Feuil1!B226)</f>
        <v>0</v>
      </c>
      <c r="D221" s="95">
        <f t="shared" si="50"/>
        <v>0</v>
      </c>
      <c r="E221" s="87">
        <f>Feuil1!BB226</f>
        <v>0</v>
      </c>
      <c r="F221" s="88">
        <f>IF(A221="","",Feuil1!C226)</f>
        <v>0</v>
      </c>
      <c r="G221" s="95">
        <f t="shared" si="51"/>
        <v>0</v>
      </c>
      <c r="H221" s="87">
        <f>Feuil1!AZ226</f>
        <v>0</v>
      </c>
      <c r="I221" s="88">
        <f>IF(A221="","",Feuil1!D226)</f>
        <v>0</v>
      </c>
      <c r="J221" s="95">
        <f t="shared" si="52"/>
        <v>0</v>
      </c>
      <c r="K221" s="87">
        <f>Feuil1!BL226</f>
        <v>0</v>
      </c>
      <c r="L221" s="88">
        <f t="shared" si="47"/>
        <v>0</v>
      </c>
      <c r="M221" s="95">
        <f t="shared" si="53"/>
        <v>0</v>
      </c>
      <c r="N221" s="87">
        <f>Feuil1!BM226</f>
        <v>0</v>
      </c>
      <c r="O221" s="88">
        <f>IF(A221="","",Feuil1!F226)</f>
        <v>0</v>
      </c>
      <c r="P221" s="95">
        <f t="shared" si="54"/>
        <v>0</v>
      </c>
      <c r="Q221" s="87">
        <f>Feuil1!BE226</f>
        <v>0</v>
      </c>
      <c r="R221" s="88">
        <f>Feuil1!BG226</f>
        <v>0</v>
      </c>
      <c r="S221" s="88">
        <f>IF(A221="","",Feuil1!G226)</f>
        <v>0</v>
      </c>
      <c r="T221" s="96">
        <f t="shared" si="55"/>
        <v>0</v>
      </c>
      <c r="U221" s="87">
        <f>Feuil1!BC226</f>
        <v>0</v>
      </c>
      <c r="V221" s="88">
        <f>IF(A221="","",Feuil1!H226)</f>
        <v>0</v>
      </c>
      <c r="W221" s="95">
        <f t="shared" si="56"/>
        <v>0</v>
      </c>
      <c r="X221" s="87">
        <f>Feuil1!BK226</f>
        <v>0</v>
      </c>
      <c r="Y221" s="88">
        <f>IF(A221="","",Feuil1!I226)</f>
        <v>0</v>
      </c>
      <c r="Z221" s="95">
        <f t="shared" si="57"/>
        <v>0</v>
      </c>
      <c r="AA221" s="87">
        <f>Feuil1!BJ226</f>
        <v>0</v>
      </c>
      <c r="AB221" s="88">
        <f>IF(A221="","",Feuil1!J226)</f>
        <v>0</v>
      </c>
      <c r="AC221" s="95">
        <f t="shared" si="58"/>
        <v>0</v>
      </c>
      <c r="AD221" s="87">
        <f>Feuil1!BI226</f>
        <v>0</v>
      </c>
      <c r="AE221" s="88">
        <f>IF(A221="","",Feuil1!K226)</f>
        <v>0</v>
      </c>
      <c r="AF221" s="95">
        <f t="shared" si="59"/>
        <v>0</v>
      </c>
      <c r="AG221" s="91">
        <f t="shared" si="48"/>
        <v>0</v>
      </c>
      <c r="AH221" s="85" t="str">
        <f>IF(Feuil1!L226=0,"",Feuil1!L226)</f>
        <v/>
      </c>
      <c r="AI221" s="97" t="e">
        <f t="shared" si="49"/>
        <v>#VALUE!</v>
      </c>
      <c r="AJ221" s="87">
        <f>IF(A221="","",Feuil1!M226)</f>
        <v>0</v>
      </c>
      <c r="AK221" s="88">
        <f>IF(A221="","",Feuil1!N226)</f>
        <v>0</v>
      </c>
      <c r="AL221" s="88">
        <f>IF(A221="","",Feuil1!O226)</f>
        <v>0</v>
      </c>
      <c r="AM221" s="88">
        <f>IF(A221="","",Feuil1!P226)</f>
        <v>0</v>
      </c>
      <c r="AN221" s="89">
        <f>IF(A221="","",Feuil1!Q226)</f>
        <v>0</v>
      </c>
      <c r="AO221" s="90" t="str">
        <f t="shared" si="60"/>
        <v/>
      </c>
      <c r="AP221" s="91" t="str">
        <f t="shared" si="61"/>
        <v/>
      </c>
      <c r="AQ221" s="92">
        <f>IF(C221="","",Feuil1!S226)</f>
        <v>0</v>
      </c>
      <c r="AR221" s="92">
        <f>IF(F221="","",Feuil1!T226)</f>
        <v>0</v>
      </c>
      <c r="AS221" s="93">
        <v>14590</v>
      </c>
      <c r="AT221" s="88">
        <f>+AVERAGE($AS$5:AS221)</f>
        <v>15183.202764976959</v>
      </c>
    </row>
    <row r="222" spans="1:46" s="6" customFormat="1" ht="12.75">
      <c r="A222" s="94">
        <f>IF(Feuil1!A227="","",Feuil1!A227)</f>
        <v>45144</v>
      </c>
      <c r="B222" s="87">
        <f>Feuil1!BA227</f>
        <v>0</v>
      </c>
      <c r="C222" s="88">
        <f>IF(A222="","",Feuil1!B227)</f>
        <v>0</v>
      </c>
      <c r="D222" s="95">
        <f t="shared" si="50"/>
        <v>0</v>
      </c>
      <c r="E222" s="87">
        <f>Feuil1!BB227</f>
        <v>0</v>
      </c>
      <c r="F222" s="88">
        <f>IF(A222="","",Feuil1!C227)</f>
        <v>0</v>
      </c>
      <c r="G222" s="95">
        <f t="shared" si="51"/>
        <v>0</v>
      </c>
      <c r="H222" s="87">
        <f>Feuil1!AZ227</f>
        <v>0</v>
      </c>
      <c r="I222" s="88">
        <f>IF(A222="","",Feuil1!D227)</f>
        <v>0</v>
      </c>
      <c r="J222" s="95">
        <f t="shared" si="52"/>
        <v>0</v>
      </c>
      <c r="K222" s="87">
        <f>Feuil1!BL227</f>
        <v>0</v>
      </c>
      <c r="L222" s="88">
        <f t="shared" si="47"/>
        <v>0</v>
      </c>
      <c r="M222" s="95">
        <f t="shared" si="53"/>
        <v>0</v>
      </c>
      <c r="N222" s="87">
        <f>Feuil1!BM227</f>
        <v>0</v>
      </c>
      <c r="O222" s="88">
        <f>IF(A222="","",Feuil1!F227)</f>
        <v>0</v>
      </c>
      <c r="P222" s="95">
        <f t="shared" si="54"/>
        <v>0</v>
      </c>
      <c r="Q222" s="87">
        <f>Feuil1!BE227</f>
        <v>0</v>
      </c>
      <c r="R222" s="88">
        <f>Feuil1!BG227</f>
        <v>0</v>
      </c>
      <c r="S222" s="88">
        <f>IF(A222="","",Feuil1!G227)</f>
        <v>0</v>
      </c>
      <c r="T222" s="96">
        <f t="shared" si="55"/>
        <v>0</v>
      </c>
      <c r="U222" s="87">
        <f>Feuil1!BC227</f>
        <v>0</v>
      </c>
      <c r="V222" s="88">
        <f>IF(A222="","",Feuil1!H227)</f>
        <v>0</v>
      </c>
      <c r="W222" s="95">
        <f t="shared" si="56"/>
        <v>0</v>
      </c>
      <c r="X222" s="87">
        <f>Feuil1!BK227</f>
        <v>0</v>
      </c>
      <c r="Y222" s="88">
        <f>IF(A222="","",Feuil1!I227)</f>
        <v>0</v>
      </c>
      <c r="Z222" s="95">
        <f t="shared" si="57"/>
        <v>0</v>
      </c>
      <c r="AA222" s="87">
        <f>Feuil1!BJ227</f>
        <v>0</v>
      </c>
      <c r="AB222" s="88">
        <f>IF(A222="","",Feuil1!J227)</f>
        <v>0</v>
      </c>
      <c r="AC222" s="95">
        <f t="shared" si="58"/>
        <v>0</v>
      </c>
      <c r="AD222" s="87">
        <f>Feuil1!BI227</f>
        <v>0</v>
      </c>
      <c r="AE222" s="88">
        <f>IF(A222="","",Feuil1!K227)</f>
        <v>0</v>
      </c>
      <c r="AF222" s="95">
        <f t="shared" si="59"/>
        <v>0</v>
      </c>
      <c r="AG222" s="91">
        <f t="shared" si="48"/>
        <v>0</v>
      </c>
      <c r="AH222" s="85" t="str">
        <f>IF(Feuil1!L227=0,"",Feuil1!L227)</f>
        <v/>
      </c>
      <c r="AI222" s="97" t="e">
        <f t="shared" si="49"/>
        <v>#VALUE!</v>
      </c>
      <c r="AJ222" s="87">
        <f>IF(A222="","",Feuil1!M227)</f>
        <v>0</v>
      </c>
      <c r="AK222" s="88">
        <f>IF(A222="","",Feuil1!N227)</f>
        <v>0</v>
      </c>
      <c r="AL222" s="88">
        <f>IF(A222="","",Feuil1!O227)</f>
        <v>0</v>
      </c>
      <c r="AM222" s="88">
        <f>IF(A222="","",Feuil1!P227)</f>
        <v>0</v>
      </c>
      <c r="AN222" s="89">
        <f>IF(A222="","",Feuil1!Q227)</f>
        <v>0</v>
      </c>
      <c r="AO222" s="90" t="str">
        <f t="shared" si="60"/>
        <v/>
      </c>
      <c r="AP222" s="91" t="str">
        <f t="shared" si="61"/>
        <v/>
      </c>
      <c r="AQ222" s="92">
        <f>IF(C222="","",Feuil1!S227)</f>
        <v>0</v>
      </c>
      <c r="AR222" s="92">
        <f>IF(F222="","",Feuil1!T227)</f>
        <v>0</v>
      </c>
      <c r="AS222" s="93">
        <v>14410</v>
      </c>
      <c r="AT222" s="88">
        <f>+AVERAGE($AS$5:AS222)</f>
        <v>15179.655963302752</v>
      </c>
    </row>
    <row r="223" spans="1:46" s="6" customFormat="1" ht="12.75">
      <c r="A223" s="94">
        <f>IF(Feuil1!A228="","",Feuil1!A228)</f>
        <v>45145</v>
      </c>
      <c r="B223" s="87">
        <f>Feuil1!BA228</f>
        <v>0</v>
      </c>
      <c r="C223" s="88">
        <f>IF(A223="","",Feuil1!B228)</f>
        <v>0</v>
      </c>
      <c r="D223" s="95">
        <f t="shared" si="50"/>
        <v>0</v>
      </c>
      <c r="E223" s="87">
        <f>Feuil1!BB228</f>
        <v>0</v>
      </c>
      <c r="F223" s="88">
        <f>IF(A223="","",Feuil1!C228)</f>
        <v>0</v>
      </c>
      <c r="G223" s="95">
        <f t="shared" si="51"/>
        <v>0</v>
      </c>
      <c r="H223" s="87">
        <f>Feuil1!AZ228</f>
        <v>0</v>
      </c>
      <c r="I223" s="88">
        <f>IF(A223="","",Feuil1!D228)</f>
        <v>0</v>
      </c>
      <c r="J223" s="95">
        <f t="shared" si="52"/>
        <v>0</v>
      </c>
      <c r="K223" s="87">
        <f>Feuil1!BL228</f>
        <v>0</v>
      </c>
      <c r="L223" s="88">
        <f t="shared" si="47"/>
        <v>0</v>
      </c>
      <c r="M223" s="95">
        <f t="shared" si="53"/>
        <v>0</v>
      </c>
      <c r="N223" s="87">
        <f>Feuil1!BM228</f>
        <v>0</v>
      </c>
      <c r="O223" s="88">
        <f>IF(A223="","",Feuil1!F228)</f>
        <v>0</v>
      </c>
      <c r="P223" s="95">
        <f t="shared" si="54"/>
        <v>0</v>
      </c>
      <c r="Q223" s="87">
        <f>Feuil1!BE228</f>
        <v>0</v>
      </c>
      <c r="R223" s="88">
        <f>Feuil1!BG228</f>
        <v>0</v>
      </c>
      <c r="S223" s="88">
        <f>IF(A223="","",Feuil1!G228)</f>
        <v>0</v>
      </c>
      <c r="T223" s="96">
        <f t="shared" si="55"/>
        <v>0</v>
      </c>
      <c r="U223" s="87">
        <f>Feuil1!BC228</f>
        <v>0</v>
      </c>
      <c r="V223" s="88">
        <f>IF(A223="","",Feuil1!H228)</f>
        <v>0</v>
      </c>
      <c r="W223" s="95">
        <f t="shared" si="56"/>
        <v>0</v>
      </c>
      <c r="X223" s="87">
        <f>Feuil1!BK228</f>
        <v>0</v>
      </c>
      <c r="Y223" s="88">
        <f>IF(A223="","",Feuil1!I228)</f>
        <v>0</v>
      </c>
      <c r="Z223" s="95">
        <f t="shared" si="57"/>
        <v>0</v>
      </c>
      <c r="AA223" s="87">
        <f>Feuil1!BJ228</f>
        <v>0</v>
      </c>
      <c r="AB223" s="88">
        <f>IF(A223="","",Feuil1!J228)</f>
        <v>0</v>
      </c>
      <c r="AC223" s="95">
        <f t="shared" si="58"/>
        <v>0</v>
      </c>
      <c r="AD223" s="87">
        <f>Feuil1!BI228</f>
        <v>0</v>
      </c>
      <c r="AE223" s="88">
        <f>IF(A223="","",Feuil1!K228)</f>
        <v>0</v>
      </c>
      <c r="AF223" s="95">
        <f t="shared" si="59"/>
        <v>0</v>
      </c>
      <c r="AG223" s="91">
        <f t="shared" si="48"/>
        <v>0</v>
      </c>
      <c r="AH223" s="85" t="str">
        <f>IF(Feuil1!L228=0,"",Feuil1!L228)</f>
        <v/>
      </c>
      <c r="AI223" s="97" t="e">
        <f t="shared" si="49"/>
        <v>#VALUE!</v>
      </c>
      <c r="AJ223" s="87">
        <f>IF(A223="","",Feuil1!M228)</f>
        <v>0</v>
      </c>
      <c r="AK223" s="88">
        <f>IF(A223="","",Feuil1!N228)</f>
        <v>0</v>
      </c>
      <c r="AL223" s="88">
        <f>IF(A223="","",Feuil1!O228)</f>
        <v>0</v>
      </c>
      <c r="AM223" s="88">
        <f>IF(A223="","",Feuil1!P228)</f>
        <v>0</v>
      </c>
      <c r="AN223" s="89">
        <f>IF(A223="","",Feuil1!Q228)</f>
        <v>0</v>
      </c>
      <c r="AO223" s="90" t="str">
        <f t="shared" si="60"/>
        <v/>
      </c>
      <c r="AP223" s="91" t="str">
        <f t="shared" si="61"/>
        <v/>
      </c>
      <c r="AQ223" s="92">
        <f>IF(C223="","",Feuil1!S228)</f>
        <v>0</v>
      </c>
      <c r="AR223" s="92">
        <f>IF(F223="","",Feuil1!T228)</f>
        <v>0</v>
      </c>
      <c r="AS223" s="93">
        <v>14290</v>
      </c>
      <c r="AT223" s="88">
        <f>+AVERAGE($AS$5:AS223)</f>
        <v>15175.593607305937</v>
      </c>
    </row>
    <row r="224" spans="1:46" s="6" customFormat="1" ht="12.75">
      <c r="A224" s="94">
        <f>IF(Feuil1!A229="","",Feuil1!A229)</f>
        <v>45146</v>
      </c>
      <c r="B224" s="87">
        <f>Feuil1!BA229</f>
        <v>0</v>
      </c>
      <c r="C224" s="88">
        <f>IF(A224="","",Feuil1!B229)</f>
        <v>0</v>
      </c>
      <c r="D224" s="95">
        <f t="shared" si="50"/>
        <v>0</v>
      </c>
      <c r="E224" s="87">
        <f>Feuil1!BB229</f>
        <v>0</v>
      </c>
      <c r="F224" s="88">
        <f>IF(A224="","",Feuil1!C229)</f>
        <v>0</v>
      </c>
      <c r="G224" s="95">
        <f t="shared" si="51"/>
        <v>0</v>
      </c>
      <c r="H224" s="87">
        <f>Feuil1!AZ229</f>
        <v>0</v>
      </c>
      <c r="I224" s="88">
        <f>IF(A224="","",Feuil1!D229)</f>
        <v>0</v>
      </c>
      <c r="J224" s="95">
        <f t="shared" si="52"/>
        <v>0</v>
      </c>
      <c r="K224" s="87">
        <f>Feuil1!BL229</f>
        <v>0</v>
      </c>
      <c r="L224" s="88">
        <f t="shared" si="47"/>
        <v>0</v>
      </c>
      <c r="M224" s="95">
        <f t="shared" si="53"/>
        <v>0</v>
      </c>
      <c r="N224" s="87">
        <f>Feuil1!BM229</f>
        <v>0</v>
      </c>
      <c r="O224" s="88" t="str">
        <f ca="1">IF(A224&gt;(NOW()-1),"",Feuil1!F229)</f>
        <v/>
      </c>
      <c r="P224" s="95">
        <f t="shared" ca="1" si="54"/>
        <v>0</v>
      </c>
      <c r="Q224" s="87">
        <f>Feuil1!BE229</f>
        <v>0</v>
      </c>
      <c r="R224" s="88">
        <f>Feuil1!BG229</f>
        <v>0</v>
      </c>
      <c r="S224" s="88">
        <f>IF(A224="","",Feuil1!G229)</f>
        <v>0</v>
      </c>
      <c r="T224" s="96">
        <f t="shared" si="55"/>
        <v>0</v>
      </c>
      <c r="U224" s="87">
        <f>Feuil1!BC229</f>
        <v>0</v>
      </c>
      <c r="V224" s="88">
        <f>IF(A224="","",Feuil1!H229)</f>
        <v>0</v>
      </c>
      <c r="W224" s="95">
        <f t="shared" si="56"/>
        <v>0</v>
      </c>
      <c r="X224" s="87">
        <f>Feuil1!BK229</f>
        <v>0</v>
      </c>
      <c r="Y224" s="88">
        <f>IF(A224="","",Feuil1!I229)</f>
        <v>0</v>
      </c>
      <c r="Z224" s="95">
        <f t="shared" si="57"/>
        <v>0</v>
      </c>
      <c r="AA224" s="87">
        <f>Feuil1!BJ229</f>
        <v>0</v>
      </c>
      <c r="AB224" s="88">
        <f>IF(A224="","",Feuil1!J229)</f>
        <v>0</v>
      </c>
      <c r="AC224" s="95">
        <f t="shared" si="58"/>
        <v>0</v>
      </c>
      <c r="AD224" s="87">
        <f>Feuil1!BI229</f>
        <v>0</v>
      </c>
      <c r="AE224" s="88">
        <f>IF(A224="","",Feuil1!K229)</f>
        <v>0</v>
      </c>
      <c r="AF224" s="95">
        <f t="shared" si="59"/>
        <v>0</v>
      </c>
      <c r="AG224" s="91" t="e">
        <f t="shared" ca="1" si="48"/>
        <v>#VALUE!</v>
      </c>
      <c r="AH224" s="85" t="str">
        <f>IF(Feuil1!L229=0,"",Feuil1!L229)</f>
        <v/>
      </c>
      <c r="AI224" s="97" t="e">
        <f t="shared" ca="1" si="49"/>
        <v>#VALUE!</v>
      </c>
      <c r="AJ224" s="87">
        <f>IF(A224="","",Feuil1!M229)</f>
        <v>0</v>
      </c>
      <c r="AK224" s="88">
        <f>IF(A224="","",Feuil1!N229)</f>
        <v>0</v>
      </c>
      <c r="AL224" s="88">
        <f>IF(A224="","",Feuil1!O229)</f>
        <v>0</v>
      </c>
      <c r="AM224" s="88">
        <f>IF(A224="","",Feuil1!P229)</f>
        <v>0</v>
      </c>
      <c r="AN224" s="89">
        <f>IF(A224="","",Feuil1!Q229)</f>
        <v>0</v>
      </c>
      <c r="AO224" s="90" t="str">
        <f t="shared" si="60"/>
        <v/>
      </c>
      <c r="AP224" s="91" t="str">
        <f t="shared" si="61"/>
        <v/>
      </c>
      <c r="AQ224" s="92">
        <f>IF(C224="","",Feuil1!S229)</f>
        <v>0</v>
      </c>
      <c r="AR224" s="92">
        <f>IF(F224="","",Feuil1!T229)</f>
        <v>0</v>
      </c>
      <c r="AS224" s="93">
        <v>14460</v>
      </c>
      <c r="AT224" s="88">
        <f>+AVERAGE($AS$5:AS224)</f>
        <v>15172.34090909091</v>
      </c>
    </row>
    <row r="225" spans="1:46" s="6" customFormat="1" ht="12.75">
      <c r="A225" s="94">
        <f>IF(Feuil1!A230="","",Feuil1!A230)</f>
        <v>45147</v>
      </c>
      <c r="B225" s="87">
        <f>Feuil1!BA230</f>
        <v>0</v>
      </c>
      <c r="C225" s="88" t="str">
        <f ca="1">IF(A225&gt;(NOW()-1),"",Feuil1!B230)</f>
        <v/>
      </c>
      <c r="D225" s="95">
        <f t="shared" ca="1" si="50"/>
        <v>0</v>
      </c>
      <c r="E225" s="87">
        <f>Feuil1!BB230</f>
        <v>0</v>
      </c>
      <c r="F225" s="88">
        <f>IF(A225="","",Feuil1!C230)</f>
        <v>0</v>
      </c>
      <c r="G225" s="95">
        <f t="shared" si="51"/>
        <v>0</v>
      </c>
      <c r="H225" s="87">
        <f>Feuil1!AZ230</f>
        <v>0</v>
      </c>
      <c r="I225" s="88">
        <f>IF(A225="","",Feuil1!D230)</f>
        <v>0</v>
      </c>
      <c r="J225" s="95">
        <f t="shared" si="52"/>
        <v>0</v>
      </c>
      <c r="K225" s="87">
        <f>Feuil1!BL230</f>
        <v>0</v>
      </c>
      <c r="L225" s="88">
        <f t="shared" si="47"/>
        <v>0</v>
      </c>
      <c r="M225" s="95">
        <f t="shared" si="53"/>
        <v>0</v>
      </c>
      <c r="N225" s="87">
        <f>Feuil1!BM230</f>
        <v>0</v>
      </c>
      <c r="O225" s="88" t="str">
        <f ca="1">IF(A225&gt;(NOW()-1),"",Feuil1!F230)</f>
        <v/>
      </c>
      <c r="P225" s="95">
        <f t="shared" ca="1" si="54"/>
        <v>0</v>
      </c>
      <c r="Q225" s="87">
        <f>Feuil1!BE230</f>
        <v>0</v>
      </c>
      <c r="R225" s="88">
        <f>Feuil1!BG230</f>
        <v>0</v>
      </c>
      <c r="S225" s="88">
        <f>IF(A225="","",Feuil1!G230)</f>
        <v>0</v>
      </c>
      <c r="T225" s="96">
        <f t="shared" si="55"/>
        <v>0</v>
      </c>
      <c r="U225" s="87">
        <f>Feuil1!BC230</f>
        <v>0</v>
      </c>
      <c r="V225" s="88">
        <f>IF(A225="","",Feuil1!H230)</f>
        <v>0</v>
      </c>
      <c r="W225" s="95">
        <f t="shared" si="56"/>
        <v>0</v>
      </c>
      <c r="X225" s="87">
        <f>Feuil1!BK230</f>
        <v>0</v>
      </c>
      <c r="Y225" s="88">
        <f>IF(A225="","",Feuil1!I230)</f>
        <v>0</v>
      </c>
      <c r="Z225" s="95">
        <f t="shared" si="57"/>
        <v>0</v>
      </c>
      <c r="AA225" s="87">
        <f>Feuil1!BJ230</f>
        <v>0</v>
      </c>
      <c r="AB225" s="88">
        <f>IF(A225="","",Feuil1!J230)</f>
        <v>0</v>
      </c>
      <c r="AC225" s="95">
        <f t="shared" si="58"/>
        <v>0</v>
      </c>
      <c r="AD225" s="87">
        <f>Feuil1!BI230</f>
        <v>0</v>
      </c>
      <c r="AE225" s="88">
        <f>IF(A225="","",Feuil1!K230)</f>
        <v>0</v>
      </c>
      <c r="AF225" s="95">
        <f t="shared" si="59"/>
        <v>0</v>
      </c>
      <c r="AG225" s="91" t="e">
        <f t="shared" ca="1" si="48"/>
        <v>#VALUE!</v>
      </c>
      <c r="AH225" s="85" t="str">
        <f>IF(Feuil1!L230=0,"",Feuil1!L230)</f>
        <v/>
      </c>
      <c r="AI225" s="97" t="e">
        <f t="shared" ca="1" si="49"/>
        <v>#VALUE!</v>
      </c>
      <c r="AJ225" s="87">
        <f>IF(A225="","",Feuil1!M230)</f>
        <v>0</v>
      </c>
      <c r="AK225" s="88">
        <f>IF(A225="","",Feuil1!N230)</f>
        <v>0</v>
      </c>
      <c r="AL225" s="88">
        <f>IF(A225="","",Feuil1!O230)</f>
        <v>0</v>
      </c>
      <c r="AM225" s="88">
        <f>IF(A225="","",Feuil1!P230)</f>
        <v>0</v>
      </c>
      <c r="AN225" s="89">
        <f>IF(A225="","",Feuil1!Q230)</f>
        <v>0</v>
      </c>
      <c r="AO225" s="90" t="str">
        <f t="shared" si="60"/>
        <v/>
      </c>
      <c r="AP225" s="91" t="str">
        <f t="shared" si="61"/>
        <v/>
      </c>
      <c r="AQ225" s="92" t="str">
        <f ca="1">IF(C225="","",Feuil1!S230)</f>
        <v/>
      </c>
      <c r="AR225" s="92">
        <f>IF(F225="","",Feuil1!T230)</f>
        <v>0</v>
      </c>
      <c r="AS225" s="93">
        <v>16480</v>
      </c>
      <c r="AT225" s="88">
        <f>+AVERAGE($AS$5:AS225)</f>
        <v>15178.257918552035</v>
      </c>
    </row>
    <row r="226" spans="1:46" s="6" customFormat="1" ht="12.75">
      <c r="A226" s="94">
        <f>IF(Feuil1!A231="","",Feuil1!A231)</f>
        <v>45148</v>
      </c>
      <c r="B226" s="87">
        <f>Feuil1!BA231</f>
        <v>0</v>
      </c>
      <c r="C226" s="88" t="str">
        <f ca="1">IF(A226&gt;(NOW()-1),"",Feuil1!B231)</f>
        <v/>
      </c>
      <c r="D226" s="95">
        <f t="shared" ca="1" si="50"/>
        <v>0</v>
      </c>
      <c r="E226" s="87">
        <f>Feuil1!BB231</f>
        <v>0</v>
      </c>
      <c r="F226" s="88">
        <f>IF(A226="","",Feuil1!C231)</f>
        <v>0</v>
      </c>
      <c r="G226" s="95">
        <f t="shared" si="51"/>
        <v>0</v>
      </c>
      <c r="H226" s="87">
        <f>Feuil1!AZ231</f>
        <v>0</v>
      </c>
      <c r="I226" s="88">
        <f>IF(A226="","",Feuil1!D231)</f>
        <v>0</v>
      </c>
      <c r="J226" s="95">
        <f t="shared" si="52"/>
        <v>0</v>
      </c>
      <c r="K226" s="87">
        <f>Feuil1!BL231</f>
        <v>0</v>
      </c>
      <c r="L226" s="88">
        <f t="shared" si="47"/>
        <v>0</v>
      </c>
      <c r="M226" s="95">
        <f t="shared" si="53"/>
        <v>0</v>
      </c>
      <c r="N226" s="87">
        <f>Feuil1!BM231</f>
        <v>0</v>
      </c>
      <c r="O226" s="88" t="str">
        <f ca="1">IF(A226&gt;(NOW()-1),"",Feuil1!F231)</f>
        <v/>
      </c>
      <c r="P226" s="95">
        <f t="shared" ca="1" si="54"/>
        <v>0</v>
      </c>
      <c r="Q226" s="87">
        <f>Feuil1!BE231</f>
        <v>0</v>
      </c>
      <c r="R226" s="88">
        <f>Feuil1!BG231</f>
        <v>0</v>
      </c>
      <c r="S226" s="88">
        <f>IF(A226="","",Feuil1!G231)</f>
        <v>0</v>
      </c>
      <c r="T226" s="96">
        <f t="shared" si="55"/>
        <v>0</v>
      </c>
      <c r="U226" s="87">
        <f>Feuil1!BC231</f>
        <v>0</v>
      </c>
      <c r="V226" s="88">
        <f>IF(A226="","",Feuil1!H231)</f>
        <v>0</v>
      </c>
      <c r="W226" s="95">
        <f t="shared" si="56"/>
        <v>0</v>
      </c>
      <c r="X226" s="87">
        <f>Feuil1!BK231</f>
        <v>0</v>
      </c>
      <c r="Y226" s="88">
        <f>IF(A226="","",Feuil1!I231)</f>
        <v>0</v>
      </c>
      <c r="Z226" s="95">
        <f t="shared" si="57"/>
        <v>0</v>
      </c>
      <c r="AA226" s="87">
        <f>Feuil1!BJ231</f>
        <v>0</v>
      </c>
      <c r="AB226" s="88">
        <f>IF(A226="","",Feuil1!J231)</f>
        <v>0</v>
      </c>
      <c r="AC226" s="95">
        <f t="shared" si="58"/>
        <v>0</v>
      </c>
      <c r="AD226" s="87">
        <f>Feuil1!BI231</f>
        <v>0</v>
      </c>
      <c r="AE226" s="88">
        <f>IF(A226="","",Feuil1!K231)</f>
        <v>0</v>
      </c>
      <c r="AF226" s="95">
        <f t="shared" si="59"/>
        <v>0</v>
      </c>
      <c r="AG226" s="91" t="e">
        <f t="shared" ca="1" si="48"/>
        <v>#VALUE!</v>
      </c>
      <c r="AH226" s="85" t="str">
        <f>IF(Feuil1!L231=0,"",Feuil1!L231)</f>
        <v/>
      </c>
      <c r="AI226" s="97" t="e">
        <f t="shared" ca="1" si="49"/>
        <v>#VALUE!</v>
      </c>
      <c r="AJ226" s="87">
        <f>IF(A226="","",Feuil1!M231)</f>
        <v>0</v>
      </c>
      <c r="AK226" s="88">
        <f>IF(A226="","",Feuil1!N231)</f>
        <v>0</v>
      </c>
      <c r="AL226" s="88">
        <f>IF(A226="","",Feuil1!O231)</f>
        <v>0</v>
      </c>
      <c r="AM226" s="88">
        <f>IF(A226="","",Feuil1!P231)</f>
        <v>0</v>
      </c>
      <c r="AN226" s="89">
        <f>IF(A226="","",Feuil1!Q231)</f>
        <v>0</v>
      </c>
      <c r="AO226" s="90" t="str">
        <f t="shared" si="60"/>
        <v/>
      </c>
      <c r="AP226" s="91" t="str">
        <f t="shared" si="61"/>
        <v/>
      </c>
      <c r="AQ226" s="92" t="str">
        <f ca="1">IF(C226="","",Feuil1!S231)</f>
        <v/>
      </c>
      <c r="AR226" s="92">
        <f>IF(F226="","",Feuil1!T231)</f>
        <v>0</v>
      </c>
      <c r="AS226" s="93">
        <v>16130</v>
      </c>
      <c r="AT226" s="88">
        <f>+AVERAGE($AS$5:AS226)</f>
        <v>15182.545045045044</v>
      </c>
    </row>
    <row r="227" spans="1:46" s="6" customFormat="1" ht="12.75">
      <c r="A227" s="94">
        <f>IF(Feuil1!A232="","",Feuil1!A232)</f>
        <v>45149</v>
      </c>
      <c r="B227" s="87">
        <f>Feuil1!BA232</f>
        <v>0</v>
      </c>
      <c r="C227" s="88" t="str">
        <f ca="1">IF(A227&gt;(NOW()-1),"",Feuil1!B232)</f>
        <v/>
      </c>
      <c r="D227" s="95">
        <f t="shared" ca="1" si="50"/>
        <v>0</v>
      </c>
      <c r="E227" s="87">
        <f>Feuil1!BB232</f>
        <v>0</v>
      </c>
      <c r="F227" s="88">
        <f>IF(A227="","",Feuil1!C232)</f>
        <v>0</v>
      </c>
      <c r="G227" s="95">
        <f t="shared" si="51"/>
        <v>0</v>
      </c>
      <c r="H227" s="87">
        <f>Feuil1!AZ232</f>
        <v>0</v>
      </c>
      <c r="I227" s="88">
        <f>IF(A227="","",Feuil1!D232)</f>
        <v>0</v>
      </c>
      <c r="J227" s="95">
        <f t="shared" si="52"/>
        <v>0</v>
      </c>
      <c r="K227" s="87">
        <f>Feuil1!BL232</f>
        <v>0</v>
      </c>
      <c r="L227" s="88">
        <f t="shared" si="47"/>
        <v>0</v>
      </c>
      <c r="M227" s="95">
        <f t="shared" si="53"/>
        <v>0</v>
      </c>
      <c r="N227" s="87">
        <f>Feuil1!BM232</f>
        <v>0</v>
      </c>
      <c r="O227" s="88" t="str">
        <f ca="1">IF(A227&gt;(NOW()-1),"",Feuil1!F232)</f>
        <v/>
      </c>
      <c r="P227" s="95">
        <f t="shared" ca="1" si="54"/>
        <v>0</v>
      </c>
      <c r="Q227" s="87">
        <f>Feuil1!BE232</f>
        <v>0</v>
      </c>
      <c r="R227" s="88">
        <f>Feuil1!BG232</f>
        <v>0</v>
      </c>
      <c r="S227" s="88">
        <f>IF(A227="","",Feuil1!G232)</f>
        <v>0</v>
      </c>
      <c r="T227" s="96">
        <f t="shared" si="55"/>
        <v>0</v>
      </c>
      <c r="U227" s="87">
        <f>Feuil1!BC232</f>
        <v>0</v>
      </c>
      <c r="V227" s="88">
        <f>IF(A227="","",Feuil1!H232)</f>
        <v>0</v>
      </c>
      <c r="W227" s="95">
        <f t="shared" si="56"/>
        <v>0</v>
      </c>
      <c r="X227" s="87">
        <f>Feuil1!BK232</f>
        <v>0</v>
      </c>
      <c r="Y227" s="88">
        <f>IF(A227="","",Feuil1!I232)</f>
        <v>0</v>
      </c>
      <c r="Z227" s="95">
        <f t="shared" si="57"/>
        <v>0</v>
      </c>
      <c r="AA227" s="87">
        <f>Feuil1!BJ232</f>
        <v>0</v>
      </c>
      <c r="AB227" s="88">
        <f>IF(A227="","",Feuil1!J232)</f>
        <v>0</v>
      </c>
      <c r="AC227" s="95">
        <f t="shared" si="58"/>
        <v>0</v>
      </c>
      <c r="AD227" s="87">
        <f>Feuil1!BI232</f>
        <v>0</v>
      </c>
      <c r="AE227" s="88">
        <f>IF(A227="","",Feuil1!K232)</f>
        <v>0</v>
      </c>
      <c r="AF227" s="95">
        <f t="shared" si="59"/>
        <v>0</v>
      </c>
      <c r="AG227" s="91" t="e">
        <f t="shared" ca="1" si="48"/>
        <v>#VALUE!</v>
      </c>
      <c r="AH227" s="85" t="str">
        <f>IF(Feuil1!L232=0,"",Feuil1!L232)</f>
        <v/>
      </c>
      <c r="AI227" s="97" t="e">
        <f t="shared" ca="1" si="49"/>
        <v>#VALUE!</v>
      </c>
      <c r="AJ227" s="87">
        <f>IF(A227="","",Feuil1!M232)</f>
        <v>0</v>
      </c>
      <c r="AK227" s="88">
        <f>IF(A227="","",Feuil1!N232)</f>
        <v>0</v>
      </c>
      <c r="AL227" s="88">
        <f>IF(A227="","",Feuil1!O232)</f>
        <v>0</v>
      </c>
      <c r="AM227" s="88">
        <f>IF(A227="","",Feuil1!P232)</f>
        <v>0</v>
      </c>
      <c r="AN227" s="89">
        <f>IF(A227="","",Feuil1!Q232)</f>
        <v>0</v>
      </c>
      <c r="AO227" s="90" t="str">
        <f t="shared" si="60"/>
        <v/>
      </c>
      <c r="AP227" s="91" t="str">
        <f t="shared" si="61"/>
        <v/>
      </c>
      <c r="AQ227" s="92" t="str">
        <f ca="1">IF(C227="","",Feuil1!S232)</f>
        <v/>
      </c>
      <c r="AR227" s="92">
        <f>IF(F227="","",Feuil1!T232)</f>
        <v>0</v>
      </c>
      <c r="AS227" s="93">
        <v>16110</v>
      </c>
      <c r="AT227" s="88">
        <f>+AVERAGE($AS$5:AS227)</f>
        <v>15186.70403587444</v>
      </c>
    </row>
    <row r="228" spans="1:46" s="6" customFormat="1" ht="12.75">
      <c r="A228" s="94">
        <f>IF(Feuil1!A233="","",Feuil1!A233)</f>
        <v>45150</v>
      </c>
      <c r="B228" s="87">
        <f>Feuil1!BA233</f>
        <v>0</v>
      </c>
      <c r="C228" s="88" t="str">
        <f ca="1">IF(A228&gt;(NOW()-1),"",Feuil1!B233)</f>
        <v/>
      </c>
      <c r="D228" s="95">
        <f t="shared" ca="1" si="50"/>
        <v>0</v>
      </c>
      <c r="E228" s="87">
        <f>Feuil1!BB233</f>
        <v>0</v>
      </c>
      <c r="F228" s="88">
        <f>IF(A228="","",Feuil1!C233)</f>
        <v>0</v>
      </c>
      <c r="G228" s="95">
        <f t="shared" si="51"/>
        <v>0</v>
      </c>
      <c r="H228" s="87">
        <f>Feuil1!AZ233</f>
        <v>0</v>
      </c>
      <c r="I228" s="88">
        <f>IF(A228="","",Feuil1!D233)</f>
        <v>0</v>
      </c>
      <c r="J228" s="95">
        <f t="shared" si="52"/>
        <v>0</v>
      </c>
      <c r="K228" s="87">
        <f>Feuil1!BL233</f>
        <v>0</v>
      </c>
      <c r="L228" s="88">
        <f t="shared" si="47"/>
        <v>0</v>
      </c>
      <c r="M228" s="95">
        <f t="shared" si="53"/>
        <v>0</v>
      </c>
      <c r="N228" s="87">
        <f>Feuil1!BM233</f>
        <v>0</v>
      </c>
      <c r="O228" s="88" t="str">
        <f ca="1">IF(A228&gt;(NOW()-1),"",Feuil1!F233)</f>
        <v/>
      </c>
      <c r="P228" s="95">
        <f t="shared" ca="1" si="54"/>
        <v>0</v>
      </c>
      <c r="Q228" s="87">
        <f>Feuil1!BE233</f>
        <v>0</v>
      </c>
      <c r="R228" s="88">
        <f>Feuil1!BG233</f>
        <v>0</v>
      </c>
      <c r="S228" s="88">
        <f>IF(A228="","",Feuil1!G233)</f>
        <v>0</v>
      </c>
      <c r="T228" s="96">
        <f t="shared" si="55"/>
        <v>0</v>
      </c>
      <c r="U228" s="87">
        <f>Feuil1!BC233</f>
        <v>0</v>
      </c>
      <c r="V228" s="88">
        <f>IF(A228="","",Feuil1!H233)</f>
        <v>0</v>
      </c>
      <c r="W228" s="95">
        <f t="shared" si="56"/>
        <v>0</v>
      </c>
      <c r="X228" s="87">
        <f>Feuil1!BK233</f>
        <v>0</v>
      </c>
      <c r="Y228" s="88">
        <f>IF(A228="","",Feuil1!I233)</f>
        <v>0</v>
      </c>
      <c r="Z228" s="95">
        <f t="shared" si="57"/>
        <v>0</v>
      </c>
      <c r="AA228" s="87">
        <f>Feuil1!BJ233</f>
        <v>0</v>
      </c>
      <c r="AB228" s="88">
        <f>IF(A228="","",Feuil1!J233)</f>
        <v>0</v>
      </c>
      <c r="AC228" s="95">
        <f t="shared" si="58"/>
        <v>0</v>
      </c>
      <c r="AD228" s="87">
        <f>Feuil1!BI233</f>
        <v>0</v>
      </c>
      <c r="AE228" s="88">
        <f>IF(A228="","",Feuil1!K233)</f>
        <v>0</v>
      </c>
      <c r="AF228" s="95">
        <f t="shared" si="59"/>
        <v>0</v>
      </c>
      <c r="AG228" s="91" t="str">
        <f t="shared" ref="AG228:AG259" ca="1" si="62">IF(A228&gt;(NOW()-1),"",C228+F228+I228+L228+O228+S228+V228+Y228+AB228+AE228)</f>
        <v/>
      </c>
      <c r="AH228" s="85" t="str">
        <f>IF(Feuil1!L233=0,"",Feuil1!L233)</f>
        <v/>
      </c>
      <c r="AI228" s="97" t="e">
        <f t="shared" ca="1" si="49"/>
        <v>#VALUE!</v>
      </c>
      <c r="AJ228" s="87" t="str">
        <f ca="1">IF(A228&gt;(NOW()-1),"",Feuil1!M233)</f>
        <v/>
      </c>
      <c r="AK228" s="88" t="str">
        <f ca="1">IF(C228&gt;(NOW()-1),"",Feuil1!N233)</f>
        <v/>
      </c>
      <c r="AL228" s="88">
        <f ca="1">IF(F228&gt;(NOW()-1),"",Feuil1!O233)</f>
        <v>0</v>
      </c>
      <c r="AM228" s="88">
        <f ca="1">IF(I228&gt;(NOW()-1),"",Feuil1!P233)</f>
        <v>0</v>
      </c>
      <c r="AN228" s="89">
        <f ca="1">IF(L228&gt;(NOW()-1),"",Feuil1!Q233)</f>
        <v>0</v>
      </c>
      <c r="AO228" s="90" t="str">
        <f t="shared" si="60"/>
        <v/>
      </c>
      <c r="AP228" s="91" t="str">
        <f t="shared" si="61"/>
        <v/>
      </c>
      <c r="AQ228" s="92" t="str">
        <f ca="1">IF(C228="","",Feuil1!S233)</f>
        <v/>
      </c>
      <c r="AR228" s="92">
        <f>IF(F228="","",Feuil1!T233)</f>
        <v>0</v>
      </c>
      <c r="AS228" s="93">
        <v>16330</v>
      </c>
      <c r="AT228" s="88">
        <f>+AVERAGE($AS$5:AS228)</f>
        <v>15191.808035714286</v>
      </c>
    </row>
    <row r="229" spans="1:46" s="6" customFormat="1" ht="12.75">
      <c r="A229" s="94">
        <f>IF(Feuil1!A234="","",Feuil1!A234)</f>
        <v>45151</v>
      </c>
      <c r="B229" s="87">
        <f>Feuil1!BA234</f>
        <v>0</v>
      </c>
      <c r="C229" s="88" t="str">
        <f ca="1">IF(A229&gt;(NOW()-1),"",Feuil1!B234)</f>
        <v/>
      </c>
      <c r="D229" s="95">
        <f t="shared" ca="1" si="50"/>
        <v>0</v>
      </c>
      <c r="E229" s="87">
        <f>Feuil1!BB234</f>
        <v>0</v>
      </c>
      <c r="F229" s="88">
        <f>IF(A229="","",Feuil1!C234)</f>
        <v>0</v>
      </c>
      <c r="G229" s="95">
        <f t="shared" si="51"/>
        <v>0</v>
      </c>
      <c r="H229" s="87">
        <f>Feuil1!AZ234</f>
        <v>0</v>
      </c>
      <c r="I229" s="88">
        <f>IF(A229="","",Feuil1!D234)</f>
        <v>0</v>
      </c>
      <c r="J229" s="95">
        <f t="shared" si="52"/>
        <v>0</v>
      </c>
      <c r="K229" s="87">
        <f>Feuil1!BL234</f>
        <v>0</v>
      </c>
      <c r="L229" s="88">
        <f t="shared" si="47"/>
        <v>0</v>
      </c>
      <c r="M229" s="95">
        <f t="shared" si="53"/>
        <v>0</v>
      </c>
      <c r="N229" s="87">
        <f>Feuil1!BM234</f>
        <v>0</v>
      </c>
      <c r="O229" s="88" t="str">
        <f ca="1">IF(A229&gt;(NOW()-1),"",Feuil1!F234)</f>
        <v/>
      </c>
      <c r="P229" s="95">
        <f t="shared" ca="1" si="54"/>
        <v>0</v>
      </c>
      <c r="Q229" s="87">
        <f>Feuil1!BE234</f>
        <v>0</v>
      </c>
      <c r="R229" s="88">
        <f>Feuil1!BG234</f>
        <v>0</v>
      </c>
      <c r="S229" s="88">
        <f>IF(A229="","",Feuil1!G234)</f>
        <v>0</v>
      </c>
      <c r="T229" s="96">
        <f t="shared" si="55"/>
        <v>0</v>
      </c>
      <c r="U229" s="87">
        <f>Feuil1!BC234</f>
        <v>0</v>
      </c>
      <c r="V229" s="88">
        <f>IF(A229="","",Feuil1!H234)</f>
        <v>0</v>
      </c>
      <c r="W229" s="95">
        <f t="shared" si="56"/>
        <v>0</v>
      </c>
      <c r="X229" s="87">
        <f>Feuil1!BK234</f>
        <v>0</v>
      </c>
      <c r="Y229" s="88">
        <f>IF(A229="","",Feuil1!I234)</f>
        <v>0</v>
      </c>
      <c r="Z229" s="95">
        <f t="shared" si="57"/>
        <v>0</v>
      </c>
      <c r="AA229" s="87">
        <f>Feuil1!BJ234</f>
        <v>0</v>
      </c>
      <c r="AB229" s="88">
        <f>IF(A229="","",Feuil1!J234)</f>
        <v>0</v>
      </c>
      <c r="AC229" s="95">
        <f t="shared" si="58"/>
        <v>0</v>
      </c>
      <c r="AD229" s="87">
        <f>Feuil1!BI234</f>
        <v>0</v>
      </c>
      <c r="AE229" s="88">
        <f>IF(A229="","",Feuil1!K234)</f>
        <v>0</v>
      </c>
      <c r="AF229" s="95">
        <f t="shared" si="59"/>
        <v>0</v>
      </c>
      <c r="AG229" s="91" t="str">
        <f t="shared" ca="1" si="62"/>
        <v/>
      </c>
      <c r="AH229" s="85" t="str">
        <f>IF(Feuil1!L234=0,"",Feuil1!L234)</f>
        <v/>
      </c>
      <c r="AI229" s="97" t="e">
        <f t="shared" ca="1" si="49"/>
        <v>#VALUE!</v>
      </c>
      <c r="AJ229" s="87" t="str">
        <f ca="1">IF(A229&gt;(NOW()-1),"",Feuil1!M234)</f>
        <v/>
      </c>
      <c r="AK229" s="88" t="str">
        <f ca="1">IF(C229&gt;(NOW()-1),"",Feuil1!N234)</f>
        <v/>
      </c>
      <c r="AL229" s="88">
        <f ca="1">IF(F229&gt;(NOW()-1),"",Feuil1!O234)</f>
        <v>0</v>
      </c>
      <c r="AM229" s="88">
        <f ca="1">IF(I229&gt;(NOW()-1),"",Feuil1!P234)</f>
        <v>0</v>
      </c>
      <c r="AN229" s="89">
        <f ca="1">IF(L229&gt;(NOW()-1),"",Feuil1!Q234)</f>
        <v>0</v>
      </c>
      <c r="AO229" s="90" t="str">
        <f t="shared" si="60"/>
        <v/>
      </c>
      <c r="AP229" s="91" t="str">
        <f t="shared" si="61"/>
        <v/>
      </c>
      <c r="AQ229" s="92" t="str">
        <f ca="1">IF(C229="","",Feuil1!S234)</f>
        <v/>
      </c>
      <c r="AR229" s="92">
        <f>IF(F229="","",Feuil1!T234)</f>
        <v>0</v>
      </c>
      <c r="AS229" s="93">
        <v>14240</v>
      </c>
      <c r="AT229" s="88">
        <f>+AVERAGE($AS$5:AS229)</f>
        <v>15187.577777777778</v>
      </c>
    </row>
    <row r="230" spans="1:46" s="6" customFormat="1" ht="12.75">
      <c r="A230" s="94">
        <f>IF(Feuil1!A235="","",Feuil1!A235)</f>
        <v>45152</v>
      </c>
      <c r="B230" s="87">
        <f>Feuil1!BA235</f>
        <v>0</v>
      </c>
      <c r="C230" s="88" t="str">
        <f ca="1">IF(A230&gt;(NOW()-1),"",Feuil1!B235)</f>
        <v/>
      </c>
      <c r="D230" s="95">
        <f t="shared" ca="1" si="50"/>
        <v>0</v>
      </c>
      <c r="E230" s="87">
        <f>Feuil1!BB235</f>
        <v>0</v>
      </c>
      <c r="F230" s="88">
        <f>IF(A230="","",Feuil1!C235)</f>
        <v>0</v>
      </c>
      <c r="G230" s="95">
        <f t="shared" si="51"/>
        <v>0</v>
      </c>
      <c r="H230" s="87">
        <f>Feuil1!AZ235</f>
        <v>0</v>
      </c>
      <c r="I230" s="88">
        <f>IF(A230="","",Feuil1!D235)</f>
        <v>0</v>
      </c>
      <c r="J230" s="95">
        <f t="shared" si="52"/>
        <v>0</v>
      </c>
      <c r="K230" s="87">
        <f>Feuil1!BL235</f>
        <v>0</v>
      </c>
      <c r="L230" s="88">
        <f t="shared" si="47"/>
        <v>0</v>
      </c>
      <c r="M230" s="95">
        <f t="shared" si="53"/>
        <v>0</v>
      </c>
      <c r="N230" s="87">
        <f>Feuil1!BM235</f>
        <v>0</v>
      </c>
      <c r="O230" s="88" t="str">
        <f ca="1">IF(A230&gt;(NOW()-1),"",Feuil1!F235)</f>
        <v/>
      </c>
      <c r="P230" s="95">
        <f t="shared" ca="1" si="54"/>
        <v>0</v>
      </c>
      <c r="Q230" s="87">
        <f>Feuil1!BE235</f>
        <v>0</v>
      </c>
      <c r="R230" s="88">
        <f>Feuil1!BG235</f>
        <v>0</v>
      </c>
      <c r="S230" s="88">
        <f>IF(A230="","",Feuil1!G235)</f>
        <v>0</v>
      </c>
      <c r="T230" s="96">
        <f t="shared" si="55"/>
        <v>0</v>
      </c>
      <c r="U230" s="87">
        <f>Feuil1!BC235</f>
        <v>0</v>
      </c>
      <c r="V230" s="88">
        <f>IF(A230="","",Feuil1!H235)</f>
        <v>0</v>
      </c>
      <c r="W230" s="95">
        <f t="shared" si="56"/>
        <v>0</v>
      </c>
      <c r="X230" s="87">
        <f>Feuil1!BK235</f>
        <v>0</v>
      </c>
      <c r="Y230" s="88">
        <f>IF(A230="","",Feuil1!I235)</f>
        <v>0</v>
      </c>
      <c r="Z230" s="95">
        <f t="shared" si="57"/>
        <v>0</v>
      </c>
      <c r="AA230" s="87">
        <f>Feuil1!BJ235</f>
        <v>0</v>
      </c>
      <c r="AB230" s="88">
        <f>IF(A230="","",Feuil1!J235)</f>
        <v>0</v>
      </c>
      <c r="AC230" s="95">
        <f t="shared" si="58"/>
        <v>0</v>
      </c>
      <c r="AD230" s="87">
        <f>Feuil1!BI235</f>
        <v>0</v>
      </c>
      <c r="AE230" s="88">
        <f>IF(A230="","",Feuil1!K235)</f>
        <v>0</v>
      </c>
      <c r="AF230" s="95">
        <f t="shared" si="59"/>
        <v>0</v>
      </c>
      <c r="AG230" s="91" t="str">
        <f t="shared" ca="1" si="62"/>
        <v/>
      </c>
      <c r="AH230" s="85" t="str">
        <f>IF(Feuil1!L235=0,"",Feuil1!L235)</f>
        <v/>
      </c>
      <c r="AI230" s="97" t="e">
        <f t="shared" ca="1" si="49"/>
        <v>#VALUE!</v>
      </c>
      <c r="AJ230" s="87" t="str">
        <f ca="1">IF(A230&gt;(NOW()-1),"",Feuil1!M235)</f>
        <v/>
      </c>
      <c r="AK230" s="88" t="str">
        <f ca="1">IF(C230&gt;(NOW()-1),"",Feuil1!N235)</f>
        <v/>
      </c>
      <c r="AL230" s="88">
        <f ca="1">IF(F230&gt;(NOW()-1),"",Feuil1!O235)</f>
        <v>0</v>
      </c>
      <c r="AM230" s="88">
        <f ca="1">IF(I230&gt;(NOW()-1),"",Feuil1!P235)</f>
        <v>0</v>
      </c>
      <c r="AN230" s="89">
        <f ca="1">IF(L230&gt;(NOW()-1),"",Feuil1!Q235)</f>
        <v>0</v>
      </c>
      <c r="AO230" s="90" t="str">
        <f t="shared" si="60"/>
        <v/>
      </c>
      <c r="AP230" s="91" t="str">
        <f t="shared" si="61"/>
        <v/>
      </c>
      <c r="AQ230" s="92" t="str">
        <f ca="1">IF(C230="","",Feuil1!S235)</f>
        <v/>
      </c>
      <c r="AR230" s="92">
        <f>IF(F230="","",Feuil1!T235)</f>
        <v>0</v>
      </c>
      <c r="AS230" s="93">
        <v>13180</v>
      </c>
      <c r="AT230" s="88">
        <f>+AVERAGE($AS$5:AS230)</f>
        <v>15178.694690265487</v>
      </c>
    </row>
    <row r="231" spans="1:46" s="6" customFormat="1" ht="12.75">
      <c r="A231" s="94">
        <f>IF(Feuil1!A236="","",Feuil1!A236)</f>
        <v>45153</v>
      </c>
      <c r="B231" s="87">
        <f>Feuil1!BA236</f>
        <v>0</v>
      </c>
      <c r="C231" s="88" t="str">
        <f ca="1">IF(A231&gt;(NOW()-1),"",Feuil1!B236)</f>
        <v/>
      </c>
      <c r="D231" s="95">
        <f t="shared" ca="1" si="50"/>
        <v>0</v>
      </c>
      <c r="E231" s="87">
        <f>Feuil1!BB236</f>
        <v>0</v>
      </c>
      <c r="F231" s="88">
        <f>IF(A231="","",Feuil1!C236)</f>
        <v>0</v>
      </c>
      <c r="G231" s="95">
        <f t="shared" si="51"/>
        <v>0</v>
      </c>
      <c r="H231" s="87">
        <f>Feuil1!AZ236</f>
        <v>0</v>
      </c>
      <c r="I231" s="88">
        <f>IF(A231="","",Feuil1!D236)</f>
        <v>0</v>
      </c>
      <c r="J231" s="95">
        <f t="shared" si="52"/>
        <v>0</v>
      </c>
      <c r="K231" s="87">
        <f>Feuil1!BL236</f>
        <v>0</v>
      </c>
      <c r="L231" s="88">
        <f t="shared" si="47"/>
        <v>0</v>
      </c>
      <c r="M231" s="95">
        <f t="shared" si="53"/>
        <v>0</v>
      </c>
      <c r="N231" s="87">
        <f>Feuil1!BM236</f>
        <v>0</v>
      </c>
      <c r="O231" s="88" t="str">
        <f ca="1">IF(A231&gt;(NOW()-1),"",Feuil1!F236)</f>
        <v/>
      </c>
      <c r="P231" s="95">
        <f t="shared" ca="1" si="54"/>
        <v>0</v>
      </c>
      <c r="Q231" s="87">
        <f>Feuil1!BE236</f>
        <v>0</v>
      </c>
      <c r="R231" s="88">
        <f>Feuil1!BG236</f>
        <v>0</v>
      </c>
      <c r="S231" s="88">
        <f>IF(A231="","",Feuil1!G236)</f>
        <v>0</v>
      </c>
      <c r="T231" s="96">
        <f t="shared" si="55"/>
        <v>0</v>
      </c>
      <c r="U231" s="87">
        <f>Feuil1!BC236</f>
        <v>0</v>
      </c>
      <c r="V231" s="88">
        <f>IF(A231="","",Feuil1!H236)</f>
        <v>0</v>
      </c>
      <c r="W231" s="95">
        <f t="shared" si="56"/>
        <v>0</v>
      </c>
      <c r="X231" s="87">
        <f>Feuil1!BK236</f>
        <v>0</v>
      </c>
      <c r="Y231" s="88">
        <f>IF(A231="","",Feuil1!I236)</f>
        <v>0</v>
      </c>
      <c r="Z231" s="95">
        <f t="shared" si="57"/>
        <v>0</v>
      </c>
      <c r="AA231" s="87">
        <f>Feuil1!BJ236</f>
        <v>0</v>
      </c>
      <c r="AB231" s="88">
        <f>IF(A231="","",Feuil1!J236)</f>
        <v>0</v>
      </c>
      <c r="AC231" s="95">
        <f t="shared" si="58"/>
        <v>0</v>
      </c>
      <c r="AD231" s="87">
        <f>Feuil1!BI236</f>
        <v>0</v>
      </c>
      <c r="AE231" s="88">
        <f>IF(A231="","",Feuil1!K236)</f>
        <v>0</v>
      </c>
      <c r="AF231" s="95">
        <f t="shared" si="59"/>
        <v>0</v>
      </c>
      <c r="AG231" s="91" t="str">
        <f t="shared" ca="1" si="62"/>
        <v/>
      </c>
      <c r="AH231" s="85" t="str">
        <f>IF(Feuil1!L236=0,"",Feuil1!L236)</f>
        <v/>
      </c>
      <c r="AI231" s="97" t="e">
        <f t="shared" ca="1" si="49"/>
        <v>#VALUE!</v>
      </c>
      <c r="AJ231" s="87" t="str">
        <f ca="1">IF(A231&gt;(NOW()-1),"",Feuil1!M236)</f>
        <v/>
      </c>
      <c r="AK231" s="88" t="str">
        <f ca="1">IF(C231&gt;(NOW()-1),"",Feuil1!N236)</f>
        <v/>
      </c>
      <c r="AL231" s="88">
        <f ca="1">IF(F231&gt;(NOW()-1),"",Feuil1!O236)</f>
        <v>0</v>
      </c>
      <c r="AM231" s="88">
        <f ca="1">IF(I231&gt;(NOW()-1),"",Feuil1!P236)</f>
        <v>0</v>
      </c>
      <c r="AN231" s="89">
        <f ca="1">IF(L231&gt;(NOW()-1),"",Feuil1!Q236)</f>
        <v>0</v>
      </c>
      <c r="AO231" s="90" t="str">
        <f t="shared" si="60"/>
        <v/>
      </c>
      <c r="AP231" s="91" t="str">
        <f t="shared" si="61"/>
        <v/>
      </c>
      <c r="AQ231" s="92" t="str">
        <f ca="1">IF(C231="","",Feuil1!S236)</f>
        <v/>
      </c>
      <c r="AR231" s="92">
        <f>IF(F231="","",Feuil1!T236)</f>
        <v>0</v>
      </c>
      <c r="AS231" s="93">
        <v>13140</v>
      </c>
      <c r="AT231" s="88">
        <f>+AVERAGE($AS$5:AS231)</f>
        <v>15169.713656387665</v>
      </c>
    </row>
    <row r="232" spans="1:46" s="6" customFormat="1" ht="12.75">
      <c r="A232" s="94">
        <f>IF(Feuil1!A237="","",Feuil1!A237)</f>
        <v>45154</v>
      </c>
      <c r="B232" s="87">
        <f>Feuil1!BA237</f>
        <v>0</v>
      </c>
      <c r="C232" s="88" t="str">
        <f ca="1">IF(A232&gt;(NOW()-1),"",Feuil1!B237)</f>
        <v/>
      </c>
      <c r="D232" s="95">
        <f t="shared" ca="1" si="50"/>
        <v>0</v>
      </c>
      <c r="E232" s="87">
        <f>Feuil1!BB237</f>
        <v>0</v>
      </c>
      <c r="F232" s="88">
        <f>IF(A232="","",Feuil1!C237)</f>
        <v>0</v>
      </c>
      <c r="G232" s="95">
        <f t="shared" si="51"/>
        <v>0</v>
      </c>
      <c r="H232" s="87">
        <f>Feuil1!AZ237</f>
        <v>0</v>
      </c>
      <c r="I232" s="88">
        <f>IF(A232="","",Feuil1!D237)</f>
        <v>0</v>
      </c>
      <c r="J232" s="95">
        <f t="shared" si="52"/>
        <v>0</v>
      </c>
      <c r="K232" s="87">
        <f>Feuil1!BL237</f>
        <v>0</v>
      </c>
      <c r="L232" s="88">
        <f t="shared" si="47"/>
        <v>0</v>
      </c>
      <c r="M232" s="95">
        <f t="shared" si="53"/>
        <v>0</v>
      </c>
      <c r="N232" s="87">
        <f>Feuil1!BM237</f>
        <v>0</v>
      </c>
      <c r="O232" s="88" t="str">
        <f ca="1">IF(A232&gt;(NOW()-1),"",Feuil1!F237)</f>
        <v/>
      </c>
      <c r="P232" s="95">
        <f t="shared" ca="1" si="54"/>
        <v>0</v>
      </c>
      <c r="Q232" s="87">
        <f>Feuil1!BE237</f>
        <v>0</v>
      </c>
      <c r="R232" s="88">
        <f>Feuil1!BG237</f>
        <v>0</v>
      </c>
      <c r="S232" s="88">
        <f>IF(A232="","",Feuil1!G237)</f>
        <v>0</v>
      </c>
      <c r="T232" s="96">
        <f t="shared" si="55"/>
        <v>0</v>
      </c>
      <c r="U232" s="87">
        <f>Feuil1!BC237</f>
        <v>0</v>
      </c>
      <c r="V232" s="88">
        <f>IF(A232="","",Feuil1!H237)</f>
        <v>0</v>
      </c>
      <c r="W232" s="95">
        <f t="shared" si="56"/>
        <v>0</v>
      </c>
      <c r="X232" s="87">
        <f>Feuil1!BK237</f>
        <v>0</v>
      </c>
      <c r="Y232" s="88">
        <f>IF(A232="","",Feuil1!I237)</f>
        <v>0</v>
      </c>
      <c r="Z232" s="95">
        <f t="shared" si="57"/>
        <v>0</v>
      </c>
      <c r="AA232" s="87">
        <f>Feuil1!BJ237</f>
        <v>0</v>
      </c>
      <c r="AB232" s="88">
        <f>IF(A232="","",Feuil1!J237)</f>
        <v>0</v>
      </c>
      <c r="AC232" s="95">
        <f t="shared" si="58"/>
        <v>0</v>
      </c>
      <c r="AD232" s="87">
        <f>Feuil1!BI237</f>
        <v>0</v>
      </c>
      <c r="AE232" s="88">
        <f>IF(A232="","",Feuil1!K237)</f>
        <v>0</v>
      </c>
      <c r="AF232" s="95">
        <f t="shared" si="59"/>
        <v>0</v>
      </c>
      <c r="AG232" s="91" t="str">
        <f t="shared" ca="1" si="62"/>
        <v/>
      </c>
      <c r="AH232" s="85" t="str">
        <f>IF(Feuil1!L237=0,"",Feuil1!L237)</f>
        <v/>
      </c>
      <c r="AI232" s="97" t="e">
        <f t="shared" ca="1" si="49"/>
        <v>#VALUE!</v>
      </c>
      <c r="AJ232" s="87" t="str">
        <f ca="1">IF(A232&gt;(NOW()-1),"",Feuil1!M237)</f>
        <v/>
      </c>
      <c r="AK232" s="88" t="str">
        <f ca="1">IF(C232&gt;(NOW()-1),"",Feuil1!N237)</f>
        <v/>
      </c>
      <c r="AL232" s="88">
        <f ca="1">IF(F232&gt;(NOW()-1),"",Feuil1!O237)</f>
        <v>0</v>
      </c>
      <c r="AM232" s="88">
        <f ca="1">IF(I232&gt;(NOW()-1),"",Feuil1!P237)</f>
        <v>0</v>
      </c>
      <c r="AN232" s="89">
        <f ca="1">IF(L232&gt;(NOW()-1),"",Feuil1!Q237)</f>
        <v>0</v>
      </c>
      <c r="AO232" s="90" t="str">
        <f t="shared" si="60"/>
        <v/>
      </c>
      <c r="AP232" s="91" t="str">
        <f t="shared" si="61"/>
        <v/>
      </c>
      <c r="AQ232" s="92" t="str">
        <f ca="1">IF(C232="","",Feuil1!S237)</f>
        <v/>
      </c>
      <c r="AR232" s="92">
        <f>IF(F232="","",Feuil1!T237)</f>
        <v>0</v>
      </c>
      <c r="AS232" s="93">
        <v>14390</v>
      </c>
      <c r="AT232" s="88">
        <f>+AVERAGE($AS$5:AS232)</f>
        <v>15166.293859649122</v>
      </c>
    </row>
    <row r="233" spans="1:46" s="6" customFormat="1" ht="12.75">
      <c r="A233" s="94">
        <f>IF(Feuil1!A238="","",Feuil1!A238)</f>
        <v>45155</v>
      </c>
      <c r="B233" s="87">
        <f>Feuil1!BA238</f>
        <v>0</v>
      </c>
      <c r="C233" s="88" t="str">
        <f ca="1">IF(A233&gt;(NOW()-1),"",Feuil1!B238)</f>
        <v/>
      </c>
      <c r="D233" s="95">
        <f t="shared" ca="1" si="50"/>
        <v>0</v>
      </c>
      <c r="E233" s="87">
        <f>Feuil1!BB238</f>
        <v>0</v>
      </c>
      <c r="F233" s="88">
        <f>IF(A233="","",Feuil1!C238)</f>
        <v>0</v>
      </c>
      <c r="G233" s="95">
        <f t="shared" si="51"/>
        <v>0</v>
      </c>
      <c r="H233" s="87">
        <f>Feuil1!AZ238</f>
        <v>0</v>
      </c>
      <c r="I233" s="88">
        <f>IF(A233="","",Feuil1!D238)</f>
        <v>0</v>
      </c>
      <c r="J233" s="95">
        <f t="shared" si="52"/>
        <v>0</v>
      </c>
      <c r="K233" s="87">
        <f>Feuil1!BL238</f>
        <v>0</v>
      </c>
      <c r="L233" s="88">
        <f t="shared" si="47"/>
        <v>0</v>
      </c>
      <c r="M233" s="95">
        <f t="shared" si="53"/>
        <v>0</v>
      </c>
      <c r="N233" s="87">
        <f>Feuil1!BM238</f>
        <v>0</v>
      </c>
      <c r="O233" s="88" t="str">
        <f ca="1">IF(A233&gt;(NOW()-1),"",Feuil1!F238)</f>
        <v/>
      </c>
      <c r="P233" s="95">
        <f t="shared" ca="1" si="54"/>
        <v>0</v>
      </c>
      <c r="Q233" s="87">
        <f>Feuil1!BE238</f>
        <v>0</v>
      </c>
      <c r="R233" s="88">
        <f>Feuil1!BG238</f>
        <v>0</v>
      </c>
      <c r="S233" s="88">
        <f>IF(A233="","",Feuil1!G238)</f>
        <v>0</v>
      </c>
      <c r="T233" s="96">
        <f t="shared" si="55"/>
        <v>0</v>
      </c>
      <c r="U233" s="87">
        <f>Feuil1!BC238</f>
        <v>0</v>
      </c>
      <c r="V233" s="88">
        <f>IF(A233="","",Feuil1!H238)</f>
        <v>0</v>
      </c>
      <c r="W233" s="95">
        <f t="shared" si="56"/>
        <v>0</v>
      </c>
      <c r="X233" s="87">
        <f>Feuil1!BK238</f>
        <v>0</v>
      </c>
      <c r="Y233" s="88">
        <f>IF(A233="","",Feuil1!I238)</f>
        <v>0</v>
      </c>
      <c r="Z233" s="95">
        <f t="shared" si="57"/>
        <v>0</v>
      </c>
      <c r="AA233" s="87">
        <f>Feuil1!BJ238</f>
        <v>0</v>
      </c>
      <c r="AB233" s="88">
        <f>IF(A233="","",Feuil1!J238)</f>
        <v>0</v>
      </c>
      <c r="AC233" s="95">
        <f t="shared" si="58"/>
        <v>0</v>
      </c>
      <c r="AD233" s="87">
        <f>Feuil1!BI238</f>
        <v>0</v>
      </c>
      <c r="AE233" s="88">
        <f>IF(A233="","",Feuil1!K238)</f>
        <v>0</v>
      </c>
      <c r="AF233" s="95">
        <f t="shared" si="59"/>
        <v>0</v>
      </c>
      <c r="AG233" s="91" t="str">
        <f t="shared" ca="1" si="62"/>
        <v/>
      </c>
      <c r="AH233" s="85" t="str">
        <f>IF(Feuil1!L238=0,"",Feuil1!L238)</f>
        <v/>
      </c>
      <c r="AI233" s="97" t="e">
        <f t="shared" ca="1" si="49"/>
        <v>#VALUE!</v>
      </c>
      <c r="AJ233" s="87" t="str">
        <f ca="1">IF(A233&gt;(NOW()-1),"",Feuil1!M238)</f>
        <v/>
      </c>
      <c r="AK233" s="88" t="str">
        <f ca="1">IF(C233&gt;(NOW()-1),"",Feuil1!N238)</f>
        <v/>
      </c>
      <c r="AL233" s="88">
        <f ca="1">IF(F233&gt;(NOW()-1),"",Feuil1!O238)</f>
        <v>0</v>
      </c>
      <c r="AM233" s="88">
        <f ca="1">IF(I233&gt;(NOW()-1),"",Feuil1!P238)</f>
        <v>0</v>
      </c>
      <c r="AN233" s="89">
        <f ca="1">IF(L233&gt;(NOW()-1),"",Feuil1!Q238)</f>
        <v>0</v>
      </c>
      <c r="AO233" s="90" t="str">
        <f t="shared" si="60"/>
        <v/>
      </c>
      <c r="AP233" s="91" t="str">
        <f t="shared" si="61"/>
        <v/>
      </c>
      <c r="AQ233" s="92" t="str">
        <f ca="1">IF(C233="","",Feuil1!S238)</f>
        <v/>
      </c>
      <c r="AR233" s="92">
        <f>IF(F233="","",Feuil1!T238)</f>
        <v>0</v>
      </c>
      <c r="AS233" s="93">
        <v>14370</v>
      </c>
      <c r="AT233" s="88">
        <f>+AVERAGE($AS$5:AS233)</f>
        <v>15162.816593886462</v>
      </c>
    </row>
    <row r="234" spans="1:46" s="6" customFormat="1" ht="12.75">
      <c r="A234" s="94">
        <f>IF(Feuil1!A239="","",Feuil1!A239)</f>
        <v>45156</v>
      </c>
      <c r="B234" s="87">
        <f>Feuil1!BA239</f>
        <v>0</v>
      </c>
      <c r="C234" s="88" t="str">
        <f ca="1">IF(A234&gt;(NOW()-1),"",Feuil1!B239)</f>
        <v/>
      </c>
      <c r="D234" s="95">
        <f t="shared" ca="1" si="50"/>
        <v>0</v>
      </c>
      <c r="E234" s="87">
        <f>Feuil1!BB239</f>
        <v>0</v>
      </c>
      <c r="F234" s="88">
        <f>IF(A234="","",Feuil1!C239)</f>
        <v>0</v>
      </c>
      <c r="G234" s="95">
        <f t="shared" si="51"/>
        <v>0</v>
      </c>
      <c r="H234" s="87">
        <f>Feuil1!AZ239</f>
        <v>0</v>
      </c>
      <c r="I234" s="88">
        <f>IF(A234="","",Feuil1!D239)</f>
        <v>0</v>
      </c>
      <c r="J234" s="95">
        <f t="shared" si="52"/>
        <v>0</v>
      </c>
      <c r="K234" s="87">
        <f>Feuil1!BL239</f>
        <v>0</v>
      </c>
      <c r="L234" s="88">
        <f t="shared" si="47"/>
        <v>0</v>
      </c>
      <c r="M234" s="95">
        <f t="shared" si="53"/>
        <v>0</v>
      </c>
      <c r="N234" s="87">
        <f>Feuil1!BM239</f>
        <v>0</v>
      </c>
      <c r="O234" s="88" t="str">
        <f ca="1">IF(A234&gt;(NOW()-1),"",Feuil1!F239)</f>
        <v/>
      </c>
      <c r="P234" s="95">
        <f t="shared" ca="1" si="54"/>
        <v>0</v>
      </c>
      <c r="Q234" s="87">
        <f>Feuil1!BE239</f>
        <v>0</v>
      </c>
      <c r="R234" s="88">
        <f>Feuil1!BG239</f>
        <v>0</v>
      </c>
      <c r="S234" s="88">
        <f>IF(A234="","",Feuil1!G239)</f>
        <v>0</v>
      </c>
      <c r="T234" s="96">
        <f t="shared" si="55"/>
        <v>0</v>
      </c>
      <c r="U234" s="87">
        <f>Feuil1!BC239</f>
        <v>0</v>
      </c>
      <c r="V234" s="88">
        <f>IF(A234="","",Feuil1!H239)</f>
        <v>0</v>
      </c>
      <c r="W234" s="95">
        <f t="shared" si="56"/>
        <v>0</v>
      </c>
      <c r="X234" s="87">
        <f>Feuil1!BK239</f>
        <v>0</v>
      </c>
      <c r="Y234" s="88">
        <f>IF(A234="","",Feuil1!I239)</f>
        <v>0</v>
      </c>
      <c r="Z234" s="95">
        <f t="shared" si="57"/>
        <v>0</v>
      </c>
      <c r="AA234" s="87">
        <f>Feuil1!BJ239</f>
        <v>0</v>
      </c>
      <c r="AB234" s="88">
        <f>IF(A234="","",Feuil1!J239)</f>
        <v>0</v>
      </c>
      <c r="AC234" s="95">
        <f t="shared" si="58"/>
        <v>0</v>
      </c>
      <c r="AD234" s="87">
        <f>Feuil1!BI239</f>
        <v>0</v>
      </c>
      <c r="AE234" s="88">
        <f>IF(A234="","",Feuil1!K239)</f>
        <v>0</v>
      </c>
      <c r="AF234" s="95">
        <f t="shared" si="59"/>
        <v>0</v>
      </c>
      <c r="AG234" s="91" t="str">
        <f t="shared" ca="1" si="62"/>
        <v/>
      </c>
      <c r="AH234" s="85" t="str">
        <f>IF(Feuil1!L239=0,"",Feuil1!L239)</f>
        <v/>
      </c>
      <c r="AI234" s="97" t="e">
        <f t="shared" ca="1" si="49"/>
        <v>#VALUE!</v>
      </c>
      <c r="AJ234" s="87" t="str">
        <f ca="1">IF(A234&gt;(NOW()-1),"",Feuil1!M239)</f>
        <v/>
      </c>
      <c r="AK234" s="88" t="str">
        <f ca="1">IF(C234&gt;(NOW()-1),"",Feuil1!N239)</f>
        <v/>
      </c>
      <c r="AL234" s="88">
        <f ca="1">IF(F234&gt;(NOW()-1),"",Feuil1!O239)</f>
        <v>0</v>
      </c>
      <c r="AM234" s="88">
        <f ca="1">IF(I234&gt;(NOW()-1),"",Feuil1!P239)</f>
        <v>0</v>
      </c>
      <c r="AN234" s="89">
        <f ca="1">IF(L234&gt;(NOW()-1),"",Feuil1!Q239)</f>
        <v>0</v>
      </c>
      <c r="AO234" s="90" t="str">
        <f t="shared" si="60"/>
        <v/>
      </c>
      <c r="AP234" s="91" t="str">
        <f t="shared" si="61"/>
        <v/>
      </c>
      <c r="AQ234" s="92" t="str">
        <f ca="1">IF(C234="","",Feuil1!S239)</f>
        <v/>
      </c>
      <c r="AR234" s="92">
        <f>IF(F234="","",Feuil1!T239)</f>
        <v>0</v>
      </c>
      <c r="AS234" s="93">
        <v>13430</v>
      </c>
      <c r="AT234" s="88">
        <f>+AVERAGE($AS$5:AS234)</f>
        <v>15155.282608695652</v>
      </c>
    </row>
    <row r="235" spans="1:46" s="6" customFormat="1" ht="12.75">
      <c r="A235" s="94">
        <f>IF(Feuil1!A240="","",Feuil1!A240)</f>
        <v>45157</v>
      </c>
      <c r="B235" s="87">
        <f>Feuil1!BA240</f>
        <v>0</v>
      </c>
      <c r="C235" s="88" t="str">
        <f ca="1">IF(A235&gt;(NOW()-1),"",Feuil1!B240)</f>
        <v/>
      </c>
      <c r="D235" s="95">
        <f t="shared" ca="1" si="50"/>
        <v>0</v>
      </c>
      <c r="E235" s="87">
        <f>Feuil1!BB240</f>
        <v>0</v>
      </c>
      <c r="F235" s="88">
        <f>IF(A235="","",Feuil1!C240)</f>
        <v>0</v>
      </c>
      <c r="G235" s="95">
        <f t="shared" si="51"/>
        <v>0</v>
      </c>
      <c r="H235" s="87">
        <f>Feuil1!AZ240</f>
        <v>0</v>
      </c>
      <c r="I235" s="88">
        <f>IF(A235="","",Feuil1!D240)</f>
        <v>0</v>
      </c>
      <c r="J235" s="95">
        <f t="shared" si="52"/>
        <v>0</v>
      </c>
      <c r="K235" s="87">
        <f>Feuil1!BL240</f>
        <v>0</v>
      </c>
      <c r="L235" s="88">
        <f t="shared" si="47"/>
        <v>0</v>
      </c>
      <c r="M235" s="95">
        <f t="shared" si="53"/>
        <v>0</v>
      </c>
      <c r="N235" s="87">
        <f>Feuil1!BM240</f>
        <v>0</v>
      </c>
      <c r="O235" s="88" t="str">
        <f ca="1">IF(A235&gt;(NOW()-1),"",Feuil1!F240)</f>
        <v/>
      </c>
      <c r="P235" s="95">
        <f t="shared" ca="1" si="54"/>
        <v>0</v>
      </c>
      <c r="Q235" s="87">
        <f>Feuil1!BE240</f>
        <v>0</v>
      </c>
      <c r="R235" s="88">
        <f>Feuil1!BG240</f>
        <v>0</v>
      </c>
      <c r="S235" s="88">
        <f>IF(A235="","",Feuil1!G240)</f>
        <v>0</v>
      </c>
      <c r="T235" s="96">
        <f t="shared" si="55"/>
        <v>0</v>
      </c>
      <c r="U235" s="87">
        <f>Feuil1!BC240</f>
        <v>0</v>
      </c>
      <c r="V235" s="88">
        <f>IF(A235="","",Feuil1!H240)</f>
        <v>0</v>
      </c>
      <c r="W235" s="95">
        <f t="shared" si="56"/>
        <v>0</v>
      </c>
      <c r="X235" s="87">
        <f>Feuil1!BK240</f>
        <v>0</v>
      </c>
      <c r="Y235" s="88">
        <f>IF(A235="","",Feuil1!I240)</f>
        <v>0</v>
      </c>
      <c r="Z235" s="95">
        <f t="shared" si="57"/>
        <v>0</v>
      </c>
      <c r="AA235" s="87">
        <f>Feuil1!BJ240</f>
        <v>0</v>
      </c>
      <c r="AB235" s="88">
        <f>IF(A235="","",Feuil1!J240)</f>
        <v>0</v>
      </c>
      <c r="AC235" s="95">
        <f t="shared" si="58"/>
        <v>0</v>
      </c>
      <c r="AD235" s="87">
        <f>Feuil1!BI240</f>
        <v>0</v>
      </c>
      <c r="AE235" s="88">
        <f>IF(A235="","",Feuil1!K240)</f>
        <v>0</v>
      </c>
      <c r="AF235" s="95">
        <f t="shared" si="59"/>
        <v>0</v>
      </c>
      <c r="AG235" s="91" t="str">
        <f t="shared" ca="1" si="62"/>
        <v/>
      </c>
      <c r="AH235" s="85" t="str">
        <f>IF(Feuil1!L240=0,"",Feuil1!L240)</f>
        <v/>
      </c>
      <c r="AI235" s="97" t="e">
        <f t="shared" ca="1" si="49"/>
        <v>#VALUE!</v>
      </c>
      <c r="AJ235" s="87" t="str">
        <f ca="1">IF(A235&gt;(NOW()-1),"",Feuil1!M240)</f>
        <v/>
      </c>
      <c r="AK235" s="88" t="str">
        <f ca="1">IF(C235&gt;(NOW()-1),"",Feuil1!N240)</f>
        <v/>
      </c>
      <c r="AL235" s="88">
        <f ca="1">IF(F235&gt;(NOW()-1),"",Feuil1!O240)</f>
        <v>0</v>
      </c>
      <c r="AM235" s="88">
        <f ca="1">IF(I235&gt;(NOW()-1),"",Feuil1!P240)</f>
        <v>0</v>
      </c>
      <c r="AN235" s="89">
        <f ca="1">IF(L235&gt;(NOW()-1),"",Feuil1!Q240)</f>
        <v>0</v>
      </c>
      <c r="AO235" s="90" t="str">
        <f t="shared" si="60"/>
        <v/>
      </c>
      <c r="AP235" s="91" t="str">
        <f t="shared" si="61"/>
        <v/>
      </c>
      <c r="AQ235" s="92" t="str">
        <f ca="1">IF(C235="","",Feuil1!S240)</f>
        <v/>
      </c>
      <c r="AR235" s="92">
        <f>IF(F235="","",Feuil1!T240)</f>
        <v>0</v>
      </c>
      <c r="AS235" s="93">
        <v>14360</v>
      </c>
      <c r="AT235" s="88">
        <f>+AVERAGE($AS$5:AS235)</f>
        <v>15151.839826839827</v>
      </c>
    </row>
    <row r="236" spans="1:46" s="6" customFormat="1" ht="12.75">
      <c r="A236" s="94">
        <f>IF(Feuil1!A241="","",Feuil1!A241)</f>
        <v>45158</v>
      </c>
      <c r="B236" s="87">
        <f>Feuil1!BA241</f>
        <v>0</v>
      </c>
      <c r="C236" s="88" t="str">
        <f ca="1">IF(A236&gt;(NOW()-1),"",Feuil1!B241)</f>
        <v/>
      </c>
      <c r="D236" s="95">
        <f t="shared" ca="1" si="50"/>
        <v>0</v>
      </c>
      <c r="E236" s="87">
        <f>Feuil1!BB241</f>
        <v>0</v>
      </c>
      <c r="F236" s="88">
        <f>IF(A236="","",Feuil1!C241)</f>
        <v>0</v>
      </c>
      <c r="G236" s="95">
        <f t="shared" si="51"/>
        <v>0</v>
      </c>
      <c r="H236" s="87">
        <f>Feuil1!AZ241</f>
        <v>0</v>
      </c>
      <c r="I236" s="88">
        <f>IF(A236="","",Feuil1!D241)</f>
        <v>0</v>
      </c>
      <c r="J236" s="95">
        <f t="shared" si="52"/>
        <v>0</v>
      </c>
      <c r="K236" s="87">
        <f>Feuil1!BL241</f>
        <v>0</v>
      </c>
      <c r="L236" s="88">
        <f t="shared" si="47"/>
        <v>0</v>
      </c>
      <c r="M236" s="95">
        <f t="shared" si="53"/>
        <v>0</v>
      </c>
      <c r="N236" s="87">
        <f>Feuil1!BM241</f>
        <v>0</v>
      </c>
      <c r="O236" s="88" t="str">
        <f ca="1">IF(A236&gt;(NOW()-1),"",Feuil1!F241)</f>
        <v/>
      </c>
      <c r="P236" s="95">
        <f t="shared" ca="1" si="54"/>
        <v>0</v>
      </c>
      <c r="Q236" s="87">
        <f>Feuil1!BE241</f>
        <v>0</v>
      </c>
      <c r="R236" s="88">
        <f>Feuil1!BG241</f>
        <v>0</v>
      </c>
      <c r="S236" s="88">
        <f>IF(A236="","",Feuil1!G241)</f>
        <v>0</v>
      </c>
      <c r="T236" s="96">
        <f t="shared" si="55"/>
        <v>0</v>
      </c>
      <c r="U236" s="87">
        <f>Feuil1!BC241</f>
        <v>0</v>
      </c>
      <c r="V236" s="88">
        <f>IF(A236="","",Feuil1!H241)</f>
        <v>0</v>
      </c>
      <c r="W236" s="95">
        <f t="shared" si="56"/>
        <v>0</v>
      </c>
      <c r="X236" s="87">
        <f>Feuil1!BK241</f>
        <v>0</v>
      </c>
      <c r="Y236" s="88">
        <f>IF(A236="","",Feuil1!I241)</f>
        <v>0</v>
      </c>
      <c r="Z236" s="95">
        <f t="shared" si="57"/>
        <v>0</v>
      </c>
      <c r="AA236" s="87">
        <f>Feuil1!BJ241</f>
        <v>0</v>
      </c>
      <c r="AB236" s="88">
        <f>IF(A236="","",Feuil1!J241)</f>
        <v>0</v>
      </c>
      <c r="AC236" s="95">
        <f t="shared" si="58"/>
        <v>0</v>
      </c>
      <c r="AD236" s="87">
        <f>Feuil1!BI241</f>
        <v>0</v>
      </c>
      <c r="AE236" s="88">
        <f>IF(A236="","",Feuil1!K241)</f>
        <v>0</v>
      </c>
      <c r="AF236" s="95">
        <f t="shared" si="59"/>
        <v>0</v>
      </c>
      <c r="AG236" s="91" t="str">
        <f t="shared" ca="1" si="62"/>
        <v/>
      </c>
      <c r="AH236" s="85" t="str">
        <f>IF(Feuil1!L241=0,"",Feuil1!L241)</f>
        <v/>
      </c>
      <c r="AI236" s="97" t="e">
        <f t="shared" ca="1" si="49"/>
        <v>#VALUE!</v>
      </c>
      <c r="AJ236" s="87" t="str">
        <f ca="1">IF(A236&gt;(NOW()-1),"",Feuil1!M241)</f>
        <v/>
      </c>
      <c r="AK236" s="88" t="str">
        <f ca="1">IF(C236&gt;(NOW()-1),"",Feuil1!N241)</f>
        <v/>
      </c>
      <c r="AL236" s="88">
        <f ca="1">IF(F236&gt;(NOW()-1),"",Feuil1!O241)</f>
        <v>0</v>
      </c>
      <c r="AM236" s="88">
        <f ca="1">IF(I236&gt;(NOW()-1),"",Feuil1!P241)</f>
        <v>0</v>
      </c>
      <c r="AN236" s="89">
        <f ca="1">IF(L236&gt;(NOW()-1),"",Feuil1!Q241)</f>
        <v>0</v>
      </c>
      <c r="AO236" s="90" t="str">
        <f t="shared" si="60"/>
        <v/>
      </c>
      <c r="AP236" s="91" t="str">
        <f t="shared" si="61"/>
        <v/>
      </c>
      <c r="AQ236" s="92" t="str">
        <f ca="1">IF(C236="","",Feuil1!S241)</f>
        <v/>
      </c>
      <c r="AR236" s="92">
        <f>IF(F236="","",Feuil1!T241)</f>
        <v>0</v>
      </c>
      <c r="AS236" s="93">
        <v>14200</v>
      </c>
      <c r="AT236" s="88">
        <f>+AVERAGE($AS$5:AS236)</f>
        <v>15147.737068965518</v>
      </c>
    </row>
    <row r="237" spans="1:46" s="6" customFormat="1" ht="12.75">
      <c r="A237" s="94">
        <f>IF(Feuil1!A242="","",Feuil1!A242)</f>
        <v>45159</v>
      </c>
      <c r="B237" s="87">
        <f>Feuil1!BA242</f>
        <v>0</v>
      </c>
      <c r="C237" s="88" t="str">
        <f ca="1">IF(A237&gt;(NOW()-1),"",Feuil1!B242)</f>
        <v/>
      </c>
      <c r="D237" s="95">
        <f t="shared" ca="1" si="50"/>
        <v>0</v>
      </c>
      <c r="E237" s="87">
        <f>Feuil1!BB242</f>
        <v>0</v>
      </c>
      <c r="F237" s="88">
        <f>IF(A237="","",Feuil1!C242)</f>
        <v>0</v>
      </c>
      <c r="G237" s="95">
        <f t="shared" si="51"/>
        <v>0</v>
      </c>
      <c r="H237" s="87">
        <f>Feuil1!AZ242</f>
        <v>0</v>
      </c>
      <c r="I237" s="88">
        <f>IF(A237="","",Feuil1!D242)</f>
        <v>0</v>
      </c>
      <c r="J237" s="95">
        <f t="shared" si="52"/>
        <v>0</v>
      </c>
      <c r="K237" s="87">
        <f>Feuil1!BL242</f>
        <v>0</v>
      </c>
      <c r="L237" s="88">
        <f t="shared" si="47"/>
        <v>0</v>
      </c>
      <c r="M237" s="95">
        <f t="shared" si="53"/>
        <v>0</v>
      </c>
      <c r="N237" s="87">
        <f>Feuil1!BM242</f>
        <v>0</v>
      </c>
      <c r="O237" s="88" t="str">
        <f ca="1">IF(A237&gt;(NOW()-1),"",Feuil1!F242)</f>
        <v/>
      </c>
      <c r="P237" s="95">
        <f t="shared" ca="1" si="54"/>
        <v>0</v>
      </c>
      <c r="Q237" s="87">
        <f>Feuil1!BE242</f>
        <v>0</v>
      </c>
      <c r="R237" s="88">
        <f>Feuil1!BG242</f>
        <v>0</v>
      </c>
      <c r="S237" s="88">
        <f>IF(A237="","",Feuil1!G242)</f>
        <v>0</v>
      </c>
      <c r="T237" s="96">
        <f t="shared" si="55"/>
        <v>0</v>
      </c>
      <c r="U237" s="87">
        <f>Feuil1!BC242</f>
        <v>0</v>
      </c>
      <c r="V237" s="88">
        <f>IF(A237="","",Feuil1!H242)</f>
        <v>0</v>
      </c>
      <c r="W237" s="95">
        <f t="shared" si="56"/>
        <v>0</v>
      </c>
      <c r="X237" s="87">
        <f>Feuil1!BK242</f>
        <v>0</v>
      </c>
      <c r="Y237" s="88">
        <f>IF(A237="","",Feuil1!I242)</f>
        <v>0</v>
      </c>
      <c r="Z237" s="95">
        <f t="shared" si="57"/>
        <v>0</v>
      </c>
      <c r="AA237" s="87">
        <f>Feuil1!BJ242</f>
        <v>0</v>
      </c>
      <c r="AB237" s="88">
        <f>IF(A237="","",Feuil1!J242)</f>
        <v>0</v>
      </c>
      <c r="AC237" s="95">
        <f t="shared" si="58"/>
        <v>0</v>
      </c>
      <c r="AD237" s="87">
        <f>Feuil1!BI242</f>
        <v>0</v>
      </c>
      <c r="AE237" s="88">
        <f>IF(A237="","",Feuil1!K242)</f>
        <v>0</v>
      </c>
      <c r="AF237" s="95">
        <f t="shared" si="59"/>
        <v>0</v>
      </c>
      <c r="AG237" s="91" t="str">
        <f t="shared" ca="1" si="62"/>
        <v/>
      </c>
      <c r="AH237" s="85" t="str">
        <f>IF(Feuil1!L242=0,"",Feuil1!L242)</f>
        <v/>
      </c>
      <c r="AI237" s="97" t="e">
        <f t="shared" ca="1" si="49"/>
        <v>#VALUE!</v>
      </c>
      <c r="AJ237" s="87" t="str">
        <f ca="1">IF(A237&gt;(NOW()-1),"",Feuil1!M242)</f>
        <v/>
      </c>
      <c r="AK237" s="88" t="str">
        <f ca="1">IF(C237&gt;(NOW()-1),"",Feuil1!N242)</f>
        <v/>
      </c>
      <c r="AL237" s="88">
        <f ca="1">IF(F237&gt;(NOW()-1),"",Feuil1!O242)</f>
        <v>0</v>
      </c>
      <c r="AM237" s="88">
        <f ca="1">IF(I237&gt;(NOW()-1),"",Feuil1!P242)</f>
        <v>0</v>
      </c>
      <c r="AN237" s="89">
        <f ca="1">IF(L237&gt;(NOW()-1),"",Feuil1!Q242)</f>
        <v>0</v>
      </c>
      <c r="AO237" s="90" t="str">
        <f t="shared" si="60"/>
        <v/>
      </c>
      <c r="AP237" s="91" t="str">
        <f t="shared" si="61"/>
        <v/>
      </c>
      <c r="AQ237" s="92" t="str">
        <f ca="1">IF(C237="","",Feuil1!S242)</f>
        <v/>
      </c>
      <c r="AR237" s="92">
        <f>IF(F237="","",Feuil1!T242)</f>
        <v>0</v>
      </c>
      <c r="AS237" s="93">
        <v>13790</v>
      </c>
      <c r="AT237" s="88">
        <f>+AVERAGE($AS$5:AS237)</f>
        <v>15141.909871244636</v>
      </c>
    </row>
    <row r="238" spans="1:46" s="6" customFormat="1" ht="12.75">
      <c r="A238" s="94">
        <f>IF(Feuil1!A243="","",Feuil1!A243)</f>
        <v>45160</v>
      </c>
      <c r="B238" s="87">
        <f>Feuil1!BA243</f>
        <v>0</v>
      </c>
      <c r="C238" s="88" t="str">
        <f ca="1">IF(A238&gt;(NOW()-1),"",Feuil1!B243)</f>
        <v/>
      </c>
      <c r="D238" s="95">
        <f t="shared" ca="1" si="50"/>
        <v>0</v>
      </c>
      <c r="E238" s="87">
        <f>Feuil1!BB243</f>
        <v>0</v>
      </c>
      <c r="F238" s="88" t="str">
        <f ca="1">IF(C238&gt;(NOW()-1),"",Feuil1!C243)</f>
        <v/>
      </c>
      <c r="G238" s="95">
        <f t="shared" ca="1" si="51"/>
        <v>0</v>
      </c>
      <c r="H238" s="87">
        <f>Feuil1!AZ243</f>
        <v>0</v>
      </c>
      <c r="I238" s="88" t="str">
        <f ca="1">IF(F238&gt;(NOW()-1),"",Feuil1!D243)</f>
        <v/>
      </c>
      <c r="J238" s="95">
        <f t="shared" ca="1" si="52"/>
        <v>0</v>
      </c>
      <c r="K238" s="87">
        <f>Feuil1!BL243</f>
        <v>0</v>
      </c>
      <c r="L238" s="88" t="str">
        <f ca="1">IF(I238&gt;(NOW()-1),"",Feuil1!E243)</f>
        <v/>
      </c>
      <c r="M238" s="95">
        <f t="shared" ca="1" si="53"/>
        <v>0</v>
      </c>
      <c r="N238" s="87">
        <f>Feuil1!BM243</f>
        <v>0</v>
      </c>
      <c r="O238" s="88" t="str">
        <f ca="1">IF(L238&gt;(NOW()-1),"",Feuil1!F243)</f>
        <v/>
      </c>
      <c r="P238" s="95">
        <f t="shared" ca="1" si="54"/>
        <v>0</v>
      </c>
      <c r="Q238" s="87">
        <f>Feuil1!BE243</f>
        <v>0</v>
      </c>
      <c r="R238" s="88">
        <f>Feuil1!BG243</f>
        <v>0</v>
      </c>
      <c r="S238" s="88" t="str">
        <f ca="1">IF(O238&gt;(NOW()-1),"",Feuil1!G243)</f>
        <v/>
      </c>
      <c r="T238" s="96">
        <f t="shared" ca="1" si="55"/>
        <v>0</v>
      </c>
      <c r="U238" s="87">
        <f>Feuil1!BC243</f>
        <v>0</v>
      </c>
      <c r="V238" s="88" t="str">
        <f ca="1">IF(S238&gt;(NOW()-1),"",Feuil1!H243)</f>
        <v/>
      </c>
      <c r="W238" s="95">
        <f t="shared" ca="1" si="56"/>
        <v>0</v>
      </c>
      <c r="X238" s="87">
        <f>Feuil1!BK243</f>
        <v>0</v>
      </c>
      <c r="Y238" s="88" t="str">
        <f ca="1">IF(V238&gt;(NOW()-1),"",Feuil1!I243)</f>
        <v/>
      </c>
      <c r="Z238" s="95">
        <f t="shared" ca="1" si="57"/>
        <v>0</v>
      </c>
      <c r="AA238" s="87">
        <f>Feuil1!BJ243</f>
        <v>0</v>
      </c>
      <c r="AB238" s="88" t="str">
        <f ca="1">IF(Y238&gt;(NOW()-1),"",Feuil1!J243)</f>
        <v/>
      </c>
      <c r="AC238" s="95">
        <f t="shared" ca="1" si="58"/>
        <v>0</v>
      </c>
      <c r="AD238" s="87">
        <f>Feuil1!BI243</f>
        <v>0</v>
      </c>
      <c r="AE238" s="88" t="str">
        <f ca="1">IF(AB238&gt;(NOW()-1),"",Feuil1!K243)</f>
        <v/>
      </c>
      <c r="AF238" s="95">
        <f t="shared" ca="1" si="59"/>
        <v>0</v>
      </c>
      <c r="AG238" s="91" t="str">
        <f t="shared" ca="1" si="62"/>
        <v/>
      </c>
      <c r="AH238" s="85" t="str">
        <f>IF(Feuil1!L243=0,"",Feuil1!L243)</f>
        <v/>
      </c>
      <c r="AI238" s="97" t="e">
        <f t="shared" ca="1" si="49"/>
        <v>#VALUE!</v>
      </c>
      <c r="AJ238" s="87" t="str">
        <f ca="1">IF(A238&gt;(NOW()-1),"",Feuil1!M243)</f>
        <v/>
      </c>
      <c r="AK238" s="88" t="str">
        <f ca="1">IF(C238&gt;(NOW()-1),"",Feuil1!N243)</f>
        <v/>
      </c>
      <c r="AL238" s="88" t="str">
        <f ca="1">IF(F238&gt;(NOW()-1),"",Feuil1!O243)</f>
        <v/>
      </c>
      <c r="AM238" s="88" t="str">
        <f ca="1">IF(I238&gt;(NOW()-1),"",Feuil1!P243)</f>
        <v/>
      </c>
      <c r="AN238" s="89" t="str">
        <f ca="1">IF(L238&gt;(NOW()-1),"",Feuil1!Q243)</f>
        <v/>
      </c>
      <c r="AO238" s="90" t="str">
        <f t="shared" si="60"/>
        <v/>
      </c>
      <c r="AP238" s="91" t="str">
        <f t="shared" si="61"/>
        <v/>
      </c>
      <c r="AQ238" s="92" t="str">
        <f ca="1">IF(C238="","",Feuil1!S243)</f>
        <v/>
      </c>
      <c r="AR238" s="92" t="str">
        <f ca="1">IF(F238="","",Feuil1!T243)</f>
        <v/>
      </c>
      <c r="AS238" s="93">
        <v>14540</v>
      </c>
      <c r="AT238" s="88">
        <f>+AVERAGE($AS$5:AS238)</f>
        <v>15139.337606837607</v>
      </c>
    </row>
    <row r="239" spans="1:46" s="6" customFormat="1" ht="12.75">
      <c r="A239" s="94">
        <f>IF(Feuil1!A244="","",Feuil1!A244)</f>
        <v>45161</v>
      </c>
      <c r="B239" s="87">
        <f>Feuil1!BA244</f>
        <v>0</v>
      </c>
      <c r="C239" s="88" t="str">
        <f ca="1">IF(A239&gt;(NOW()-1),"",Feuil1!B244)</f>
        <v/>
      </c>
      <c r="D239" s="95">
        <f t="shared" ca="1" si="50"/>
        <v>0</v>
      </c>
      <c r="E239" s="87">
        <f>Feuil1!BB244</f>
        <v>0</v>
      </c>
      <c r="F239" s="88" t="str">
        <f ca="1">IF(C239&gt;(NOW()-1),"",Feuil1!C244)</f>
        <v/>
      </c>
      <c r="G239" s="95">
        <f t="shared" ca="1" si="51"/>
        <v>0</v>
      </c>
      <c r="H239" s="87">
        <f>Feuil1!AZ244</f>
        <v>0</v>
      </c>
      <c r="I239" s="88" t="str">
        <f ca="1">IF(F239&gt;(NOW()-1),"",Feuil1!D244)</f>
        <v/>
      </c>
      <c r="J239" s="95">
        <f t="shared" ca="1" si="52"/>
        <v>0</v>
      </c>
      <c r="K239" s="87">
        <f>Feuil1!BL244</f>
        <v>0</v>
      </c>
      <c r="L239" s="88" t="str">
        <f ca="1">IF(I239&gt;(NOW()-1),"",Feuil1!E244)</f>
        <v/>
      </c>
      <c r="M239" s="95">
        <f t="shared" ca="1" si="53"/>
        <v>0</v>
      </c>
      <c r="N239" s="87">
        <f>Feuil1!BM244</f>
        <v>0</v>
      </c>
      <c r="O239" s="88" t="str">
        <f ca="1">IF(L239&gt;(NOW()-1),"",Feuil1!F244)</f>
        <v/>
      </c>
      <c r="P239" s="95">
        <f t="shared" ca="1" si="54"/>
        <v>0</v>
      </c>
      <c r="Q239" s="87">
        <f>Feuil1!BE244</f>
        <v>0</v>
      </c>
      <c r="R239" s="88">
        <f>Feuil1!BG244</f>
        <v>0</v>
      </c>
      <c r="S239" s="88" t="str">
        <f ca="1">IF(O239&gt;(NOW()-1),"",Feuil1!G244)</f>
        <v/>
      </c>
      <c r="T239" s="96">
        <f t="shared" ca="1" si="55"/>
        <v>0</v>
      </c>
      <c r="U239" s="87">
        <f>Feuil1!BC244</f>
        <v>0</v>
      </c>
      <c r="V239" s="88" t="str">
        <f ca="1">IF(S239&gt;(NOW()-1),"",Feuil1!H244)</f>
        <v/>
      </c>
      <c r="W239" s="95">
        <f t="shared" ca="1" si="56"/>
        <v>0</v>
      </c>
      <c r="X239" s="87">
        <f>Feuil1!BK244</f>
        <v>0</v>
      </c>
      <c r="Y239" s="88" t="str">
        <f ca="1">IF(V239&gt;(NOW()-1),"",Feuil1!I244)</f>
        <v/>
      </c>
      <c r="Z239" s="95">
        <f t="shared" ca="1" si="57"/>
        <v>0</v>
      </c>
      <c r="AA239" s="87">
        <f>Feuil1!BJ244</f>
        <v>0</v>
      </c>
      <c r="AB239" s="88" t="str">
        <f ca="1">IF(Y239&gt;(NOW()-1),"",Feuil1!J244)</f>
        <v/>
      </c>
      <c r="AC239" s="95">
        <f t="shared" ca="1" si="58"/>
        <v>0</v>
      </c>
      <c r="AD239" s="87">
        <f>Feuil1!BI244</f>
        <v>0</v>
      </c>
      <c r="AE239" s="88" t="str">
        <f ca="1">IF(AB239&gt;(NOW()-1),"",Feuil1!K244)</f>
        <v/>
      </c>
      <c r="AF239" s="95">
        <f t="shared" ca="1" si="59"/>
        <v>0</v>
      </c>
      <c r="AG239" s="91" t="str">
        <f t="shared" ca="1" si="62"/>
        <v/>
      </c>
      <c r="AH239" s="85" t="str">
        <f>IF(Feuil1!L244=0,"",Feuil1!L244)</f>
        <v/>
      </c>
      <c r="AI239" s="97" t="e">
        <f t="shared" ca="1" si="49"/>
        <v>#VALUE!</v>
      </c>
      <c r="AJ239" s="87" t="str">
        <f ca="1">IF(A239&gt;(NOW()-1),"",Feuil1!M244)</f>
        <v/>
      </c>
      <c r="AK239" s="88" t="str">
        <f ca="1">IF(C239&gt;(NOW()-1),"",Feuil1!N244)</f>
        <v/>
      </c>
      <c r="AL239" s="88" t="str">
        <f ca="1">IF(F239&gt;(NOW()-1),"",Feuil1!O244)</f>
        <v/>
      </c>
      <c r="AM239" s="88" t="str">
        <f ca="1">IF(I239&gt;(NOW()-1),"",Feuil1!P244)</f>
        <v/>
      </c>
      <c r="AN239" s="89" t="str">
        <f ca="1">IF(L239&gt;(NOW()-1),"",Feuil1!Q244)</f>
        <v/>
      </c>
      <c r="AO239" s="90" t="str">
        <f t="shared" si="60"/>
        <v/>
      </c>
      <c r="AP239" s="91" t="str">
        <f t="shared" si="61"/>
        <v/>
      </c>
      <c r="AQ239" s="92" t="str">
        <f ca="1">IF(C239="","",Feuil1!S244)</f>
        <v/>
      </c>
      <c r="AR239" s="92" t="str">
        <f ca="1">IF(F239="","",Feuil1!T244)</f>
        <v/>
      </c>
      <c r="AS239" s="93">
        <v>14050</v>
      </c>
      <c r="AT239" s="88">
        <f>+AVERAGE($AS$5:AS239)</f>
        <v>15134.702127659575</v>
      </c>
    </row>
    <row r="240" spans="1:46" s="6" customFormat="1" ht="12.75">
      <c r="A240" s="94">
        <f>IF(Feuil1!A245="","",Feuil1!A245)</f>
        <v>45162</v>
      </c>
      <c r="B240" s="87">
        <f>Feuil1!BA245</f>
        <v>0</v>
      </c>
      <c r="C240" s="88" t="str">
        <f ca="1">IF(A240&gt;(NOW()-1),"",Feuil1!B245)</f>
        <v/>
      </c>
      <c r="D240" s="95">
        <f t="shared" ca="1" si="50"/>
        <v>0</v>
      </c>
      <c r="E240" s="87">
        <f>Feuil1!BB245</f>
        <v>0</v>
      </c>
      <c r="F240" s="88" t="str">
        <f ca="1">IF(C240&gt;(NOW()-1),"",Feuil1!C245)</f>
        <v/>
      </c>
      <c r="G240" s="95">
        <f t="shared" ca="1" si="51"/>
        <v>0</v>
      </c>
      <c r="H240" s="87">
        <f>Feuil1!AZ245</f>
        <v>0</v>
      </c>
      <c r="I240" s="88" t="str">
        <f ca="1">IF(F240&gt;(NOW()-1),"",Feuil1!D245)</f>
        <v/>
      </c>
      <c r="J240" s="95">
        <f t="shared" ca="1" si="52"/>
        <v>0</v>
      </c>
      <c r="K240" s="87">
        <f>Feuil1!BL245</f>
        <v>0</v>
      </c>
      <c r="L240" s="88" t="str">
        <f ca="1">IF(I240&gt;(NOW()-1),"",Feuil1!E245)</f>
        <v/>
      </c>
      <c r="M240" s="95">
        <f t="shared" ca="1" si="53"/>
        <v>0</v>
      </c>
      <c r="N240" s="87">
        <f>Feuil1!BM245</f>
        <v>0</v>
      </c>
      <c r="O240" s="88" t="str">
        <f ca="1">IF(L240&gt;(NOW()-1),"",Feuil1!F245)</f>
        <v/>
      </c>
      <c r="P240" s="95">
        <f t="shared" ca="1" si="54"/>
        <v>0</v>
      </c>
      <c r="Q240" s="87">
        <f>Feuil1!BE245</f>
        <v>0</v>
      </c>
      <c r="R240" s="88">
        <f>Feuil1!BG245</f>
        <v>0</v>
      </c>
      <c r="S240" s="88" t="str">
        <f ca="1">IF(O240&gt;(NOW()-1),"",Feuil1!G245)</f>
        <v/>
      </c>
      <c r="T240" s="96">
        <f t="shared" ca="1" si="55"/>
        <v>0</v>
      </c>
      <c r="U240" s="87">
        <f>Feuil1!BC245</f>
        <v>0</v>
      </c>
      <c r="V240" s="88" t="str">
        <f ca="1">IF(S240&gt;(NOW()-1),"",Feuil1!H245)</f>
        <v/>
      </c>
      <c r="W240" s="95">
        <f t="shared" ca="1" si="56"/>
        <v>0</v>
      </c>
      <c r="X240" s="87">
        <f>Feuil1!BK245</f>
        <v>0</v>
      </c>
      <c r="Y240" s="88" t="str">
        <f ca="1">IF(V240&gt;(NOW()-1),"",Feuil1!I245)</f>
        <v/>
      </c>
      <c r="Z240" s="95">
        <f t="shared" ca="1" si="57"/>
        <v>0</v>
      </c>
      <c r="AA240" s="87">
        <f>Feuil1!BJ245</f>
        <v>0</v>
      </c>
      <c r="AB240" s="88" t="str">
        <f ca="1">IF(Y240&gt;(NOW()-1),"",Feuil1!J245)</f>
        <v/>
      </c>
      <c r="AC240" s="95">
        <f t="shared" ca="1" si="58"/>
        <v>0</v>
      </c>
      <c r="AD240" s="87">
        <f>Feuil1!BI245</f>
        <v>0</v>
      </c>
      <c r="AE240" s="88" t="str">
        <f ca="1">IF(AB240&gt;(NOW()-1),"",Feuil1!K245)</f>
        <v/>
      </c>
      <c r="AF240" s="95">
        <f t="shared" ca="1" si="59"/>
        <v>0</v>
      </c>
      <c r="AG240" s="91" t="str">
        <f t="shared" ca="1" si="62"/>
        <v/>
      </c>
      <c r="AH240" s="85" t="str">
        <f>IF(Feuil1!L245=0,"",Feuil1!L245)</f>
        <v/>
      </c>
      <c r="AI240" s="97" t="e">
        <f t="shared" ca="1" si="49"/>
        <v>#VALUE!</v>
      </c>
      <c r="AJ240" s="87" t="str">
        <f ca="1">IF(A240&gt;(NOW()-1),"",Feuil1!M245)</f>
        <v/>
      </c>
      <c r="AK240" s="88" t="str">
        <f ca="1">IF(C240&gt;(NOW()-1),"",Feuil1!N245)</f>
        <v/>
      </c>
      <c r="AL240" s="88" t="str">
        <f ca="1">IF(F240&gt;(NOW()-1),"",Feuil1!O245)</f>
        <v/>
      </c>
      <c r="AM240" s="88" t="str">
        <f ca="1">IF(I240&gt;(NOW()-1),"",Feuil1!P245)</f>
        <v/>
      </c>
      <c r="AN240" s="89" t="str">
        <f ca="1">IF(L240&gt;(NOW()-1),"",Feuil1!Q245)</f>
        <v/>
      </c>
      <c r="AO240" s="90" t="str">
        <f t="shared" si="60"/>
        <v/>
      </c>
      <c r="AP240" s="91" t="str">
        <f t="shared" si="61"/>
        <v/>
      </c>
      <c r="AQ240" s="92" t="str">
        <f ca="1">IF(C240="","",Feuil1!S245)</f>
        <v/>
      </c>
      <c r="AR240" s="92" t="str">
        <f ca="1">IF(F240="","",Feuil1!T245)</f>
        <v/>
      </c>
      <c r="AS240" s="93">
        <v>16250</v>
      </c>
      <c r="AT240" s="88">
        <f>+AVERAGE($AS$5:AS240)</f>
        <v>15139.427966101695</v>
      </c>
    </row>
    <row r="241" spans="1:46" s="6" customFormat="1" ht="12.75">
      <c r="A241" s="94">
        <f>IF(Feuil1!A246="","",Feuil1!A246)</f>
        <v>45163</v>
      </c>
      <c r="B241" s="87">
        <f>Feuil1!BA246</f>
        <v>0</v>
      </c>
      <c r="C241" s="88" t="str">
        <f ca="1">IF(A241&gt;(NOW()-1),"",Feuil1!B246)</f>
        <v/>
      </c>
      <c r="D241" s="95">
        <f t="shared" ca="1" si="50"/>
        <v>0</v>
      </c>
      <c r="E241" s="87">
        <f>Feuil1!BB246</f>
        <v>0</v>
      </c>
      <c r="F241" s="88" t="str">
        <f ca="1">IF(C241&gt;(NOW()-1),"",Feuil1!C246)</f>
        <v/>
      </c>
      <c r="G241" s="95">
        <f t="shared" ca="1" si="51"/>
        <v>0</v>
      </c>
      <c r="H241" s="87">
        <f>Feuil1!AZ246</f>
        <v>0</v>
      </c>
      <c r="I241" s="88" t="str">
        <f ca="1">IF(F241&gt;(NOW()-1),"",Feuil1!D246)</f>
        <v/>
      </c>
      <c r="J241" s="95">
        <f t="shared" ca="1" si="52"/>
        <v>0</v>
      </c>
      <c r="K241" s="87">
        <f>Feuil1!BL246</f>
        <v>0</v>
      </c>
      <c r="L241" s="88" t="str">
        <f ca="1">IF(I241&gt;(NOW()-1),"",Feuil1!E246)</f>
        <v/>
      </c>
      <c r="M241" s="95">
        <f t="shared" ca="1" si="53"/>
        <v>0</v>
      </c>
      <c r="N241" s="87">
        <f>Feuil1!BM246</f>
        <v>0</v>
      </c>
      <c r="O241" s="88" t="str">
        <f ca="1">IF(L241&gt;(NOW()-1),"",Feuil1!F246)</f>
        <v/>
      </c>
      <c r="P241" s="95">
        <f t="shared" ca="1" si="54"/>
        <v>0</v>
      </c>
      <c r="Q241" s="87">
        <f>Feuil1!BE246</f>
        <v>0</v>
      </c>
      <c r="R241" s="88">
        <f>Feuil1!BG246</f>
        <v>0</v>
      </c>
      <c r="S241" s="88" t="str">
        <f ca="1">IF(O241&gt;(NOW()-1),"",Feuil1!G246)</f>
        <v/>
      </c>
      <c r="T241" s="96">
        <f t="shared" ca="1" si="55"/>
        <v>0</v>
      </c>
      <c r="U241" s="87">
        <f>Feuil1!BC246</f>
        <v>0</v>
      </c>
      <c r="V241" s="88" t="str">
        <f ca="1">IF(S241&gt;(NOW()-1),"",Feuil1!H246)</f>
        <v/>
      </c>
      <c r="W241" s="95">
        <f t="shared" ca="1" si="56"/>
        <v>0</v>
      </c>
      <c r="X241" s="87">
        <f>Feuil1!BK246</f>
        <v>0</v>
      </c>
      <c r="Y241" s="88" t="str">
        <f ca="1">IF(V241&gt;(NOW()-1),"",Feuil1!I246)</f>
        <v/>
      </c>
      <c r="Z241" s="95">
        <f t="shared" ca="1" si="57"/>
        <v>0</v>
      </c>
      <c r="AA241" s="87">
        <f>Feuil1!BJ246</f>
        <v>0</v>
      </c>
      <c r="AB241" s="88" t="str">
        <f ca="1">IF(Y241&gt;(NOW()-1),"",Feuil1!J246)</f>
        <v/>
      </c>
      <c r="AC241" s="95">
        <f t="shared" ca="1" si="58"/>
        <v>0</v>
      </c>
      <c r="AD241" s="87">
        <f>Feuil1!BI246</f>
        <v>0</v>
      </c>
      <c r="AE241" s="88" t="str">
        <f ca="1">IF(AB241&gt;(NOW()-1),"",Feuil1!K246)</f>
        <v/>
      </c>
      <c r="AF241" s="95">
        <f t="shared" ca="1" si="59"/>
        <v>0</v>
      </c>
      <c r="AG241" s="91" t="str">
        <f t="shared" ca="1" si="62"/>
        <v/>
      </c>
      <c r="AH241" s="85" t="str">
        <f>IF(Feuil1!L246=0,"",Feuil1!L246)</f>
        <v/>
      </c>
      <c r="AI241" s="97" t="e">
        <f t="shared" ca="1" si="49"/>
        <v>#VALUE!</v>
      </c>
      <c r="AJ241" s="87" t="str">
        <f ca="1">IF(A241&gt;(NOW()-1),"",Feuil1!M246)</f>
        <v/>
      </c>
      <c r="AK241" s="88" t="str">
        <f ca="1">IF(C241&gt;(NOW()-1),"",Feuil1!N246)</f>
        <v/>
      </c>
      <c r="AL241" s="88" t="str">
        <f ca="1">IF(F241&gt;(NOW()-1),"",Feuil1!O246)</f>
        <v/>
      </c>
      <c r="AM241" s="88" t="str">
        <f ca="1">IF(I241&gt;(NOW()-1),"",Feuil1!P246)</f>
        <v/>
      </c>
      <c r="AN241" s="89" t="str">
        <f ca="1">IF(L241&gt;(NOW()-1),"",Feuil1!Q246)</f>
        <v/>
      </c>
      <c r="AO241" s="90" t="str">
        <f t="shared" si="60"/>
        <v/>
      </c>
      <c r="AP241" s="91" t="str">
        <f t="shared" si="61"/>
        <v/>
      </c>
      <c r="AQ241" s="92" t="str">
        <f ca="1">IF(C241="","",Feuil1!S246)</f>
        <v/>
      </c>
      <c r="AR241" s="92" t="str">
        <f ca="1">IF(F241="","",Feuil1!T246)</f>
        <v/>
      </c>
      <c r="AS241" s="93">
        <v>14750</v>
      </c>
      <c r="AT241" s="88">
        <f>+AVERAGE($AS$5:AS241)</f>
        <v>15137.784810126583</v>
      </c>
    </row>
    <row r="242" spans="1:46" s="6" customFormat="1" ht="12.75">
      <c r="A242" s="94">
        <f>IF(Feuil1!A247="","",Feuil1!A247)</f>
        <v>45164</v>
      </c>
      <c r="B242" s="87">
        <f>Feuil1!BA247</f>
        <v>0</v>
      </c>
      <c r="C242" s="88" t="str">
        <f ca="1">IF(A242&gt;(NOW()-1),"",Feuil1!B247)</f>
        <v/>
      </c>
      <c r="D242" s="95">
        <f t="shared" ca="1" si="50"/>
        <v>0</v>
      </c>
      <c r="E242" s="87">
        <f>Feuil1!BB247</f>
        <v>0</v>
      </c>
      <c r="F242" s="88" t="str">
        <f ca="1">IF(C242&gt;(NOW()-1),"",Feuil1!C247)</f>
        <v/>
      </c>
      <c r="G242" s="95">
        <f t="shared" ca="1" si="51"/>
        <v>0</v>
      </c>
      <c r="H242" s="87">
        <f>Feuil1!AZ247</f>
        <v>0</v>
      </c>
      <c r="I242" s="88" t="str">
        <f ca="1">IF(F242&gt;(NOW()-1),"",Feuil1!D247)</f>
        <v/>
      </c>
      <c r="J242" s="95">
        <f t="shared" ca="1" si="52"/>
        <v>0</v>
      </c>
      <c r="K242" s="87">
        <f>Feuil1!BL247</f>
        <v>0</v>
      </c>
      <c r="L242" s="88" t="str">
        <f ca="1">IF(I242&gt;(NOW()-1),"",Feuil1!E247)</f>
        <v/>
      </c>
      <c r="M242" s="95">
        <f t="shared" ca="1" si="53"/>
        <v>0</v>
      </c>
      <c r="N242" s="87">
        <f>Feuil1!BM247</f>
        <v>0</v>
      </c>
      <c r="O242" s="88" t="str">
        <f ca="1">IF(L242&gt;(NOW()-1),"",Feuil1!F247)</f>
        <v/>
      </c>
      <c r="P242" s="95">
        <f t="shared" ca="1" si="54"/>
        <v>0</v>
      </c>
      <c r="Q242" s="87">
        <f>Feuil1!BE247</f>
        <v>0</v>
      </c>
      <c r="R242" s="88">
        <f>Feuil1!BG247</f>
        <v>0</v>
      </c>
      <c r="S242" s="88" t="str">
        <f ca="1">IF(O242&gt;(NOW()-1),"",Feuil1!G247)</f>
        <v/>
      </c>
      <c r="T242" s="96">
        <f t="shared" ca="1" si="55"/>
        <v>0</v>
      </c>
      <c r="U242" s="87">
        <f>Feuil1!BC247</f>
        <v>0</v>
      </c>
      <c r="V242" s="88" t="str">
        <f ca="1">IF(S242&gt;(NOW()-1),"",Feuil1!H247)</f>
        <v/>
      </c>
      <c r="W242" s="95">
        <f t="shared" ca="1" si="56"/>
        <v>0</v>
      </c>
      <c r="X242" s="87">
        <f>Feuil1!BK247</f>
        <v>0</v>
      </c>
      <c r="Y242" s="88" t="str">
        <f ca="1">IF(V242&gt;(NOW()-1),"",Feuil1!I247)</f>
        <v/>
      </c>
      <c r="Z242" s="95">
        <f t="shared" ca="1" si="57"/>
        <v>0</v>
      </c>
      <c r="AA242" s="87">
        <f>Feuil1!BJ247</f>
        <v>0</v>
      </c>
      <c r="AB242" s="88" t="str">
        <f ca="1">IF(Y242&gt;(NOW()-1),"",Feuil1!J247)</f>
        <v/>
      </c>
      <c r="AC242" s="95">
        <f t="shared" ca="1" si="58"/>
        <v>0</v>
      </c>
      <c r="AD242" s="87">
        <f>Feuil1!BI247</f>
        <v>0</v>
      </c>
      <c r="AE242" s="88" t="str">
        <f ca="1">IF(AB242&gt;(NOW()-1),"",Feuil1!K247)</f>
        <v/>
      </c>
      <c r="AF242" s="95">
        <f t="shared" ca="1" si="59"/>
        <v>0</v>
      </c>
      <c r="AG242" s="91" t="str">
        <f t="shared" ca="1" si="62"/>
        <v/>
      </c>
      <c r="AH242" s="85" t="str">
        <f>IF(Feuil1!L247=0,"",Feuil1!L247)</f>
        <v/>
      </c>
      <c r="AI242" s="97" t="e">
        <f t="shared" ca="1" si="49"/>
        <v>#VALUE!</v>
      </c>
      <c r="AJ242" s="87" t="str">
        <f ca="1">IF(A242&gt;(NOW()-1),"",Feuil1!M247)</f>
        <v/>
      </c>
      <c r="AK242" s="88" t="str">
        <f ca="1">IF(C242&gt;(NOW()-1),"",Feuil1!N247)</f>
        <v/>
      </c>
      <c r="AL242" s="88" t="str">
        <f ca="1">IF(F242&gt;(NOW()-1),"",Feuil1!O247)</f>
        <v/>
      </c>
      <c r="AM242" s="88" t="str">
        <f ca="1">IF(I242&gt;(NOW()-1),"",Feuil1!P247)</f>
        <v/>
      </c>
      <c r="AN242" s="89" t="str">
        <f ca="1">IF(L242&gt;(NOW()-1),"",Feuil1!Q247)</f>
        <v/>
      </c>
      <c r="AO242" s="90" t="str">
        <f t="shared" si="60"/>
        <v/>
      </c>
      <c r="AP242" s="91" t="str">
        <f t="shared" si="61"/>
        <v/>
      </c>
      <c r="AQ242" s="92" t="str">
        <f ca="1">IF(C242="","",Feuil1!S247)</f>
        <v/>
      </c>
      <c r="AR242" s="92" t="str">
        <f ca="1">IF(F242="","",Feuil1!T247)</f>
        <v/>
      </c>
      <c r="AS242" s="93">
        <v>14660</v>
      </c>
      <c r="AT242" s="88">
        <f>+AVERAGE($AS$5:AS242)</f>
        <v>15135.77731092437</v>
      </c>
    </row>
    <row r="243" spans="1:46" s="6" customFormat="1" ht="12.75">
      <c r="A243" s="94">
        <f>IF(Feuil1!A248="","",Feuil1!A248)</f>
        <v>45165</v>
      </c>
      <c r="B243" s="87">
        <f>Feuil1!BA248</f>
        <v>0</v>
      </c>
      <c r="C243" s="88" t="str">
        <f ca="1">IF(A243&gt;(NOW()-1),"",Feuil1!B248)</f>
        <v/>
      </c>
      <c r="D243" s="95">
        <f t="shared" ca="1" si="50"/>
        <v>0</v>
      </c>
      <c r="E243" s="87">
        <f>Feuil1!BB248</f>
        <v>0</v>
      </c>
      <c r="F243" s="88" t="str">
        <f ca="1">IF(C243&gt;(NOW()-1),"",Feuil1!C248)</f>
        <v/>
      </c>
      <c r="G243" s="95">
        <f t="shared" ca="1" si="51"/>
        <v>0</v>
      </c>
      <c r="H243" s="87">
        <f>Feuil1!AZ248</f>
        <v>0</v>
      </c>
      <c r="I243" s="88" t="str">
        <f ca="1">IF(F243&gt;(NOW()-1),"",Feuil1!D248)</f>
        <v/>
      </c>
      <c r="J243" s="95">
        <f t="shared" ca="1" si="52"/>
        <v>0</v>
      </c>
      <c r="K243" s="87">
        <f>Feuil1!BL248</f>
        <v>0</v>
      </c>
      <c r="L243" s="88" t="str">
        <f ca="1">IF(I243&gt;(NOW()-1),"",Feuil1!E248)</f>
        <v/>
      </c>
      <c r="M243" s="95">
        <f t="shared" ca="1" si="53"/>
        <v>0</v>
      </c>
      <c r="N243" s="87">
        <f>Feuil1!BM248</f>
        <v>0</v>
      </c>
      <c r="O243" s="88" t="str">
        <f ca="1">IF(L243&gt;(NOW()-1),"",Feuil1!F248)</f>
        <v/>
      </c>
      <c r="P243" s="95">
        <f t="shared" ca="1" si="54"/>
        <v>0</v>
      </c>
      <c r="Q243" s="87">
        <f>Feuil1!BE248</f>
        <v>0</v>
      </c>
      <c r="R243" s="88">
        <f>Feuil1!BG248</f>
        <v>0</v>
      </c>
      <c r="S243" s="88" t="str">
        <f ca="1">IF(O243&gt;(NOW()-1),"",Feuil1!G248)</f>
        <v/>
      </c>
      <c r="T243" s="96">
        <f t="shared" ca="1" si="55"/>
        <v>0</v>
      </c>
      <c r="U243" s="87">
        <f>Feuil1!BC248</f>
        <v>0</v>
      </c>
      <c r="V243" s="88" t="str">
        <f ca="1">IF(S243&gt;(NOW()-1),"",Feuil1!H248)</f>
        <v/>
      </c>
      <c r="W243" s="95">
        <f t="shared" ca="1" si="56"/>
        <v>0</v>
      </c>
      <c r="X243" s="87">
        <f>Feuil1!BK248</f>
        <v>0</v>
      </c>
      <c r="Y243" s="88" t="str">
        <f ca="1">IF(V243&gt;(NOW()-1),"",Feuil1!I248)</f>
        <v/>
      </c>
      <c r="Z243" s="95">
        <f t="shared" ca="1" si="57"/>
        <v>0</v>
      </c>
      <c r="AA243" s="87">
        <f>Feuil1!BJ248</f>
        <v>0</v>
      </c>
      <c r="AB243" s="88" t="str">
        <f ca="1">IF(Y243&gt;(NOW()-1),"",Feuil1!J248)</f>
        <v/>
      </c>
      <c r="AC243" s="95">
        <f t="shared" ca="1" si="58"/>
        <v>0</v>
      </c>
      <c r="AD243" s="87">
        <f>Feuil1!BI248</f>
        <v>0</v>
      </c>
      <c r="AE243" s="88" t="str">
        <f ca="1">IF(AB243&gt;(NOW()-1),"",Feuil1!K248)</f>
        <v/>
      </c>
      <c r="AF243" s="95">
        <f t="shared" ca="1" si="59"/>
        <v>0</v>
      </c>
      <c r="AG243" s="91" t="str">
        <f t="shared" ca="1" si="62"/>
        <v/>
      </c>
      <c r="AH243" s="85" t="str">
        <f>IF(Feuil1!L248=0,"",Feuil1!L248)</f>
        <v/>
      </c>
      <c r="AI243" s="97" t="e">
        <f t="shared" ca="1" si="49"/>
        <v>#VALUE!</v>
      </c>
      <c r="AJ243" s="87" t="str">
        <f ca="1">IF(A243&gt;(NOW()-1),"",Feuil1!M248)</f>
        <v/>
      </c>
      <c r="AK243" s="88" t="str">
        <f ca="1">IF(C243&gt;(NOW()-1),"",Feuil1!N248)</f>
        <v/>
      </c>
      <c r="AL243" s="88" t="str">
        <f ca="1">IF(F243&gt;(NOW()-1),"",Feuil1!O248)</f>
        <v/>
      </c>
      <c r="AM243" s="88" t="str">
        <f ca="1">IF(I243&gt;(NOW()-1),"",Feuil1!P248)</f>
        <v/>
      </c>
      <c r="AN243" s="89" t="str">
        <f ca="1">IF(L243&gt;(NOW()-1),"",Feuil1!Q248)</f>
        <v/>
      </c>
      <c r="AO243" s="90" t="str">
        <f t="shared" si="60"/>
        <v/>
      </c>
      <c r="AP243" s="91" t="str">
        <f t="shared" si="61"/>
        <v/>
      </c>
      <c r="AQ243" s="92" t="str">
        <f ca="1">IF(C243="","",Feuil1!S248)</f>
        <v/>
      </c>
      <c r="AR243" s="92" t="str">
        <f ca="1">IF(F243="","",Feuil1!T248)</f>
        <v/>
      </c>
      <c r="AS243" s="93">
        <v>15180</v>
      </c>
      <c r="AT243" s="88">
        <f>+AVERAGE($AS$5:AS243)</f>
        <v>15135.962343096235</v>
      </c>
    </row>
    <row r="244" spans="1:46" s="6" customFormat="1" ht="12.75">
      <c r="A244" s="94">
        <f>IF(Feuil1!A249="","",Feuil1!A249)</f>
        <v>45166</v>
      </c>
      <c r="B244" s="87">
        <f>Feuil1!BA249</f>
        <v>0</v>
      </c>
      <c r="C244" s="88" t="str">
        <f ca="1">IF(A244&gt;(NOW()-1),"",Feuil1!B249)</f>
        <v/>
      </c>
      <c r="D244" s="95">
        <f t="shared" ca="1" si="50"/>
        <v>0</v>
      </c>
      <c r="E244" s="87">
        <f>Feuil1!BB249</f>
        <v>0</v>
      </c>
      <c r="F244" s="88" t="str">
        <f ca="1">IF(C244&gt;(NOW()-1),"",Feuil1!C249)</f>
        <v/>
      </c>
      <c r="G244" s="95">
        <f t="shared" ca="1" si="51"/>
        <v>0</v>
      </c>
      <c r="H244" s="87">
        <f>Feuil1!AZ249</f>
        <v>0</v>
      </c>
      <c r="I244" s="88" t="str">
        <f ca="1">IF(F244&gt;(NOW()-1),"",Feuil1!D249)</f>
        <v/>
      </c>
      <c r="J244" s="95">
        <f t="shared" ca="1" si="52"/>
        <v>0</v>
      </c>
      <c r="K244" s="87">
        <f>Feuil1!BL249</f>
        <v>0</v>
      </c>
      <c r="L244" s="88" t="str">
        <f ca="1">IF(I244&gt;(NOW()-1),"",Feuil1!E249)</f>
        <v/>
      </c>
      <c r="M244" s="95">
        <f t="shared" ca="1" si="53"/>
        <v>0</v>
      </c>
      <c r="N244" s="87">
        <f>Feuil1!BM249</f>
        <v>0</v>
      </c>
      <c r="O244" s="88" t="str">
        <f ca="1">IF(L244&gt;(NOW()-1),"",Feuil1!F249)</f>
        <v/>
      </c>
      <c r="P244" s="95">
        <f t="shared" ca="1" si="54"/>
        <v>0</v>
      </c>
      <c r="Q244" s="87">
        <f>Feuil1!BE249</f>
        <v>0</v>
      </c>
      <c r="R244" s="88">
        <f>Feuil1!BG249</f>
        <v>0</v>
      </c>
      <c r="S244" s="88" t="str">
        <f ca="1">IF(O244&gt;(NOW()-1),"",Feuil1!G249)</f>
        <v/>
      </c>
      <c r="T244" s="96">
        <f t="shared" ca="1" si="55"/>
        <v>0</v>
      </c>
      <c r="U244" s="87">
        <f>Feuil1!BC249</f>
        <v>0</v>
      </c>
      <c r="V244" s="88" t="str">
        <f ca="1">IF(S244&gt;(NOW()-1),"",Feuil1!H249)</f>
        <v/>
      </c>
      <c r="W244" s="95">
        <f t="shared" ca="1" si="56"/>
        <v>0</v>
      </c>
      <c r="X244" s="87">
        <f>Feuil1!BK249</f>
        <v>0</v>
      </c>
      <c r="Y244" s="88" t="str">
        <f ca="1">IF(V244&gt;(NOW()-1),"",Feuil1!I249)</f>
        <v/>
      </c>
      <c r="Z244" s="95">
        <f t="shared" ca="1" si="57"/>
        <v>0</v>
      </c>
      <c r="AA244" s="87">
        <f>Feuil1!BJ249</f>
        <v>0</v>
      </c>
      <c r="AB244" s="88" t="str">
        <f ca="1">IF(Y244&gt;(NOW()-1),"",Feuil1!J249)</f>
        <v/>
      </c>
      <c r="AC244" s="95">
        <f t="shared" ca="1" si="58"/>
        <v>0</v>
      </c>
      <c r="AD244" s="87">
        <f>Feuil1!BI249</f>
        <v>0</v>
      </c>
      <c r="AE244" s="88" t="str">
        <f ca="1">IF(AB244&gt;(NOW()-1),"",Feuil1!K249)</f>
        <v/>
      </c>
      <c r="AF244" s="95">
        <f t="shared" ca="1" si="59"/>
        <v>0</v>
      </c>
      <c r="AG244" s="91" t="str">
        <f t="shared" ca="1" si="62"/>
        <v/>
      </c>
      <c r="AH244" s="85" t="str">
        <f>IF(Feuil1!L249=0,"",Feuil1!L249)</f>
        <v/>
      </c>
      <c r="AI244" s="97" t="e">
        <f t="shared" ca="1" si="49"/>
        <v>#VALUE!</v>
      </c>
      <c r="AJ244" s="87" t="str">
        <f ca="1">IF(A244&gt;(NOW()-1),"",Feuil1!M249)</f>
        <v/>
      </c>
      <c r="AK244" s="88" t="str">
        <f ca="1">IF(C244&gt;(NOW()-1),"",Feuil1!N249)</f>
        <v/>
      </c>
      <c r="AL244" s="88" t="str">
        <f ca="1">IF(F244&gt;(NOW()-1),"",Feuil1!O249)</f>
        <v/>
      </c>
      <c r="AM244" s="88" t="str">
        <f ca="1">IF(I244&gt;(NOW()-1),"",Feuil1!P249)</f>
        <v/>
      </c>
      <c r="AN244" s="89" t="str">
        <f ca="1">IF(L244&gt;(NOW()-1),"",Feuil1!Q249)</f>
        <v/>
      </c>
      <c r="AO244" s="90" t="str">
        <f t="shared" si="60"/>
        <v/>
      </c>
      <c r="AP244" s="91" t="str">
        <f t="shared" si="61"/>
        <v/>
      </c>
      <c r="AQ244" s="92" t="str">
        <f ca="1">IF(C244="","",Feuil1!S249)</f>
        <v/>
      </c>
      <c r="AR244" s="92" t="str">
        <f ca="1">IF(F244="","",Feuil1!T249)</f>
        <v/>
      </c>
      <c r="AS244" s="93">
        <v>14250</v>
      </c>
      <c r="AT244" s="88">
        <f>+AVERAGE($AS$5:AS244)</f>
        <v>15132.270833333334</v>
      </c>
    </row>
    <row r="245" spans="1:46" s="6" customFormat="1" ht="12.75">
      <c r="A245" s="94">
        <f>IF(Feuil1!A250="","",Feuil1!A250)</f>
        <v>45167</v>
      </c>
      <c r="B245" s="87">
        <f>Feuil1!BA250</f>
        <v>0</v>
      </c>
      <c r="C245" s="88" t="str">
        <f ca="1">IF(A245&gt;(NOW()-1),"",Feuil1!B250)</f>
        <v/>
      </c>
      <c r="D245" s="95">
        <f t="shared" ca="1" si="50"/>
        <v>0</v>
      </c>
      <c r="E245" s="87">
        <f>Feuil1!BB250</f>
        <v>0</v>
      </c>
      <c r="F245" s="88" t="str">
        <f ca="1">IF(C245&gt;(NOW()-1),"",Feuil1!C250)</f>
        <v/>
      </c>
      <c r="G245" s="95">
        <f t="shared" ca="1" si="51"/>
        <v>0</v>
      </c>
      <c r="H245" s="87">
        <f>Feuil1!AZ250</f>
        <v>0</v>
      </c>
      <c r="I245" s="88" t="str">
        <f ca="1">IF(F245&gt;(NOW()-1),"",Feuil1!D250)</f>
        <v/>
      </c>
      <c r="J245" s="95">
        <f t="shared" ca="1" si="52"/>
        <v>0</v>
      </c>
      <c r="K245" s="87">
        <f>Feuil1!BL250</f>
        <v>0</v>
      </c>
      <c r="L245" s="88" t="str">
        <f ca="1">IF(I245&gt;(NOW()-1),"",Feuil1!E250)</f>
        <v/>
      </c>
      <c r="M245" s="95">
        <f t="shared" ca="1" si="53"/>
        <v>0</v>
      </c>
      <c r="N245" s="87">
        <f>Feuil1!BM250</f>
        <v>0</v>
      </c>
      <c r="O245" s="88" t="str">
        <f ca="1">IF(L245&gt;(NOW()-1),"",Feuil1!F250)</f>
        <v/>
      </c>
      <c r="P245" s="95">
        <f t="shared" ca="1" si="54"/>
        <v>0</v>
      </c>
      <c r="Q245" s="87">
        <f>Feuil1!BE250</f>
        <v>0</v>
      </c>
      <c r="R245" s="88">
        <f>Feuil1!BG250</f>
        <v>0</v>
      </c>
      <c r="S245" s="88" t="str">
        <f ca="1">IF(O245&gt;(NOW()-1),"",Feuil1!G250)</f>
        <v/>
      </c>
      <c r="T245" s="96">
        <f t="shared" ca="1" si="55"/>
        <v>0</v>
      </c>
      <c r="U245" s="87">
        <f>Feuil1!BC250</f>
        <v>0</v>
      </c>
      <c r="V245" s="88" t="str">
        <f ca="1">IF(S245&gt;(NOW()-1),"",Feuil1!H250)</f>
        <v/>
      </c>
      <c r="W245" s="95">
        <f t="shared" ca="1" si="56"/>
        <v>0</v>
      </c>
      <c r="X245" s="87">
        <f>Feuil1!BK250</f>
        <v>0</v>
      </c>
      <c r="Y245" s="88" t="str">
        <f ca="1">IF(V245&gt;(NOW()-1),"",Feuil1!I250)</f>
        <v/>
      </c>
      <c r="Z245" s="95">
        <f t="shared" ca="1" si="57"/>
        <v>0</v>
      </c>
      <c r="AA245" s="87">
        <f>Feuil1!BJ250</f>
        <v>0</v>
      </c>
      <c r="AB245" s="88" t="str">
        <f ca="1">IF(Y245&gt;(NOW()-1),"",Feuil1!J250)</f>
        <v/>
      </c>
      <c r="AC245" s="95">
        <f t="shared" ca="1" si="58"/>
        <v>0</v>
      </c>
      <c r="AD245" s="87">
        <f>Feuil1!BI250</f>
        <v>0</v>
      </c>
      <c r="AE245" s="88" t="str">
        <f ca="1">IF(AB245&gt;(NOW()-1),"",Feuil1!K250)</f>
        <v/>
      </c>
      <c r="AF245" s="95">
        <f t="shared" ca="1" si="59"/>
        <v>0</v>
      </c>
      <c r="AG245" s="91" t="str">
        <f t="shared" ca="1" si="62"/>
        <v/>
      </c>
      <c r="AH245" s="85" t="str">
        <f>IF(Feuil1!L250=0,"",Feuil1!L250)</f>
        <v/>
      </c>
      <c r="AI245" s="97" t="e">
        <f t="shared" ca="1" si="49"/>
        <v>#VALUE!</v>
      </c>
      <c r="AJ245" s="87" t="str">
        <f ca="1">IF(A245&gt;(NOW()-1),"",Feuil1!M250)</f>
        <v/>
      </c>
      <c r="AK245" s="88" t="str">
        <f ca="1">IF(C245&gt;(NOW()-1),"",Feuil1!N250)</f>
        <v/>
      </c>
      <c r="AL245" s="88" t="str">
        <f ca="1">IF(F245&gt;(NOW()-1),"",Feuil1!O250)</f>
        <v/>
      </c>
      <c r="AM245" s="88" t="str">
        <f ca="1">IF(I245&gt;(NOW()-1),"",Feuil1!P250)</f>
        <v/>
      </c>
      <c r="AN245" s="89" t="str">
        <f ca="1">IF(L245&gt;(NOW()-1),"",Feuil1!Q250)</f>
        <v/>
      </c>
      <c r="AO245" s="90" t="str">
        <f t="shared" si="60"/>
        <v/>
      </c>
      <c r="AP245" s="91" t="str">
        <f t="shared" si="61"/>
        <v/>
      </c>
      <c r="AQ245" s="92" t="str">
        <f ca="1">IF(C245="","",Feuil1!S250)</f>
        <v/>
      </c>
      <c r="AR245" s="92" t="str">
        <f ca="1">IF(F245="","",Feuil1!T250)</f>
        <v/>
      </c>
      <c r="AS245" s="93">
        <v>14970</v>
      </c>
      <c r="AT245" s="88">
        <f>+AVERAGE($AS$5:AS245)</f>
        <v>15131.597510373444</v>
      </c>
    </row>
    <row r="246" spans="1:46" s="6" customFormat="1" ht="12.75">
      <c r="A246" s="94">
        <f>IF(Feuil1!A251="","",Feuil1!A251)</f>
        <v>45168</v>
      </c>
      <c r="B246" s="87">
        <f>Feuil1!BA251</f>
        <v>0</v>
      </c>
      <c r="C246" s="88" t="str">
        <f ca="1">IF(A246&gt;(NOW()-1),"",Feuil1!B251)</f>
        <v/>
      </c>
      <c r="D246" s="95">
        <f t="shared" ca="1" si="50"/>
        <v>0</v>
      </c>
      <c r="E246" s="87">
        <f>Feuil1!BB251</f>
        <v>0</v>
      </c>
      <c r="F246" s="88" t="str">
        <f ca="1">IF(C246&gt;(NOW()-1),"",Feuil1!C251)</f>
        <v/>
      </c>
      <c r="G246" s="95">
        <f t="shared" ca="1" si="51"/>
        <v>0</v>
      </c>
      <c r="H246" s="87">
        <f>Feuil1!AZ251</f>
        <v>0</v>
      </c>
      <c r="I246" s="88" t="str">
        <f ca="1">IF(F246&gt;(NOW()-1),"",Feuil1!D251)</f>
        <v/>
      </c>
      <c r="J246" s="95">
        <f t="shared" ca="1" si="52"/>
        <v>0</v>
      </c>
      <c r="K246" s="87">
        <f>Feuil1!BL251</f>
        <v>0</v>
      </c>
      <c r="L246" s="88" t="str">
        <f ca="1">IF(I246&gt;(NOW()-1),"",Feuil1!E251)</f>
        <v/>
      </c>
      <c r="M246" s="95">
        <f t="shared" ca="1" si="53"/>
        <v>0</v>
      </c>
      <c r="N246" s="87">
        <f>Feuil1!BM251</f>
        <v>0</v>
      </c>
      <c r="O246" s="88" t="str">
        <f ca="1">IF(L246&gt;(NOW()-1),"",Feuil1!F251)</f>
        <v/>
      </c>
      <c r="P246" s="95">
        <f t="shared" ca="1" si="54"/>
        <v>0</v>
      </c>
      <c r="Q246" s="87">
        <f>Feuil1!BE251</f>
        <v>0</v>
      </c>
      <c r="R246" s="88">
        <f>Feuil1!BG251</f>
        <v>0</v>
      </c>
      <c r="S246" s="88" t="str">
        <f ca="1">IF(O246&gt;(NOW()-1),"",Feuil1!G251)</f>
        <v/>
      </c>
      <c r="T246" s="96">
        <f t="shared" ca="1" si="55"/>
        <v>0</v>
      </c>
      <c r="U246" s="87">
        <f>Feuil1!BC251</f>
        <v>0</v>
      </c>
      <c r="V246" s="88" t="str">
        <f ca="1">IF(S246&gt;(NOW()-1),"",Feuil1!H251)</f>
        <v/>
      </c>
      <c r="W246" s="95">
        <f t="shared" ca="1" si="56"/>
        <v>0</v>
      </c>
      <c r="X246" s="87">
        <f>Feuil1!BK251</f>
        <v>0</v>
      </c>
      <c r="Y246" s="88" t="str">
        <f ca="1">IF(V246&gt;(NOW()-1),"",Feuil1!I251)</f>
        <v/>
      </c>
      <c r="Z246" s="95">
        <f t="shared" ca="1" si="57"/>
        <v>0</v>
      </c>
      <c r="AA246" s="87">
        <f>Feuil1!BJ251</f>
        <v>0</v>
      </c>
      <c r="AB246" s="88" t="str">
        <f ca="1">IF(Y246&gt;(NOW()-1),"",Feuil1!J251)</f>
        <v/>
      </c>
      <c r="AC246" s="95">
        <f t="shared" ca="1" si="58"/>
        <v>0</v>
      </c>
      <c r="AD246" s="87">
        <f>Feuil1!BI251</f>
        <v>0</v>
      </c>
      <c r="AE246" s="88" t="str">
        <f ca="1">IF(AB246&gt;(NOW()-1),"",Feuil1!K251)</f>
        <v/>
      </c>
      <c r="AF246" s="95">
        <f t="shared" ca="1" si="59"/>
        <v>0</v>
      </c>
      <c r="AG246" s="91" t="str">
        <f t="shared" ca="1" si="62"/>
        <v/>
      </c>
      <c r="AH246" s="85" t="str">
        <f>IF(Feuil1!L251=0,"",Feuil1!L251)</f>
        <v/>
      </c>
      <c r="AI246" s="97" t="e">
        <f t="shared" ca="1" si="49"/>
        <v>#VALUE!</v>
      </c>
      <c r="AJ246" s="87" t="str">
        <f ca="1">IF(A246&gt;(NOW()-1),"",Feuil1!M251)</f>
        <v/>
      </c>
      <c r="AK246" s="88" t="str">
        <f ca="1">IF(C246&gt;(NOW()-1),"",Feuil1!N251)</f>
        <v/>
      </c>
      <c r="AL246" s="88" t="str">
        <f ca="1">IF(F246&gt;(NOW()-1),"",Feuil1!O251)</f>
        <v/>
      </c>
      <c r="AM246" s="88" t="str">
        <f ca="1">IF(I246&gt;(NOW()-1),"",Feuil1!P251)</f>
        <v/>
      </c>
      <c r="AN246" s="89" t="str">
        <f ca="1">IF(L246&gt;(NOW()-1),"",Feuil1!Q251)</f>
        <v/>
      </c>
      <c r="AO246" s="90" t="str">
        <f t="shared" si="60"/>
        <v/>
      </c>
      <c r="AP246" s="91" t="str">
        <f t="shared" si="61"/>
        <v/>
      </c>
      <c r="AQ246" s="92" t="str">
        <f ca="1">IF(C246="","",Feuil1!S251)</f>
        <v/>
      </c>
      <c r="AR246" s="92" t="str">
        <f ca="1">IF(F246="","",Feuil1!T251)</f>
        <v/>
      </c>
      <c r="AS246" s="93">
        <v>15080</v>
      </c>
      <c r="AT246" s="88">
        <f>+AVERAGE($AS$5:AS246)</f>
        <v>15131.384297520661</v>
      </c>
    </row>
    <row r="247" spans="1:46" s="6" customFormat="1" ht="12.75">
      <c r="A247" s="94">
        <f>IF(Feuil1!A252="","",Feuil1!A252)</f>
        <v>45169</v>
      </c>
      <c r="B247" s="87">
        <f>Feuil1!BA252</f>
        <v>0</v>
      </c>
      <c r="C247" s="88" t="str">
        <f ca="1">IF(A247&gt;(NOW()-1),"",Feuil1!B252)</f>
        <v/>
      </c>
      <c r="D247" s="95">
        <f t="shared" ca="1" si="50"/>
        <v>0</v>
      </c>
      <c r="E247" s="87">
        <f>Feuil1!BB252</f>
        <v>0</v>
      </c>
      <c r="F247" s="88" t="str">
        <f ca="1">IF(C247&gt;(NOW()-1),"",Feuil1!C252)</f>
        <v/>
      </c>
      <c r="G247" s="95">
        <f t="shared" ca="1" si="51"/>
        <v>0</v>
      </c>
      <c r="H247" s="87">
        <f>Feuil1!AZ252</f>
        <v>0</v>
      </c>
      <c r="I247" s="88" t="str">
        <f ca="1">IF(F247&gt;(NOW()-1),"",Feuil1!D252)</f>
        <v/>
      </c>
      <c r="J247" s="95">
        <f t="shared" ca="1" si="52"/>
        <v>0</v>
      </c>
      <c r="K247" s="87">
        <f>Feuil1!BL252</f>
        <v>0</v>
      </c>
      <c r="L247" s="88" t="str">
        <f ca="1">IF(I247&gt;(NOW()-1),"",Feuil1!E252)</f>
        <v/>
      </c>
      <c r="M247" s="95">
        <f t="shared" ca="1" si="53"/>
        <v>0</v>
      </c>
      <c r="N247" s="87">
        <f>Feuil1!BM252</f>
        <v>0</v>
      </c>
      <c r="O247" s="88" t="str">
        <f ca="1">IF(L247&gt;(NOW()-1),"",Feuil1!F252)</f>
        <v/>
      </c>
      <c r="P247" s="95">
        <f t="shared" ca="1" si="54"/>
        <v>0</v>
      </c>
      <c r="Q247" s="87">
        <f>Feuil1!BE252</f>
        <v>0</v>
      </c>
      <c r="R247" s="88">
        <f>Feuil1!BG252</f>
        <v>0</v>
      </c>
      <c r="S247" s="88" t="str">
        <f ca="1">IF(O247&gt;(NOW()-1),"",Feuil1!G252)</f>
        <v/>
      </c>
      <c r="T247" s="96">
        <f t="shared" ca="1" si="55"/>
        <v>0</v>
      </c>
      <c r="U247" s="87">
        <f>Feuil1!BC252</f>
        <v>0</v>
      </c>
      <c r="V247" s="88" t="str">
        <f ca="1">IF(S247&gt;(NOW()-1),"",Feuil1!H252)</f>
        <v/>
      </c>
      <c r="W247" s="95">
        <f t="shared" ca="1" si="56"/>
        <v>0</v>
      </c>
      <c r="X247" s="87">
        <f>Feuil1!BK252</f>
        <v>0</v>
      </c>
      <c r="Y247" s="88" t="str">
        <f ca="1">IF(V247&gt;(NOW()-1),"",Feuil1!I252)</f>
        <v/>
      </c>
      <c r="Z247" s="95">
        <f t="shared" ca="1" si="57"/>
        <v>0</v>
      </c>
      <c r="AA247" s="87">
        <f>Feuil1!BJ252</f>
        <v>0</v>
      </c>
      <c r="AB247" s="88" t="str">
        <f ca="1">IF(Y247&gt;(NOW()-1),"",Feuil1!J252)</f>
        <v/>
      </c>
      <c r="AC247" s="95">
        <f t="shared" ca="1" si="58"/>
        <v>0</v>
      </c>
      <c r="AD247" s="87">
        <f>Feuil1!BI252</f>
        <v>0</v>
      </c>
      <c r="AE247" s="88" t="str">
        <f ca="1">IF(AB247&gt;(NOW()-1),"",Feuil1!K252)</f>
        <v/>
      </c>
      <c r="AF247" s="95">
        <f t="shared" ca="1" si="59"/>
        <v>0</v>
      </c>
      <c r="AG247" s="91" t="str">
        <f t="shared" ca="1" si="62"/>
        <v/>
      </c>
      <c r="AH247" s="85" t="str">
        <f>IF(Feuil1!L252=0,"",Feuil1!L252)</f>
        <v/>
      </c>
      <c r="AI247" s="97" t="e">
        <f t="shared" ca="1" si="49"/>
        <v>#VALUE!</v>
      </c>
      <c r="AJ247" s="87" t="str">
        <f ca="1">IF(A247&gt;(NOW()-1),"",Feuil1!M252)</f>
        <v/>
      </c>
      <c r="AK247" s="88" t="str">
        <f ca="1">IF(C247&gt;(NOW()-1),"",Feuil1!N252)</f>
        <v/>
      </c>
      <c r="AL247" s="88" t="str">
        <f ca="1">IF(F247&gt;(NOW()-1),"",Feuil1!O252)</f>
        <v/>
      </c>
      <c r="AM247" s="88" t="str">
        <f ca="1">IF(I247&gt;(NOW()-1),"",Feuil1!P252)</f>
        <v/>
      </c>
      <c r="AN247" s="89" t="str">
        <f ca="1">IF(L247&gt;(NOW()-1),"",Feuil1!Q252)</f>
        <v/>
      </c>
      <c r="AO247" s="90" t="str">
        <f t="shared" si="60"/>
        <v/>
      </c>
      <c r="AP247" s="91" t="str">
        <f t="shared" si="61"/>
        <v/>
      </c>
      <c r="AQ247" s="92" t="str">
        <f ca="1">IF(C247="","",Feuil1!S252)</f>
        <v/>
      </c>
      <c r="AR247" s="92" t="str">
        <f ca="1">IF(F247="","",Feuil1!T252)</f>
        <v/>
      </c>
      <c r="AS247" s="93">
        <v>14440</v>
      </c>
      <c r="AT247" s="88">
        <f>+AVERAGE($AS$5:AS247)</f>
        <v>15128.539094650207</v>
      </c>
    </row>
    <row r="248" spans="1:46" s="6" customFormat="1" ht="12.75">
      <c r="A248" s="94">
        <f>IF(Feuil1!A253="","",Feuil1!A253)</f>
        <v>45170</v>
      </c>
      <c r="B248" s="87">
        <f>Feuil1!BA253</f>
        <v>0</v>
      </c>
      <c r="C248" s="88" t="str">
        <f ca="1">IF(A248&gt;(NOW()-1),"",Feuil1!B253)</f>
        <v/>
      </c>
      <c r="D248" s="95">
        <f t="shared" ca="1" si="50"/>
        <v>0</v>
      </c>
      <c r="E248" s="87">
        <f>Feuil1!BB253</f>
        <v>0</v>
      </c>
      <c r="F248" s="88" t="str">
        <f ca="1">IF(C248&gt;(NOW()-1),"",Feuil1!C253)</f>
        <v/>
      </c>
      <c r="G248" s="95">
        <f t="shared" ca="1" si="51"/>
        <v>0</v>
      </c>
      <c r="H248" s="87">
        <f>Feuil1!AZ253</f>
        <v>0</v>
      </c>
      <c r="I248" s="88" t="str">
        <f ca="1">IF(F248&gt;(NOW()-1),"",Feuil1!D253)</f>
        <v/>
      </c>
      <c r="J248" s="95">
        <f t="shared" ca="1" si="52"/>
        <v>0</v>
      </c>
      <c r="K248" s="87">
        <f>Feuil1!BL253</f>
        <v>0</v>
      </c>
      <c r="L248" s="88" t="str">
        <f ca="1">IF(I248&gt;(NOW()-1),"",Feuil1!E253)</f>
        <v/>
      </c>
      <c r="M248" s="95">
        <f t="shared" ca="1" si="53"/>
        <v>0</v>
      </c>
      <c r="N248" s="87">
        <f>Feuil1!BM253</f>
        <v>0</v>
      </c>
      <c r="O248" s="88" t="str">
        <f ca="1">IF(L248&gt;(NOW()-1),"",Feuil1!F253)</f>
        <v/>
      </c>
      <c r="P248" s="95">
        <f t="shared" ca="1" si="54"/>
        <v>0</v>
      </c>
      <c r="Q248" s="87">
        <f>Feuil1!BE253</f>
        <v>0</v>
      </c>
      <c r="R248" s="88">
        <f>Feuil1!BG253</f>
        <v>0</v>
      </c>
      <c r="S248" s="88" t="str">
        <f ca="1">IF(O248&gt;(NOW()-1),"",Feuil1!G253)</f>
        <v/>
      </c>
      <c r="T248" s="96">
        <f t="shared" ca="1" si="55"/>
        <v>0</v>
      </c>
      <c r="U248" s="87">
        <f>Feuil1!BC253</f>
        <v>0</v>
      </c>
      <c r="V248" s="88" t="str">
        <f ca="1">IF(S248&gt;(NOW()-1),"",Feuil1!H253)</f>
        <v/>
      </c>
      <c r="W248" s="95">
        <f t="shared" ca="1" si="56"/>
        <v>0</v>
      </c>
      <c r="X248" s="87">
        <f>Feuil1!BK253</f>
        <v>0</v>
      </c>
      <c r="Y248" s="88" t="str">
        <f ca="1">IF(V248&gt;(NOW()-1),"",Feuil1!I253)</f>
        <v/>
      </c>
      <c r="Z248" s="95">
        <f t="shared" ca="1" si="57"/>
        <v>0</v>
      </c>
      <c r="AA248" s="87">
        <f>Feuil1!BJ253</f>
        <v>0</v>
      </c>
      <c r="AB248" s="88" t="str">
        <f ca="1">IF(Y248&gt;(NOW()-1),"",Feuil1!J253)</f>
        <v/>
      </c>
      <c r="AC248" s="95">
        <f t="shared" ca="1" si="58"/>
        <v>0</v>
      </c>
      <c r="AD248" s="87">
        <f>Feuil1!BI253</f>
        <v>0</v>
      </c>
      <c r="AE248" s="88" t="str">
        <f ca="1">IF(AB248&gt;(NOW()-1),"",Feuil1!K253)</f>
        <v/>
      </c>
      <c r="AF248" s="95">
        <f t="shared" ca="1" si="59"/>
        <v>0</v>
      </c>
      <c r="AG248" s="91" t="str">
        <f t="shared" ca="1" si="62"/>
        <v/>
      </c>
      <c r="AH248" s="85" t="str">
        <f>IF(Feuil1!L253=0,"",Feuil1!L253)</f>
        <v/>
      </c>
      <c r="AI248" s="97" t="e">
        <f t="shared" ca="1" si="49"/>
        <v>#VALUE!</v>
      </c>
      <c r="AJ248" s="87" t="str">
        <f ca="1">IF(A248&gt;(NOW()-1),"",Feuil1!M253)</f>
        <v/>
      </c>
      <c r="AK248" s="88" t="str">
        <f ca="1">IF(C248&gt;(NOW()-1),"",Feuil1!N253)</f>
        <v/>
      </c>
      <c r="AL248" s="88" t="str">
        <f ca="1">IF(F248&gt;(NOW()-1),"",Feuil1!O253)</f>
        <v/>
      </c>
      <c r="AM248" s="88" t="str">
        <f ca="1">IF(I248&gt;(NOW()-1),"",Feuil1!P253)</f>
        <v/>
      </c>
      <c r="AN248" s="89" t="str">
        <f ca="1">IF(L248&gt;(NOW()-1),"",Feuil1!Q253)</f>
        <v/>
      </c>
      <c r="AO248" s="90" t="str">
        <f t="shared" si="60"/>
        <v/>
      </c>
      <c r="AP248" s="91" t="str">
        <f t="shared" si="61"/>
        <v/>
      </c>
      <c r="AQ248" s="92" t="str">
        <f ca="1">IF(C248="","",Feuil1!S253)</f>
        <v/>
      </c>
      <c r="AR248" s="92" t="str">
        <f ca="1">IF(F248="","",Feuil1!T253)</f>
        <v/>
      </c>
      <c r="AS248" s="93">
        <v>15130</v>
      </c>
      <c r="AT248" s="88">
        <f>+AVERAGE($AS$5:AS248)</f>
        <v>15128.545081967213</v>
      </c>
    </row>
    <row r="249" spans="1:46" s="6" customFormat="1" ht="12.75">
      <c r="A249" s="94">
        <f>IF(Feuil1!A254="","",Feuil1!A254)</f>
        <v>45171</v>
      </c>
      <c r="B249" s="87">
        <f>Feuil1!BA254</f>
        <v>0</v>
      </c>
      <c r="C249" s="88" t="str">
        <f ca="1">IF(A249&gt;(NOW()-1),"",Feuil1!B254)</f>
        <v/>
      </c>
      <c r="D249" s="95">
        <f t="shared" ca="1" si="50"/>
        <v>0</v>
      </c>
      <c r="E249" s="87">
        <f>Feuil1!BB254</f>
        <v>0</v>
      </c>
      <c r="F249" s="88" t="str">
        <f ca="1">IF(C249&gt;(NOW()-1),"",Feuil1!C254)</f>
        <v/>
      </c>
      <c r="G249" s="95">
        <f t="shared" ca="1" si="51"/>
        <v>0</v>
      </c>
      <c r="H249" s="87">
        <f>Feuil1!AZ254</f>
        <v>0</v>
      </c>
      <c r="I249" s="88" t="str">
        <f ca="1">IF(F249&gt;(NOW()-1),"",Feuil1!D254)</f>
        <v/>
      </c>
      <c r="J249" s="95">
        <f t="shared" ca="1" si="52"/>
        <v>0</v>
      </c>
      <c r="K249" s="87">
        <f>Feuil1!BL254</f>
        <v>0</v>
      </c>
      <c r="L249" s="88" t="str">
        <f ca="1">IF(I249&gt;(NOW()-1),"",Feuil1!E254)</f>
        <v/>
      </c>
      <c r="M249" s="95">
        <f t="shared" ca="1" si="53"/>
        <v>0</v>
      </c>
      <c r="N249" s="87">
        <f>Feuil1!BM254</f>
        <v>0</v>
      </c>
      <c r="O249" s="88" t="str">
        <f ca="1">IF(L249&gt;(NOW()-1),"",Feuil1!F254)</f>
        <v/>
      </c>
      <c r="P249" s="95">
        <f t="shared" ca="1" si="54"/>
        <v>0</v>
      </c>
      <c r="Q249" s="87">
        <f>Feuil1!BE254</f>
        <v>0</v>
      </c>
      <c r="R249" s="88">
        <f>Feuil1!BG254</f>
        <v>0</v>
      </c>
      <c r="S249" s="88" t="str">
        <f ca="1">IF(O249&gt;(NOW()-1),"",Feuil1!G254)</f>
        <v/>
      </c>
      <c r="T249" s="96">
        <f t="shared" ca="1" si="55"/>
        <v>0</v>
      </c>
      <c r="U249" s="87">
        <f>Feuil1!BC254</f>
        <v>0</v>
      </c>
      <c r="V249" s="88" t="str">
        <f ca="1">IF(S249&gt;(NOW()-1),"",Feuil1!H254)</f>
        <v/>
      </c>
      <c r="W249" s="95">
        <f t="shared" ca="1" si="56"/>
        <v>0</v>
      </c>
      <c r="X249" s="87">
        <f>Feuil1!BK254</f>
        <v>0</v>
      </c>
      <c r="Y249" s="88" t="str">
        <f ca="1">IF(V249&gt;(NOW()-1),"",Feuil1!I254)</f>
        <v/>
      </c>
      <c r="Z249" s="95">
        <f t="shared" ca="1" si="57"/>
        <v>0</v>
      </c>
      <c r="AA249" s="87">
        <f>Feuil1!BJ254</f>
        <v>0</v>
      </c>
      <c r="AB249" s="88" t="str">
        <f ca="1">IF(Y249&gt;(NOW()-1),"",Feuil1!J254)</f>
        <v/>
      </c>
      <c r="AC249" s="95">
        <f t="shared" ca="1" si="58"/>
        <v>0</v>
      </c>
      <c r="AD249" s="87">
        <f>Feuil1!BI254</f>
        <v>0</v>
      </c>
      <c r="AE249" s="88" t="str">
        <f ca="1">IF(AB249&gt;(NOW()-1),"",Feuil1!K254)</f>
        <v/>
      </c>
      <c r="AF249" s="95">
        <f t="shared" ca="1" si="59"/>
        <v>0</v>
      </c>
      <c r="AG249" s="91" t="str">
        <f t="shared" ca="1" si="62"/>
        <v/>
      </c>
      <c r="AH249" s="85" t="str">
        <f>IF(Feuil1!L254=0,"",Feuil1!L254)</f>
        <v/>
      </c>
      <c r="AI249" s="97" t="e">
        <f t="shared" ca="1" si="49"/>
        <v>#VALUE!</v>
      </c>
      <c r="AJ249" s="87" t="str">
        <f ca="1">IF(A249&gt;(NOW()-1),"",Feuil1!M254)</f>
        <v/>
      </c>
      <c r="AK249" s="88" t="str">
        <f ca="1">IF(C249&gt;(NOW()-1),"",Feuil1!N254)</f>
        <v/>
      </c>
      <c r="AL249" s="88" t="str">
        <f ca="1">IF(F249&gt;(NOW()-1),"",Feuil1!O254)</f>
        <v/>
      </c>
      <c r="AM249" s="88" t="str">
        <f ca="1">IF(I249&gt;(NOW()-1),"",Feuil1!P254)</f>
        <v/>
      </c>
      <c r="AN249" s="89" t="str">
        <f ca="1">IF(L249&gt;(NOW()-1),"",Feuil1!Q254)</f>
        <v/>
      </c>
      <c r="AO249" s="90" t="str">
        <f t="shared" si="60"/>
        <v/>
      </c>
      <c r="AP249" s="91" t="str">
        <f t="shared" si="61"/>
        <v/>
      </c>
      <c r="AQ249" s="92" t="str">
        <f ca="1">IF(C249="","",Feuil1!S254)</f>
        <v/>
      </c>
      <c r="AR249" s="92" t="str">
        <f ca="1">IF(F249="","",Feuil1!T254)</f>
        <v/>
      </c>
      <c r="AS249" s="93">
        <v>14830</v>
      </c>
      <c r="AT249" s="88">
        <f>+AVERAGE($AS$5:AS249)</f>
        <v>15127.326530612245</v>
      </c>
    </row>
    <row r="250" spans="1:46" s="6" customFormat="1" ht="12.75">
      <c r="A250" s="94">
        <f>IF(Feuil1!A255="","",Feuil1!A255)</f>
        <v>45172</v>
      </c>
      <c r="B250" s="87">
        <f>Feuil1!BA255</f>
        <v>0</v>
      </c>
      <c r="C250" s="88" t="str">
        <f ca="1">IF(A250&gt;(NOW()-1),"",Feuil1!B255)</f>
        <v/>
      </c>
      <c r="D250" s="95">
        <f t="shared" ca="1" si="50"/>
        <v>0</v>
      </c>
      <c r="E250" s="87">
        <f>Feuil1!BB255</f>
        <v>0</v>
      </c>
      <c r="F250" s="88" t="str">
        <f ca="1">IF(C250&gt;(NOW()-1),"",Feuil1!C255)</f>
        <v/>
      </c>
      <c r="G250" s="95">
        <f t="shared" ca="1" si="51"/>
        <v>0</v>
      </c>
      <c r="H250" s="87">
        <f>Feuil1!AZ255</f>
        <v>0</v>
      </c>
      <c r="I250" s="88" t="str">
        <f ca="1">IF(F250&gt;(NOW()-1),"",Feuil1!D255)</f>
        <v/>
      </c>
      <c r="J250" s="95">
        <f t="shared" ca="1" si="52"/>
        <v>0</v>
      </c>
      <c r="K250" s="87">
        <f>Feuil1!BL255</f>
        <v>0</v>
      </c>
      <c r="L250" s="88" t="str">
        <f ca="1">IF(I250&gt;(NOW()-1),"",Feuil1!E255)</f>
        <v/>
      </c>
      <c r="M250" s="95">
        <f t="shared" ca="1" si="53"/>
        <v>0</v>
      </c>
      <c r="N250" s="87">
        <f>Feuil1!BM255</f>
        <v>0</v>
      </c>
      <c r="O250" s="88" t="str">
        <f ca="1">IF(L250&gt;(NOW()-1),"",Feuil1!F255)</f>
        <v/>
      </c>
      <c r="P250" s="95">
        <f t="shared" ca="1" si="54"/>
        <v>0</v>
      </c>
      <c r="Q250" s="87">
        <f>Feuil1!BE255</f>
        <v>0</v>
      </c>
      <c r="R250" s="88">
        <f>Feuil1!BG255</f>
        <v>0</v>
      </c>
      <c r="S250" s="88" t="str">
        <f ca="1">IF(O250&gt;(NOW()-1),"",Feuil1!G255)</f>
        <v/>
      </c>
      <c r="T250" s="96">
        <f t="shared" ca="1" si="55"/>
        <v>0</v>
      </c>
      <c r="U250" s="87">
        <f>Feuil1!BC255</f>
        <v>0</v>
      </c>
      <c r="V250" s="88" t="str">
        <f ca="1">IF(S250&gt;(NOW()-1),"",Feuil1!H255)</f>
        <v/>
      </c>
      <c r="W250" s="95">
        <f t="shared" ca="1" si="56"/>
        <v>0</v>
      </c>
      <c r="X250" s="87">
        <f>Feuil1!BK255</f>
        <v>0</v>
      </c>
      <c r="Y250" s="88" t="str">
        <f ca="1">IF(V250&gt;(NOW()-1),"",Feuil1!I255)</f>
        <v/>
      </c>
      <c r="Z250" s="95">
        <f t="shared" ca="1" si="57"/>
        <v>0</v>
      </c>
      <c r="AA250" s="87">
        <f>Feuil1!BJ255</f>
        <v>0</v>
      </c>
      <c r="AB250" s="88" t="str">
        <f ca="1">IF(Y250&gt;(NOW()-1),"",Feuil1!J255)</f>
        <v/>
      </c>
      <c r="AC250" s="95">
        <f t="shared" ca="1" si="58"/>
        <v>0</v>
      </c>
      <c r="AD250" s="87">
        <f>Feuil1!BI255</f>
        <v>0</v>
      </c>
      <c r="AE250" s="88" t="str">
        <f ca="1">IF(AB250&gt;(NOW()-1),"",Feuil1!K255)</f>
        <v/>
      </c>
      <c r="AF250" s="95">
        <f t="shared" ca="1" si="59"/>
        <v>0</v>
      </c>
      <c r="AG250" s="91" t="str">
        <f t="shared" ca="1" si="62"/>
        <v/>
      </c>
      <c r="AH250" s="85" t="str">
        <f>IF(Feuil1!L255=0,"",Feuil1!L255)</f>
        <v/>
      </c>
      <c r="AI250" s="97" t="e">
        <f t="shared" ca="1" si="49"/>
        <v>#VALUE!</v>
      </c>
      <c r="AJ250" s="87" t="str">
        <f ca="1">IF(A250&gt;(NOW()-1),"",Feuil1!M255)</f>
        <v/>
      </c>
      <c r="AK250" s="88" t="str">
        <f ca="1">IF(C250&gt;(NOW()-1),"",Feuil1!N255)</f>
        <v/>
      </c>
      <c r="AL250" s="88" t="str">
        <f ca="1">IF(F250&gt;(NOW()-1),"",Feuil1!O255)</f>
        <v/>
      </c>
      <c r="AM250" s="88" t="str">
        <f ca="1">IF(I250&gt;(NOW()-1),"",Feuil1!P255)</f>
        <v/>
      </c>
      <c r="AN250" s="89" t="str">
        <f ca="1">IF(L250&gt;(NOW()-1),"",Feuil1!Q255)</f>
        <v/>
      </c>
      <c r="AO250" s="90" t="str">
        <f t="shared" si="60"/>
        <v/>
      </c>
      <c r="AP250" s="91" t="str">
        <f t="shared" si="61"/>
        <v/>
      </c>
      <c r="AQ250" s="92" t="str">
        <f ca="1">IF(C250="","",Feuil1!S255)</f>
        <v/>
      </c>
      <c r="AR250" s="92" t="str">
        <f ca="1">IF(F250="","",Feuil1!T255)</f>
        <v/>
      </c>
      <c r="AS250" s="93">
        <v>14520</v>
      </c>
      <c r="AT250" s="88">
        <f>+AVERAGE($AS$5:AS250)</f>
        <v>15124.857723577235</v>
      </c>
    </row>
    <row r="251" spans="1:46" s="6" customFormat="1" ht="12.75">
      <c r="A251" s="94">
        <f>IF(Feuil1!A256="","",Feuil1!A256)</f>
        <v>45173</v>
      </c>
      <c r="B251" s="87">
        <f>Feuil1!BA256</f>
        <v>0</v>
      </c>
      <c r="C251" s="88" t="str">
        <f ca="1">IF(A251&gt;(NOW()-1),"",Feuil1!B256)</f>
        <v/>
      </c>
      <c r="D251" s="95">
        <f t="shared" ca="1" si="50"/>
        <v>0</v>
      </c>
      <c r="E251" s="87">
        <f>Feuil1!BB256</f>
        <v>0</v>
      </c>
      <c r="F251" s="88" t="str">
        <f ca="1">IF(C251&gt;(NOW()-1),"",Feuil1!C256)</f>
        <v/>
      </c>
      <c r="G251" s="95">
        <f t="shared" ca="1" si="51"/>
        <v>0</v>
      </c>
      <c r="H251" s="87">
        <f>Feuil1!AZ256</f>
        <v>0</v>
      </c>
      <c r="I251" s="88" t="str">
        <f ca="1">IF(F251&gt;(NOW()-1),"",Feuil1!D256)</f>
        <v/>
      </c>
      <c r="J251" s="95">
        <f t="shared" ca="1" si="52"/>
        <v>0</v>
      </c>
      <c r="K251" s="87">
        <f>Feuil1!BL256</f>
        <v>0</v>
      </c>
      <c r="L251" s="88" t="str">
        <f ca="1">IF(I251&gt;(NOW()-1),"",Feuil1!E256)</f>
        <v/>
      </c>
      <c r="M251" s="95">
        <f t="shared" ca="1" si="53"/>
        <v>0</v>
      </c>
      <c r="N251" s="87">
        <f>Feuil1!BM256</f>
        <v>0</v>
      </c>
      <c r="O251" s="88" t="str">
        <f ca="1">IF(L251&gt;(NOW()-1),"",Feuil1!F256)</f>
        <v/>
      </c>
      <c r="P251" s="95">
        <f t="shared" ca="1" si="54"/>
        <v>0</v>
      </c>
      <c r="Q251" s="87">
        <f>Feuil1!BE256</f>
        <v>0</v>
      </c>
      <c r="R251" s="88">
        <f>Feuil1!BG256</f>
        <v>0</v>
      </c>
      <c r="S251" s="88" t="str">
        <f ca="1">IF(O251&gt;(NOW()-1),"",Feuil1!G256)</f>
        <v/>
      </c>
      <c r="T251" s="96">
        <f t="shared" ca="1" si="55"/>
        <v>0</v>
      </c>
      <c r="U251" s="87">
        <f>Feuil1!BC256</f>
        <v>0</v>
      </c>
      <c r="V251" s="88" t="str">
        <f ca="1">IF(S251&gt;(NOW()-1),"",Feuil1!H256)</f>
        <v/>
      </c>
      <c r="W251" s="95">
        <f t="shared" ca="1" si="56"/>
        <v>0</v>
      </c>
      <c r="X251" s="87">
        <f>Feuil1!BK256</f>
        <v>0</v>
      </c>
      <c r="Y251" s="88" t="str">
        <f ca="1">IF(V251&gt;(NOW()-1),"",Feuil1!I256)</f>
        <v/>
      </c>
      <c r="Z251" s="95">
        <f t="shared" ca="1" si="57"/>
        <v>0</v>
      </c>
      <c r="AA251" s="87">
        <f>Feuil1!BJ256</f>
        <v>0</v>
      </c>
      <c r="AB251" s="88" t="str">
        <f ca="1">IF(Y251&gt;(NOW()-1),"",Feuil1!J256)</f>
        <v/>
      </c>
      <c r="AC251" s="95">
        <f t="shared" ca="1" si="58"/>
        <v>0</v>
      </c>
      <c r="AD251" s="87">
        <f>Feuil1!BI256</f>
        <v>0</v>
      </c>
      <c r="AE251" s="88" t="str">
        <f ca="1">IF(AB251&gt;(NOW()-1),"",Feuil1!K256)</f>
        <v/>
      </c>
      <c r="AF251" s="95">
        <f t="shared" ca="1" si="59"/>
        <v>0</v>
      </c>
      <c r="AG251" s="91" t="str">
        <f t="shared" ca="1" si="62"/>
        <v/>
      </c>
      <c r="AH251" s="85" t="str">
        <f>IF(Feuil1!L256=0,"",Feuil1!L256)</f>
        <v/>
      </c>
      <c r="AI251" s="97" t="e">
        <f t="shared" ca="1" si="49"/>
        <v>#VALUE!</v>
      </c>
      <c r="AJ251" s="87" t="str">
        <f ca="1">IF(A251&gt;(NOW()-1),"",Feuil1!M256)</f>
        <v/>
      </c>
      <c r="AK251" s="88" t="str">
        <f ca="1">IF(C251&gt;(NOW()-1),"",Feuil1!N256)</f>
        <v/>
      </c>
      <c r="AL251" s="88" t="str">
        <f ca="1">IF(F251&gt;(NOW()-1),"",Feuil1!O256)</f>
        <v/>
      </c>
      <c r="AM251" s="88" t="str">
        <f ca="1">IF(I251&gt;(NOW()-1),"",Feuil1!P256)</f>
        <v/>
      </c>
      <c r="AN251" s="89" t="str">
        <f ca="1">IF(L251&gt;(NOW()-1),"",Feuil1!Q256)</f>
        <v/>
      </c>
      <c r="AO251" s="90" t="str">
        <f t="shared" si="60"/>
        <v/>
      </c>
      <c r="AP251" s="91" t="str">
        <f t="shared" si="61"/>
        <v/>
      </c>
      <c r="AQ251" s="92" t="str">
        <f ca="1">IF(C251="","",Feuil1!S256)</f>
        <v/>
      </c>
      <c r="AR251" s="92" t="str">
        <f ca="1">IF(F251="","",Feuil1!T256)</f>
        <v/>
      </c>
      <c r="AS251" s="93">
        <v>14760</v>
      </c>
      <c r="AT251" s="88">
        <f>+AVERAGE($AS$5:AS251)</f>
        <v>15123.380566801619</v>
      </c>
    </row>
    <row r="252" spans="1:46" s="6" customFormat="1" ht="12.75">
      <c r="A252" s="94">
        <f>IF(Feuil1!A257="","",Feuil1!A257)</f>
        <v>45174</v>
      </c>
      <c r="B252" s="87">
        <f>Feuil1!BA257</f>
        <v>0</v>
      </c>
      <c r="C252" s="88" t="str">
        <f ca="1">IF(A252&gt;(NOW()-1),"",Feuil1!B257)</f>
        <v/>
      </c>
      <c r="D252" s="95">
        <f t="shared" ca="1" si="50"/>
        <v>0</v>
      </c>
      <c r="E252" s="87">
        <f>Feuil1!BB257</f>
        <v>0</v>
      </c>
      <c r="F252" s="88" t="str">
        <f ca="1">IF(C252&gt;(NOW()-1),"",Feuil1!C257)</f>
        <v/>
      </c>
      <c r="G252" s="95">
        <f t="shared" ca="1" si="51"/>
        <v>0</v>
      </c>
      <c r="H252" s="87">
        <f>Feuil1!AZ257</f>
        <v>0</v>
      </c>
      <c r="I252" s="88" t="str">
        <f ca="1">IF(F252&gt;(NOW()-1),"",Feuil1!D257)</f>
        <v/>
      </c>
      <c r="J252" s="95">
        <f t="shared" ca="1" si="52"/>
        <v>0</v>
      </c>
      <c r="K252" s="87">
        <f>Feuil1!BL257</f>
        <v>0</v>
      </c>
      <c r="L252" s="88" t="str">
        <f ca="1">IF(I252&gt;(NOW()-1),"",Feuil1!E257)</f>
        <v/>
      </c>
      <c r="M252" s="95">
        <f t="shared" ca="1" si="53"/>
        <v>0</v>
      </c>
      <c r="N252" s="87">
        <f>Feuil1!BM257</f>
        <v>0</v>
      </c>
      <c r="O252" s="88" t="str">
        <f ca="1">IF(L252&gt;(NOW()-1),"",Feuil1!F257)</f>
        <v/>
      </c>
      <c r="P252" s="95">
        <f t="shared" ca="1" si="54"/>
        <v>0</v>
      </c>
      <c r="Q252" s="87">
        <f>Feuil1!BE257</f>
        <v>0</v>
      </c>
      <c r="R252" s="88">
        <f>Feuil1!BG257</f>
        <v>0</v>
      </c>
      <c r="S252" s="88" t="str">
        <f ca="1">IF(O252&gt;(NOW()-1),"",Feuil1!G257)</f>
        <v/>
      </c>
      <c r="T252" s="96">
        <f t="shared" ca="1" si="55"/>
        <v>0</v>
      </c>
      <c r="U252" s="87">
        <f>Feuil1!BC257</f>
        <v>0</v>
      </c>
      <c r="V252" s="88" t="str">
        <f ca="1">IF(S252&gt;(NOW()-1),"",Feuil1!H257)</f>
        <v/>
      </c>
      <c r="W252" s="95">
        <f t="shared" ca="1" si="56"/>
        <v>0</v>
      </c>
      <c r="X252" s="87">
        <f>Feuil1!BK257</f>
        <v>0</v>
      </c>
      <c r="Y252" s="88" t="str">
        <f ca="1">IF(V252&gt;(NOW()-1),"",Feuil1!I257)</f>
        <v/>
      </c>
      <c r="Z252" s="95">
        <f t="shared" ca="1" si="57"/>
        <v>0</v>
      </c>
      <c r="AA252" s="87">
        <f>Feuil1!BJ257</f>
        <v>0</v>
      </c>
      <c r="AB252" s="88" t="str">
        <f ca="1">IF(Y252&gt;(NOW()-1),"",Feuil1!J257)</f>
        <v/>
      </c>
      <c r="AC252" s="95">
        <f t="shared" ca="1" si="58"/>
        <v>0</v>
      </c>
      <c r="AD252" s="87">
        <f>Feuil1!BI257</f>
        <v>0</v>
      </c>
      <c r="AE252" s="88" t="str">
        <f ca="1">IF(AB252&gt;(NOW()-1),"",Feuil1!K257)</f>
        <v/>
      </c>
      <c r="AF252" s="95">
        <f t="shared" ca="1" si="59"/>
        <v>0</v>
      </c>
      <c r="AG252" s="91" t="str">
        <f t="shared" ca="1" si="62"/>
        <v/>
      </c>
      <c r="AH252" s="85" t="str">
        <f>IF(Feuil1!L257=0,"",Feuil1!L257)</f>
        <v/>
      </c>
      <c r="AI252" s="97" t="e">
        <f t="shared" ca="1" si="49"/>
        <v>#VALUE!</v>
      </c>
      <c r="AJ252" s="87" t="str">
        <f ca="1">IF(A252&gt;(NOW()-1),"",Feuil1!M257)</f>
        <v/>
      </c>
      <c r="AK252" s="88" t="str">
        <f ca="1">IF(C252&gt;(NOW()-1),"",Feuil1!N257)</f>
        <v/>
      </c>
      <c r="AL252" s="88" t="str">
        <f ca="1">IF(F252&gt;(NOW()-1),"",Feuil1!O257)</f>
        <v/>
      </c>
      <c r="AM252" s="88" t="str">
        <f ca="1">IF(I252&gt;(NOW()-1),"",Feuil1!P257)</f>
        <v/>
      </c>
      <c r="AN252" s="89" t="str">
        <f ca="1">IF(L252&gt;(NOW()-1),"",Feuil1!Q257)</f>
        <v/>
      </c>
      <c r="AO252" s="90" t="str">
        <f t="shared" si="60"/>
        <v/>
      </c>
      <c r="AP252" s="91" t="str">
        <f t="shared" si="61"/>
        <v/>
      </c>
      <c r="AQ252" s="92" t="str">
        <f ca="1">IF(C252="","",Feuil1!S257)</f>
        <v/>
      </c>
      <c r="AR252" s="92" t="str">
        <f ca="1">IF(F252="","",Feuil1!T257)</f>
        <v/>
      </c>
      <c r="AS252" s="93">
        <v>15810</v>
      </c>
      <c r="AT252" s="88">
        <f>+AVERAGE($AS$5:AS252)</f>
        <v>15126.149193548386</v>
      </c>
    </row>
    <row r="253" spans="1:46" s="6" customFormat="1" ht="12.75">
      <c r="A253" s="94">
        <f>IF(Feuil1!A258="","",Feuil1!A258)</f>
        <v>45175</v>
      </c>
      <c r="B253" s="87">
        <f>Feuil1!BA258</f>
        <v>0</v>
      </c>
      <c r="C253" s="88" t="str">
        <f ca="1">IF(A253&gt;(NOW()-1),"",Feuil1!B258)</f>
        <v/>
      </c>
      <c r="D253" s="95">
        <f t="shared" ca="1" si="50"/>
        <v>0</v>
      </c>
      <c r="E253" s="87">
        <f>Feuil1!BB258</f>
        <v>0</v>
      </c>
      <c r="F253" s="88" t="str">
        <f ca="1">IF(C253&gt;(NOW()-1),"",Feuil1!C258)</f>
        <v/>
      </c>
      <c r="G253" s="95">
        <f t="shared" ca="1" si="51"/>
        <v>0</v>
      </c>
      <c r="H253" s="87">
        <f>Feuil1!AZ258</f>
        <v>0</v>
      </c>
      <c r="I253" s="88" t="str">
        <f ca="1">IF(F253&gt;(NOW()-1),"",Feuil1!D258)</f>
        <v/>
      </c>
      <c r="J253" s="95">
        <f t="shared" ca="1" si="52"/>
        <v>0</v>
      </c>
      <c r="K253" s="87">
        <f>Feuil1!BL258</f>
        <v>0</v>
      </c>
      <c r="L253" s="88" t="str">
        <f ca="1">IF(I253&gt;(NOW()-1),"",Feuil1!E258)</f>
        <v/>
      </c>
      <c r="M253" s="95">
        <f t="shared" ca="1" si="53"/>
        <v>0</v>
      </c>
      <c r="N253" s="87">
        <f>Feuil1!BM258</f>
        <v>0</v>
      </c>
      <c r="O253" s="88" t="str">
        <f ca="1">IF(L253&gt;(NOW()-1),"",Feuil1!F258)</f>
        <v/>
      </c>
      <c r="P253" s="95">
        <f t="shared" ca="1" si="54"/>
        <v>0</v>
      </c>
      <c r="Q253" s="87">
        <f>Feuil1!BE258</f>
        <v>0</v>
      </c>
      <c r="R253" s="88">
        <f>Feuil1!BG258</f>
        <v>0</v>
      </c>
      <c r="S253" s="88" t="str">
        <f ca="1">IF(O253&gt;(NOW()-1),"",Feuil1!G258)</f>
        <v/>
      </c>
      <c r="T253" s="96">
        <f t="shared" ca="1" si="55"/>
        <v>0</v>
      </c>
      <c r="U253" s="87">
        <f>Feuil1!BC258</f>
        <v>0</v>
      </c>
      <c r="V253" s="88" t="str">
        <f ca="1">IF(S253&gt;(NOW()-1),"",Feuil1!H258)</f>
        <v/>
      </c>
      <c r="W253" s="95">
        <f t="shared" ca="1" si="56"/>
        <v>0</v>
      </c>
      <c r="X253" s="87">
        <f>Feuil1!BK258</f>
        <v>0</v>
      </c>
      <c r="Y253" s="88" t="str">
        <f ca="1">IF(V253&gt;(NOW()-1),"",Feuil1!I258)</f>
        <v/>
      </c>
      <c r="Z253" s="95">
        <f t="shared" ca="1" si="57"/>
        <v>0</v>
      </c>
      <c r="AA253" s="87">
        <f>Feuil1!BJ258</f>
        <v>0</v>
      </c>
      <c r="AB253" s="88" t="str">
        <f ca="1">IF(Y253&gt;(NOW()-1),"",Feuil1!J258)</f>
        <v/>
      </c>
      <c r="AC253" s="95">
        <f t="shared" ca="1" si="58"/>
        <v>0</v>
      </c>
      <c r="AD253" s="87">
        <f>Feuil1!BI258</f>
        <v>0</v>
      </c>
      <c r="AE253" s="88" t="str">
        <f ca="1">IF(AB253&gt;(NOW()-1),"",Feuil1!K258)</f>
        <v/>
      </c>
      <c r="AF253" s="95">
        <f t="shared" ca="1" si="59"/>
        <v>0</v>
      </c>
      <c r="AG253" s="91" t="str">
        <f t="shared" ca="1" si="62"/>
        <v/>
      </c>
      <c r="AH253" s="85" t="str">
        <f>IF(Feuil1!L258=0,"",Feuil1!L258)</f>
        <v/>
      </c>
      <c r="AI253" s="97" t="e">
        <f t="shared" ca="1" si="49"/>
        <v>#VALUE!</v>
      </c>
      <c r="AJ253" s="87" t="str">
        <f ca="1">IF(A253&gt;(NOW()-1),"",Feuil1!M258)</f>
        <v/>
      </c>
      <c r="AK253" s="88" t="str">
        <f ca="1">IF(C253&gt;(NOW()-1),"",Feuil1!N258)</f>
        <v/>
      </c>
      <c r="AL253" s="88" t="str">
        <f ca="1">IF(F253&gt;(NOW()-1),"",Feuil1!O258)</f>
        <v/>
      </c>
      <c r="AM253" s="88" t="str">
        <f ca="1">IF(I253&gt;(NOW()-1),"",Feuil1!P258)</f>
        <v/>
      </c>
      <c r="AN253" s="89" t="str">
        <f ca="1">IF(L253&gt;(NOW()-1),"",Feuil1!Q258)</f>
        <v/>
      </c>
      <c r="AO253" s="90" t="str">
        <f t="shared" si="60"/>
        <v/>
      </c>
      <c r="AP253" s="91" t="str">
        <f t="shared" si="61"/>
        <v/>
      </c>
      <c r="AQ253" s="92" t="str">
        <f ca="1">IF(C253="","",Feuil1!S258)</f>
        <v/>
      </c>
      <c r="AR253" s="92" t="str">
        <f ca="1">IF(F253="","",Feuil1!T258)</f>
        <v/>
      </c>
      <c r="AS253" s="93">
        <v>15590</v>
      </c>
      <c r="AT253" s="88">
        <f>+AVERAGE($AS$5:AS253)</f>
        <v>15128.012048192772</v>
      </c>
    </row>
    <row r="254" spans="1:46" s="6" customFormat="1" ht="12.75">
      <c r="A254" s="94">
        <f>IF(Feuil1!A259="","",Feuil1!A259)</f>
        <v>45176</v>
      </c>
      <c r="B254" s="87">
        <f>Feuil1!BA259</f>
        <v>0</v>
      </c>
      <c r="C254" s="88" t="str">
        <f ca="1">IF(A254&gt;(NOW()-1),"",Feuil1!B259)</f>
        <v/>
      </c>
      <c r="D254" s="95">
        <f t="shared" ca="1" si="50"/>
        <v>0</v>
      </c>
      <c r="E254" s="87">
        <f>Feuil1!BB259</f>
        <v>0</v>
      </c>
      <c r="F254" s="88" t="str">
        <f ca="1">IF(C254&gt;(NOW()-1),"",Feuil1!C259)</f>
        <v/>
      </c>
      <c r="G254" s="95">
        <f t="shared" ca="1" si="51"/>
        <v>0</v>
      </c>
      <c r="H254" s="87">
        <f>Feuil1!AZ259</f>
        <v>0</v>
      </c>
      <c r="I254" s="88" t="str">
        <f ca="1">IF(F254&gt;(NOW()-1),"",Feuil1!D259)</f>
        <v/>
      </c>
      <c r="J254" s="95">
        <f t="shared" ca="1" si="52"/>
        <v>0</v>
      </c>
      <c r="K254" s="87">
        <f>Feuil1!BL259</f>
        <v>0</v>
      </c>
      <c r="L254" s="88" t="str">
        <f ca="1">IF(I254&gt;(NOW()-1),"",Feuil1!E259)</f>
        <v/>
      </c>
      <c r="M254" s="95">
        <f t="shared" ca="1" si="53"/>
        <v>0</v>
      </c>
      <c r="N254" s="87">
        <f>Feuil1!BM259</f>
        <v>0</v>
      </c>
      <c r="O254" s="88" t="str">
        <f ca="1">IF(L254&gt;(NOW()-1),"",Feuil1!F259)</f>
        <v/>
      </c>
      <c r="P254" s="95">
        <f t="shared" ca="1" si="54"/>
        <v>0</v>
      </c>
      <c r="Q254" s="87">
        <f>Feuil1!BE259</f>
        <v>0</v>
      </c>
      <c r="R254" s="88">
        <f>Feuil1!BG259</f>
        <v>0</v>
      </c>
      <c r="S254" s="88" t="str">
        <f ca="1">IF(O254&gt;(NOW()-1),"",Feuil1!G259)</f>
        <v/>
      </c>
      <c r="T254" s="96">
        <f t="shared" ca="1" si="55"/>
        <v>0</v>
      </c>
      <c r="U254" s="87">
        <f>Feuil1!BC259</f>
        <v>0</v>
      </c>
      <c r="V254" s="88" t="str">
        <f ca="1">IF(S254&gt;(NOW()-1),"",Feuil1!H259)</f>
        <v/>
      </c>
      <c r="W254" s="95">
        <f t="shared" ca="1" si="56"/>
        <v>0</v>
      </c>
      <c r="X254" s="87">
        <f>Feuil1!BK259</f>
        <v>0</v>
      </c>
      <c r="Y254" s="88" t="str">
        <f ca="1">IF(V254&gt;(NOW()-1),"",Feuil1!I259)</f>
        <v/>
      </c>
      <c r="Z254" s="95">
        <f t="shared" ca="1" si="57"/>
        <v>0</v>
      </c>
      <c r="AA254" s="87">
        <f>Feuil1!BJ259</f>
        <v>0</v>
      </c>
      <c r="AB254" s="88" t="str">
        <f ca="1">IF(Y254&gt;(NOW()-1),"",Feuil1!J259)</f>
        <v/>
      </c>
      <c r="AC254" s="95">
        <f t="shared" ca="1" si="58"/>
        <v>0</v>
      </c>
      <c r="AD254" s="87">
        <f>Feuil1!BI259</f>
        <v>0</v>
      </c>
      <c r="AE254" s="88" t="str">
        <f ca="1">IF(AB254&gt;(NOW()-1),"",Feuil1!K259)</f>
        <v/>
      </c>
      <c r="AF254" s="95">
        <f t="shared" ca="1" si="59"/>
        <v>0</v>
      </c>
      <c r="AG254" s="91" t="str">
        <f t="shared" ca="1" si="62"/>
        <v/>
      </c>
      <c r="AH254" s="85" t="str">
        <f>IF(Feuil1!L259=0,"",Feuil1!L259)</f>
        <v/>
      </c>
      <c r="AI254" s="97" t="e">
        <f t="shared" ca="1" si="49"/>
        <v>#VALUE!</v>
      </c>
      <c r="AJ254" s="87" t="str">
        <f ca="1">IF(A254&gt;(NOW()-1),"",Feuil1!M259)</f>
        <v/>
      </c>
      <c r="AK254" s="88" t="str">
        <f ca="1">IF(C254&gt;(NOW()-1),"",Feuil1!N259)</f>
        <v/>
      </c>
      <c r="AL254" s="88" t="str">
        <f ca="1">IF(F254&gt;(NOW()-1),"",Feuil1!O259)</f>
        <v/>
      </c>
      <c r="AM254" s="88" t="str">
        <f ca="1">IF(I254&gt;(NOW()-1),"",Feuil1!P259)</f>
        <v/>
      </c>
      <c r="AN254" s="89" t="str">
        <f ca="1">IF(L254&gt;(NOW()-1),"",Feuil1!Q259)</f>
        <v/>
      </c>
      <c r="AO254" s="90" t="str">
        <f t="shared" si="60"/>
        <v/>
      </c>
      <c r="AP254" s="91" t="str">
        <f t="shared" si="61"/>
        <v/>
      </c>
      <c r="AQ254" s="92" t="str">
        <f ca="1">IF(C254="","",Feuil1!S259)</f>
        <v/>
      </c>
      <c r="AR254" s="92" t="str">
        <f ca="1">IF(F254="","",Feuil1!T259)</f>
        <v/>
      </c>
      <c r="AS254" s="93">
        <v>15480</v>
      </c>
      <c r="AT254" s="88">
        <f>+AVERAGE($AS$5:AS254)</f>
        <v>15129.42</v>
      </c>
    </row>
    <row r="255" spans="1:46" s="6" customFormat="1" ht="12.75">
      <c r="A255" s="94">
        <f>IF(Feuil1!A260="","",Feuil1!A260)</f>
        <v>45177</v>
      </c>
      <c r="B255" s="87">
        <f>Feuil1!BA260</f>
        <v>0</v>
      </c>
      <c r="C255" s="88" t="str">
        <f ca="1">IF(A255&gt;(NOW()-1),"",Feuil1!B260)</f>
        <v/>
      </c>
      <c r="D255" s="95">
        <f t="shared" ca="1" si="50"/>
        <v>0</v>
      </c>
      <c r="E255" s="87">
        <f>Feuil1!BB260</f>
        <v>0</v>
      </c>
      <c r="F255" s="88" t="str">
        <f ca="1">IF(C255&gt;(NOW()-1),"",Feuil1!C260)</f>
        <v/>
      </c>
      <c r="G255" s="95">
        <f t="shared" ca="1" si="51"/>
        <v>0</v>
      </c>
      <c r="H255" s="87">
        <f>Feuil1!AZ260</f>
        <v>0</v>
      </c>
      <c r="I255" s="88" t="str">
        <f ca="1">IF(F255&gt;(NOW()-1),"",Feuil1!D260)</f>
        <v/>
      </c>
      <c r="J255" s="95">
        <f t="shared" ca="1" si="52"/>
        <v>0</v>
      </c>
      <c r="K255" s="87">
        <f>Feuil1!BL260</f>
        <v>0</v>
      </c>
      <c r="L255" s="88" t="str">
        <f ca="1">IF(I255&gt;(NOW()-1),"",Feuil1!E260)</f>
        <v/>
      </c>
      <c r="M255" s="95">
        <f t="shared" ca="1" si="53"/>
        <v>0</v>
      </c>
      <c r="N255" s="87">
        <f>Feuil1!BM260</f>
        <v>0</v>
      </c>
      <c r="O255" s="88" t="str">
        <f ca="1">IF(L255&gt;(NOW()-1),"",Feuil1!F260)</f>
        <v/>
      </c>
      <c r="P255" s="95">
        <f t="shared" ca="1" si="54"/>
        <v>0</v>
      </c>
      <c r="Q255" s="87">
        <f>Feuil1!BE260</f>
        <v>0</v>
      </c>
      <c r="R255" s="88">
        <f>Feuil1!BG260</f>
        <v>0</v>
      </c>
      <c r="S255" s="88" t="str">
        <f ca="1">IF(O255&gt;(NOW()-1),"",Feuil1!G260)</f>
        <v/>
      </c>
      <c r="T255" s="96">
        <f t="shared" ca="1" si="55"/>
        <v>0</v>
      </c>
      <c r="U255" s="87">
        <f>Feuil1!BC260</f>
        <v>0</v>
      </c>
      <c r="V255" s="88" t="str">
        <f ca="1">IF(S255&gt;(NOW()-1),"",Feuil1!H260)</f>
        <v/>
      </c>
      <c r="W255" s="95">
        <f t="shared" ca="1" si="56"/>
        <v>0</v>
      </c>
      <c r="X255" s="87">
        <f>Feuil1!BK260</f>
        <v>0</v>
      </c>
      <c r="Y255" s="88" t="str">
        <f ca="1">IF(V255&gt;(NOW()-1),"",Feuil1!I260)</f>
        <v/>
      </c>
      <c r="Z255" s="95">
        <f t="shared" ca="1" si="57"/>
        <v>0</v>
      </c>
      <c r="AA255" s="87">
        <f>Feuil1!BJ260</f>
        <v>0</v>
      </c>
      <c r="AB255" s="88" t="str">
        <f ca="1">IF(Y255&gt;(NOW()-1),"",Feuil1!J260)</f>
        <v/>
      </c>
      <c r="AC255" s="95">
        <f t="shared" ca="1" si="58"/>
        <v>0</v>
      </c>
      <c r="AD255" s="87">
        <f>Feuil1!BI260</f>
        <v>0</v>
      </c>
      <c r="AE255" s="88" t="str">
        <f ca="1">IF(AB255&gt;(NOW()-1),"",Feuil1!K260)</f>
        <v/>
      </c>
      <c r="AF255" s="95">
        <f t="shared" ca="1" si="59"/>
        <v>0</v>
      </c>
      <c r="AG255" s="91" t="str">
        <f t="shared" ca="1" si="62"/>
        <v/>
      </c>
      <c r="AH255" s="85" t="str">
        <f>IF(Feuil1!L260=0,"",Feuil1!L260)</f>
        <v/>
      </c>
      <c r="AI255" s="97" t="e">
        <f t="shared" ca="1" si="49"/>
        <v>#VALUE!</v>
      </c>
      <c r="AJ255" s="87" t="str">
        <f ca="1">IF(A255&gt;(NOW()-1),"",Feuil1!M260)</f>
        <v/>
      </c>
      <c r="AK255" s="88" t="str">
        <f ca="1">IF(C255&gt;(NOW()-1),"",Feuil1!N260)</f>
        <v/>
      </c>
      <c r="AL255" s="88" t="str">
        <f ca="1">IF(F255&gt;(NOW()-1),"",Feuil1!O260)</f>
        <v/>
      </c>
      <c r="AM255" s="88" t="str">
        <f ca="1">IF(I255&gt;(NOW()-1),"",Feuil1!P260)</f>
        <v/>
      </c>
      <c r="AN255" s="89" t="str">
        <f ca="1">IF(L255&gt;(NOW()-1),"",Feuil1!Q260)</f>
        <v/>
      </c>
      <c r="AO255" s="90" t="str">
        <f t="shared" si="60"/>
        <v/>
      </c>
      <c r="AP255" s="91" t="str">
        <f t="shared" si="61"/>
        <v/>
      </c>
      <c r="AQ255" s="92" t="str">
        <f ca="1">IF(C255="","",Feuil1!S260)</f>
        <v/>
      </c>
      <c r="AR255" s="92" t="str">
        <f ca="1">IF(F255="","",Feuil1!T260)</f>
        <v/>
      </c>
      <c r="AS255" s="93">
        <v>14820</v>
      </c>
      <c r="AT255" s="88">
        <f>+AVERAGE($AS$5:AS255)</f>
        <v>15128.187250996016</v>
      </c>
    </row>
    <row r="256" spans="1:46" s="6" customFormat="1" ht="12.75">
      <c r="A256" s="94">
        <f>IF(Feuil1!A261="","",Feuil1!A261)</f>
        <v>45178</v>
      </c>
      <c r="B256" s="87">
        <f>Feuil1!BA261</f>
        <v>0</v>
      </c>
      <c r="C256" s="88" t="str">
        <f ca="1">IF(A256&gt;(NOW()-1),"",Feuil1!B261)</f>
        <v/>
      </c>
      <c r="D256" s="95">
        <f t="shared" ca="1" si="50"/>
        <v>0</v>
      </c>
      <c r="E256" s="87">
        <f>Feuil1!BB261</f>
        <v>0</v>
      </c>
      <c r="F256" s="88" t="str">
        <f ca="1">IF(C256&gt;(NOW()-1),"",Feuil1!C261)</f>
        <v/>
      </c>
      <c r="G256" s="95">
        <f t="shared" ca="1" si="51"/>
        <v>0</v>
      </c>
      <c r="H256" s="87">
        <f>Feuil1!AZ261</f>
        <v>0</v>
      </c>
      <c r="I256" s="88" t="str">
        <f ca="1">IF(F256&gt;(NOW()-1),"",Feuil1!D261)</f>
        <v/>
      </c>
      <c r="J256" s="95">
        <f t="shared" ca="1" si="52"/>
        <v>0</v>
      </c>
      <c r="K256" s="87">
        <f>Feuil1!BL261</f>
        <v>0</v>
      </c>
      <c r="L256" s="88" t="str">
        <f ca="1">IF(I256&gt;(NOW()-1),"",Feuil1!E261)</f>
        <v/>
      </c>
      <c r="M256" s="95">
        <f t="shared" ca="1" si="53"/>
        <v>0</v>
      </c>
      <c r="N256" s="87">
        <f>Feuil1!BM261</f>
        <v>0</v>
      </c>
      <c r="O256" s="88" t="str">
        <f ca="1">IF(L256&gt;(NOW()-1),"",Feuil1!F261)</f>
        <v/>
      </c>
      <c r="P256" s="95">
        <f t="shared" ca="1" si="54"/>
        <v>0</v>
      </c>
      <c r="Q256" s="87">
        <f>Feuil1!BE261</f>
        <v>0</v>
      </c>
      <c r="R256" s="88">
        <f>Feuil1!BG261</f>
        <v>0</v>
      </c>
      <c r="S256" s="88" t="str">
        <f ca="1">IF(O256&gt;(NOW()-1),"",Feuil1!G261)</f>
        <v/>
      </c>
      <c r="T256" s="96">
        <f t="shared" ca="1" si="55"/>
        <v>0</v>
      </c>
      <c r="U256" s="87">
        <f>Feuil1!BC261</f>
        <v>0</v>
      </c>
      <c r="V256" s="88" t="str">
        <f ca="1">IF(S256&gt;(NOW()-1),"",Feuil1!H261)</f>
        <v/>
      </c>
      <c r="W256" s="95">
        <f t="shared" ca="1" si="56"/>
        <v>0</v>
      </c>
      <c r="X256" s="87">
        <f>Feuil1!BK261</f>
        <v>0</v>
      </c>
      <c r="Y256" s="88" t="str">
        <f ca="1">IF(V256&gt;(NOW()-1),"",Feuil1!I261)</f>
        <v/>
      </c>
      <c r="Z256" s="95">
        <f t="shared" ca="1" si="57"/>
        <v>0</v>
      </c>
      <c r="AA256" s="87">
        <f>Feuil1!BJ261</f>
        <v>0</v>
      </c>
      <c r="AB256" s="88" t="str">
        <f ca="1">IF(Y256&gt;(NOW()-1),"",Feuil1!J261)</f>
        <v/>
      </c>
      <c r="AC256" s="95">
        <f t="shared" ca="1" si="58"/>
        <v>0</v>
      </c>
      <c r="AD256" s="87">
        <f>Feuil1!BI261</f>
        <v>0</v>
      </c>
      <c r="AE256" s="88" t="str">
        <f ca="1">IF(AB256&gt;(NOW()-1),"",Feuil1!K261)</f>
        <v/>
      </c>
      <c r="AF256" s="95">
        <f t="shared" ca="1" si="59"/>
        <v>0</v>
      </c>
      <c r="AG256" s="91" t="str">
        <f t="shared" ca="1" si="62"/>
        <v/>
      </c>
      <c r="AH256" s="85" t="str">
        <f>IF(Feuil1!L261=0,"",Feuil1!L261)</f>
        <v/>
      </c>
      <c r="AI256" s="97" t="e">
        <f t="shared" ca="1" si="49"/>
        <v>#VALUE!</v>
      </c>
      <c r="AJ256" s="87" t="str">
        <f ca="1">IF(A256&gt;(NOW()-1),"",Feuil1!M261)</f>
        <v/>
      </c>
      <c r="AK256" s="88" t="str">
        <f ca="1">IF(C256&gt;(NOW()-1),"",Feuil1!N261)</f>
        <v/>
      </c>
      <c r="AL256" s="88" t="str">
        <f ca="1">IF(F256&gt;(NOW()-1),"",Feuil1!O261)</f>
        <v/>
      </c>
      <c r="AM256" s="88" t="str">
        <f ca="1">IF(I256&gt;(NOW()-1),"",Feuil1!P261)</f>
        <v/>
      </c>
      <c r="AN256" s="89" t="str">
        <f ca="1">IF(L256&gt;(NOW()-1),"",Feuil1!Q261)</f>
        <v/>
      </c>
      <c r="AO256" s="90" t="str">
        <f t="shared" si="60"/>
        <v/>
      </c>
      <c r="AP256" s="91" t="str">
        <f t="shared" si="61"/>
        <v/>
      </c>
      <c r="AQ256" s="92" t="str">
        <f ca="1">IF(C256="","",Feuil1!S261)</f>
        <v/>
      </c>
      <c r="AR256" s="92" t="str">
        <f ca="1">IF(F256="","",Feuil1!T261)</f>
        <v/>
      </c>
      <c r="AS256" s="93">
        <v>14900</v>
      </c>
      <c r="AT256" s="88">
        <f>+AVERAGE($AS$5:AS256)</f>
        <v>15127.281746031746</v>
      </c>
    </row>
    <row r="257" spans="1:46" s="6" customFormat="1" ht="12.75">
      <c r="A257" s="94">
        <f>IF(Feuil1!A262="","",Feuil1!A262)</f>
        <v>45179</v>
      </c>
      <c r="B257" s="87">
        <f>Feuil1!BA262</f>
        <v>0</v>
      </c>
      <c r="C257" s="88" t="str">
        <f ca="1">IF(A257&gt;(NOW()-1),"",Feuil1!B262)</f>
        <v/>
      </c>
      <c r="D257" s="95">
        <f t="shared" ca="1" si="50"/>
        <v>0</v>
      </c>
      <c r="E257" s="87">
        <f>Feuil1!BB262</f>
        <v>0</v>
      </c>
      <c r="F257" s="88" t="str">
        <f ca="1">IF(C257&gt;(NOW()-1),"",Feuil1!C262)</f>
        <v/>
      </c>
      <c r="G257" s="95">
        <f t="shared" ca="1" si="51"/>
        <v>0</v>
      </c>
      <c r="H257" s="87">
        <f>Feuil1!AZ262</f>
        <v>0</v>
      </c>
      <c r="I257" s="88" t="str">
        <f ca="1">IF(F257&gt;(NOW()-1),"",Feuil1!D262)</f>
        <v/>
      </c>
      <c r="J257" s="95">
        <f t="shared" ca="1" si="52"/>
        <v>0</v>
      </c>
      <c r="K257" s="87">
        <f>Feuil1!BL262</f>
        <v>0</v>
      </c>
      <c r="L257" s="88" t="str">
        <f ca="1">IF(I257&gt;(NOW()-1),"",Feuil1!E262)</f>
        <v/>
      </c>
      <c r="M257" s="95">
        <f t="shared" ca="1" si="53"/>
        <v>0</v>
      </c>
      <c r="N257" s="87">
        <f>Feuil1!BM262</f>
        <v>0</v>
      </c>
      <c r="O257" s="88" t="str">
        <f ca="1">IF(L257&gt;(NOW()-1),"",Feuil1!F262)</f>
        <v/>
      </c>
      <c r="P257" s="95">
        <f t="shared" ca="1" si="54"/>
        <v>0</v>
      </c>
      <c r="Q257" s="87">
        <f>Feuil1!BE262</f>
        <v>0</v>
      </c>
      <c r="R257" s="88">
        <f>Feuil1!BG262</f>
        <v>0</v>
      </c>
      <c r="S257" s="88" t="str">
        <f ca="1">IF(O257&gt;(NOW()-1),"",Feuil1!G262)</f>
        <v/>
      </c>
      <c r="T257" s="96">
        <f t="shared" ca="1" si="55"/>
        <v>0</v>
      </c>
      <c r="U257" s="87">
        <f>Feuil1!BC262</f>
        <v>0</v>
      </c>
      <c r="V257" s="88" t="str">
        <f ca="1">IF(S257&gt;(NOW()-1),"",Feuil1!H262)</f>
        <v/>
      </c>
      <c r="W257" s="95">
        <f t="shared" ca="1" si="56"/>
        <v>0</v>
      </c>
      <c r="X257" s="87">
        <f>Feuil1!BK262</f>
        <v>0</v>
      </c>
      <c r="Y257" s="88" t="str">
        <f ca="1">IF(V257&gt;(NOW()-1),"",Feuil1!I262)</f>
        <v/>
      </c>
      <c r="Z257" s="95">
        <f t="shared" ca="1" si="57"/>
        <v>0</v>
      </c>
      <c r="AA257" s="87">
        <f>Feuil1!BJ262</f>
        <v>0</v>
      </c>
      <c r="AB257" s="88" t="str">
        <f ca="1">IF(Y257&gt;(NOW()-1),"",Feuil1!J262)</f>
        <v/>
      </c>
      <c r="AC257" s="95">
        <f t="shared" ca="1" si="58"/>
        <v>0</v>
      </c>
      <c r="AD257" s="87">
        <f>Feuil1!BI262</f>
        <v>0</v>
      </c>
      <c r="AE257" s="88" t="str">
        <f ca="1">IF(AB257&gt;(NOW()-1),"",Feuil1!K262)</f>
        <v/>
      </c>
      <c r="AF257" s="95">
        <f t="shared" ca="1" si="59"/>
        <v>0</v>
      </c>
      <c r="AG257" s="91" t="str">
        <f t="shared" ca="1" si="62"/>
        <v/>
      </c>
      <c r="AH257" s="85" t="str">
        <f>IF(Feuil1!L262=0,"",Feuil1!L262)</f>
        <v/>
      </c>
      <c r="AI257" s="97" t="e">
        <f t="shared" ca="1" si="49"/>
        <v>#VALUE!</v>
      </c>
      <c r="AJ257" s="87" t="str">
        <f ca="1">IF(A257&gt;(NOW()-1),"",Feuil1!M262)</f>
        <v/>
      </c>
      <c r="AK257" s="88" t="str">
        <f ca="1">IF(C257&gt;(NOW()-1),"",Feuil1!N262)</f>
        <v/>
      </c>
      <c r="AL257" s="88" t="str">
        <f ca="1">IF(F257&gt;(NOW()-1),"",Feuil1!O262)</f>
        <v/>
      </c>
      <c r="AM257" s="88" t="str">
        <f ca="1">IF(I257&gt;(NOW()-1),"",Feuil1!P262)</f>
        <v/>
      </c>
      <c r="AN257" s="89" t="str">
        <f ca="1">IF(L257&gt;(NOW()-1),"",Feuil1!Q262)</f>
        <v/>
      </c>
      <c r="AO257" s="90" t="str">
        <f t="shared" si="60"/>
        <v/>
      </c>
      <c r="AP257" s="91" t="str">
        <f t="shared" si="61"/>
        <v/>
      </c>
      <c r="AQ257" s="92" t="str">
        <f ca="1">IF(C257="","",Feuil1!S262)</f>
        <v/>
      </c>
      <c r="AR257" s="92" t="str">
        <f ca="1">IF(F257="","",Feuil1!T262)</f>
        <v/>
      </c>
      <c r="AS257" s="93">
        <v>14840</v>
      </c>
      <c r="AT257" s="88">
        <f>+AVERAGE($AS$5:AS257)</f>
        <v>15126.146245059288</v>
      </c>
    </row>
    <row r="258" spans="1:46" s="6" customFormat="1" ht="12.75">
      <c r="A258" s="94">
        <f>IF(Feuil1!A263="","",Feuil1!A263)</f>
        <v>45180</v>
      </c>
      <c r="B258" s="87">
        <f>Feuil1!BA263</f>
        <v>0</v>
      </c>
      <c r="C258" s="88" t="str">
        <f ca="1">IF(A258&gt;(NOW()-1),"",Feuil1!B263)</f>
        <v/>
      </c>
      <c r="D258" s="95">
        <f t="shared" ca="1" si="50"/>
        <v>0</v>
      </c>
      <c r="E258" s="87">
        <f>Feuil1!BB263</f>
        <v>0</v>
      </c>
      <c r="F258" s="88" t="str">
        <f ca="1">IF(C258&gt;(NOW()-1),"",Feuil1!C263)</f>
        <v/>
      </c>
      <c r="G258" s="95">
        <f t="shared" ca="1" si="51"/>
        <v>0</v>
      </c>
      <c r="H258" s="87">
        <f>Feuil1!AZ263</f>
        <v>0</v>
      </c>
      <c r="I258" s="88" t="str">
        <f ca="1">IF(F258&gt;(NOW()-1),"",Feuil1!D263)</f>
        <v/>
      </c>
      <c r="J258" s="95">
        <f t="shared" ca="1" si="52"/>
        <v>0</v>
      </c>
      <c r="K258" s="87">
        <f>Feuil1!BL263</f>
        <v>0</v>
      </c>
      <c r="L258" s="88" t="str">
        <f ca="1">IF(I258&gt;(NOW()-1),"",Feuil1!E263)</f>
        <v/>
      </c>
      <c r="M258" s="95">
        <f t="shared" ca="1" si="53"/>
        <v>0</v>
      </c>
      <c r="N258" s="87">
        <f>Feuil1!BM263</f>
        <v>0</v>
      </c>
      <c r="O258" s="88" t="str">
        <f ca="1">IF(L258&gt;(NOW()-1),"",Feuil1!F263)</f>
        <v/>
      </c>
      <c r="P258" s="95">
        <f t="shared" ca="1" si="54"/>
        <v>0</v>
      </c>
      <c r="Q258" s="87">
        <f>Feuil1!BE263</f>
        <v>0</v>
      </c>
      <c r="R258" s="88">
        <f>Feuil1!BG263</f>
        <v>0</v>
      </c>
      <c r="S258" s="88" t="str">
        <f ca="1">IF(O258&gt;(NOW()-1),"",Feuil1!G263)</f>
        <v/>
      </c>
      <c r="T258" s="96">
        <f t="shared" ca="1" si="55"/>
        <v>0</v>
      </c>
      <c r="U258" s="87">
        <f>Feuil1!BC263</f>
        <v>0</v>
      </c>
      <c r="V258" s="88" t="str">
        <f ca="1">IF(S258&gt;(NOW()-1),"",Feuil1!H263)</f>
        <v/>
      </c>
      <c r="W258" s="95">
        <f t="shared" ca="1" si="56"/>
        <v>0</v>
      </c>
      <c r="X258" s="87">
        <f>Feuil1!BK263</f>
        <v>0</v>
      </c>
      <c r="Y258" s="88" t="str">
        <f ca="1">IF(V258&gt;(NOW()-1),"",Feuil1!I263)</f>
        <v/>
      </c>
      <c r="Z258" s="95">
        <f t="shared" ca="1" si="57"/>
        <v>0</v>
      </c>
      <c r="AA258" s="87">
        <f>Feuil1!BJ263</f>
        <v>0</v>
      </c>
      <c r="AB258" s="88" t="str">
        <f ca="1">IF(Y258&gt;(NOW()-1),"",Feuil1!J263)</f>
        <v/>
      </c>
      <c r="AC258" s="95">
        <f t="shared" ca="1" si="58"/>
        <v>0</v>
      </c>
      <c r="AD258" s="87">
        <f>Feuil1!BI263</f>
        <v>0</v>
      </c>
      <c r="AE258" s="88" t="str">
        <f ca="1">IF(AB258&gt;(NOW()-1),"",Feuil1!K263)</f>
        <v/>
      </c>
      <c r="AF258" s="95">
        <f t="shared" ca="1" si="59"/>
        <v>0</v>
      </c>
      <c r="AG258" s="91" t="str">
        <f t="shared" ca="1" si="62"/>
        <v/>
      </c>
      <c r="AH258" s="85" t="str">
        <f>IF(Feuil1!L263=0,"",Feuil1!L263)</f>
        <v/>
      </c>
      <c r="AI258" s="97" t="e">
        <f t="shared" ca="1" si="49"/>
        <v>#VALUE!</v>
      </c>
      <c r="AJ258" s="87" t="str">
        <f ca="1">IF(A258&gt;(NOW()-1),"",Feuil1!M263)</f>
        <v/>
      </c>
      <c r="AK258" s="88" t="str">
        <f ca="1">IF(C258&gt;(NOW()-1),"",Feuil1!N263)</f>
        <v/>
      </c>
      <c r="AL258" s="88" t="str">
        <f ca="1">IF(F258&gt;(NOW()-1),"",Feuil1!O263)</f>
        <v/>
      </c>
      <c r="AM258" s="88" t="str">
        <f ca="1">IF(I258&gt;(NOW()-1),"",Feuil1!P263)</f>
        <v/>
      </c>
      <c r="AN258" s="89" t="str">
        <f ca="1">IF(L258&gt;(NOW()-1),"",Feuil1!Q263)</f>
        <v/>
      </c>
      <c r="AO258" s="90" t="str">
        <f t="shared" si="60"/>
        <v/>
      </c>
      <c r="AP258" s="91" t="str">
        <f t="shared" si="61"/>
        <v/>
      </c>
      <c r="AQ258" s="92" t="str">
        <f ca="1">IF(C258="","",Feuil1!S263)</f>
        <v/>
      </c>
      <c r="AR258" s="92" t="str">
        <f ca="1">IF(F258="","",Feuil1!T263)</f>
        <v/>
      </c>
      <c r="AS258" s="93">
        <v>14730</v>
      </c>
      <c r="AT258" s="88">
        <f>+AVERAGE($AS$5:AS258)</f>
        <v>15124.586614173228</v>
      </c>
    </row>
    <row r="259" spans="1:46" s="6" customFormat="1" ht="12.75">
      <c r="A259" s="94">
        <f>IF(Feuil1!A264="","",Feuil1!A264)</f>
        <v>45181</v>
      </c>
      <c r="B259" s="87">
        <f>Feuil1!BA264</f>
        <v>0</v>
      </c>
      <c r="C259" s="88" t="str">
        <f ca="1">IF(A259&gt;(NOW()-1),"",Feuil1!B264)</f>
        <v/>
      </c>
      <c r="D259" s="95">
        <f t="shared" ca="1" si="50"/>
        <v>0</v>
      </c>
      <c r="E259" s="87">
        <f>Feuil1!BB264</f>
        <v>0</v>
      </c>
      <c r="F259" s="88" t="str">
        <f ca="1">IF(C259&gt;(NOW()-1),"",Feuil1!C264)</f>
        <v/>
      </c>
      <c r="G259" s="95">
        <f t="shared" ca="1" si="51"/>
        <v>0</v>
      </c>
      <c r="H259" s="87">
        <f>Feuil1!AZ264</f>
        <v>0</v>
      </c>
      <c r="I259" s="88" t="str">
        <f ca="1">IF(F259&gt;(NOW()-1),"",Feuil1!D264)</f>
        <v/>
      </c>
      <c r="J259" s="95">
        <f t="shared" ca="1" si="52"/>
        <v>0</v>
      </c>
      <c r="K259" s="87">
        <f>Feuil1!BL264</f>
        <v>0</v>
      </c>
      <c r="L259" s="88" t="str">
        <f ca="1">IF(I259&gt;(NOW()-1),"",Feuil1!E264)</f>
        <v/>
      </c>
      <c r="M259" s="95">
        <f t="shared" ca="1" si="53"/>
        <v>0</v>
      </c>
      <c r="N259" s="87">
        <f>Feuil1!BM264</f>
        <v>0</v>
      </c>
      <c r="O259" s="88" t="str">
        <f ca="1">IF(L259&gt;(NOW()-1),"",Feuil1!F264)</f>
        <v/>
      </c>
      <c r="P259" s="95">
        <f t="shared" ca="1" si="54"/>
        <v>0</v>
      </c>
      <c r="Q259" s="87">
        <f>Feuil1!BE264</f>
        <v>0</v>
      </c>
      <c r="R259" s="88">
        <f>Feuil1!BG264</f>
        <v>0</v>
      </c>
      <c r="S259" s="88" t="str">
        <f ca="1">IF(O259&gt;(NOW()-1),"",Feuil1!G264)</f>
        <v/>
      </c>
      <c r="T259" s="96">
        <f t="shared" ca="1" si="55"/>
        <v>0</v>
      </c>
      <c r="U259" s="87">
        <f>Feuil1!BC264</f>
        <v>0</v>
      </c>
      <c r="V259" s="88" t="str">
        <f ca="1">IF(S259&gt;(NOW()-1),"",Feuil1!H264)</f>
        <v/>
      </c>
      <c r="W259" s="95">
        <f t="shared" ca="1" si="56"/>
        <v>0</v>
      </c>
      <c r="X259" s="87">
        <f>Feuil1!BK264</f>
        <v>0</v>
      </c>
      <c r="Y259" s="88" t="str">
        <f ca="1">IF(V259&gt;(NOW()-1),"",Feuil1!I264)</f>
        <v/>
      </c>
      <c r="Z259" s="95">
        <f t="shared" ca="1" si="57"/>
        <v>0</v>
      </c>
      <c r="AA259" s="87">
        <f>Feuil1!BJ264</f>
        <v>0</v>
      </c>
      <c r="AB259" s="88" t="str">
        <f ca="1">IF(Y259&gt;(NOW()-1),"",Feuil1!J264)</f>
        <v/>
      </c>
      <c r="AC259" s="95">
        <f t="shared" ca="1" si="58"/>
        <v>0</v>
      </c>
      <c r="AD259" s="87">
        <f>Feuil1!BI264</f>
        <v>0</v>
      </c>
      <c r="AE259" s="88" t="str">
        <f ca="1">IF(AB259&gt;(NOW()-1),"",Feuil1!K264)</f>
        <v/>
      </c>
      <c r="AF259" s="95">
        <f t="shared" ca="1" si="59"/>
        <v>0</v>
      </c>
      <c r="AG259" s="91" t="str">
        <f t="shared" ca="1" si="62"/>
        <v/>
      </c>
      <c r="AH259" s="85" t="str">
        <f>IF(Feuil1!L264=0,"",Feuil1!L264)</f>
        <v/>
      </c>
      <c r="AI259" s="97" t="e">
        <f t="shared" ca="1" si="49"/>
        <v>#VALUE!</v>
      </c>
      <c r="AJ259" s="87" t="str">
        <f ca="1">IF(A259&gt;(NOW()-1),"",Feuil1!M264)</f>
        <v/>
      </c>
      <c r="AK259" s="88" t="str">
        <f ca="1">IF(C259&gt;(NOW()-1),"",Feuil1!N264)</f>
        <v/>
      </c>
      <c r="AL259" s="88" t="str">
        <f ca="1">IF(F259&gt;(NOW()-1),"",Feuil1!O264)</f>
        <v/>
      </c>
      <c r="AM259" s="88" t="str">
        <f ca="1">IF(I259&gt;(NOW()-1),"",Feuil1!P264)</f>
        <v/>
      </c>
      <c r="AN259" s="89" t="str">
        <f ca="1">IF(L259&gt;(NOW()-1),"",Feuil1!Q264)</f>
        <v/>
      </c>
      <c r="AO259" s="90" t="str">
        <f t="shared" si="60"/>
        <v/>
      </c>
      <c r="AP259" s="91" t="str">
        <f t="shared" si="61"/>
        <v/>
      </c>
      <c r="AQ259" s="92" t="str">
        <f ca="1">IF(C259="","",Feuil1!S264)</f>
        <v/>
      </c>
      <c r="AR259" s="92" t="str">
        <f ca="1">IF(F259="","",Feuil1!T264)</f>
        <v/>
      </c>
      <c r="AS259" s="93">
        <v>16040</v>
      </c>
      <c r="AT259" s="88">
        <f>+AVERAGE($AS$5:AS259)</f>
        <v>15128.176470588236</v>
      </c>
    </row>
    <row r="260" spans="1:46" s="6" customFormat="1" ht="12.75">
      <c r="A260" s="94">
        <f>IF(Feuil1!A265="","",Feuil1!A265)</f>
        <v>45182</v>
      </c>
      <c r="B260" s="87">
        <f>Feuil1!BA265</f>
        <v>0</v>
      </c>
      <c r="C260" s="88" t="str">
        <f ca="1">IF(A260&gt;(NOW()-1),"",Feuil1!B265)</f>
        <v/>
      </c>
      <c r="D260" s="95">
        <f t="shared" ca="1" si="50"/>
        <v>0</v>
      </c>
      <c r="E260" s="87">
        <f>Feuil1!BB265</f>
        <v>0</v>
      </c>
      <c r="F260" s="88" t="str">
        <f ca="1">IF(C260&gt;(NOW()-1),"",Feuil1!C265)</f>
        <v/>
      </c>
      <c r="G260" s="95">
        <f t="shared" ca="1" si="51"/>
        <v>0</v>
      </c>
      <c r="H260" s="87">
        <f>Feuil1!AZ265</f>
        <v>0</v>
      </c>
      <c r="I260" s="88" t="str">
        <f ca="1">IF(F260&gt;(NOW()-1),"",Feuil1!D265)</f>
        <v/>
      </c>
      <c r="J260" s="95">
        <f t="shared" ca="1" si="52"/>
        <v>0</v>
      </c>
      <c r="K260" s="87">
        <f>Feuil1!BL265</f>
        <v>0</v>
      </c>
      <c r="L260" s="88" t="str">
        <f ca="1">IF(I260&gt;(NOW()-1),"",Feuil1!E265)</f>
        <v/>
      </c>
      <c r="M260" s="95">
        <f t="shared" ca="1" si="53"/>
        <v>0</v>
      </c>
      <c r="N260" s="87">
        <f>Feuil1!BM265</f>
        <v>0</v>
      </c>
      <c r="O260" s="88" t="str">
        <f ca="1">IF(L260&gt;(NOW()-1),"",Feuil1!F265)</f>
        <v/>
      </c>
      <c r="P260" s="95">
        <f t="shared" ca="1" si="54"/>
        <v>0</v>
      </c>
      <c r="Q260" s="87">
        <f>Feuil1!BE265</f>
        <v>0</v>
      </c>
      <c r="R260" s="88">
        <f>Feuil1!BG265</f>
        <v>0</v>
      </c>
      <c r="S260" s="88" t="str">
        <f ca="1">IF(O260&gt;(NOW()-1),"",Feuil1!G265)</f>
        <v/>
      </c>
      <c r="T260" s="96">
        <f t="shared" ca="1" si="55"/>
        <v>0</v>
      </c>
      <c r="U260" s="87">
        <f>Feuil1!BC265</f>
        <v>0</v>
      </c>
      <c r="V260" s="88" t="str">
        <f ca="1">IF(S260&gt;(NOW()-1),"",Feuil1!H265)</f>
        <v/>
      </c>
      <c r="W260" s="95">
        <f t="shared" ca="1" si="56"/>
        <v>0</v>
      </c>
      <c r="X260" s="87">
        <f>Feuil1!BK265</f>
        <v>0</v>
      </c>
      <c r="Y260" s="88" t="str">
        <f ca="1">IF(V260&gt;(NOW()-1),"",Feuil1!I265)</f>
        <v/>
      </c>
      <c r="Z260" s="95">
        <f t="shared" ca="1" si="57"/>
        <v>0</v>
      </c>
      <c r="AA260" s="87">
        <f>Feuil1!BJ265</f>
        <v>0</v>
      </c>
      <c r="AB260" s="88" t="str">
        <f ca="1">IF(Y260&gt;(NOW()-1),"",Feuil1!J265)</f>
        <v/>
      </c>
      <c r="AC260" s="95">
        <f t="shared" ca="1" si="58"/>
        <v>0</v>
      </c>
      <c r="AD260" s="87">
        <f>Feuil1!BI265</f>
        <v>0</v>
      </c>
      <c r="AE260" s="88" t="str">
        <f ca="1">IF(AB260&gt;(NOW()-1),"",Feuil1!K265)</f>
        <v/>
      </c>
      <c r="AF260" s="95">
        <f t="shared" ca="1" si="59"/>
        <v>0</v>
      </c>
      <c r="AG260" s="91" t="str">
        <f t="shared" ref="AG260:AG291" ca="1" si="63">IF(A260&gt;(NOW()-1),"",C260+F260+I260+L260+O260+S260+V260+Y260+AB260+AE260)</f>
        <v/>
      </c>
      <c r="AH260" s="85" t="str">
        <f>IF(Feuil1!L265=0,"",Feuil1!L265)</f>
        <v/>
      </c>
      <c r="AI260" s="97" t="str">
        <f t="shared" ref="AI260:AI273" si="64">IF(AH260="","",AG260-AH260)</f>
        <v/>
      </c>
      <c r="AJ260" s="87" t="str">
        <f ca="1">IF(A260&gt;(NOW()-1),"",Feuil1!M265)</f>
        <v/>
      </c>
      <c r="AK260" s="88" t="str">
        <f ca="1">IF(C260&gt;(NOW()-1),"",Feuil1!N265)</f>
        <v/>
      </c>
      <c r="AL260" s="88" t="str">
        <f ca="1">IF(F260&gt;(NOW()-1),"",Feuil1!O265)</f>
        <v/>
      </c>
      <c r="AM260" s="88" t="str">
        <f ca="1">IF(I260&gt;(NOW()-1),"",Feuil1!P265)</f>
        <v/>
      </c>
      <c r="AN260" s="89" t="str">
        <f ca="1">IF(L260&gt;(NOW()-1),"",Feuil1!Q265)</f>
        <v/>
      </c>
      <c r="AO260" s="90" t="str">
        <f t="shared" ref="AO260:AO278" si="65">IF(AH260="","",AJ260+AK260+AL260+AM260-AN260)</f>
        <v/>
      </c>
      <c r="AP260" s="91" t="str">
        <f t="shared" si="61"/>
        <v/>
      </c>
      <c r="AQ260" s="92" t="str">
        <f ca="1">IF(C260="","",Feuil1!S265)</f>
        <v/>
      </c>
      <c r="AR260" s="92" t="str">
        <f ca="1">IF(F260="","",Feuil1!T265)</f>
        <v/>
      </c>
      <c r="AS260" s="93">
        <v>15290</v>
      </c>
      <c r="AT260" s="88">
        <f>+AVERAGE($AS$5:AS260)</f>
        <v>15128.80859375</v>
      </c>
    </row>
    <row r="261" spans="1:46" s="6" customFormat="1" ht="12.75">
      <c r="A261" s="94">
        <f>IF(Feuil1!A266="","",Feuil1!A266)</f>
        <v>45183</v>
      </c>
      <c r="B261" s="87">
        <f>Feuil1!BA266</f>
        <v>0</v>
      </c>
      <c r="C261" s="88" t="str">
        <f ca="1">IF(A261&gt;(NOW()-1),"",Feuil1!B266)</f>
        <v/>
      </c>
      <c r="D261" s="95">
        <f t="shared" ca="1" si="50"/>
        <v>0</v>
      </c>
      <c r="E261" s="87">
        <f>Feuil1!BB266</f>
        <v>0</v>
      </c>
      <c r="F261" s="88" t="str">
        <f ca="1">IF(C261&gt;(NOW()-1),"",Feuil1!C266)</f>
        <v/>
      </c>
      <c r="G261" s="95">
        <f t="shared" ca="1" si="51"/>
        <v>0</v>
      </c>
      <c r="H261" s="87">
        <f>Feuil1!AZ266</f>
        <v>0</v>
      </c>
      <c r="I261" s="88" t="str">
        <f ca="1">IF(F261&gt;(NOW()-1),"",Feuil1!D266)</f>
        <v/>
      </c>
      <c r="J261" s="95">
        <f t="shared" ca="1" si="52"/>
        <v>0</v>
      </c>
      <c r="K261" s="87">
        <f>Feuil1!BL266</f>
        <v>0</v>
      </c>
      <c r="L261" s="88" t="str">
        <f ca="1">IF(I261&gt;(NOW()-1),"",Feuil1!E266)</f>
        <v/>
      </c>
      <c r="M261" s="95">
        <f t="shared" ca="1" si="53"/>
        <v>0</v>
      </c>
      <c r="N261" s="87">
        <f>Feuil1!BM266</f>
        <v>0</v>
      </c>
      <c r="O261" s="88" t="str">
        <f ca="1">IF(L261&gt;(NOW()-1),"",Feuil1!F266)</f>
        <v/>
      </c>
      <c r="P261" s="95">
        <f t="shared" ca="1" si="54"/>
        <v>0</v>
      </c>
      <c r="Q261" s="87">
        <f>Feuil1!BE266</f>
        <v>0</v>
      </c>
      <c r="R261" s="88">
        <f>Feuil1!BG266</f>
        <v>0</v>
      </c>
      <c r="S261" s="88" t="str">
        <f ca="1">IF(O261&gt;(NOW()-1),"",Feuil1!G266)</f>
        <v/>
      </c>
      <c r="T261" s="96">
        <f t="shared" ca="1" si="55"/>
        <v>0</v>
      </c>
      <c r="U261" s="87">
        <f>Feuil1!BC266</f>
        <v>0</v>
      </c>
      <c r="V261" s="88" t="str">
        <f ca="1">IF(S261&gt;(NOW()-1),"",Feuil1!H266)</f>
        <v/>
      </c>
      <c r="W261" s="95">
        <f t="shared" ca="1" si="56"/>
        <v>0</v>
      </c>
      <c r="X261" s="87">
        <f>Feuil1!BK266</f>
        <v>0</v>
      </c>
      <c r="Y261" s="88" t="str">
        <f ca="1">IF(V261&gt;(NOW()-1),"",Feuil1!I266)</f>
        <v/>
      </c>
      <c r="Z261" s="95">
        <f t="shared" ca="1" si="57"/>
        <v>0</v>
      </c>
      <c r="AA261" s="87">
        <f>Feuil1!BJ266</f>
        <v>0</v>
      </c>
      <c r="AB261" s="88" t="str">
        <f ca="1">IF(Y261&gt;(NOW()-1),"",Feuil1!J266)</f>
        <v/>
      </c>
      <c r="AC261" s="95">
        <f t="shared" ca="1" si="58"/>
        <v>0</v>
      </c>
      <c r="AD261" s="87">
        <f>Feuil1!BI266</f>
        <v>0</v>
      </c>
      <c r="AE261" s="88" t="str">
        <f ca="1">IF(AB261&gt;(NOW()-1),"",Feuil1!K266)</f>
        <v/>
      </c>
      <c r="AF261" s="95">
        <f t="shared" ca="1" si="59"/>
        <v>0</v>
      </c>
      <c r="AG261" s="91" t="str">
        <f t="shared" ca="1" si="63"/>
        <v/>
      </c>
      <c r="AH261" s="85" t="str">
        <f>IF(Feuil1!L266=0,"",Feuil1!L266)</f>
        <v/>
      </c>
      <c r="AI261" s="97" t="str">
        <f t="shared" si="64"/>
        <v/>
      </c>
      <c r="AJ261" s="87" t="str">
        <f ca="1">IF(A261&gt;(NOW()-1),"",Feuil1!M266)</f>
        <v/>
      </c>
      <c r="AK261" s="88" t="str">
        <f ca="1">IF(C261&gt;(NOW()-1),"",Feuil1!N266)</f>
        <v/>
      </c>
      <c r="AL261" s="88" t="str">
        <f ca="1">IF(F261&gt;(NOW()-1),"",Feuil1!O266)</f>
        <v/>
      </c>
      <c r="AM261" s="88" t="str">
        <f ca="1">IF(I261&gt;(NOW()-1),"",Feuil1!P266)</f>
        <v/>
      </c>
      <c r="AN261" s="89" t="str">
        <f ca="1">IF(L261&gt;(NOW()-1),"",Feuil1!Q266)</f>
        <v/>
      </c>
      <c r="AO261" s="90" t="str">
        <f t="shared" si="65"/>
        <v/>
      </c>
      <c r="AP261" s="91" t="str">
        <f t="shared" si="61"/>
        <v/>
      </c>
      <c r="AQ261" s="92" t="str">
        <f ca="1">IF(C261="","",Feuil1!S266)</f>
        <v/>
      </c>
      <c r="AR261" s="92" t="str">
        <f ca="1">IF(F261="","",Feuil1!T266)</f>
        <v/>
      </c>
      <c r="AS261" s="93">
        <v>15690</v>
      </c>
      <c r="AT261" s="88">
        <f>+AVERAGE($AS$5:AS261)</f>
        <v>15130.992217898833</v>
      </c>
    </row>
    <row r="262" spans="1:46" s="6" customFormat="1" ht="12.75">
      <c r="A262" s="94">
        <f>IF(Feuil1!A267="","",Feuil1!A267)</f>
        <v>45184</v>
      </c>
      <c r="B262" s="87">
        <f>Feuil1!BA267</f>
        <v>0</v>
      </c>
      <c r="C262" s="88" t="str">
        <f ca="1">IF(A262&gt;(NOW()-1),"",Feuil1!B267)</f>
        <v/>
      </c>
      <c r="D262" s="95">
        <f t="shared" ref="D262:D325" ca="1" si="66">IFERROR(C262/B262,0)</f>
        <v>0</v>
      </c>
      <c r="E262" s="87">
        <f>Feuil1!BB267</f>
        <v>0</v>
      </c>
      <c r="F262" s="88" t="str">
        <f ca="1">IF(C262&gt;(NOW()-1),"",Feuil1!C267)</f>
        <v/>
      </c>
      <c r="G262" s="95">
        <f t="shared" ref="G262:G325" ca="1" si="67">IFERROR(F262/E262,0)</f>
        <v>0</v>
      </c>
      <c r="H262" s="87">
        <f>Feuil1!AZ267</f>
        <v>0</v>
      </c>
      <c r="I262" s="88" t="str">
        <f ca="1">IF(F262&gt;(NOW()-1),"",Feuil1!D267)</f>
        <v/>
      </c>
      <c r="J262" s="95">
        <f t="shared" ref="J262:J325" ca="1" si="68">IFERROR(I262/H262,0)</f>
        <v>0</v>
      </c>
      <c r="K262" s="87">
        <f>Feuil1!BL267</f>
        <v>0</v>
      </c>
      <c r="L262" s="88" t="str">
        <f ca="1">IF(I262&gt;(NOW()-1),"",Feuil1!E267)</f>
        <v/>
      </c>
      <c r="M262" s="95">
        <f t="shared" ref="M262:M325" ca="1" si="69">IFERROR(L262/K262,0)</f>
        <v>0</v>
      </c>
      <c r="N262" s="87">
        <f>Feuil1!BM267</f>
        <v>0</v>
      </c>
      <c r="O262" s="88" t="str">
        <f ca="1">IF(L262&gt;(NOW()-1),"",Feuil1!F267)</f>
        <v/>
      </c>
      <c r="P262" s="95">
        <f t="shared" ref="P262:P325" ca="1" si="70">IFERROR(O262/N262,0)</f>
        <v>0</v>
      </c>
      <c r="Q262" s="87">
        <f>Feuil1!BE267</f>
        <v>0</v>
      </c>
      <c r="R262" s="88">
        <f>Feuil1!BG267</f>
        <v>0</v>
      </c>
      <c r="S262" s="88" t="str">
        <f ca="1">IF(O262&gt;(NOW()-1),"",Feuil1!G267)</f>
        <v/>
      </c>
      <c r="T262" s="96">
        <f t="shared" ref="T262:T325" ca="1" si="71">IFERROR(S262/(R262+Q262),0)</f>
        <v>0</v>
      </c>
      <c r="U262" s="87">
        <f>Feuil1!BC267</f>
        <v>0</v>
      </c>
      <c r="V262" s="88" t="str">
        <f ca="1">IF(S262&gt;(NOW()-1),"",Feuil1!H267)</f>
        <v/>
      </c>
      <c r="W262" s="95">
        <f t="shared" ref="W262:W325" ca="1" si="72">IFERROR(V262/U262,0)</f>
        <v>0</v>
      </c>
      <c r="X262" s="87">
        <f>Feuil1!BK267</f>
        <v>0</v>
      </c>
      <c r="Y262" s="88" t="str">
        <f ca="1">IF(V262&gt;(NOW()-1),"",Feuil1!I267)</f>
        <v/>
      </c>
      <c r="Z262" s="95">
        <f t="shared" ref="Z262:Z325" ca="1" si="73">IFERROR(Y262/X262,0)</f>
        <v>0</v>
      </c>
      <c r="AA262" s="87">
        <f>Feuil1!BJ267</f>
        <v>0</v>
      </c>
      <c r="AB262" s="88" t="str">
        <f ca="1">IF(Y262&gt;(NOW()-1),"",Feuil1!J267)</f>
        <v/>
      </c>
      <c r="AC262" s="95">
        <f t="shared" ref="AC262:AC325" ca="1" si="74">IFERROR(AB262/AA262,0)</f>
        <v>0</v>
      </c>
      <c r="AD262" s="87">
        <f>Feuil1!BI267</f>
        <v>0</v>
      </c>
      <c r="AE262" s="88" t="str">
        <f ca="1">IF(AB262&gt;(NOW()-1),"",Feuil1!K267)</f>
        <v/>
      </c>
      <c r="AF262" s="95">
        <f t="shared" ref="AF262:AF325" ca="1" si="75">IFERROR(AE262/AD262,0)</f>
        <v>0</v>
      </c>
      <c r="AG262" s="91" t="str">
        <f t="shared" ca="1" si="63"/>
        <v/>
      </c>
      <c r="AH262" s="85" t="str">
        <f>IF(Feuil1!L267=0,"",Feuil1!L267)</f>
        <v/>
      </c>
      <c r="AI262" s="97" t="str">
        <f t="shared" si="64"/>
        <v/>
      </c>
      <c r="AJ262" s="87" t="str">
        <f ca="1">IF(A262&gt;(NOW()-1),"",Feuil1!M267)</f>
        <v/>
      </c>
      <c r="AK262" s="88" t="str">
        <f ca="1">IF(C262&gt;(NOW()-1),"",Feuil1!N267)</f>
        <v/>
      </c>
      <c r="AL262" s="88" t="str">
        <f ca="1">IF(F262&gt;(NOW()-1),"",Feuil1!O267)</f>
        <v/>
      </c>
      <c r="AM262" s="88" t="str">
        <f ca="1">IF(I262&gt;(NOW()-1),"",Feuil1!P267)</f>
        <v/>
      </c>
      <c r="AN262" s="89" t="str">
        <f ca="1">IF(L262&gt;(NOW()-1),"",Feuil1!Q267)</f>
        <v/>
      </c>
      <c r="AO262" s="90" t="str">
        <f t="shared" si="65"/>
        <v/>
      </c>
      <c r="AP262" s="91" t="str">
        <f t="shared" si="61"/>
        <v/>
      </c>
      <c r="AQ262" s="92" t="str">
        <f ca="1">IF(C262="","",Feuil1!S267)</f>
        <v/>
      </c>
      <c r="AR262" s="92" t="str">
        <f ca="1">IF(F262="","",Feuil1!T267)</f>
        <v/>
      </c>
      <c r="AS262" s="93">
        <v>15640</v>
      </c>
      <c r="AT262" s="88">
        <f>+AVERAGE($AS$5:AS262)</f>
        <v>15132.965116279071</v>
      </c>
    </row>
    <row r="263" spans="1:46" s="6" customFormat="1" ht="12.75">
      <c r="A263" s="94">
        <f>IF(Feuil1!A268="","",Feuil1!A268)</f>
        <v>45185</v>
      </c>
      <c r="B263" s="87">
        <f>Feuil1!BA268</f>
        <v>0</v>
      </c>
      <c r="C263" s="88" t="str">
        <f ca="1">IF(A263&gt;(NOW()-1),"",Feuil1!B268)</f>
        <v/>
      </c>
      <c r="D263" s="95">
        <f t="shared" ca="1" si="66"/>
        <v>0</v>
      </c>
      <c r="E263" s="87">
        <f>Feuil1!BB268</f>
        <v>0</v>
      </c>
      <c r="F263" s="88" t="str">
        <f ca="1">IF(C263&gt;(NOW()-1),"",Feuil1!C268)</f>
        <v/>
      </c>
      <c r="G263" s="95">
        <f t="shared" ca="1" si="67"/>
        <v>0</v>
      </c>
      <c r="H263" s="87">
        <f>Feuil1!AZ268</f>
        <v>0</v>
      </c>
      <c r="I263" s="88" t="str">
        <f ca="1">IF(F263&gt;(NOW()-1),"",Feuil1!D268)</f>
        <v/>
      </c>
      <c r="J263" s="95">
        <f t="shared" ca="1" si="68"/>
        <v>0</v>
      </c>
      <c r="K263" s="87">
        <f>Feuil1!BL268</f>
        <v>0</v>
      </c>
      <c r="L263" s="88" t="str">
        <f ca="1">IF(I263&gt;(NOW()-1),"",Feuil1!E268)</f>
        <v/>
      </c>
      <c r="M263" s="95">
        <f t="shared" ca="1" si="69"/>
        <v>0</v>
      </c>
      <c r="N263" s="87">
        <f>Feuil1!BM268</f>
        <v>0</v>
      </c>
      <c r="O263" s="88" t="str">
        <f ca="1">IF(L263&gt;(NOW()-1),"",Feuil1!F268)</f>
        <v/>
      </c>
      <c r="P263" s="95">
        <f t="shared" ca="1" si="70"/>
        <v>0</v>
      </c>
      <c r="Q263" s="87">
        <f>Feuil1!BE268</f>
        <v>0</v>
      </c>
      <c r="R263" s="88">
        <f>Feuil1!BG268</f>
        <v>0</v>
      </c>
      <c r="S263" s="88" t="str">
        <f ca="1">IF(O263&gt;(NOW()-1),"",Feuil1!G268)</f>
        <v/>
      </c>
      <c r="T263" s="96">
        <f t="shared" ca="1" si="71"/>
        <v>0</v>
      </c>
      <c r="U263" s="87">
        <f>Feuil1!BC268</f>
        <v>0</v>
      </c>
      <c r="V263" s="88" t="str">
        <f ca="1">IF(S263&gt;(NOW()-1),"",Feuil1!H268)</f>
        <v/>
      </c>
      <c r="W263" s="95">
        <f t="shared" ca="1" si="72"/>
        <v>0</v>
      </c>
      <c r="X263" s="87">
        <f>Feuil1!BK268</f>
        <v>0</v>
      </c>
      <c r="Y263" s="88" t="str">
        <f ca="1">IF(V263&gt;(NOW()-1),"",Feuil1!I268)</f>
        <v/>
      </c>
      <c r="Z263" s="95">
        <f t="shared" ca="1" si="73"/>
        <v>0</v>
      </c>
      <c r="AA263" s="87">
        <f>Feuil1!BJ268</f>
        <v>0</v>
      </c>
      <c r="AB263" s="88" t="str">
        <f ca="1">IF(Y263&gt;(NOW()-1),"",Feuil1!J268)</f>
        <v/>
      </c>
      <c r="AC263" s="95">
        <f t="shared" ca="1" si="74"/>
        <v>0</v>
      </c>
      <c r="AD263" s="87">
        <f>Feuil1!BI268</f>
        <v>0</v>
      </c>
      <c r="AE263" s="88" t="str">
        <f ca="1">IF(AB263&gt;(NOW()-1),"",Feuil1!K268)</f>
        <v/>
      </c>
      <c r="AF263" s="95">
        <f t="shared" ca="1" si="75"/>
        <v>0</v>
      </c>
      <c r="AG263" s="91" t="str">
        <f t="shared" ca="1" si="63"/>
        <v/>
      </c>
      <c r="AH263" s="85" t="str">
        <f>IF(Feuil1!L268=0,"",Feuil1!L268)</f>
        <v/>
      </c>
      <c r="AI263" s="97" t="str">
        <f t="shared" si="64"/>
        <v/>
      </c>
      <c r="AJ263" s="87" t="str">
        <f ca="1">IF(A263&gt;(NOW()-1),"",Feuil1!M268)</f>
        <v/>
      </c>
      <c r="AK263" s="88" t="str">
        <f ca="1">IF(C263&gt;(NOW()-1),"",Feuil1!N268)</f>
        <v/>
      </c>
      <c r="AL263" s="88" t="str">
        <f ca="1">IF(F263&gt;(NOW()-1),"",Feuil1!O268)</f>
        <v/>
      </c>
      <c r="AM263" s="88" t="str">
        <f ca="1">IF(I263&gt;(NOW()-1),"",Feuil1!P268)</f>
        <v/>
      </c>
      <c r="AN263" s="89" t="str">
        <f ca="1">IF(L263&gt;(NOW()-1),"",Feuil1!Q268)</f>
        <v/>
      </c>
      <c r="AO263" s="90" t="str">
        <f t="shared" si="65"/>
        <v/>
      </c>
      <c r="AP263" s="91" t="str">
        <f t="shared" si="61"/>
        <v/>
      </c>
      <c r="AQ263" s="92" t="str">
        <f ca="1">IF(C263="","",Feuil1!S268)</f>
        <v/>
      </c>
      <c r="AR263" s="92" t="str">
        <f ca="1">IF(F263="","",Feuil1!T268)</f>
        <v/>
      </c>
      <c r="AS263" s="93">
        <v>15060</v>
      </c>
      <c r="AT263" s="88">
        <f>+AVERAGE($AS$5:AS263)</f>
        <v>15132.683397683397</v>
      </c>
    </row>
    <row r="264" spans="1:46" s="6" customFormat="1" ht="12.75">
      <c r="A264" s="94">
        <f>IF(Feuil1!A269="","",Feuil1!A269)</f>
        <v>45186</v>
      </c>
      <c r="B264" s="87">
        <f>Feuil1!BA269</f>
        <v>0</v>
      </c>
      <c r="C264" s="88" t="str">
        <f ca="1">IF(A264&gt;(NOW()-1),"",Feuil1!B269)</f>
        <v/>
      </c>
      <c r="D264" s="95">
        <f t="shared" ca="1" si="66"/>
        <v>0</v>
      </c>
      <c r="E264" s="87">
        <f>Feuil1!BB269</f>
        <v>0</v>
      </c>
      <c r="F264" s="88" t="str">
        <f ca="1">IF(C264&gt;(NOW()-1),"",Feuil1!C269)</f>
        <v/>
      </c>
      <c r="G264" s="95">
        <f t="shared" ca="1" si="67"/>
        <v>0</v>
      </c>
      <c r="H264" s="87">
        <f>Feuil1!AZ269</f>
        <v>0</v>
      </c>
      <c r="I264" s="88" t="str">
        <f ca="1">IF(F264&gt;(NOW()-1),"",Feuil1!D269)</f>
        <v/>
      </c>
      <c r="J264" s="95">
        <f t="shared" ca="1" si="68"/>
        <v>0</v>
      </c>
      <c r="K264" s="87">
        <f>Feuil1!BL269</f>
        <v>0</v>
      </c>
      <c r="L264" s="88" t="str">
        <f ca="1">IF(I264&gt;(NOW()-1),"",Feuil1!E269)</f>
        <v/>
      </c>
      <c r="M264" s="95">
        <f t="shared" ca="1" si="69"/>
        <v>0</v>
      </c>
      <c r="N264" s="87">
        <f>Feuil1!BM269</f>
        <v>0</v>
      </c>
      <c r="O264" s="88" t="str">
        <f ca="1">IF(L264&gt;(NOW()-1),"",Feuil1!F269)</f>
        <v/>
      </c>
      <c r="P264" s="95">
        <f t="shared" ca="1" si="70"/>
        <v>0</v>
      </c>
      <c r="Q264" s="87">
        <f>Feuil1!BE269</f>
        <v>0</v>
      </c>
      <c r="R264" s="88">
        <f>Feuil1!BG269</f>
        <v>0</v>
      </c>
      <c r="S264" s="88" t="str">
        <f ca="1">IF(O264&gt;(NOW()-1),"",Feuil1!G269)</f>
        <v/>
      </c>
      <c r="T264" s="96">
        <f t="shared" ca="1" si="71"/>
        <v>0</v>
      </c>
      <c r="U264" s="87">
        <f>Feuil1!BC269</f>
        <v>0</v>
      </c>
      <c r="V264" s="88" t="str">
        <f ca="1">IF(S264&gt;(NOW()-1),"",Feuil1!H269)</f>
        <v/>
      </c>
      <c r="W264" s="95">
        <f t="shared" ca="1" si="72"/>
        <v>0</v>
      </c>
      <c r="X264" s="87">
        <f>Feuil1!BK269</f>
        <v>0</v>
      </c>
      <c r="Y264" s="88" t="str">
        <f ca="1">IF(V264&gt;(NOW()-1),"",Feuil1!I269)</f>
        <v/>
      </c>
      <c r="Z264" s="95">
        <f t="shared" ca="1" si="73"/>
        <v>0</v>
      </c>
      <c r="AA264" s="87">
        <f>Feuil1!BJ269</f>
        <v>0</v>
      </c>
      <c r="AB264" s="88" t="str">
        <f ca="1">IF(Y264&gt;(NOW()-1),"",Feuil1!J269)</f>
        <v/>
      </c>
      <c r="AC264" s="95">
        <f t="shared" ca="1" si="74"/>
        <v>0</v>
      </c>
      <c r="AD264" s="87">
        <f>Feuil1!BI269</f>
        <v>0</v>
      </c>
      <c r="AE264" s="88" t="str">
        <f ca="1">IF(AB264&gt;(NOW()-1),"",Feuil1!K269)</f>
        <v/>
      </c>
      <c r="AF264" s="95">
        <f t="shared" ca="1" si="75"/>
        <v>0</v>
      </c>
      <c r="AG264" s="91" t="str">
        <f t="shared" ca="1" si="63"/>
        <v/>
      </c>
      <c r="AH264" s="85" t="str">
        <f>IF(Feuil1!L269=0,"",Feuil1!L269)</f>
        <v/>
      </c>
      <c r="AI264" s="97" t="str">
        <f t="shared" si="64"/>
        <v/>
      </c>
      <c r="AJ264" s="87" t="str">
        <f ca="1">IF(A264&gt;(NOW()-1),"",Feuil1!M269)</f>
        <v/>
      </c>
      <c r="AK264" s="88" t="str">
        <f ca="1">IF(C264&gt;(NOW()-1),"",Feuil1!N269)</f>
        <v/>
      </c>
      <c r="AL264" s="88" t="str">
        <f ca="1">IF(F264&gt;(NOW()-1),"",Feuil1!O269)</f>
        <v/>
      </c>
      <c r="AM264" s="88" t="str">
        <f ca="1">IF(I264&gt;(NOW()-1),"",Feuil1!P269)</f>
        <v/>
      </c>
      <c r="AN264" s="89" t="str">
        <f ca="1">IF(L264&gt;(NOW()-1),"",Feuil1!Q269)</f>
        <v/>
      </c>
      <c r="AO264" s="90" t="str">
        <f t="shared" si="65"/>
        <v/>
      </c>
      <c r="AP264" s="91" t="str">
        <f t="shared" si="61"/>
        <v/>
      </c>
      <c r="AQ264" s="92" t="str">
        <f ca="1">IF(C264="","",Feuil1!S269)</f>
        <v/>
      </c>
      <c r="AR264" s="92" t="str">
        <f ca="1">IF(F264="","",Feuil1!T269)</f>
        <v/>
      </c>
      <c r="AS264" s="93">
        <v>15180</v>
      </c>
      <c r="AT264" s="88">
        <f>+AVERAGE($AS$5:AS264)</f>
        <v>15132.865384615385</v>
      </c>
    </row>
    <row r="265" spans="1:46" s="6" customFormat="1" ht="12.75">
      <c r="A265" s="94">
        <f>IF(Feuil1!A270="","",Feuil1!A270)</f>
        <v>45187</v>
      </c>
      <c r="B265" s="87">
        <f>Feuil1!BA270</f>
        <v>0</v>
      </c>
      <c r="C265" s="88" t="str">
        <f ca="1">IF(A265&gt;(NOW()-1),"",Feuil1!B270)</f>
        <v/>
      </c>
      <c r="D265" s="95">
        <f t="shared" ca="1" si="66"/>
        <v>0</v>
      </c>
      <c r="E265" s="87">
        <f>Feuil1!BB270</f>
        <v>0</v>
      </c>
      <c r="F265" s="88" t="str">
        <f ca="1">IF(C265&gt;(NOW()-1),"",Feuil1!C270)</f>
        <v/>
      </c>
      <c r="G265" s="95">
        <f t="shared" ca="1" si="67"/>
        <v>0</v>
      </c>
      <c r="H265" s="87">
        <f>Feuil1!AZ270</f>
        <v>0</v>
      </c>
      <c r="I265" s="88" t="str">
        <f ca="1">IF(F265&gt;(NOW()-1),"",Feuil1!D270)</f>
        <v/>
      </c>
      <c r="J265" s="95">
        <f t="shared" ca="1" si="68"/>
        <v>0</v>
      </c>
      <c r="K265" s="87">
        <f>Feuil1!BL270</f>
        <v>0</v>
      </c>
      <c r="L265" s="88" t="str">
        <f ca="1">IF(I265&gt;(NOW()-1),"",Feuil1!E270)</f>
        <v/>
      </c>
      <c r="M265" s="95">
        <f t="shared" ca="1" si="69"/>
        <v>0</v>
      </c>
      <c r="N265" s="87">
        <f>Feuil1!BM270</f>
        <v>0</v>
      </c>
      <c r="O265" s="88" t="str">
        <f ca="1">IF(L265&gt;(NOW()-1),"",Feuil1!F270)</f>
        <v/>
      </c>
      <c r="P265" s="95">
        <f t="shared" ca="1" si="70"/>
        <v>0</v>
      </c>
      <c r="Q265" s="87">
        <f>Feuil1!BE270</f>
        <v>0</v>
      </c>
      <c r="R265" s="88">
        <f>Feuil1!BG270</f>
        <v>0</v>
      </c>
      <c r="S265" s="88" t="str">
        <f ca="1">IF(O265&gt;(NOW()-1),"",Feuil1!G270)</f>
        <v/>
      </c>
      <c r="T265" s="96">
        <f t="shared" ca="1" si="71"/>
        <v>0</v>
      </c>
      <c r="U265" s="87">
        <f>Feuil1!BC270</f>
        <v>0</v>
      </c>
      <c r="V265" s="88" t="str">
        <f ca="1">IF(S265&gt;(NOW()-1),"",Feuil1!H270)</f>
        <v/>
      </c>
      <c r="W265" s="95">
        <f t="shared" ca="1" si="72"/>
        <v>0</v>
      </c>
      <c r="X265" s="87">
        <f>Feuil1!BK270</f>
        <v>0</v>
      </c>
      <c r="Y265" s="88" t="str">
        <f ca="1">IF(V265&gt;(NOW()-1),"",Feuil1!I270)</f>
        <v/>
      </c>
      <c r="Z265" s="95">
        <f t="shared" ca="1" si="73"/>
        <v>0</v>
      </c>
      <c r="AA265" s="87">
        <f>Feuil1!BJ270</f>
        <v>0</v>
      </c>
      <c r="AB265" s="88" t="str">
        <f ca="1">IF(Y265&gt;(NOW()-1),"",Feuil1!J270)</f>
        <v/>
      </c>
      <c r="AC265" s="95">
        <f t="shared" ca="1" si="74"/>
        <v>0</v>
      </c>
      <c r="AD265" s="87">
        <f>Feuil1!BI270</f>
        <v>0</v>
      </c>
      <c r="AE265" s="88" t="str">
        <f ca="1">IF(AB265&gt;(NOW()-1),"",Feuil1!K270)</f>
        <v/>
      </c>
      <c r="AF265" s="95">
        <f t="shared" ca="1" si="75"/>
        <v>0</v>
      </c>
      <c r="AG265" s="91" t="str">
        <f t="shared" ca="1" si="63"/>
        <v/>
      </c>
      <c r="AH265" s="85" t="str">
        <f>IF(Feuil1!L270=0,"",Feuil1!L270)</f>
        <v/>
      </c>
      <c r="AI265" s="97" t="str">
        <f t="shared" si="64"/>
        <v/>
      </c>
      <c r="AJ265" s="87" t="str">
        <f ca="1">IF(A265&gt;(NOW()-1),"",Feuil1!M270)</f>
        <v/>
      </c>
      <c r="AK265" s="88" t="str">
        <f ca="1">IF(C265&gt;(NOW()-1),"",Feuil1!N270)</f>
        <v/>
      </c>
      <c r="AL265" s="88" t="str">
        <f ca="1">IF(F265&gt;(NOW()-1),"",Feuil1!O270)</f>
        <v/>
      </c>
      <c r="AM265" s="88" t="str">
        <f ca="1">IF(I265&gt;(NOW()-1),"",Feuil1!P270)</f>
        <v/>
      </c>
      <c r="AN265" s="89" t="str">
        <f ca="1">IF(L265&gt;(NOW()-1),"",Feuil1!Q270)</f>
        <v/>
      </c>
      <c r="AO265" s="90" t="str">
        <f t="shared" si="65"/>
        <v/>
      </c>
      <c r="AP265" s="91" t="str">
        <f t="shared" si="61"/>
        <v/>
      </c>
      <c r="AQ265" s="92" t="str">
        <f ca="1">IF(C265="","",Feuil1!S270)</f>
        <v/>
      </c>
      <c r="AR265" s="92" t="str">
        <f ca="1">IF(F265="","",Feuil1!T270)</f>
        <v/>
      </c>
      <c r="AS265" s="93">
        <v>15130</v>
      </c>
      <c r="AT265" s="88">
        <f>+AVERAGE($AS$5:AS265)</f>
        <v>15132.854406130267</v>
      </c>
    </row>
    <row r="266" spans="1:46" s="6" customFormat="1" ht="12.75">
      <c r="A266" s="94">
        <f>IF(Feuil1!A271="","",Feuil1!A271)</f>
        <v>45188</v>
      </c>
      <c r="B266" s="87">
        <f>Feuil1!BA271</f>
        <v>0</v>
      </c>
      <c r="C266" s="88" t="str">
        <f ca="1">IF(A266&gt;(NOW()-1),"",Feuil1!B271)</f>
        <v/>
      </c>
      <c r="D266" s="95">
        <f t="shared" ca="1" si="66"/>
        <v>0</v>
      </c>
      <c r="E266" s="87">
        <f>Feuil1!BB271</f>
        <v>0</v>
      </c>
      <c r="F266" s="88" t="str">
        <f ca="1">IF(C266&gt;(NOW()-1),"",Feuil1!C271)</f>
        <v/>
      </c>
      <c r="G266" s="95">
        <f t="shared" ca="1" si="67"/>
        <v>0</v>
      </c>
      <c r="H266" s="87">
        <f>Feuil1!AZ271</f>
        <v>0</v>
      </c>
      <c r="I266" s="88" t="str">
        <f ca="1">IF(F266&gt;(NOW()-1),"",Feuil1!D271)</f>
        <v/>
      </c>
      <c r="J266" s="95">
        <f t="shared" ca="1" si="68"/>
        <v>0</v>
      </c>
      <c r="K266" s="87">
        <f>Feuil1!BL271</f>
        <v>0</v>
      </c>
      <c r="L266" s="88" t="str">
        <f ca="1">IF(I266&gt;(NOW()-1),"",Feuil1!E271)</f>
        <v/>
      </c>
      <c r="M266" s="95">
        <f t="shared" ca="1" si="69"/>
        <v>0</v>
      </c>
      <c r="N266" s="87">
        <f>Feuil1!BM271</f>
        <v>0</v>
      </c>
      <c r="O266" s="88" t="str">
        <f ca="1">IF(L266&gt;(NOW()-1),"",Feuil1!F271)</f>
        <v/>
      </c>
      <c r="P266" s="95">
        <f t="shared" ca="1" si="70"/>
        <v>0</v>
      </c>
      <c r="Q266" s="87">
        <f>Feuil1!BE271</f>
        <v>0</v>
      </c>
      <c r="R266" s="88">
        <f>Feuil1!BG271</f>
        <v>0</v>
      </c>
      <c r="S266" s="88" t="str">
        <f ca="1">IF(O266&gt;(NOW()-1),"",Feuil1!G271)</f>
        <v/>
      </c>
      <c r="T266" s="96">
        <f t="shared" ca="1" si="71"/>
        <v>0</v>
      </c>
      <c r="U266" s="87">
        <f>Feuil1!BC271</f>
        <v>0</v>
      </c>
      <c r="V266" s="88" t="str">
        <f ca="1">IF(S266&gt;(NOW()-1),"",Feuil1!H271)</f>
        <v/>
      </c>
      <c r="W266" s="95">
        <f t="shared" ca="1" si="72"/>
        <v>0</v>
      </c>
      <c r="X266" s="87">
        <f>Feuil1!BK271</f>
        <v>0</v>
      </c>
      <c r="Y266" s="88" t="str">
        <f ca="1">IF(V266&gt;(NOW()-1),"",Feuil1!I271)</f>
        <v/>
      </c>
      <c r="Z266" s="95">
        <f t="shared" ca="1" si="73"/>
        <v>0</v>
      </c>
      <c r="AA266" s="87">
        <f>Feuil1!BJ271</f>
        <v>0</v>
      </c>
      <c r="AB266" s="88" t="str">
        <f ca="1">IF(Y266&gt;(NOW()-1),"",Feuil1!J271)</f>
        <v/>
      </c>
      <c r="AC266" s="95">
        <f t="shared" ca="1" si="74"/>
        <v>0</v>
      </c>
      <c r="AD266" s="87">
        <f>Feuil1!BI271</f>
        <v>0</v>
      </c>
      <c r="AE266" s="88" t="str">
        <f ca="1">IF(AB266&gt;(NOW()-1),"",Feuil1!K271)</f>
        <v/>
      </c>
      <c r="AF266" s="95">
        <f t="shared" ca="1" si="75"/>
        <v>0</v>
      </c>
      <c r="AG266" s="91" t="str">
        <f t="shared" ca="1" si="63"/>
        <v/>
      </c>
      <c r="AH266" s="85" t="str">
        <f>IF(Feuil1!L271=0,"",Feuil1!L271)</f>
        <v/>
      </c>
      <c r="AI266" s="97" t="str">
        <f t="shared" si="64"/>
        <v/>
      </c>
      <c r="AJ266" s="87" t="str">
        <f ca="1">IF(A266&gt;(NOW()-1),"",Feuil1!M271)</f>
        <v/>
      </c>
      <c r="AK266" s="88" t="str">
        <f ca="1">IF(C266&gt;(NOW()-1),"",Feuil1!N271)</f>
        <v/>
      </c>
      <c r="AL266" s="88" t="str">
        <f ca="1">IF(F266&gt;(NOW()-1),"",Feuil1!O271)</f>
        <v/>
      </c>
      <c r="AM266" s="88" t="str">
        <f ca="1">IF(I266&gt;(NOW()-1),"",Feuil1!P271)</f>
        <v/>
      </c>
      <c r="AN266" s="89" t="str">
        <f ca="1">IF(L266&gt;(NOW()-1),"",Feuil1!Q271)</f>
        <v/>
      </c>
      <c r="AO266" s="90" t="str">
        <f t="shared" si="65"/>
        <v/>
      </c>
      <c r="AP266" s="91" t="str">
        <f t="shared" si="61"/>
        <v/>
      </c>
      <c r="AQ266" s="92" t="str">
        <f ca="1">IF(C266="","",Feuil1!S271)</f>
        <v/>
      </c>
      <c r="AR266" s="92" t="str">
        <f ca="1">IF(F266="","",Feuil1!T271)</f>
        <v/>
      </c>
      <c r="AS266" s="93">
        <v>16140</v>
      </c>
      <c r="AT266" s="88">
        <f>+AVERAGE($AS$5:AS266)</f>
        <v>15136.698473282442</v>
      </c>
    </row>
    <row r="267" spans="1:46" s="6" customFormat="1" ht="12.75">
      <c r="A267" s="94">
        <f>IF(Feuil1!A272="","",Feuil1!A272)</f>
        <v>45189</v>
      </c>
      <c r="B267" s="87">
        <f>Feuil1!BA272</f>
        <v>0</v>
      </c>
      <c r="C267" s="88" t="str">
        <f ca="1">IF(A267&gt;(NOW()-1),"",Feuil1!B272)</f>
        <v/>
      </c>
      <c r="D267" s="95">
        <f t="shared" ca="1" si="66"/>
        <v>0</v>
      </c>
      <c r="E267" s="87">
        <f>Feuil1!BB272</f>
        <v>0</v>
      </c>
      <c r="F267" s="88" t="str">
        <f ca="1">IF(C267&gt;(NOW()-1),"",Feuil1!C272)</f>
        <v/>
      </c>
      <c r="G267" s="95">
        <f t="shared" ca="1" si="67"/>
        <v>0</v>
      </c>
      <c r="H267" s="87">
        <f>Feuil1!AZ272</f>
        <v>0</v>
      </c>
      <c r="I267" s="88" t="str">
        <f ca="1">IF(F267&gt;(NOW()-1),"",Feuil1!D272)</f>
        <v/>
      </c>
      <c r="J267" s="95">
        <f t="shared" ca="1" si="68"/>
        <v>0</v>
      </c>
      <c r="K267" s="87">
        <f>Feuil1!BL272</f>
        <v>0</v>
      </c>
      <c r="L267" s="88" t="str">
        <f ca="1">IF(I267&gt;(NOW()-1),"",Feuil1!E272)</f>
        <v/>
      </c>
      <c r="M267" s="95">
        <f t="shared" ca="1" si="69"/>
        <v>0</v>
      </c>
      <c r="N267" s="87">
        <f>Feuil1!BM272</f>
        <v>0</v>
      </c>
      <c r="O267" s="88" t="str">
        <f ca="1">IF(L267&gt;(NOW()-1),"",Feuil1!F272)</f>
        <v/>
      </c>
      <c r="P267" s="95">
        <f t="shared" ca="1" si="70"/>
        <v>0</v>
      </c>
      <c r="Q267" s="87">
        <f>Feuil1!BE272</f>
        <v>0</v>
      </c>
      <c r="R267" s="88">
        <f>Feuil1!BG272</f>
        <v>0</v>
      </c>
      <c r="S267" s="88" t="str">
        <f ca="1">IF(O267&gt;(NOW()-1),"",Feuil1!G272)</f>
        <v/>
      </c>
      <c r="T267" s="96">
        <f t="shared" ca="1" si="71"/>
        <v>0</v>
      </c>
      <c r="U267" s="87">
        <f>Feuil1!BC272</f>
        <v>0</v>
      </c>
      <c r="V267" s="88" t="str">
        <f ca="1">IF(S267&gt;(NOW()-1),"",Feuil1!H272)</f>
        <v/>
      </c>
      <c r="W267" s="95">
        <f t="shared" ca="1" si="72"/>
        <v>0</v>
      </c>
      <c r="X267" s="87">
        <f>Feuil1!BK272</f>
        <v>0</v>
      </c>
      <c r="Y267" s="88" t="str">
        <f ca="1">IF(V267&gt;(NOW()-1),"",Feuil1!I272)</f>
        <v/>
      </c>
      <c r="Z267" s="95">
        <f t="shared" ca="1" si="73"/>
        <v>0</v>
      </c>
      <c r="AA267" s="87">
        <f>Feuil1!BJ272</f>
        <v>0</v>
      </c>
      <c r="AB267" s="88" t="str">
        <f ca="1">IF(Y267&gt;(NOW()-1),"",Feuil1!J272)</f>
        <v/>
      </c>
      <c r="AC267" s="95">
        <f t="shared" ca="1" si="74"/>
        <v>0</v>
      </c>
      <c r="AD267" s="87">
        <f>Feuil1!BI272</f>
        <v>0</v>
      </c>
      <c r="AE267" s="88" t="str">
        <f ca="1">IF(AB267&gt;(NOW()-1),"",Feuil1!K272)</f>
        <v/>
      </c>
      <c r="AF267" s="95">
        <f t="shared" ca="1" si="75"/>
        <v>0</v>
      </c>
      <c r="AG267" s="91" t="str">
        <f t="shared" ca="1" si="63"/>
        <v/>
      </c>
      <c r="AH267" s="85" t="str">
        <f>IF(Feuil1!L272=0,"",Feuil1!L272)</f>
        <v/>
      </c>
      <c r="AI267" s="97" t="str">
        <f t="shared" si="64"/>
        <v/>
      </c>
      <c r="AJ267" s="87" t="str">
        <f ca="1">IF(A267&gt;(NOW()-1),"",Feuil1!M272)</f>
        <v/>
      </c>
      <c r="AK267" s="88" t="str">
        <f ca="1">IF(C267&gt;(NOW()-1),"",Feuil1!N272)</f>
        <v/>
      </c>
      <c r="AL267" s="88" t="str">
        <f ca="1">IF(F267&gt;(NOW()-1),"",Feuil1!O272)</f>
        <v/>
      </c>
      <c r="AM267" s="88" t="str">
        <f ca="1">IF(I267&gt;(NOW()-1),"",Feuil1!P272)</f>
        <v/>
      </c>
      <c r="AN267" s="89" t="str">
        <f ca="1">IF(L267&gt;(NOW()-1),"",Feuil1!Q272)</f>
        <v/>
      </c>
      <c r="AO267" s="90" t="str">
        <f t="shared" si="65"/>
        <v/>
      </c>
      <c r="AP267" s="91" t="str">
        <f t="shared" si="61"/>
        <v/>
      </c>
      <c r="AQ267" s="92" t="str">
        <f ca="1">IF(C267="","",Feuil1!S272)</f>
        <v/>
      </c>
      <c r="AR267" s="92" t="str">
        <f ca="1">IF(F267="","",Feuil1!T272)</f>
        <v/>
      </c>
      <c r="AS267" s="93">
        <v>15410</v>
      </c>
      <c r="AT267" s="88">
        <f>+AVERAGE($AS$5:AS267)</f>
        <v>15137.737642585551</v>
      </c>
    </row>
    <row r="268" spans="1:46" s="6" customFormat="1" ht="12.75">
      <c r="A268" s="94">
        <f>IF(Feuil1!A273="","",Feuil1!A273)</f>
        <v>45190</v>
      </c>
      <c r="B268" s="87">
        <f>Feuil1!BA273</f>
        <v>0</v>
      </c>
      <c r="C268" s="88" t="str">
        <f ca="1">IF(A268&gt;(NOW()-1),"",Feuil1!B273)</f>
        <v/>
      </c>
      <c r="D268" s="95">
        <f t="shared" ca="1" si="66"/>
        <v>0</v>
      </c>
      <c r="E268" s="87">
        <f>Feuil1!BB273</f>
        <v>0</v>
      </c>
      <c r="F268" s="88" t="str">
        <f ca="1">IF(C268&gt;(NOW()-1),"",Feuil1!C273)</f>
        <v/>
      </c>
      <c r="G268" s="95">
        <f t="shared" ca="1" si="67"/>
        <v>0</v>
      </c>
      <c r="H268" s="87">
        <f>Feuil1!AZ273</f>
        <v>0</v>
      </c>
      <c r="I268" s="88" t="str">
        <f ca="1">IF(F268&gt;(NOW()-1),"",Feuil1!D273)</f>
        <v/>
      </c>
      <c r="J268" s="95">
        <f t="shared" ca="1" si="68"/>
        <v>0</v>
      </c>
      <c r="K268" s="87">
        <f>Feuil1!BL273</f>
        <v>0</v>
      </c>
      <c r="L268" s="88" t="str">
        <f ca="1">IF(I268&gt;(NOW()-1),"",Feuil1!E273)</f>
        <v/>
      </c>
      <c r="M268" s="95">
        <f t="shared" ca="1" si="69"/>
        <v>0</v>
      </c>
      <c r="N268" s="87">
        <f>Feuil1!BM273</f>
        <v>0</v>
      </c>
      <c r="O268" s="88" t="str">
        <f ca="1">IF(L268&gt;(NOW()-1),"",Feuil1!F273)</f>
        <v/>
      </c>
      <c r="P268" s="95">
        <f t="shared" ca="1" si="70"/>
        <v>0</v>
      </c>
      <c r="Q268" s="87">
        <f>Feuil1!BE273</f>
        <v>0</v>
      </c>
      <c r="R268" s="88">
        <f>Feuil1!BG273</f>
        <v>0</v>
      </c>
      <c r="S268" s="88" t="str">
        <f ca="1">IF(O268&gt;(NOW()-1),"",Feuil1!G273)</f>
        <v/>
      </c>
      <c r="T268" s="96">
        <f t="shared" ca="1" si="71"/>
        <v>0</v>
      </c>
      <c r="U268" s="87">
        <f>Feuil1!BC273</f>
        <v>0</v>
      </c>
      <c r="V268" s="88" t="str">
        <f ca="1">IF(S268&gt;(NOW()-1),"",Feuil1!H273)</f>
        <v/>
      </c>
      <c r="W268" s="95">
        <f t="shared" ca="1" si="72"/>
        <v>0</v>
      </c>
      <c r="X268" s="87">
        <f>Feuil1!BK273</f>
        <v>0</v>
      </c>
      <c r="Y268" s="88" t="str">
        <f ca="1">IF(V268&gt;(NOW()-1),"",Feuil1!I273)</f>
        <v/>
      </c>
      <c r="Z268" s="95">
        <f t="shared" ca="1" si="73"/>
        <v>0</v>
      </c>
      <c r="AA268" s="87">
        <f>Feuil1!BJ273</f>
        <v>0</v>
      </c>
      <c r="AB268" s="88" t="str">
        <f ca="1">IF(Y268&gt;(NOW()-1),"",Feuil1!J273)</f>
        <v/>
      </c>
      <c r="AC268" s="95">
        <f t="shared" ca="1" si="74"/>
        <v>0</v>
      </c>
      <c r="AD268" s="87">
        <f>Feuil1!BI273</f>
        <v>0</v>
      </c>
      <c r="AE268" s="88" t="str">
        <f ca="1">IF(AB268&gt;(NOW()-1),"",Feuil1!K273)</f>
        <v/>
      </c>
      <c r="AF268" s="95">
        <f t="shared" ca="1" si="75"/>
        <v>0</v>
      </c>
      <c r="AG268" s="91" t="str">
        <f t="shared" ca="1" si="63"/>
        <v/>
      </c>
      <c r="AH268" s="85" t="str">
        <f>IF(Feuil1!L273=0,"",Feuil1!L273)</f>
        <v/>
      </c>
      <c r="AI268" s="97" t="str">
        <f t="shared" si="64"/>
        <v/>
      </c>
      <c r="AJ268" s="87" t="str">
        <f ca="1">IF(A268&gt;(NOW()-1),"",Feuil1!M273)</f>
        <v/>
      </c>
      <c r="AK268" s="88" t="str">
        <f ca="1">IF(C268&gt;(NOW()-1),"",Feuil1!N273)</f>
        <v/>
      </c>
      <c r="AL268" s="88" t="str">
        <f ca="1">IF(F268&gt;(NOW()-1),"",Feuil1!O273)</f>
        <v/>
      </c>
      <c r="AM268" s="88" t="str">
        <f ca="1">IF(I268&gt;(NOW()-1),"",Feuil1!P273)</f>
        <v/>
      </c>
      <c r="AN268" s="89" t="str">
        <f ca="1">IF(L268&gt;(NOW()-1),"",Feuil1!Q273)</f>
        <v/>
      </c>
      <c r="AO268" s="90" t="str">
        <f t="shared" si="65"/>
        <v/>
      </c>
      <c r="AP268" s="91" t="str">
        <f t="shared" si="61"/>
        <v/>
      </c>
      <c r="AQ268" s="92" t="str">
        <f ca="1">IF(C268="","",Feuil1!S273)</f>
        <v/>
      </c>
      <c r="AR268" s="92" t="str">
        <f ca="1">IF(F268="","",Feuil1!T273)</f>
        <v/>
      </c>
      <c r="AS268" s="93">
        <v>16130</v>
      </c>
      <c r="AT268" s="88">
        <f>+AVERAGE($AS$5:AS268)</f>
        <v>15141.496212121212</v>
      </c>
    </row>
    <row r="269" spans="1:46" s="6" customFormat="1" ht="12.75">
      <c r="A269" s="94">
        <f>IF(Feuil1!A274="","",Feuil1!A274)</f>
        <v>45191</v>
      </c>
      <c r="B269" s="87">
        <f>Feuil1!BA274</f>
        <v>0</v>
      </c>
      <c r="C269" s="88" t="str">
        <f ca="1">IF(A269&gt;(NOW()-1),"",Feuil1!B274)</f>
        <v/>
      </c>
      <c r="D269" s="95">
        <f t="shared" ca="1" si="66"/>
        <v>0</v>
      </c>
      <c r="E269" s="87">
        <f>Feuil1!BB274</f>
        <v>0</v>
      </c>
      <c r="F269" s="88" t="str">
        <f ca="1">IF(C269&gt;(NOW()-1),"",Feuil1!C274)</f>
        <v/>
      </c>
      <c r="G269" s="95">
        <f t="shared" ca="1" si="67"/>
        <v>0</v>
      </c>
      <c r="H269" s="87">
        <f>Feuil1!AZ274</f>
        <v>0</v>
      </c>
      <c r="I269" s="88" t="str">
        <f ca="1">IF(F269&gt;(NOW()-1),"",Feuil1!D274)</f>
        <v/>
      </c>
      <c r="J269" s="95">
        <f t="shared" ca="1" si="68"/>
        <v>0</v>
      </c>
      <c r="K269" s="87">
        <f>Feuil1!BL274</f>
        <v>0</v>
      </c>
      <c r="L269" s="88" t="str">
        <f ca="1">IF(I269&gt;(NOW()-1),"",Feuil1!E274)</f>
        <v/>
      </c>
      <c r="M269" s="95">
        <f t="shared" ca="1" si="69"/>
        <v>0</v>
      </c>
      <c r="N269" s="87">
        <f>Feuil1!BM274</f>
        <v>0</v>
      </c>
      <c r="O269" s="88" t="str">
        <f ca="1">IF(L269&gt;(NOW()-1),"",Feuil1!F274)</f>
        <v/>
      </c>
      <c r="P269" s="95">
        <f t="shared" ca="1" si="70"/>
        <v>0</v>
      </c>
      <c r="Q269" s="87">
        <f>Feuil1!BE274</f>
        <v>0</v>
      </c>
      <c r="R269" s="88">
        <f>Feuil1!BG274</f>
        <v>0</v>
      </c>
      <c r="S269" s="88" t="str">
        <f ca="1">IF(O269&gt;(NOW()-1),"",Feuil1!G274)</f>
        <v/>
      </c>
      <c r="T269" s="96">
        <f t="shared" ca="1" si="71"/>
        <v>0</v>
      </c>
      <c r="U269" s="87">
        <f>Feuil1!BC274</f>
        <v>0</v>
      </c>
      <c r="V269" s="88" t="str">
        <f ca="1">IF(S269&gt;(NOW()-1),"",Feuil1!H274)</f>
        <v/>
      </c>
      <c r="W269" s="95">
        <f t="shared" ca="1" si="72"/>
        <v>0</v>
      </c>
      <c r="X269" s="87">
        <f>Feuil1!BK274</f>
        <v>0</v>
      </c>
      <c r="Y269" s="88" t="str">
        <f ca="1">IF(V269&gt;(NOW()-1),"",Feuil1!I274)</f>
        <v/>
      </c>
      <c r="Z269" s="95">
        <f t="shared" ca="1" si="73"/>
        <v>0</v>
      </c>
      <c r="AA269" s="87">
        <f>Feuil1!BJ274</f>
        <v>0</v>
      </c>
      <c r="AB269" s="88" t="str">
        <f ca="1">IF(Y269&gt;(NOW()-1),"",Feuil1!J274)</f>
        <v/>
      </c>
      <c r="AC269" s="95">
        <f t="shared" ca="1" si="74"/>
        <v>0</v>
      </c>
      <c r="AD269" s="87">
        <f>Feuil1!BI274</f>
        <v>0</v>
      </c>
      <c r="AE269" s="88" t="str">
        <f ca="1">IF(AB269&gt;(NOW()-1),"",Feuil1!K274)</f>
        <v/>
      </c>
      <c r="AF269" s="95">
        <f t="shared" ca="1" si="75"/>
        <v>0</v>
      </c>
      <c r="AG269" s="91" t="str">
        <f t="shared" ca="1" si="63"/>
        <v/>
      </c>
      <c r="AH269" s="85" t="str">
        <f>IF(Feuil1!L274=0,"",Feuil1!L274)</f>
        <v/>
      </c>
      <c r="AI269" s="97" t="str">
        <f t="shared" si="64"/>
        <v/>
      </c>
      <c r="AJ269" s="87" t="str">
        <f ca="1">IF(A269&gt;(NOW()-1),"",Feuil1!M274)</f>
        <v/>
      </c>
      <c r="AK269" s="88" t="str">
        <f ca="1">IF(C269&gt;(NOW()-1),"",Feuil1!N274)</f>
        <v/>
      </c>
      <c r="AL269" s="88" t="str">
        <f ca="1">IF(F269&gt;(NOW()-1),"",Feuil1!O274)</f>
        <v/>
      </c>
      <c r="AM269" s="88" t="str">
        <f ca="1">IF(I269&gt;(NOW()-1),"",Feuil1!P274)</f>
        <v/>
      </c>
      <c r="AN269" s="89" t="str">
        <f ca="1">IF(L269&gt;(NOW()-1),"",Feuil1!Q274)</f>
        <v/>
      </c>
      <c r="AO269" s="90" t="str">
        <f t="shared" si="65"/>
        <v/>
      </c>
      <c r="AP269" s="91" t="str">
        <f t="shared" si="61"/>
        <v/>
      </c>
      <c r="AQ269" s="92" t="str">
        <f ca="1">IF(C269="","",Feuil1!S274)</f>
        <v/>
      </c>
      <c r="AR269" s="92" t="str">
        <f ca="1">IF(F269="","",Feuil1!T274)</f>
        <v/>
      </c>
      <c r="AS269" s="93">
        <v>18340</v>
      </c>
      <c r="AT269" s="88">
        <f>+AVERAGE($AS$5:AS269)</f>
        <v>15153.566037735849</v>
      </c>
    </row>
    <row r="270" spans="1:46" s="6" customFormat="1" ht="12.75">
      <c r="A270" s="94">
        <f>IF(Feuil1!A275="","",Feuil1!A275)</f>
        <v>45192</v>
      </c>
      <c r="B270" s="87">
        <f>Feuil1!BA275</f>
        <v>0</v>
      </c>
      <c r="C270" s="88" t="str">
        <f ca="1">IF(A270&gt;(NOW()-1),"",Feuil1!B275)</f>
        <v/>
      </c>
      <c r="D270" s="95">
        <f t="shared" ca="1" si="66"/>
        <v>0</v>
      </c>
      <c r="E270" s="87">
        <f>Feuil1!BB275</f>
        <v>0</v>
      </c>
      <c r="F270" s="88" t="str">
        <f ca="1">IF(C270&gt;(NOW()-1),"",Feuil1!C275)</f>
        <v/>
      </c>
      <c r="G270" s="95">
        <f t="shared" ca="1" si="67"/>
        <v>0</v>
      </c>
      <c r="H270" s="87">
        <f>Feuil1!AZ275</f>
        <v>0</v>
      </c>
      <c r="I270" s="88" t="str">
        <f ca="1">IF(F270&gt;(NOW()-1),"",Feuil1!D275)</f>
        <v/>
      </c>
      <c r="J270" s="95">
        <f t="shared" ca="1" si="68"/>
        <v>0</v>
      </c>
      <c r="K270" s="87">
        <f>Feuil1!BL275</f>
        <v>0</v>
      </c>
      <c r="L270" s="88" t="str">
        <f ca="1">IF(I270&gt;(NOW()-1),"",Feuil1!E275)</f>
        <v/>
      </c>
      <c r="M270" s="95">
        <f t="shared" ca="1" si="69"/>
        <v>0</v>
      </c>
      <c r="N270" s="87">
        <f>Feuil1!BM275</f>
        <v>0</v>
      </c>
      <c r="O270" s="88" t="str">
        <f ca="1">IF(L270&gt;(NOW()-1),"",Feuil1!F275)</f>
        <v/>
      </c>
      <c r="P270" s="95">
        <f t="shared" ca="1" si="70"/>
        <v>0</v>
      </c>
      <c r="Q270" s="87">
        <f>Feuil1!BE275</f>
        <v>0</v>
      </c>
      <c r="R270" s="88">
        <f>Feuil1!BG275</f>
        <v>0</v>
      </c>
      <c r="S270" s="88" t="str">
        <f ca="1">IF(O270&gt;(NOW()-1),"",Feuil1!G275)</f>
        <v/>
      </c>
      <c r="T270" s="96">
        <f t="shared" ca="1" si="71"/>
        <v>0</v>
      </c>
      <c r="U270" s="87">
        <f>Feuil1!BC275</f>
        <v>0</v>
      </c>
      <c r="V270" s="88" t="str">
        <f ca="1">IF(S270&gt;(NOW()-1),"",Feuil1!H275)</f>
        <v/>
      </c>
      <c r="W270" s="95">
        <f t="shared" ca="1" si="72"/>
        <v>0</v>
      </c>
      <c r="X270" s="87">
        <f>Feuil1!BK275</f>
        <v>0</v>
      </c>
      <c r="Y270" s="88" t="str">
        <f ca="1">IF(V270&gt;(NOW()-1),"",Feuil1!I275)</f>
        <v/>
      </c>
      <c r="Z270" s="95">
        <f t="shared" ca="1" si="73"/>
        <v>0</v>
      </c>
      <c r="AA270" s="87">
        <f>Feuil1!BJ275</f>
        <v>0</v>
      </c>
      <c r="AB270" s="88" t="str">
        <f ca="1">IF(Y270&gt;(NOW()-1),"",Feuil1!J275)</f>
        <v/>
      </c>
      <c r="AC270" s="95">
        <f t="shared" ca="1" si="74"/>
        <v>0</v>
      </c>
      <c r="AD270" s="87">
        <f>Feuil1!BI275</f>
        <v>0</v>
      </c>
      <c r="AE270" s="88" t="str">
        <f ca="1">IF(AB270&gt;(NOW()-1),"",Feuil1!K275)</f>
        <v/>
      </c>
      <c r="AF270" s="95">
        <f t="shared" ca="1" si="75"/>
        <v>0</v>
      </c>
      <c r="AG270" s="91" t="str">
        <f t="shared" ca="1" si="63"/>
        <v/>
      </c>
      <c r="AH270" s="85" t="str">
        <f>IF(Feuil1!L275=0,"",Feuil1!L275)</f>
        <v/>
      </c>
      <c r="AI270" s="97" t="str">
        <f t="shared" si="64"/>
        <v/>
      </c>
      <c r="AJ270" s="87" t="str">
        <f ca="1">IF(A270&gt;(NOW()-1),"",Feuil1!M275)</f>
        <v/>
      </c>
      <c r="AK270" s="88" t="str">
        <f ca="1">IF(C270&gt;(NOW()-1),"",Feuil1!N275)</f>
        <v/>
      </c>
      <c r="AL270" s="88" t="str">
        <f ca="1">IF(F270&gt;(NOW()-1),"",Feuil1!O275)</f>
        <v/>
      </c>
      <c r="AM270" s="88" t="str">
        <f ca="1">IF(I270&gt;(NOW()-1),"",Feuil1!P275)</f>
        <v/>
      </c>
      <c r="AN270" s="89" t="str">
        <f ca="1">IF(L270&gt;(NOW()-1),"",Feuil1!Q275)</f>
        <v/>
      </c>
      <c r="AO270" s="90" t="str">
        <f t="shared" si="65"/>
        <v/>
      </c>
      <c r="AP270" s="91" t="str">
        <f t="shared" si="61"/>
        <v/>
      </c>
      <c r="AQ270" s="92" t="str">
        <f ca="1">IF(C270="","",Feuil1!S275)</f>
        <v/>
      </c>
      <c r="AR270" s="92" t="str">
        <f ca="1">IF(F270="","",Feuil1!T275)</f>
        <v/>
      </c>
      <c r="AS270" s="93">
        <v>17930</v>
      </c>
      <c r="AT270" s="88">
        <f>+AVERAGE($AS$5:AS270)</f>
        <v>15164.003759398496</v>
      </c>
    </row>
    <row r="271" spans="1:46" s="6" customFormat="1" ht="12.75">
      <c r="A271" s="94">
        <f>IF(Feuil1!A276="","",Feuil1!A276)</f>
        <v>45193</v>
      </c>
      <c r="B271" s="87">
        <f>Feuil1!BA276</f>
        <v>0</v>
      </c>
      <c r="C271" s="88" t="str">
        <f ca="1">IF(A271&gt;(NOW()-1),"",Feuil1!B276)</f>
        <v/>
      </c>
      <c r="D271" s="95">
        <f t="shared" ca="1" si="66"/>
        <v>0</v>
      </c>
      <c r="E271" s="87">
        <f>Feuil1!BB276</f>
        <v>0</v>
      </c>
      <c r="F271" s="88" t="str">
        <f ca="1">IF(C271&gt;(NOW()-1),"",Feuil1!C276)</f>
        <v/>
      </c>
      <c r="G271" s="95">
        <f t="shared" ca="1" si="67"/>
        <v>0</v>
      </c>
      <c r="H271" s="87">
        <f>Feuil1!AZ276</f>
        <v>0</v>
      </c>
      <c r="I271" s="88" t="str">
        <f ca="1">IF(F271&gt;(NOW()-1),"",Feuil1!D276)</f>
        <v/>
      </c>
      <c r="J271" s="95">
        <f t="shared" ca="1" si="68"/>
        <v>0</v>
      </c>
      <c r="K271" s="87">
        <f>Feuil1!BL276</f>
        <v>0</v>
      </c>
      <c r="L271" s="88" t="str">
        <f ca="1">IF(I271&gt;(NOW()-1),"",Feuil1!E276)</f>
        <v/>
      </c>
      <c r="M271" s="95">
        <f t="shared" ca="1" si="69"/>
        <v>0</v>
      </c>
      <c r="N271" s="87">
        <f>Feuil1!BM276</f>
        <v>0</v>
      </c>
      <c r="O271" s="88" t="str">
        <f ca="1">IF(L271&gt;(NOW()-1),"",Feuil1!F276)</f>
        <v/>
      </c>
      <c r="P271" s="95">
        <f t="shared" ca="1" si="70"/>
        <v>0</v>
      </c>
      <c r="Q271" s="87">
        <f>Feuil1!BE276</f>
        <v>0</v>
      </c>
      <c r="R271" s="88">
        <f>Feuil1!BG276</f>
        <v>0</v>
      </c>
      <c r="S271" s="88" t="str">
        <f ca="1">IF(O271&gt;(NOW()-1),"",Feuil1!G276)</f>
        <v/>
      </c>
      <c r="T271" s="96">
        <f t="shared" ca="1" si="71"/>
        <v>0</v>
      </c>
      <c r="U271" s="87">
        <f>Feuil1!BC276</f>
        <v>0</v>
      </c>
      <c r="V271" s="88" t="str">
        <f ca="1">IF(S271&gt;(NOW()-1),"",Feuil1!H276)</f>
        <v/>
      </c>
      <c r="W271" s="95">
        <f t="shared" ca="1" si="72"/>
        <v>0</v>
      </c>
      <c r="X271" s="87">
        <f>Feuil1!BK276</f>
        <v>0</v>
      </c>
      <c r="Y271" s="88" t="str">
        <f ca="1">IF(V271&gt;(NOW()-1),"",Feuil1!I276)</f>
        <v/>
      </c>
      <c r="Z271" s="95">
        <f t="shared" ca="1" si="73"/>
        <v>0</v>
      </c>
      <c r="AA271" s="87">
        <f>Feuil1!BJ276</f>
        <v>0</v>
      </c>
      <c r="AB271" s="88" t="str">
        <f ca="1">IF(Y271&gt;(NOW()-1),"",Feuil1!J276)</f>
        <v/>
      </c>
      <c r="AC271" s="95">
        <f t="shared" ca="1" si="74"/>
        <v>0</v>
      </c>
      <c r="AD271" s="87">
        <f>Feuil1!BI276</f>
        <v>0</v>
      </c>
      <c r="AE271" s="88" t="str">
        <f ca="1">IF(AB271&gt;(NOW()-1),"",Feuil1!K276)</f>
        <v/>
      </c>
      <c r="AF271" s="95">
        <f t="shared" ca="1" si="75"/>
        <v>0</v>
      </c>
      <c r="AG271" s="91" t="str">
        <f t="shared" ca="1" si="63"/>
        <v/>
      </c>
      <c r="AH271" s="85" t="str">
        <f>IF(Feuil1!L276=0,"",Feuil1!L276)</f>
        <v/>
      </c>
      <c r="AI271" s="97" t="str">
        <f t="shared" si="64"/>
        <v/>
      </c>
      <c r="AJ271" s="87" t="str">
        <f ca="1">IF(A271&gt;(NOW()-1),"",Feuil1!M276)</f>
        <v/>
      </c>
      <c r="AK271" s="88" t="str">
        <f ca="1">IF(C271&gt;(NOW()-1),"",Feuil1!N276)</f>
        <v/>
      </c>
      <c r="AL271" s="88" t="str">
        <f ca="1">IF(F271&gt;(NOW()-1),"",Feuil1!O276)</f>
        <v/>
      </c>
      <c r="AM271" s="88" t="str">
        <f ca="1">IF(I271&gt;(NOW()-1),"",Feuil1!P276)</f>
        <v/>
      </c>
      <c r="AN271" s="89" t="str">
        <f ca="1">IF(L271&gt;(NOW()-1),"",Feuil1!Q276)</f>
        <v/>
      </c>
      <c r="AO271" s="90" t="str">
        <f t="shared" si="65"/>
        <v/>
      </c>
      <c r="AP271" s="91" t="str">
        <f t="shared" si="61"/>
        <v/>
      </c>
      <c r="AQ271" s="92" t="str">
        <f ca="1">IF(C271="","",Feuil1!S276)</f>
        <v/>
      </c>
      <c r="AR271" s="92" t="str">
        <f ca="1">IF(F271="","",Feuil1!T276)</f>
        <v/>
      </c>
      <c r="AS271" s="93">
        <v>16720</v>
      </c>
      <c r="AT271" s="88">
        <f>+AVERAGE($AS$5:AS271)</f>
        <v>15169.831460674157</v>
      </c>
    </row>
    <row r="272" spans="1:46" s="6" customFormat="1" ht="12.75">
      <c r="A272" s="94">
        <f>IF(Feuil1!A277="","",Feuil1!A277)</f>
        <v>45194</v>
      </c>
      <c r="B272" s="87">
        <f>Feuil1!BA277</f>
        <v>0</v>
      </c>
      <c r="C272" s="88" t="str">
        <f ca="1">IF(A272&gt;(NOW()-1),"",Feuil1!B277)</f>
        <v/>
      </c>
      <c r="D272" s="95">
        <f t="shared" ca="1" si="66"/>
        <v>0</v>
      </c>
      <c r="E272" s="87">
        <f>Feuil1!BB277</f>
        <v>0</v>
      </c>
      <c r="F272" s="88" t="str">
        <f ca="1">IF(C272&gt;(NOW()-1),"",Feuil1!C277)</f>
        <v/>
      </c>
      <c r="G272" s="95">
        <f t="shared" ca="1" si="67"/>
        <v>0</v>
      </c>
      <c r="H272" s="87">
        <f>Feuil1!AZ277</f>
        <v>0</v>
      </c>
      <c r="I272" s="88" t="str">
        <f ca="1">IF(F272&gt;(NOW()-1),"",Feuil1!D277)</f>
        <v/>
      </c>
      <c r="J272" s="95">
        <f t="shared" ca="1" si="68"/>
        <v>0</v>
      </c>
      <c r="K272" s="87">
        <f>Feuil1!BL277</f>
        <v>0</v>
      </c>
      <c r="L272" s="88" t="str">
        <f ca="1">IF(I272&gt;(NOW()-1),"",Feuil1!E277)</f>
        <v/>
      </c>
      <c r="M272" s="95">
        <f t="shared" ca="1" si="69"/>
        <v>0</v>
      </c>
      <c r="N272" s="87">
        <f>Feuil1!BM277</f>
        <v>0</v>
      </c>
      <c r="O272" s="88" t="str">
        <f ca="1">IF(L272&gt;(NOW()-1),"",Feuil1!F277)</f>
        <v/>
      </c>
      <c r="P272" s="95">
        <f t="shared" ca="1" si="70"/>
        <v>0</v>
      </c>
      <c r="Q272" s="87">
        <f>Feuil1!BE277</f>
        <v>0</v>
      </c>
      <c r="R272" s="88">
        <f>Feuil1!BG277</f>
        <v>0</v>
      </c>
      <c r="S272" s="88" t="str">
        <f ca="1">IF(O272&gt;(NOW()-1),"",Feuil1!G277)</f>
        <v/>
      </c>
      <c r="T272" s="96">
        <f t="shared" ca="1" si="71"/>
        <v>0</v>
      </c>
      <c r="U272" s="87">
        <f>Feuil1!BC277</f>
        <v>0</v>
      </c>
      <c r="V272" s="88" t="str">
        <f ca="1">IF(S272&gt;(NOW()-1),"",Feuil1!H277)</f>
        <v/>
      </c>
      <c r="W272" s="95">
        <f t="shared" ca="1" si="72"/>
        <v>0</v>
      </c>
      <c r="X272" s="87">
        <f>Feuil1!BK277</f>
        <v>0</v>
      </c>
      <c r="Y272" s="88" t="str">
        <f ca="1">IF(V272&gt;(NOW()-1),"",Feuil1!I277)</f>
        <v/>
      </c>
      <c r="Z272" s="95">
        <f t="shared" ca="1" si="73"/>
        <v>0</v>
      </c>
      <c r="AA272" s="87">
        <f>Feuil1!BJ277</f>
        <v>0</v>
      </c>
      <c r="AB272" s="88" t="str">
        <f ca="1">IF(Y272&gt;(NOW()-1),"",Feuil1!J277)</f>
        <v/>
      </c>
      <c r="AC272" s="95">
        <f t="shared" ca="1" si="74"/>
        <v>0</v>
      </c>
      <c r="AD272" s="87">
        <f>Feuil1!BI277</f>
        <v>0</v>
      </c>
      <c r="AE272" s="88" t="str">
        <f ca="1">IF(AB272&gt;(NOW()-1),"",Feuil1!K277)</f>
        <v/>
      </c>
      <c r="AF272" s="95">
        <f t="shared" ca="1" si="75"/>
        <v>0</v>
      </c>
      <c r="AG272" s="91" t="str">
        <f t="shared" ca="1" si="63"/>
        <v/>
      </c>
      <c r="AH272" s="85" t="str">
        <f>IF(Feuil1!L277=0,"",Feuil1!L277)</f>
        <v/>
      </c>
      <c r="AI272" s="97" t="str">
        <f t="shared" si="64"/>
        <v/>
      </c>
      <c r="AJ272" s="87" t="str">
        <f ca="1">IF(A272&gt;(NOW()-1),"",Feuil1!M277)</f>
        <v/>
      </c>
      <c r="AK272" s="88" t="str">
        <f ca="1">IF(C272&gt;(NOW()-1),"",Feuil1!N277)</f>
        <v/>
      </c>
      <c r="AL272" s="88" t="str">
        <f ca="1">IF(F272&gt;(NOW()-1),"",Feuil1!O277)</f>
        <v/>
      </c>
      <c r="AM272" s="88" t="str">
        <f ca="1">IF(I272&gt;(NOW()-1),"",Feuil1!P277)</f>
        <v/>
      </c>
      <c r="AN272" s="89" t="str">
        <f ca="1">IF(L272&gt;(NOW()-1),"",Feuil1!Q277)</f>
        <v/>
      </c>
      <c r="AO272" s="90" t="str">
        <f t="shared" si="65"/>
        <v/>
      </c>
      <c r="AP272" s="91" t="str">
        <f t="shared" si="61"/>
        <v/>
      </c>
      <c r="AQ272" s="92" t="str">
        <f ca="1">IF(C272="","",Feuil1!S277)</f>
        <v/>
      </c>
      <c r="AR272" s="92" t="str">
        <f ca="1">IF(F272="","",Feuil1!T277)</f>
        <v/>
      </c>
      <c r="AS272" s="93">
        <v>17070</v>
      </c>
      <c r="AT272" s="88">
        <f>+AVERAGE($AS$5:AS272)</f>
        <v>15176.921641791045</v>
      </c>
    </row>
    <row r="273" spans="1:46" s="6" customFormat="1" ht="12.75">
      <c r="A273" s="94">
        <f>IF(Feuil1!A278="","",Feuil1!A278)</f>
        <v>45195</v>
      </c>
      <c r="B273" s="87">
        <f>Feuil1!BA278</f>
        <v>0</v>
      </c>
      <c r="C273" s="88" t="str">
        <f ca="1">IF(A273&gt;(NOW()-1),"",Feuil1!B278)</f>
        <v/>
      </c>
      <c r="D273" s="95">
        <f t="shared" ca="1" si="66"/>
        <v>0</v>
      </c>
      <c r="E273" s="87">
        <f>Feuil1!BB278</f>
        <v>0</v>
      </c>
      <c r="F273" s="88" t="str">
        <f ca="1">IF(C273&gt;(NOW()-1),"",Feuil1!C278)</f>
        <v/>
      </c>
      <c r="G273" s="95">
        <f t="shared" ca="1" si="67"/>
        <v>0</v>
      </c>
      <c r="H273" s="87">
        <f>Feuil1!AZ278</f>
        <v>0</v>
      </c>
      <c r="I273" s="88" t="str">
        <f ca="1">IF(F273&gt;(NOW()-1),"",Feuil1!D278)</f>
        <v/>
      </c>
      <c r="J273" s="95">
        <f t="shared" ca="1" si="68"/>
        <v>0</v>
      </c>
      <c r="K273" s="87">
        <f>Feuil1!BL278</f>
        <v>0</v>
      </c>
      <c r="L273" s="88" t="str">
        <f ca="1">IF(I273&gt;(NOW()-1),"",Feuil1!E278)</f>
        <v/>
      </c>
      <c r="M273" s="95">
        <f t="shared" ca="1" si="69"/>
        <v>0</v>
      </c>
      <c r="N273" s="87">
        <f>Feuil1!BM278</f>
        <v>0</v>
      </c>
      <c r="O273" s="88" t="str">
        <f ca="1">IF(L273&gt;(NOW()-1),"",Feuil1!F278)</f>
        <v/>
      </c>
      <c r="P273" s="95">
        <f t="shared" ca="1" si="70"/>
        <v>0</v>
      </c>
      <c r="Q273" s="87">
        <f>Feuil1!BE278</f>
        <v>0</v>
      </c>
      <c r="R273" s="88">
        <f>Feuil1!BG278</f>
        <v>0</v>
      </c>
      <c r="S273" s="88" t="str">
        <f ca="1">IF(O273&gt;(NOW()-1),"",Feuil1!G278)</f>
        <v/>
      </c>
      <c r="T273" s="96">
        <f t="shared" ca="1" si="71"/>
        <v>0</v>
      </c>
      <c r="U273" s="87">
        <f>Feuil1!BC278</f>
        <v>0</v>
      </c>
      <c r="V273" s="88" t="str">
        <f ca="1">IF(S273&gt;(NOW()-1),"",Feuil1!H278)</f>
        <v/>
      </c>
      <c r="W273" s="95">
        <f t="shared" ca="1" si="72"/>
        <v>0</v>
      </c>
      <c r="X273" s="87">
        <f>Feuil1!BK278</f>
        <v>0</v>
      </c>
      <c r="Y273" s="88" t="str">
        <f ca="1">IF(V273&gt;(NOW()-1),"",Feuil1!I278)</f>
        <v/>
      </c>
      <c r="Z273" s="95">
        <f t="shared" ca="1" si="73"/>
        <v>0</v>
      </c>
      <c r="AA273" s="87">
        <f>Feuil1!BJ278</f>
        <v>0</v>
      </c>
      <c r="AB273" s="88" t="str">
        <f ca="1">IF(Y273&gt;(NOW()-1),"",Feuil1!J278)</f>
        <v/>
      </c>
      <c r="AC273" s="95">
        <f t="shared" ca="1" si="74"/>
        <v>0</v>
      </c>
      <c r="AD273" s="87">
        <f>Feuil1!BI278</f>
        <v>0</v>
      </c>
      <c r="AE273" s="88" t="str">
        <f ca="1">IF(AB273&gt;(NOW()-1),"",Feuil1!K278)</f>
        <v/>
      </c>
      <c r="AF273" s="95">
        <f t="shared" ca="1" si="75"/>
        <v>0</v>
      </c>
      <c r="AG273" s="91" t="str">
        <f t="shared" ca="1" si="63"/>
        <v/>
      </c>
      <c r="AH273" s="85" t="str">
        <f>IF(Feuil1!L278=0,"",Feuil1!L278)</f>
        <v/>
      </c>
      <c r="AI273" s="97" t="str">
        <f t="shared" si="64"/>
        <v/>
      </c>
      <c r="AJ273" s="87" t="str">
        <f ca="1">IF(A273&gt;(NOW()-1),"",Feuil1!M278)</f>
        <v/>
      </c>
      <c r="AK273" s="88" t="str">
        <f ca="1">IF(C273&gt;(NOW()-1),"",Feuil1!N278)</f>
        <v/>
      </c>
      <c r="AL273" s="88" t="str">
        <f ca="1">IF(F273&gt;(NOW()-1),"",Feuil1!O278)</f>
        <v/>
      </c>
      <c r="AM273" s="88" t="str">
        <f ca="1">IF(I273&gt;(NOW()-1),"",Feuil1!P278)</f>
        <v/>
      </c>
      <c r="AN273" s="89" t="str">
        <f ca="1">IF(L273&gt;(NOW()-1),"",Feuil1!Q278)</f>
        <v/>
      </c>
      <c r="AO273" s="90" t="str">
        <f t="shared" si="65"/>
        <v/>
      </c>
      <c r="AP273" s="91" t="str">
        <f t="shared" si="61"/>
        <v/>
      </c>
      <c r="AQ273" s="92" t="str">
        <f ca="1">IF(C273="","",Feuil1!S278)</f>
        <v/>
      </c>
      <c r="AR273" s="92" t="str">
        <f ca="1">IF(F273="","",Feuil1!T278)</f>
        <v/>
      </c>
      <c r="AS273" s="93">
        <v>17690</v>
      </c>
      <c r="AT273" s="88">
        <f>+AVERAGE($AS$5:AS273)</f>
        <v>15186.263940520446</v>
      </c>
    </row>
    <row r="274" spans="1:46" s="6" customFormat="1" ht="12.75">
      <c r="A274" s="94">
        <f>IF(Feuil1!A279="","",Feuil1!A279)</f>
        <v>45196</v>
      </c>
      <c r="B274" s="87">
        <f>Feuil1!BA279</f>
        <v>0</v>
      </c>
      <c r="C274" s="88" t="str">
        <f ca="1">IF(A274&gt;(NOW()-1),"",Feuil1!B279)</f>
        <v/>
      </c>
      <c r="D274" s="95">
        <f t="shared" ca="1" si="66"/>
        <v>0</v>
      </c>
      <c r="E274" s="87">
        <f>Feuil1!BB279</f>
        <v>0</v>
      </c>
      <c r="F274" s="88" t="str">
        <f ca="1">IF(C274&gt;(NOW()-1),"",Feuil1!C279)</f>
        <v/>
      </c>
      <c r="G274" s="95">
        <f t="shared" ca="1" si="67"/>
        <v>0</v>
      </c>
      <c r="H274" s="87">
        <f>Feuil1!AZ279</f>
        <v>0</v>
      </c>
      <c r="I274" s="88" t="str">
        <f ca="1">IF(F274&gt;(NOW()-1),"",Feuil1!D279)</f>
        <v/>
      </c>
      <c r="J274" s="95">
        <f t="shared" ca="1" si="68"/>
        <v>0</v>
      </c>
      <c r="K274" s="87">
        <f>Feuil1!BL279</f>
        <v>0</v>
      </c>
      <c r="L274" s="88" t="str">
        <f ca="1">IF(I274&gt;(NOW()-1),"",Feuil1!E279)</f>
        <v/>
      </c>
      <c r="M274" s="95">
        <f t="shared" ca="1" si="69"/>
        <v>0</v>
      </c>
      <c r="N274" s="87">
        <f>Feuil1!BM279</f>
        <v>0</v>
      </c>
      <c r="O274" s="88" t="str">
        <f ca="1">IF(L274&gt;(NOW()-1),"",Feuil1!F279)</f>
        <v/>
      </c>
      <c r="P274" s="95">
        <f t="shared" ca="1" si="70"/>
        <v>0</v>
      </c>
      <c r="Q274" s="87">
        <f>Feuil1!BE279</f>
        <v>0</v>
      </c>
      <c r="R274" s="88">
        <f>Feuil1!BG279</f>
        <v>0</v>
      </c>
      <c r="S274" s="88" t="str">
        <f ca="1">IF(O274&gt;(NOW()-1),"",Feuil1!G279)</f>
        <v/>
      </c>
      <c r="T274" s="96">
        <f t="shared" ca="1" si="71"/>
        <v>0</v>
      </c>
      <c r="U274" s="87">
        <f>Feuil1!BC279</f>
        <v>0</v>
      </c>
      <c r="V274" s="88" t="str">
        <f ca="1">IF(S274&gt;(NOW()-1),"",Feuil1!H279)</f>
        <v/>
      </c>
      <c r="W274" s="95">
        <f t="shared" ca="1" si="72"/>
        <v>0</v>
      </c>
      <c r="X274" s="87">
        <f>Feuil1!BK279</f>
        <v>0</v>
      </c>
      <c r="Y274" s="88" t="str">
        <f ca="1">IF(V274&gt;(NOW()-1),"",Feuil1!I279)</f>
        <v/>
      </c>
      <c r="Z274" s="95">
        <f t="shared" ca="1" si="73"/>
        <v>0</v>
      </c>
      <c r="AA274" s="87">
        <f>Feuil1!BJ279</f>
        <v>0</v>
      </c>
      <c r="AB274" s="88" t="str">
        <f ca="1">IF(Y274&gt;(NOW()-1),"",Feuil1!J279)</f>
        <v/>
      </c>
      <c r="AC274" s="95">
        <f t="shared" ca="1" si="74"/>
        <v>0</v>
      </c>
      <c r="AD274" s="87">
        <f>Feuil1!BI279</f>
        <v>0</v>
      </c>
      <c r="AE274" s="88" t="str">
        <f ca="1">IF(AB274&gt;(NOW()-1),"",Feuil1!K279)</f>
        <v/>
      </c>
      <c r="AF274" s="95">
        <f t="shared" ca="1" si="75"/>
        <v>0</v>
      </c>
      <c r="AG274" s="91" t="str">
        <f t="shared" ca="1" si="63"/>
        <v/>
      </c>
      <c r="AH274" s="85" t="str">
        <f>IF(Feuil1!L279=0,"",Feuil1!L279)</f>
        <v/>
      </c>
      <c r="AI274" s="97" t="e">
        <f ca="1">IF(A274="","",AG274-AH274)</f>
        <v>#VALUE!</v>
      </c>
      <c r="AJ274" s="87" t="str">
        <f ca="1">IF(A274&gt;(NOW()-1),"",Feuil1!M279)</f>
        <v/>
      </c>
      <c r="AK274" s="88" t="str">
        <f ca="1">IF(C274&gt;(NOW()-1),"",Feuil1!N279)</f>
        <v/>
      </c>
      <c r="AL274" s="88" t="str">
        <f ca="1">IF(F274&gt;(NOW()-1),"",Feuil1!O279)</f>
        <v/>
      </c>
      <c r="AM274" s="88" t="str">
        <f ca="1">IF(I274&gt;(NOW()-1),"",Feuil1!P279)</f>
        <v/>
      </c>
      <c r="AN274" s="89" t="str">
        <f ca="1">IF(L274&gt;(NOW()-1),"",Feuil1!Q279)</f>
        <v/>
      </c>
      <c r="AO274" s="90" t="str">
        <f t="shared" si="65"/>
        <v/>
      </c>
      <c r="AP274" s="91" t="str">
        <f t="shared" si="61"/>
        <v/>
      </c>
      <c r="AQ274" s="92" t="str">
        <f ca="1">IF(C274="","",Feuil1!S279)</f>
        <v/>
      </c>
      <c r="AR274" s="92" t="str">
        <f ca="1">IF(F274="","",Feuil1!T279)</f>
        <v/>
      </c>
      <c r="AS274" s="93">
        <v>17059.953125</v>
      </c>
      <c r="AT274" s="88">
        <f>+AVERAGE($AS$5:AS274)</f>
        <v>15193.203530092593</v>
      </c>
    </row>
    <row r="275" spans="1:46" s="6" customFormat="1" ht="12.75">
      <c r="A275" s="94">
        <f>IF(Feuil1!A280="","",Feuil1!A280)</f>
        <v>45197</v>
      </c>
      <c r="B275" s="87">
        <f>Feuil1!BA280</f>
        <v>0</v>
      </c>
      <c r="C275" s="88" t="str">
        <f ca="1">IF(A275&gt;(NOW()-1),"",Feuil1!B280)</f>
        <v/>
      </c>
      <c r="D275" s="95">
        <f t="shared" ca="1" si="66"/>
        <v>0</v>
      </c>
      <c r="E275" s="87">
        <f>Feuil1!BB280</f>
        <v>0</v>
      </c>
      <c r="F275" s="88" t="str">
        <f ca="1">IF(C275&gt;(NOW()-1),"",Feuil1!C280)</f>
        <v/>
      </c>
      <c r="G275" s="95">
        <f t="shared" ca="1" si="67"/>
        <v>0</v>
      </c>
      <c r="H275" s="87">
        <f>Feuil1!AZ280</f>
        <v>0</v>
      </c>
      <c r="I275" s="88" t="str">
        <f ca="1">IF(F275&gt;(NOW()-1),"",Feuil1!D280)</f>
        <v/>
      </c>
      <c r="J275" s="95">
        <f t="shared" ca="1" si="68"/>
        <v>0</v>
      </c>
      <c r="K275" s="87">
        <f>Feuil1!BL280</f>
        <v>0</v>
      </c>
      <c r="L275" s="88" t="str">
        <f ca="1">IF(I275&gt;(NOW()-1),"",Feuil1!E280)</f>
        <v/>
      </c>
      <c r="M275" s="95">
        <f t="shared" ca="1" si="69"/>
        <v>0</v>
      </c>
      <c r="N275" s="87">
        <f>Feuil1!BM280</f>
        <v>0</v>
      </c>
      <c r="O275" s="88" t="str">
        <f ca="1">IF(L275&gt;(NOW()-1),"",Feuil1!F280)</f>
        <v/>
      </c>
      <c r="P275" s="95">
        <f t="shared" ca="1" si="70"/>
        <v>0</v>
      </c>
      <c r="Q275" s="87">
        <f>Feuil1!BE280</f>
        <v>0</v>
      </c>
      <c r="R275" s="88">
        <f>Feuil1!BG280</f>
        <v>0</v>
      </c>
      <c r="S275" s="88" t="str">
        <f ca="1">IF(O275&gt;(NOW()-1),"",Feuil1!G280)</f>
        <v/>
      </c>
      <c r="T275" s="96">
        <f t="shared" ca="1" si="71"/>
        <v>0</v>
      </c>
      <c r="U275" s="87">
        <f>Feuil1!BC280</f>
        <v>0</v>
      </c>
      <c r="V275" s="88" t="str">
        <f ca="1">IF(S275&gt;(NOW()-1),"",Feuil1!H280)</f>
        <v/>
      </c>
      <c r="W275" s="95">
        <f t="shared" ca="1" si="72"/>
        <v>0</v>
      </c>
      <c r="X275" s="87">
        <f>Feuil1!BK280</f>
        <v>0</v>
      </c>
      <c r="Y275" s="88" t="str">
        <f ca="1">IF(V275&gt;(NOW()-1),"",Feuil1!I280)</f>
        <v/>
      </c>
      <c r="Z275" s="95">
        <f t="shared" ca="1" si="73"/>
        <v>0</v>
      </c>
      <c r="AA275" s="87">
        <f>Feuil1!BJ280</f>
        <v>0</v>
      </c>
      <c r="AB275" s="88" t="str">
        <f ca="1">IF(Y275&gt;(NOW()-1),"",Feuil1!J280)</f>
        <v/>
      </c>
      <c r="AC275" s="95">
        <f t="shared" ca="1" si="74"/>
        <v>0</v>
      </c>
      <c r="AD275" s="87">
        <f>Feuil1!BI280</f>
        <v>0</v>
      </c>
      <c r="AE275" s="88" t="str">
        <f ca="1">IF(AB275&gt;(NOW()-1),"",Feuil1!K280)</f>
        <v/>
      </c>
      <c r="AF275" s="95">
        <f t="shared" ca="1" si="75"/>
        <v>0</v>
      </c>
      <c r="AG275" s="91" t="str">
        <f t="shared" ca="1" si="63"/>
        <v/>
      </c>
      <c r="AH275" s="85" t="str">
        <f>IF(Feuil1!L280=0,"",Feuil1!L280)</f>
        <v/>
      </c>
      <c r="AI275" s="97" t="str">
        <f t="shared" ref="AI275:AI279" si="76">IF(AH275="","",AG275-AH275)</f>
        <v/>
      </c>
      <c r="AJ275" s="87" t="str">
        <f ca="1">IF(A275&gt;(NOW()-1),"",Feuil1!M280)</f>
        <v/>
      </c>
      <c r="AK275" s="88" t="str">
        <f ca="1">IF(C275&gt;(NOW()-1),"",Feuil1!N280)</f>
        <v/>
      </c>
      <c r="AL275" s="88" t="str">
        <f ca="1">IF(F275&gt;(NOW()-1),"",Feuil1!O280)</f>
        <v/>
      </c>
      <c r="AM275" s="88" t="str">
        <f ca="1">IF(I275&gt;(NOW()-1),"",Feuil1!P280)</f>
        <v/>
      </c>
      <c r="AN275" s="89" t="str">
        <f ca="1">IF(L275&gt;(NOW()-1),"",Feuil1!Q280)</f>
        <v/>
      </c>
      <c r="AO275" s="90" t="str">
        <f t="shared" si="65"/>
        <v/>
      </c>
      <c r="AP275" s="91" t="str">
        <f t="shared" si="61"/>
        <v/>
      </c>
      <c r="AQ275" s="92" t="str">
        <f ca="1">IF(C275="","",Feuil1!S280)</f>
        <v/>
      </c>
      <c r="AR275" s="92" t="str">
        <f ca="1">IF(F275="","",Feuil1!T280)</f>
        <v/>
      </c>
      <c r="AS275" s="93">
        <v>16110</v>
      </c>
      <c r="AT275" s="88">
        <f>+AVERAGE($AS$5:AS275)</f>
        <v>15196.586542896679</v>
      </c>
    </row>
    <row r="276" spans="1:46" s="6" customFormat="1" ht="12.75">
      <c r="A276" s="94">
        <f>IF(Feuil1!A281="","",Feuil1!A281)</f>
        <v>45198</v>
      </c>
      <c r="B276" s="87">
        <f>Feuil1!BA281</f>
        <v>0</v>
      </c>
      <c r="C276" s="88" t="str">
        <f ca="1">IF(A276&gt;(NOW()-1),"",Feuil1!B281)</f>
        <v/>
      </c>
      <c r="D276" s="95">
        <f t="shared" ca="1" si="66"/>
        <v>0</v>
      </c>
      <c r="E276" s="87">
        <f>Feuil1!BB281</f>
        <v>0</v>
      </c>
      <c r="F276" s="88" t="str">
        <f ca="1">IF(C276&gt;(NOW()-1),"",Feuil1!C281)</f>
        <v/>
      </c>
      <c r="G276" s="95">
        <f t="shared" ca="1" si="67"/>
        <v>0</v>
      </c>
      <c r="H276" s="87">
        <f>Feuil1!AZ281</f>
        <v>0</v>
      </c>
      <c r="I276" s="88" t="str">
        <f ca="1">IF(F276&gt;(NOW()-1),"",Feuil1!D281)</f>
        <v/>
      </c>
      <c r="J276" s="95">
        <f t="shared" ca="1" si="68"/>
        <v>0</v>
      </c>
      <c r="K276" s="87">
        <f>Feuil1!BL281</f>
        <v>0</v>
      </c>
      <c r="L276" s="88" t="str">
        <f ca="1">IF(I276&gt;(NOW()-1),"",Feuil1!E281)</f>
        <v/>
      </c>
      <c r="M276" s="95">
        <f t="shared" ca="1" si="69"/>
        <v>0</v>
      </c>
      <c r="N276" s="87">
        <f>Feuil1!BM281</f>
        <v>0</v>
      </c>
      <c r="O276" s="88" t="str">
        <f ca="1">IF(L276&gt;(NOW()-1),"",Feuil1!F281)</f>
        <v/>
      </c>
      <c r="P276" s="95">
        <f t="shared" ca="1" si="70"/>
        <v>0</v>
      </c>
      <c r="Q276" s="87">
        <f>Feuil1!BE281</f>
        <v>0</v>
      </c>
      <c r="R276" s="88">
        <f>Feuil1!BG281</f>
        <v>0</v>
      </c>
      <c r="S276" s="88" t="str">
        <f ca="1">IF(O276&gt;(NOW()-1),"",Feuil1!G281)</f>
        <v/>
      </c>
      <c r="T276" s="96">
        <f t="shared" ca="1" si="71"/>
        <v>0</v>
      </c>
      <c r="U276" s="87">
        <f>Feuil1!BC281</f>
        <v>0</v>
      </c>
      <c r="V276" s="88" t="str">
        <f ca="1">IF(S276&gt;(NOW()-1),"",Feuil1!H281)</f>
        <v/>
      </c>
      <c r="W276" s="95">
        <f t="shared" ca="1" si="72"/>
        <v>0</v>
      </c>
      <c r="X276" s="87">
        <f>Feuil1!BK281</f>
        <v>0</v>
      </c>
      <c r="Y276" s="88" t="str">
        <f ca="1">IF(V276&gt;(NOW()-1),"",Feuil1!I281)</f>
        <v/>
      </c>
      <c r="Z276" s="95">
        <f t="shared" ca="1" si="73"/>
        <v>0</v>
      </c>
      <c r="AA276" s="87">
        <f>Feuil1!BJ281</f>
        <v>0</v>
      </c>
      <c r="AB276" s="88" t="str">
        <f ca="1">IF(Y276&gt;(NOW()-1),"",Feuil1!J281)</f>
        <v/>
      </c>
      <c r="AC276" s="95">
        <f t="shared" ca="1" si="74"/>
        <v>0</v>
      </c>
      <c r="AD276" s="87">
        <f>Feuil1!BI281</f>
        <v>0</v>
      </c>
      <c r="AE276" s="88" t="str">
        <f ca="1">IF(AB276&gt;(NOW()-1),"",Feuil1!K281)</f>
        <v/>
      </c>
      <c r="AF276" s="95">
        <f t="shared" ca="1" si="75"/>
        <v>0</v>
      </c>
      <c r="AG276" s="91" t="str">
        <f t="shared" ca="1" si="63"/>
        <v/>
      </c>
      <c r="AH276" s="85" t="str">
        <f>IF(Feuil1!L281=0,"",Feuil1!L281)</f>
        <v/>
      </c>
      <c r="AI276" s="97" t="str">
        <f t="shared" si="76"/>
        <v/>
      </c>
      <c r="AJ276" s="87" t="str">
        <f ca="1">IF(A276&gt;(NOW()-1),"",Feuil1!M281)</f>
        <v/>
      </c>
      <c r="AK276" s="88" t="str">
        <f ca="1">IF(C276&gt;(NOW()-1),"",Feuil1!N281)</f>
        <v/>
      </c>
      <c r="AL276" s="88" t="str">
        <f ca="1">IF(F276&gt;(NOW()-1),"",Feuil1!O281)</f>
        <v/>
      </c>
      <c r="AM276" s="88" t="str">
        <f ca="1">IF(I276&gt;(NOW()-1),"",Feuil1!P281)</f>
        <v/>
      </c>
      <c r="AN276" s="89" t="str">
        <f ca="1">IF(L276&gt;(NOW()-1),"",Feuil1!Q281)</f>
        <v/>
      </c>
      <c r="AO276" s="90" t="str">
        <f t="shared" si="65"/>
        <v/>
      </c>
      <c r="AP276" s="91" t="str">
        <f t="shared" si="61"/>
        <v/>
      </c>
      <c r="AQ276" s="92" t="str">
        <f ca="1">IF(C276="","",Feuil1!S281)</f>
        <v/>
      </c>
      <c r="AR276" s="92" t="str">
        <f ca="1">IF(F276="","",Feuil1!T281)</f>
        <v/>
      </c>
      <c r="AS276" s="93">
        <v>14310</v>
      </c>
      <c r="AT276" s="88">
        <f>+AVERAGE($AS$5:AS276)</f>
        <v>15193.327033547794</v>
      </c>
    </row>
    <row r="277" spans="1:46" s="6" customFormat="1" ht="12.75">
      <c r="A277" s="94">
        <f>IF(Feuil1!A282="","",Feuil1!A282)</f>
        <v>45199</v>
      </c>
      <c r="B277" s="87">
        <f>Feuil1!BA282</f>
        <v>0</v>
      </c>
      <c r="C277" s="88" t="str">
        <f ca="1">IF(A277&gt;(NOW()-1),"",Feuil1!B282)</f>
        <v/>
      </c>
      <c r="D277" s="95">
        <f t="shared" ca="1" si="66"/>
        <v>0</v>
      </c>
      <c r="E277" s="87">
        <f>Feuil1!BB282</f>
        <v>0</v>
      </c>
      <c r="F277" s="88" t="str">
        <f ca="1">IF(C277&gt;(NOW()-1),"",Feuil1!C282)</f>
        <v/>
      </c>
      <c r="G277" s="95">
        <f t="shared" ca="1" si="67"/>
        <v>0</v>
      </c>
      <c r="H277" s="87">
        <f>Feuil1!AZ282</f>
        <v>0</v>
      </c>
      <c r="I277" s="88" t="str">
        <f ca="1">IF(F277&gt;(NOW()-1),"",Feuil1!D282)</f>
        <v/>
      </c>
      <c r="J277" s="95">
        <f t="shared" ca="1" si="68"/>
        <v>0</v>
      </c>
      <c r="K277" s="87">
        <f>Feuil1!BL282</f>
        <v>0</v>
      </c>
      <c r="L277" s="88" t="str">
        <f ca="1">IF(I277&gt;(NOW()-1),"",Feuil1!E282)</f>
        <v/>
      </c>
      <c r="M277" s="95">
        <f t="shared" ca="1" si="69"/>
        <v>0</v>
      </c>
      <c r="N277" s="87">
        <f>Feuil1!BM282</f>
        <v>0</v>
      </c>
      <c r="O277" s="88" t="str">
        <f ca="1">IF(L277&gt;(NOW()-1),"",Feuil1!F282)</f>
        <v/>
      </c>
      <c r="P277" s="95">
        <f t="shared" ca="1" si="70"/>
        <v>0</v>
      </c>
      <c r="Q277" s="87">
        <f>Feuil1!BE282</f>
        <v>0</v>
      </c>
      <c r="R277" s="88">
        <f>Feuil1!BG282</f>
        <v>0</v>
      </c>
      <c r="S277" s="88" t="str">
        <f ca="1">IF(O277&gt;(NOW()-1),"",Feuil1!G282)</f>
        <v/>
      </c>
      <c r="T277" s="96">
        <f t="shared" ca="1" si="71"/>
        <v>0</v>
      </c>
      <c r="U277" s="87">
        <f>Feuil1!BC282</f>
        <v>0</v>
      </c>
      <c r="V277" s="88" t="str">
        <f ca="1">IF(S277&gt;(NOW()-1),"",Feuil1!H282)</f>
        <v/>
      </c>
      <c r="W277" s="95">
        <f t="shared" ca="1" si="72"/>
        <v>0</v>
      </c>
      <c r="X277" s="87">
        <f>Feuil1!BK282</f>
        <v>0</v>
      </c>
      <c r="Y277" s="88" t="str">
        <f ca="1">IF(V277&gt;(NOW()-1),"",Feuil1!I282)</f>
        <v/>
      </c>
      <c r="Z277" s="95">
        <f t="shared" ca="1" si="73"/>
        <v>0</v>
      </c>
      <c r="AA277" s="87">
        <f>Feuil1!BJ282</f>
        <v>0</v>
      </c>
      <c r="AB277" s="88" t="str">
        <f ca="1">IF(Y277&gt;(NOW()-1),"",Feuil1!J282)</f>
        <v/>
      </c>
      <c r="AC277" s="95">
        <f t="shared" ca="1" si="74"/>
        <v>0</v>
      </c>
      <c r="AD277" s="87">
        <f>Feuil1!BI282</f>
        <v>0</v>
      </c>
      <c r="AE277" s="88" t="str">
        <f ca="1">IF(AB277&gt;(NOW()-1),"",Feuil1!K282)</f>
        <v/>
      </c>
      <c r="AF277" s="95">
        <f t="shared" ca="1" si="75"/>
        <v>0</v>
      </c>
      <c r="AG277" s="91" t="str">
        <f t="shared" ca="1" si="63"/>
        <v/>
      </c>
      <c r="AH277" s="85" t="str">
        <f>IF(Feuil1!L282=0,"",Feuil1!L282)</f>
        <v/>
      </c>
      <c r="AI277" s="97" t="str">
        <f t="shared" si="76"/>
        <v/>
      </c>
      <c r="AJ277" s="87" t="str">
        <f ca="1">IF(A277&gt;(NOW()-1),"",Feuil1!M282)</f>
        <v/>
      </c>
      <c r="AK277" s="88" t="str">
        <f ca="1">IF(C277&gt;(NOW()-1),"",Feuil1!N282)</f>
        <v/>
      </c>
      <c r="AL277" s="88" t="str">
        <f ca="1">IF(F277&gt;(NOW()-1),"",Feuil1!O282)</f>
        <v/>
      </c>
      <c r="AM277" s="88" t="str">
        <f ca="1">IF(I277&gt;(NOW()-1),"",Feuil1!P282)</f>
        <v/>
      </c>
      <c r="AN277" s="89" t="str">
        <f ca="1">IF(L277&gt;(NOW()-1),"",Feuil1!Q282)</f>
        <v/>
      </c>
      <c r="AO277" s="90" t="str">
        <f t="shared" si="65"/>
        <v/>
      </c>
      <c r="AP277" s="91" t="str">
        <f t="shared" si="61"/>
        <v/>
      </c>
      <c r="AQ277" s="92" t="str">
        <f ca="1">IF(C277="","",Feuil1!S282)</f>
        <v/>
      </c>
      <c r="AR277" s="92" t="str">
        <f ca="1">IF(F277="","",Feuil1!T282)</f>
        <v/>
      </c>
      <c r="AS277" s="93">
        <v>15080</v>
      </c>
      <c r="AT277" s="88">
        <f>+AVERAGE($AS$5:AS277)</f>
        <v>15192.911916208792</v>
      </c>
    </row>
    <row r="278" spans="1:46" s="6" customFormat="1" ht="12.75">
      <c r="A278" s="94">
        <f>IF(Feuil1!A283="","",Feuil1!A283)</f>
        <v>45200</v>
      </c>
      <c r="B278" s="87">
        <f>Feuil1!BA283</f>
        <v>0</v>
      </c>
      <c r="C278" s="88" t="str">
        <f ca="1">IF(A278&gt;(NOW()-1),"",Feuil1!B283)</f>
        <v/>
      </c>
      <c r="D278" s="95">
        <f t="shared" ca="1" si="66"/>
        <v>0</v>
      </c>
      <c r="E278" s="87">
        <f>Feuil1!BB283</f>
        <v>0</v>
      </c>
      <c r="F278" s="88" t="str">
        <f ca="1">IF(C278&gt;(NOW()-1),"",Feuil1!C283)</f>
        <v/>
      </c>
      <c r="G278" s="95">
        <f t="shared" ca="1" si="67"/>
        <v>0</v>
      </c>
      <c r="H278" s="87">
        <f>Feuil1!AZ283</f>
        <v>0</v>
      </c>
      <c r="I278" s="88" t="str">
        <f ca="1">IF(F278&gt;(NOW()-1),"",Feuil1!D283)</f>
        <v/>
      </c>
      <c r="J278" s="95">
        <f t="shared" ca="1" si="68"/>
        <v>0</v>
      </c>
      <c r="K278" s="87">
        <f>Feuil1!BL283</f>
        <v>0</v>
      </c>
      <c r="L278" s="88" t="str">
        <f ca="1">IF(I278&gt;(NOW()-1),"",Feuil1!E283)</f>
        <v/>
      </c>
      <c r="M278" s="95">
        <f t="shared" ca="1" si="69"/>
        <v>0</v>
      </c>
      <c r="N278" s="87">
        <f>Feuil1!BM283</f>
        <v>0</v>
      </c>
      <c r="O278" s="88" t="str">
        <f ca="1">IF(L278&gt;(NOW()-1),"",Feuil1!F283)</f>
        <v/>
      </c>
      <c r="P278" s="95">
        <f t="shared" ca="1" si="70"/>
        <v>0</v>
      </c>
      <c r="Q278" s="87">
        <f>Feuil1!BE283</f>
        <v>0</v>
      </c>
      <c r="R278" s="88">
        <f>Feuil1!BG283</f>
        <v>0</v>
      </c>
      <c r="S278" s="88" t="str">
        <f ca="1">IF(O278&gt;(NOW()-1),"",Feuil1!G283)</f>
        <v/>
      </c>
      <c r="T278" s="96">
        <f t="shared" ca="1" si="71"/>
        <v>0</v>
      </c>
      <c r="U278" s="87">
        <f>Feuil1!BC283</f>
        <v>0</v>
      </c>
      <c r="V278" s="88" t="str">
        <f ca="1">IF(S278&gt;(NOW()-1),"",Feuil1!H283)</f>
        <v/>
      </c>
      <c r="W278" s="95">
        <f t="shared" ca="1" si="72"/>
        <v>0</v>
      </c>
      <c r="X278" s="87">
        <f>Feuil1!BK283</f>
        <v>0</v>
      </c>
      <c r="Y278" s="88" t="str">
        <f ca="1">IF(V278&gt;(NOW()-1),"",Feuil1!I283)</f>
        <v/>
      </c>
      <c r="Z278" s="95">
        <f t="shared" ca="1" si="73"/>
        <v>0</v>
      </c>
      <c r="AA278" s="87">
        <f>Feuil1!BJ283</f>
        <v>0</v>
      </c>
      <c r="AB278" s="88" t="str">
        <f ca="1">IF(Y278&gt;(NOW()-1),"",Feuil1!J283)</f>
        <v/>
      </c>
      <c r="AC278" s="95">
        <f t="shared" ca="1" si="74"/>
        <v>0</v>
      </c>
      <c r="AD278" s="87">
        <f>Feuil1!BI283</f>
        <v>0</v>
      </c>
      <c r="AE278" s="88" t="str">
        <f ca="1">IF(AB278&gt;(NOW()-1),"",Feuil1!K283)</f>
        <v/>
      </c>
      <c r="AF278" s="95">
        <f t="shared" ca="1" si="75"/>
        <v>0</v>
      </c>
      <c r="AG278" s="91" t="str">
        <f t="shared" ca="1" si="63"/>
        <v/>
      </c>
      <c r="AH278" s="85" t="str">
        <f>IF(Feuil1!L283=0,"",Feuil1!L283)</f>
        <v/>
      </c>
      <c r="AI278" s="97" t="str">
        <f t="shared" si="76"/>
        <v/>
      </c>
      <c r="AJ278" s="87" t="str">
        <f ca="1">IF(A278&gt;(NOW()-1),"",Feuil1!M283)</f>
        <v/>
      </c>
      <c r="AK278" s="88" t="str">
        <f ca="1">IF(C278&gt;(NOW()-1),"",Feuil1!N283)</f>
        <v/>
      </c>
      <c r="AL278" s="88" t="str">
        <f ca="1">IF(F278&gt;(NOW()-1),"",Feuil1!O283)</f>
        <v/>
      </c>
      <c r="AM278" s="88" t="str">
        <f ca="1">IF(I278&gt;(NOW()-1),"",Feuil1!P283)</f>
        <v/>
      </c>
      <c r="AN278" s="89" t="str">
        <f ca="1">IF(L278&gt;(NOW()-1),"",Feuil1!Q283)</f>
        <v/>
      </c>
      <c r="AO278" s="90" t="str">
        <f t="shared" si="65"/>
        <v/>
      </c>
      <c r="AP278" s="91" t="str">
        <f t="shared" si="61"/>
        <v/>
      </c>
      <c r="AQ278" s="92" t="str">
        <f ca="1">IF(C278="","",Feuil1!S283)</f>
        <v/>
      </c>
      <c r="AR278" s="92" t="str">
        <f ca="1">IF(F278="","",Feuil1!T283)</f>
        <v/>
      </c>
      <c r="AS278" s="93">
        <v>14870</v>
      </c>
      <c r="AT278" s="88">
        <f>+AVERAGE($AS$5:AS278)</f>
        <v>15191.733405565694</v>
      </c>
    </row>
    <row r="279" spans="1:46" s="6" customFormat="1" ht="12.75">
      <c r="A279" s="94">
        <f>IF(Feuil1!A284="","",Feuil1!A284)</f>
        <v>45201</v>
      </c>
      <c r="B279" s="87">
        <f>Feuil1!BA284</f>
        <v>0</v>
      </c>
      <c r="C279" s="88" t="str">
        <f ca="1">IF(A279&gt;(NOW()-1),"",Feuil1!B284)</f>
        <v/>
      </c>
      <c r="D279" s="95">
        <f t="shared" ca="1" si="66"/>
        <v>0</v>
      </c>
      <c r="E279" s="87">
        <f>Feuil1!BB284</f>
        <v>0</v>
      </c>
      <c r="F279" s="88" t="str">
        <f ca="1">IF(C279&gt;(NOW()-1),"",Feuil1!C284)</f>
        <v/>
      </c>
      <c r="G279" s="95">
        <f t="shared" ca="1" si="67"/>
        <v>0</v>
      </c>
      <c r="H279" s="87">
        <f>Feuil1!AZ284</f>
        <v>0</v>
      </c>
      <c r="I279" s="88" t="str">
        <f ca="1">IF(F279&gt;(NOW()-1),"",Feuil1!D284)</f>
        <v/>
      </c>
      <c r="J279" s="95">
        <f t="shared" ca="1" si="68"/>
        <v>0</v>
      </c>
      <c r="K279" s="87">
        <f>Feuil1!BL284</f>
        <v>0</v>
      </c>
      <c r="L279" s="88" t="str">
        <f ca="1">IF(I279&gt;(NOW()-1),"",Feuil1!E284)</f>
        <v/>
      </c>
      <c r="M279" s="95">
        <f t="shared" ca="1" si="69"/>
        <v>0</v>
      </c>
      <c r="N279" s="87">
        <f>Feuil1!BM284</f>
        <v>0</v>
      </c>
      <c r="O279" s="88" t="str">
        <f ca="1">IF(L279&gt;(NOW()-1),"",Feuil1!F284)</f>
        <v/>
      </c>
      <c r="P279" s="95">
        <f t="shared" ca="1" si="70"/>
        <v>0</v>
      </c>
      <c r="Q279" s="87">
        <f>Feuil1!BE284</f>
        <v>0</v>
      </c>
      <c r="R279" s="88">
        <f>Feuil1!BG284</f>
        <v>0</v>
      </c>
      <c r="S279" s="88" t="str">
        <f ca="1">IF(O279&gt;(NOW()-1),"",Feuil1!G284)</f>
        <v/>
      </c>
      <c r="T279" s="96">
        <f t="shared" ca="1" si="71"/>
        <v>0</v>
      </c>
      <c r="U279" s="87">
        <f>Feuil1!BC284</f>
        <v>0</v>
      </c>
      <c r="V279" s="88" t="str">
        <f ca="1">IF(S279&gt;(NOW()-1),"",Feuil1!H284)</f>
        <v/>
      </c>
      <c r="W279" s="95">
        <f t="shared" ca="1" si="72"/>
        <v>0</v>
      </c>
      <c r="X279" s="87">
        <f>Feuil1!BK284</f>
        <v>0</v>
      </c>
      <c r="Y279" s="88" t="str">
        <f ca="1">IF(V279&gt;(NOW()-1),"",Feuil1!I284)</f>
        <v/>
      </c>
      <c r="Z279" s="95">
        <f t="shared" ca="1" si="73"/>
        <v>0</v>
      </c>
      <c r="AA279" s="87">
        <f>Feuil1!BJ284</f>
        <v>0</v>
      </c>
      <c r="AB279" s="88" t="str">
        <f ca="1">IF(Y279&gt;(NOW()-1),"",Feuil1!J284)</f>
        <v/>
      </c>
      <c r="AC279" s="95">
        <f t="shared" ca="1" si="74"/>
        <v>0</v>
      </c>
      <c r="AD279" s="87">
        <f>Feuil1!BI284</f>
        <v>0</v>
      </c>
      <c r="AE279" s="88" t="str">
        <f ca="1">IF(AB279&gt;(NOW()-1),"",Feuil1!K284)</f>
        <v/>
      </c>
      <c r="AF279" s="95">
        <f t="shared" ca="1" si="75"/>
        <v>0</v>
      </c>
      <c r="AG279" s="91" t="str">
        <f t="shared" ca="1" si="63"/>
        <v/>
      </c>
      <c r="AH279" s="85" t="str">
        <f>IF(Feuil1!L284=0,"",Feuil1!L284)</f>
        <v/>
      </c>
      <c r="AI279" s="97" t="str">
        <f t="shared" si="76"/>
        <v/>
      </c>
      <c r="AJ279" s="87" t="str">
        <f ca="1">IF(A279&gt;(NOW()-1),"",Feuil1!M284)</f>
        <v/>
      </c>
      <c r="AK279" s="88" t="str">
        <f ca="1">IF(C279&gt;(NOW()-1),"",Feuil1!N284)</f>
        <v/>
      </c>
      <c r="AL279" s="88" t="str">
        <f ca="1">IF(F279&gt;(NOW()-1),"",Feuil1!O284)</f>
        <v/>
      </c>
      <c r="AM279" s="88" t="str">
        <f ca="1">IF(I279&gt;(NOW()-1),"",Feuil1!P284)</f>
        <v/>
      </c>
      <c r="AN279" s="89" t="str">
        <f ca="1">IF(L279&gt;(NOW()-1),"",Feuil1!Q284)</f>
        <v/>
      </c>
      <c r="AO279" s="90" t="str">
        <f t="shared" ref="AO279:AO340" si="77">IF(AH279="","",AJ279+AK279+AL279+AM279-AN279)</f>
        <v/>
      </c>
      <c r="AP279" s="91" t="str">
        <f t="shared" si="61"/>
        <v/>
      </c>
      <c r="AQ279" s="92" t="str">
        <f ca="1">IF(C279="","",Feuil1!S284)</f>
        <v/>
      </c>
      <c r="AR279" s="92" t="str">
        <f ca="1">IF(F279="","",Feuil1!T284)</f>
        <v/>
      </c>
      <c r="AS279" s="93">
        <v>14420</v>
      </c>
      <c r="AT279" s="88">
        <f>+AVERAGE($AS$5:AS279)</f>
        <v>15188.927102272728</v>
      </c>
    </row>
    <row r="280" spans="1:46" s="6" customFormat="1" ht="12.75">
      <c r="A280" s="94">
        <f>IF(Feuil1!A285="","",Feuil1!A285)</f>
        <v>45202</v>
      </c>
      <c r="B280" s="87">
        <f>Feuil1!BA285</f>
        <v>0</v>
      </c>
      <c r="C280" s="88" t="str">
        <f ca="1">IF(A280&gt;(NOW()-1),"",Feuil1!B285)</f>
        <v/>
      </c>
      <c r="D280" s="95">
        <f t="shared" ca="1" si="66"/>
        <v>0</v>
      </c>
      <c r="E280" s="87">
        <f>Feuil1!BB285</f>
        <v>0</v>
      </c>
      <c r="F280" s="88" t="str">
        <f ca="1">IF(C280&gt;(NOW()-1),"",Feuil1!C285)</f>
        <v/>
      </c>
      <c r="G280" s="95">
        <f t="shared" ca="1" si="67"/>
        <v>0</v>
      </c>
      <c r="H280" s="87">
        <f>Feuil1!AZ285</f>
        <v>0</v>
      </c>
      <c r="I280" s="88" t="str">
        <f ca="1">IF(F280&gt;(NOW()-1),"",Feuil1!D285)</f>
        <v/>
      </c>
      <c r="J280" s="95">
        <f t="shared" ca="1" si="68"/>
        <v>0</v>
      </c>
      <c r="K280" s="87">
        <f>Feuil1!BL285</f>
        <v>0</v>
      </c>
      <c r="L280" s="88" t="str">
        <f ca="1">IF(I280&gt;(NOW()-1),"",Feuil1!E285)</f>
        <v/>
      </c>
      <c r="M280" s="95">
        <f t="shared" ca="1" si="69"/>
        <v>0</v>
      </c>
      <c r="N280" s="87">
        <f>Feuil1!BM285</f>
        <v>0</v>
      </c>
      <c r="O280" s="88" t="str">
        <f ca="1">IF(L280&gt;(NOW()-1),"",Feuil1!F285)</f>
        <v/>
      </c>
      <c r="P280" s="95">
        <f t="shared" ca="1" si="70"/>
        <v>0</v>
      </c>
      <c r="Q280" s="87">
        <f>Feuil1!BE285</f>
        <v>0</v>
      </c>
      <c r="R280" s="88">
        <f>Feuil1!BG285</f>
        <v>0</v>
      </c>
      <c r="S280" s="88" t="str">
        <f ca="1">IF(O280&gt;(NOW()-1),"",Feuil1!G285)</f>
        <v/>
      </c>
      <c r="T280" s="96">
        <f t="shared" ca="1" si="71"/>
        <v>0</v>
      </c>
      <c r="U280" s="87">
        <f>Feuil1!BC285</f>
        <v>0</v>
      </c>
      <c r="V280" s="88" t="str">
        <f ca="1">IF(S280&gt;(NOW()-1),"",Feuil1!H285)</f>
        <v/>
      </c>
      <c r="W280" s="95">
        <f t="shared" ca="1" si="72"/>
        <v>0</v>
      </c>
      <c r="X280" s="87">
        <f>Feuil1!BK285</f>
        <v>0</v>
      </c>
      <c r="Y280" s="88" t="str">
        <f ca="1">IF(V280&gt;(NOW()-1),"",Feuil1!I285)</f>
        <v/>
      </c>
      <c r="Z280" s="95">
        <f t="shared" ca="1" si="73"/>
        <v>0</v>
      </c>
      <c r="AA280" s="87">
        <f>Feuil1!BJ285</f>
        <v>0</v>
      </c>
      <c r="AB280" s="88" t="str">
        <f ca="1">IF(Y280&gt;(NOW()-1),"",Feuil1!J285)</f>
        <v/>
      </c>
      <c r="AC280" s="95">
        <f t="shared" ca="1" si="74"/>
        <v>0</v>
      </c>
      <c r="AD280" s="87">
        <f>Feuil1!BI285</f>
        <v>0</v>
      </c>
      <c r="AE280" s="88" t="str">
        <f ca="1">IF(AB280&gt;(NOW()-1),"",Feuil1!K285)</f>
        <v/>
      </c>
      <c r="AF280" s="95">
        <f t="shared" ca="1" si="75"/>
        <v>0</v>
      </c>
      <c r="AG280" s="91" t="str">
        <f t="shared" ca="1" si="63"/>
        <v/>
      </c>
      <c r="AH280" s="85" t="str">
        <f>IF(Feuil1!L285=0,"",Feuil1!L285)</f>
        <v/>
      </c>
      <c r="AI280" s="97" t="str">
        <f>IF(AH280="","",AG280-AH280)</f>
        <v/>
      </c>
      <c r="AJ280" s="87" t="str">
        <f ca="1">IF(A280&gt;(NOW()-1),"",Feuil1!M285)</f>
        <v/>
      </c>
      <c r="AK280" s="88" t="str">
        <f ca="1">IF(C280&gt;(NOW()-1),"",Feuil1!N285)</f>
        <v/>
      </c>
      <c r="AL280" s="88" t="str">
        <f ca="1">IF(F280&gt;(NOW()-1),"",Feuil1!O285)</f>
        <v/>
      </c>
      <c r="AM280" s="88" t="str">
        <f ca="1">IF(I280&gt;(NOW()-1),"",Feuil1!P285)</f>
        <v/>
      </c>
      <c r="AN280" s="89" t="str">
        <f ca="1">IF(L280&gt;(NOW()-1),"",Feuil1!Q285)</f>
        <v/>
      </c>
      <c r="AO280" s="90" t="str">
        <f t="shared" si="77"/>
        <v/>
      </c>
      <c r="AP280" s="91" t="str">
        <f>IF(AH280="","",AH280-AO280)</f>
        <v/>
      </c>
      <c r="AQ280" s="92" t="str">
        <f ca="1">IF(C280="","",Feuil1!S285)</f>
        <v/>
      </c>
      <c r="AR280" s="92" t="str">
        <f ca="1">IF(F280="","",Feuil1!T285)</f>
        <v/>
      </c>
      <c r="AS280" s="93">
        <v>14840</v>
      </c>
      <c r="AT280" s="88">
        <f>+AVERAGE($AS$5:AS280)</f>
        <v>15187.662873641304</v>
      </c>
    </row>
    <row r="281" spans="1:46" s="6" customFormat="1" ht="12.75">
      <c r="A281" s="94">
        <f>IF(Feuil1!A286="","",Feuil1!A286)</f>
        <v>45203</v>
      </c>
      <c r="B281" s="87">
        <f>Feuil1!BA286</f>
        <v>0</v>
      </c>
      <c r="C281" s="88" t="str">
        <f ca="1">IF(A281&gt;(NOW()-1),"",Feuil1!B286)</f>
        <v/>
      </c>
      <c r="D281" s="95">
        <f t="shared" ca="1" si="66"/>
        <v>0</v>
      </c>
      <c r="E281" s="87">
        <f>Feuil1!BB286</f>
        <v>0</v>
      </c>
      <c r="F281" s="88" t="str">
        <f ca="1">IF(C281&gt;(NOW()-1),"",Feuil1!C286)</f>
        <v/>
      </c>
      <c r="G281" s="95">
        <f t="shared" ca="1" si="67"/>
        <v>0</v>
      </c>
      <c r="H281" s="87">
        <f>Feuil1!AZ286</f>
        <v>0</v>
      </c>
      <c r="I281" s="88" t="str">
        <f ca="1">IF(F281&gt;(NOW()-1),"",Feuil1!D286)</f>
        <v/>
      </c>
      <c r="J281" s="95">
        <f t="shared" ca="1" si="68"/>
        <v>0</v>
      </c>
      <c r="K281" s="87">
        <f>Feuil1!BL286</f>
        <v>0</v>
      </c>
      <c r="L281" s="88" t="str">
        <f ca="1">IF(I281&gt;(NOW()-1),"",Feuil1!E286)</f>
        <v/>
      </c>
      <c r="M281" s="95">
        <f t="shared" ca="1" si="69"/>
        <v>0</v>
      </c>
      <c r="N281" s="87">
        <f>Feuil1!BM286</f>
        <v>0</v>
      </c>
      <c r="O281" s="88" t="str">
        <f ca="1">IF(L281&gt;(NOW()-1),"",Feuil1!F286)</f>
        <v/>
      </c>
      <c r="P281" s="95">
        <f t="shared" ca="1" si="70"/>
        <v>0</v>
      </c>
      <c r="Q281" s="87">
        <f>Feuil1!BE286</f>
        <v>0</v>
      </c>
      <c r="R281" s="88">
        <f>Feuil1!BG286</f>
        <v>0</v>
      </c>
      <c r="S281" s="88" t="str">
        <f ca="1">IF(O281&gt;(NOW()-1),"",Feuil1!G286)</f>
        <v/>
      </c>
      <c r="T281" s="96">
        <f t="shared" ca="1" si="71"/>
        <v>0</v>
      </c>
      <c r="U281" s="87">
        <f>Feuil1!BC286</f>
        <v>0</v>
      </c>
      <c r="V281" s="88" t="str">
        <f ca="1">IF(S281&gt;(NOW()-1),"",Feuil1!H286)</f>
        <v/>
      </c>
      <c r="W281" s="95">
        <f t="shared" ca="1" si="72"/>
        <v>0</v>
      </c>
      <c r="X281" s="87">
        <f>Feuil1!BK286</f>
        <v>0</v>
      </c>
      <c r="Y281" s="88" t="str">
        <f ca="1">IF(V281&gt;(NOW()-1),"",Feuil1!I286)</f>
        <v/>
      </c>
      <c r="Z281" s="95">
        <f t="shared" ca="1" si="73"/>
        <v>0</v>
      </c>
      <c r="AA281" s="87">
        <f>Feuil1!BJ286</f>
        <v>0</v>
      </c>
      <c r="AB281" s="88" t="str">
        <f ca="1">IF(Y281&gt;(NOW()-1),"",Feuil1!J286)</f>
        <v/>
      </c>
      <c r="AC281" s="95">
        <f t="shared" ca="1" si="74"/>
        <v>0</v>
      </c>
      <c r="AD281" s="87">
        <f>Feuil1!BI286</f>
        <v>0</v>
      </c>
      <c r="AE281" s="88" t="str">
        <f ca="1">IF(AB281&gt;(NOW()-1),"",Feuil1!K286)</f>
        <v/>
      </c>
      <c r="AF281" s="95">
        <f t="shared" ca="1" si="75"/>
        <v>0</v>
      </c>
      <c r="AG281" s="91" t="str">
        <f t="shared" ca="1" si="63"/>
        <v/>
      </c>
      <c r="AH281" s="85" t="str">
        <f>IF(Feuil1!L286=0,"",Feuil1!L286)</f>
        <v/>
      </c>
      <c r="AI281" s="97" t="str">
        <f t="shared" ref="AI281:AI344" si="78">IF(AH281="","",AG281-AH281)</f>
        <v/>
      </c>
      <c r="AJ281" s="87" t="str">
        <f ca="1">IF(A281&gt;(NOW()-1),"",Feuil1!M286)</f>
        <v/>
      </c>
      <c r="AK281" s="88" t="str">
        <f ca="1">IF(C281&gt;(NOW()-1),"",Feuil1!N286)</f>
        <v/>
      </c>
      <c r="AL281" s="88" t="str">
        <f ca="1">IF(F281&gt;(NOW()-1),"",Feuil1!O286)</f>
        <v/>
      </c>
      <c r="AM281" s="88" t="str">
        <f ca="1">IF(I281&gt;(NOW()-1),"",Feuil1!P286)</f>
        <v/>
      </c>
      <c r="AN281" s="89" t="str">
        <f ca="1">IF(L281&gt;(NOW()-1),"",Feuil1!Q286)</f>
        <v/>
      </c>
      <c r="AO281" s="90" t="str">
        <f t="shared" si="77"/>
        <v/>
      </c>
      <c r="AP281" s="91" t="str">
        <f t="shared" ref="AP281:AP344" si="79">IF(AH281="","",AH281-AO281)</f>
        <v/>
      </c>
      <c r="AQ281" s="92" t="str">
        <f ca="1">IF(C281="","",Feuil1!S286)</f>
        <v/>
      </c>
      <c r="AR281" s="92" t="str">
        <f ca="1">IF(F281="","",Feuil1!T286)</f>
        <v/>
      </c>
      <c r="AS281" s="93">
        <v>14830</v>
      </c>
      <c r="AT281" s="88">
        <f>+AVERAGE($AS$5:AS281)</f>
        <v>15186.371671931407</v>
      </c>
    </row>
    <row r="282" spans="1:46" s="6" customFormat="1" ht="12.75">
      <c r="A282" s="94">
        <f>IF(Feuil1!A287="","",Feuil1!A287)</f>
        <v>45204</v>
      </c>
      <c r="B282" s="87">
        <f>Feuil1!BA287</f>
        <v>0</v>
      </c>
      <c r="C282" s="88" t="str">
        <f ca="1">IF(A282&gt;(NOW()-1),"",Feuil1!B287)</f>
        <v/>
      </c>
      <c r="D282" s="95">
        <f t="shared" ca="1" si="66"/>
        <v>0</v>
      </c>
      <c r="E282" s="87">
        <f>Feuil1!BB287</f>
        <v>0</v>
      </c>
      <c r="F282" s="88" t="str">
        <f ca="1">IF(C282&gt;(NOW()-1),"",Feuil1!C287)</f>
        <v/>
      </c>
      <c r="G282" s="95">
        <f t="shared" ca="1" si="67"/>
        <v>0</v>
      </c>
      <c r="H282" s="87">
        <f>Feuil1!AZ287</f>
        <v>0</v>
      </c>
      <c r="I282" s="88" t="str">
        <f ca="1">IF(F282&gt;(NOW()-1),"",Feuil1!D287)</f>
        <v/>
      </c>
      <c r="J282" s="95">
        <f t="shared" ca="1" si="68"/>
        <v>0</v>
      </c>
      <c r="K282" s="87">
        <f>Feuil1!BL287</f>
        <v>0</v>
      </c>
      <c r="L282" s="88" t="str">
        <f ca="1">IF(I282&gt;(NOW()-1),"",Feuil1!E287)</f>
        <v/>
      </c>
      <c r="M282" s="95">
        <f t="shared" ca="1" si="69"/>
        <v>0</v>
      </c>
      <c r="N282" s="87">
        <f>Feuil1!BM287</f>
        <v>0</v>
      </c>
      <c r="O282" s="88" t="str">
        <f ca="1">IF(L282&gt;(NOW()-1),"",Feuil1!F287)</f>
        <v/>
      </c>
      <c r="P282" s="95">
        <f t="shared" ca="1" si="70"/>
        <v>0</v>
      </c>
      <c r="Q282" s="87">
        <f>Feuil1!BE287</f>
        <v>0</v>
      </c>
      <c r="R282" s="88">
        <f>Feuil1!BG287</f>
        <v>0</v>
      </c>
      <c r="S282" s="88" t="str">
        <f ca="1">IF(O282&gt;(NOW()-1),"",Feuil1!G287)</f>
        <v/>
      </c>
      <c r="T282" s="96">
        <f t="shared" ca="1" si="71"/>
        <v>0</v>
      </c>
      <c r="U282" s="87">
        <f>Feuil1!BC287</f>
        <v>0</v>
      </c>
      <c r="V282" s="88" t="str">
        <f ca="1">IF(S282&gt;(NOW()-1),"",Feuil1!H287)</f>
        <v/>
      </c>
      <c r="W282" s="95">
        <f t="shared" ca="1" si="72"/>
        <v>0</v>
      </c>
      <c r="X282" s="87">
        <f>Feuil1!BK287</f>
        <v>0</v>
      </c>
      <c r="Y282" s="88" t="str">
        <f ca="1">IF(V282&gt;(NOW()-1),"",Feuil1!I287)</f>
        <v/>
      </c>
      <c r="Z282" s="95">
        <f t="shared" ca="1" si="73"/>
        <v>0</v>
      </c>
      <c r="AA282" s="87">
        <f>Feuil1!BJ287</f>
        <v>0</v>
      </c>
      <c r="AB282" s="88" t="str">
        <f ca="1">IF(Y282&gt;(NOW()-1),"",Feuil1!J287)</f>
        <v/>
      </c>
      <c r="AC282" s="95">
        <f t="shared" ca="1" si="74"/>
        <v>0</v>
      </c>
      <c r="AD282" s="87">
        <f>Feuil1!BI287</f>
        <v>0</v>
      </c>
      <c r="AE282" s="88" t="str">
        <f ca="1">IF(AB282&gt;(NOW()-1),"",Feuil1!K287)</f>
        <v/>
      </c>
      <c r="AF282" s="95">
        <f t="shared" ca="1" si="75"/>
        <v>0</v>
      </c>
      <c r="AG282" s="91" t="str">
        <f t="shared" ca="1" si="63"/>
        <v/>
      </c>
      <c r="AH282" s="85" t="str">
        <f>IF(Feuil1!L287=0,"",Feuil1!L287)</f>
        <v/>
      </c>
      <c r="AI282" s="97" t="str">
        <f t="shared" si="78"/>
        <v/>
      </c>
      <c r="AJ282" s="87" t="str">
        <f ca="1">IF(A282&gt;(NOW()-1),"",Feuil1!M287)</f>
        <v/>
      </c>
      <c r="AK282" s="88" t="str">
        <f ca="1">IF(C282&gt;(NOW()-1),"",Feuil1!N287)</f>
        <v/>
      </c>
      <c r="AL282" s="88" t="str">
        <f ca="1">IF(F282&gt;(NOW()-1),"",Feuil1!O287)</f>
        <v/>
      </c>
      <c r="AM282" s="88" t="str">
        <f ca="1">IF(I282&gt;(NOW()-1),"",Feuil1!P287)</f>
        <v/>
      </c>
      <c r="AN282" s="89" t="str">
        <f ca="1">IF(L282&gt;(NOW()-1),"",Feuil1!Q287)</f>
        <v/>
      </c>
      <c r="AO282" s="90" t="str">
        <f t="shared" si="77"/>
        <v/>
      </c>
      <c r="AP282" s="91" t="str">
        <f t="shared" si="79"/>
        <v/>
      </c>
      <c r="AQ282" s="92" t="str">
        <f ca="1">IF(C282="","",Feuil1!S287)</f>
        <v/>
      </c>
      <c r="AR282" s="92" t="str">
        <f ca="1">IF(F282="","",Feuil1!T287)</f>
        <v/>
      </c>
      <c r="AS282" s="93">
        <v>14840</v>
      </c>
      <c r="AT282" s="88">
        <f>+AVERAGE($AS$5:AS282)</f>
        <v>15185.125730665468</v>
      </c>
    </row>
    <row r="283" spans="1:46" s="6" customFormat="1" ht="12.75">
      <c r="A283" s="94">
        <f>IF(Feuil1!A288="","",Feuil1!A288)</f>
        <v>45205</v>
      </c>
      <c r="B283" s="87">
        <f>Feuil1!BA288</f>
        <v>0</v>
      </c>
      <c r="C283" s="88" t="str">
        <f ca="1">IF(A283&gt;(NOW()-1),"",Feuil1!B288)</f>
        <v/>
      </c>
      <c r="D283" s="95">
        <f t="shared" ca="1" si="66"/>
        <v>0</v>
      </c>
      <c r="E283" s="87">
        <f>Feuil1!BB288</f>
        <v>0</v>
      </c>
      <c r="F283" s="88" t="str">
        <f ca="1">IF(C283&gt;(NOW()-1),"",Feuil1!C288)</f>
        <v/>
      </c>
      <c r="G283" s="95">
        <f t="shared" ca="1" si="67"/>
        <v>0</v>
      </c>
      <c r="H283" s="87">
        <f>Feuil1!AZ288</f>
        <v>0</v>
      </c>
      <c r="I283" s="88" t="str">
        <f ca="1">IF(F283&gt;(NOW()-1),"",Feuil1!D288)</f>
        <v/>
      </c>
      <c r="J283" s="95">
        <f t="shared" ca="1" si="68"/>
        <v>0</v>
      </c>
      <c r="K283" s="87">
        <f>Feuil1!BL288</f>
        <v>0</v>
      </c>
      <c r="L283" s="88" t="str">
        <f ca="1">IF(I283&gt;(NOW()-1),"",Feuil1!E288)</f>
        <v/>
      </c>
      <c r="M283" s="95">
        <f t="shared" ca="1" si="69"/>
        <v>0</v>
      </c>
      <c r="N283" s="87">
        <f>Feuil1!BM288</f>
        <v>0</v>
      </c>
      <c r="O283" s="88" t="str">
        <f ca="1">IF(L283&gt;(NOW()-1),"",Feuil1!F288)</f>
        <v/>
      </c>
      <c r="P283" s="95">
        <f t="shared" ca="1" si="70"/>
        <v>0</v>
      </c>
      <c r="Q283" s="87">
        <f>Feuil1!BE288</f>
        <v>0</v>
      </c>
      <c r="R283" s="88">
        <f>Feuil1!BG288</f>
        <v>0</v>
      </c>
      <c r="S283" s="88" t="str">
        <f ca="1">IF(O283&gt;(NOW()-1),"",Feuil1!G288)</f>
        <v/>
      </c>
      <c r="T283" s="96">
        <f t="shared" ca="1" si="71"/>
        <v>0</v>
      </c>
      <c r="U283" s="87">
        <f>Feuil1!BC288</f>
        <v>0</v>
      </c>
      <c r="V283" s="88" t="str">
        <f ca="1">IF(S283&gt;(NOW()-1),"",Feuil1!H288)</f>
        <v/>
      </c>
      <c r="W283" s="95">
        <f t="shared" ca="1" si="72"/>
        <v>0</v>
      </c>
      <c r="X283" s="87">
        <f>Feuil1!BK288</f>
        <v>0</v>
      </c>
      <c r="Y283" s="88" t="str">
        <f ca="1">IF(V283&gt;(NOW()-1),"",Feuil1!I288)</f>
        <v/>
      </c>
      <c r="Z283" s="95">
        <f t="shared" ca="1" si="73"/>
        <v>0</v>
      </c>
      <c r="AA283" s="87">
        <f>Feuil1!BJ288</f>
        <v>0</v>
      </c>
      <c r="AB283" s="88" t="str">
        <f ca="1">IF(Y283&gt;(NOW()-1),"",Feuil1!J288)</f>
        <v/>
      </c>
      <c r="AC283" s="95">
        <f t="shared" ca="1" si="74"/>
        <v>0</v>
      </c>
      <c r="AD283" s="87">
        <f>Feuil1!BI288</f>
        <v>0</v>
      </c>
      <c r="AE283" s="88" t="str">
        <f ca="1">IF(AB283&gt;(NOW()-1),"",Feuil1!K288)</f>
        <v/>
      </c>
      <c r="AF283" s="95">
        <f t="shared" ca="1" si="75"/>
        <v>0</v>
      </c>
      <c r="AG283" s="91" t="str">
        <f t="shared" ca="1" si="63"/>
        <v/>
      </c>
      <c r="AH283" s="85" t="str">
        <f>IF(Feuil1!L288=0,"",Feuil1!L288)</f>
        <v/>
      </c>
      <c r="AI283" s="97" t="str">
        <f t="shared" si="78"/>
        <v/>
      </c>
      <c r="AJ283" s="87" t="str">
        <f ca="1">IF(A283&gt;(NOW()-1),"",Feuil1!M288)</f>
        <v/>
      </c>
      <c r="AK283" s="88" t="str">
        <f ca="1">IF(C283&gt;(NOW()-1),"",Feuil1!N288)</f>
        <v/>
      </c>
      <c r="AL283" s="88" t="str">
        <f ca="1">IF(F283&gt;(NOW()-1),"",Feuil1!O288)</f>
        <v/>
      </c>
      <c r="AM283" s="88" t="str">
        <f ca="1">IF(I283&gt;(NOW()-1),"",Feuil1!P288)</f>
        <v/>
      </c>
      <c r="AN283" s="89" t="str">
        <f ca="1">IF(L283&gt;(NOW()-1),"",Feuil1!Q288)</f>
        <v/>
      </c>
      <c r="AO283" s="90" t="str">
        <f t="shared" si="77"/>
        <v/>
      </c>
      <c r="AP283" s="91" t="str">
        <f t="shared" si="79"/>
        <v/>
      </c>
      <c r="AQ283" s="92" t="str">
        <f ca="1">IF(C283="","",Feuil1!S288)</f>
        <v/>
      </c>
      <c r="AR283" s="92" t="str">
        <f ca="1">IF(F283="","",Feuil1!T288)</f>
        <v/>
      </c>
      <c r="AS283" s="93">
        <v>14930</v>
      </c>
      <c r="AT283" s="88">
        <f>+AVERAGE($AS$5:AS283)</f>
        <v>15184.211301523297</v>
      </c>
    </row>
    <row r="284" spans="1:46" s="6" customFormat="1" ht="12.75">
      <c r="A284" s="94">
        <f>IF(Feuil1!A289="","",Feuil1!A289)</f>
        <v>45206</v>
      </c>
      <c r="B284" s="87">
        <f>Feuil1!BA289</f>
        <v>0</v>
      </c>
      <c r="C284" s="88" t="str">
        <f ca="1">IF(A284&gt;(NOW()-1),"",Feuil1!B289)</f>
        <v/>
      </c>
      <c r="D284" s="95">
        <f t="shared" ca="1" si="66"/>
        <v>0</v>
      </c>
      <c r="E284" s="87">
        <f>Feuil1!BB289</f>
        <v>0</v>
      </c>
      <c r="F284" s="88" t="str">
        <f ca="1">IF(C284&gt;(NOW()-1),"",Feuil1!C289)</f>
        <v/>
      </c>
      <c r="G284" s="95">
        <f t="shared" ca="1" si="67"/>
        <v>0</v>
      </c>
      <c r="H284" s="87">
        <f>Feuil1!AZ289</f>
        <v>0</v>
      </c>
      <c r="I284" s="88" t="str">
        <f ca="1">IF(F284&gt;(NOW()-1),"",Feuil1!D289)</f>
        <v/>
      </c>
      <c r="J284" s="95">
        <f t="shared" ca="1" si="68"/>
        <v>0</v>
      </c>
      <c r="K284" s="87">
        <f>Feuil1!BL289</f>
        <v>0</v>
      </c>
      <c r="L284" s="88" t="str">
        <f ca="1">IF(I284&gt;(NOW()-1),"",Feuil1!E289)</f>
        <v/>
      </c>
      <c r="M284" s="95">
        <f t="shared" ca="1" si="69"/>
        <v>0</v>
      </c>
      <c r="N284" s="87">
        <f>Feuil1!BM289</f>
        <v>0</v>
      </c>
      <c r="O284" s="88" t="str">
        <f ca="1">IF(L284&gt;(NOW()-1),"",Feuil1!F289)</f>
        <v/>
      </c>
      <c r="P284" s="95">
        <f t="shared" ca="1" si="70"/>
        <v>0</v>
      </c>
      <c r="Q284" s="87">
        <f>Feuil1!BE289</f>
        <v>0</v>
      </c>
      <c r="R284" s="88">
        <f>Feuil1!BG289</f>
        <v>0</v>
      </c>
      <c r="S284" s="88" t="str">
        <f ca="1">IF(O284&gt;(NOW()-1),"",Feuil1!G289)</f>
        <v/>
      </c>
      <c r="T284" s="96">
        <f t="shared" ca="1" si="71"/>
        <v>0</v>
      </c>
      <c r="U284" s="87">
        <f>Feuil1!BC289</f>
        <v>0</v>
      </c>
      <c r="V284" s="88" t="str">
        <f ca="1">IF(S284&gt;(NOW()-1),"",Feuil1!H289)</f>
        <v/>
      </c>
      <c r="W284" s="95">
        <f t="shared" ca="1" si="72"/>
        <v>0</v>
      </c>
      <c r="X284" s="87">
        <f>Feuil1!BK289</f>
        <v>0</v>
      </c>
      <c r="Y284" s="88" t="str">
        <f ca="1">IF(V284&gt;(NOW()-1),"",Feuil1!I289)</f>
        <v/>
      </c>
      <c r="Z284" s="95">
        <f t="shared" ca="1" si="73"/>
        <v>0</v>
      </c>
      <c r="AA284" s="87">
        <f>Feuil1!BJ289</f>
        <v>0</v>
      </c>
      <c r="AB284" s="88" t="str">
        <f ca="1">IF(Y284&gt;(NOW()-1),"",Feuil1!J289)</f>
        <v/>
      </c>
      <c r="AC284" s="95">
        <f t="shared" ca="1" si="74"/>
        <v>0</v>
      </c>
      <c r="AD284" s="87">
        <f>Feuil1!BI289</f>
        <v>0</v>
      </c>
      <c r="AE284" s="88" t="str">
        <f ca="1">IF(AB284&gt;(NOW()-1),"",Feuil1!K289)</f>
        <v/>
      </c>
      <c r="AF284" s="95">
        <f t="shared" ca="1" si="75"/>
        <v>0</v>
      </c>
      <c r="AG284" s="91" t="str">
        <f t="shared" ca="1" si="63"/>
        <v/>
      </c>
      <c r="AH284" s="85" t="str">
        <f>IF(Feuil1!L289=0,"",Feuil1!L289)</f>
        <v/>
      </c>
      <c r="AI284" s="97" t="str">
        <f t="shared" si="78"/>
        <v/>
      </c>
      <c r="AJ284" s="87" t="str">
        <f ca="1">IF(A284&gt;(NOW()-1),"",Feuil1!M289)</f>
        <v/>
      </c>
      <c r="AK284" s="88" t="str">
        <f ca="1">IF(C284&gt;(NOW()-1),"",Feuil1!N289)</f>
        <v/>
      </c>
      <c r="AL284" s="88" t="str">
        <f ca="1">IF(F284&gt;(NOW()-1),"",Feuil1!O289)</f>
        <v/>
      </c>
      <c r="AM284" s="88" t="str">
        <f ca="1">IF(I284&gt;(NOW()-1),"",Feuil1!P289)</f>
        <v/>
      </c>
      <c r="AN284" s="89" t="str">
        <f ca="1">IF(L284&gt;(NOW()-1),"",Feuil1!Q289)</f>
        <v/>
      </c>
      <c r="AO284" s="90" t="str">
        <f t="shared" si="77"/>
        <v/>
      </c>
      <c r="AP284" s="91" t="str">
        <f t="shared" si="79"/>
        <v/>
      </c>
      <c r="AQ284" s="92" t="str">
        <f ca="1">IF(C284="","",Feuil1!S289)</f>
        <v/>
      </c>
      <c r="AR284" s="92" t="str">
        <f ca="1">IF(F284="","",Feuil1!T289)</f>
        <v/>
      </c>
      <c r="AS284" s="93">
        <v>15110</v>
      </c>
      <c r="AT284" s="88">
        <f>+AVERAGE($AS$5:AS284)</f>
        <v>15183.946261160714</v>
      </c>
    </row>
    <row r="285" spans="1:46" s="6" customFormat="1" ht="12.75">
      <c r="A285" s="94">
        <f>IF(Feuil1!A290="","",Feuil1!A290)</f>
        <v>45207</v>
      </c>
      <c r="B285" s="87">
        <f>Feuil1!BA290</f>
        <v>0</v>
      </c>
      <c r="C285" s="88" t="str">
        <f ca="1">IF(A285&gt;(NOW()-1),"",Feuil1!B290)</f>
        <v/>
      </c>
      <c r="D285" s="95">
        <f t="shared" ca="1" si="66"/>
        <v>0</v>
      </c>
      <c r="E285" s="87">
        <f>Feuil1!BB290</f>
        <v>0</v>
      </c>
      <c r="F285" s="88" t="str">
        <f ca="1">IF(C285&gt;(NOW()-1),"",Feuil1!C290)</f>
        <v/>
      </c>
      <c r="G285" s="95">
        <f t="shared" ca="1" si="67"/>
        <v>0</v>
      </c>
      <c r="H285" s="87">
        <f>Feuil1!AZ290</f>
        <v>0</v>
      </c>
      <c r="I285" s="88" t="str">
        <f ca="1">IF(F285&gt;(NOW()-1),"",Feuil1!D290)</f>
        <v/>
      </c>
      <c r="J285" s="95">
        <f t="shared" ca="1" si="68"/>
        <v>0</v>
      </c>
      <c r="K285" s="87">
        <f>Feuil1!BL290</f>
        <v>0</v>
      </c>
      <c r="L285" s="88" t="str">
        <f ca="1">IF(I285&gt;(NOW()-1),"",Feuil1!E290)</f>
        <v/>
      </c>
      <c r="M285" s="95">
        <f t="shared" ca="1" si="69"/>
        <v>0</v>
      </c>
      <c r="N285" s="87">
        <f>Feuil1!BM290</f>
        <v>0</v>
      </c>
      <c r="O285" s="88" t="str">
        <f ca="1">IF(L285&gt;(NOW()-1),"",Feuil1!F290)</f>
        <v/>
      </c>
      <c r="P285" s="95">
        <f t="shared" ca="1" si="70"/>
        <v>0</v>
      </c>
      <c r="Q285" s="87">
        <f>Feuil1!BE290</f>
        <v>0</v>
      </c>
      <c r="R285" s="88">
        <f>Feuil1!BG290</f>
        <v>0</v>
      </c>
      <c r="S285" s="88" t="str">
        <f ca="1">IF(O285&gt;(NOW()-1),"",Feuil1!G290)</f>
        <v/>
      </c>
      <c r="T285" s="96">
        <f t="shared" ca="1" si="71"/>
        <v>0</v>
      </c>
      <c r="U285" s="87">
        <f>Feuil1!BC290</f>
        <v>0</v>
      </c>
      <c r="V285" s="88" t="str">
        <f ca="1">IF(S285&gt;(NOW()-1),"",Feuil1!H290)</f>
        <v/>
      </c>
      <c r="W285" s="95">
        <f t="shared" ca="1" si="72"/>
        <v>0</v>
      </c>
      <c r="X285" s="87">
        <f>Feuil1!BK290</f>
        <v>0</v>
      </c>
      <c r="Y285" s="88" t="str">
        <f ca="1">IF(V285&gt;(NOW()-1),"",Feuil1!I290)</f>
        <v/>
      </c>
      <c r="Z285" s="95">
        <f t="shared" ca="1" si="73"/>
        <v>0</v>
      </c>
      <c r="AA285" s="87">
        <f>Feuil1!BJ290</f>
        <v>0</v>
      </c>
      <c r="AB285" s="88" t="str">
        <f ca="1">IF(Y285&gt;(NOW()-1),"",Feuil1!J290)</f>
        <v/>
      </c>
      <c r="AC285" s="95">
        <f t="shared" ca="1" si="74"/>
        <v>0</v>
      </c>
      <c r="AD285" s="87">
        <f>Feuil1!BI290</f>
        <v>0</v>
      </c>
      <c r="AE285" s="88" t="str">
        <f ca="1">IF(AB285&gt;(NOW()-1),"",Feuil1!K290)</f>
        <v/>
      </c>
      <c r="AF285" s="95">
        <f t="shared" ca="1" si="75"/>
        <v>0</v>
      </c>
      <c r="AG285" s="91" t="str">
        <f t="shared" ca="1" si="63"/>
        <v/>
      </c>
      <c r="AH285" s="85" t="str">
        <f>IF(Feuil1!L290=0,"",Feuil1!L290)</f>
        <v/>
      </c>
      <c r="AI285" s="97" t="str">
        <f t="shared" si="78"/>
        <v/>
      </c>
      <c r="AJ285" s="87" t="str">
        <f ca="1">IF(A285&gt;(NOW()-1),"",Feuil1!M290)</f>
        <v/>
      </c>
      <c r="AK285" s="88" t="str">
        <f ca="1">IF(C285&gt;(NOW()-1),"",Feuil1!N290)</f>
        <v/>
      </c>
      <c r="AL285" s="88" t="str">
        <f ca="1">IF(F285&gt;(NOW()-1),"",Feuil1!O290)</f>
        <v/>
      </c>
      <c r="AM285" s="88" t="str">
        <f ca="1">IF(I285&gt;(NOW()-1),"",Feuil1!P290)</f>
        <v/>
      </c>
      <c r="AN285" s="89" t="str">
        <f ca="1">IF(L285&gt;(NOW()-1),"",Feuil1!Q290)</f>
        <v/>
      </c>
      <c r="AO285" s="90" t="str">
        <f t="shared" si="77"/>
        <v/>
      </c>
      <c r="AP285" s="91" t="str">
        <f t="shared" si="79"/>
        <v/>
      </c>
      <c r="AQ285" s="92" t="str">
        <f ca="1">IF(C285="","",Feuil1!S290)</f>
        <v/>
      </c>
      <c r="AR285" s="92" t="str">
        <f ca="1">IF(F285="","",Feuil1!T290)</f>
        <v/>
      </c>
      <c r="AS285" s="93">
        <v>14270</v>
      </c>
      <c r="AT285" s="88">
        <f>+AVERAGE($AS$5:AS285)</f>
        <v>15180.693783362989</v>
      </c>
    </row>
    <row r="286" spans="1:46" s="6" customFormat="1" ht="12.75">
      <c r="A286" s="94">
        <f>IF(Feuil1!A291="","",Feuil1!A291)</f>
        <v>45208</v>
      </c>
      <c r="B286" s="87">
        <f>Feuil1!BA291</f>
        <v>0</v>
      </c>
      <c r="C286" s="88" t="str">
        <f ca="1">IF(A286&gt;(NOW()-1),"",Feuil1!B291)</f>
        <v/>
      </c>
      <c r="D286" s="95">
        <f t="shared" ca="1" si="66"/>
        <v>0</v>
      </c>
      <c r="E286" s="87">
        <f>Feuil1!BB291</f>
        <v>0</v>
      </c>
      <c r="F286" s="88" t="str">
        <f ca="1">IF(C286&gt;(NOW()-1),"",Feuil1!C291)</f>
        <v/>
      </c>
      <c r="G286" s="95">
        <f t="shared" ca="1" si="67"/>
        <v>0</v>
      </c>
      <c r="H286" s="87">
        <f>Feuil1!AZ291</f>
        <v>0</v>
      </c>
      <c r="I286" s="88" t="str">
        <f ca="1">IF(F286&gt;(NOW()-1),"",Feuil1!D291)</f>
        <v/>
      </c>
      <c r="J286" s="95">
        <f t="shared" ca="1" si="68"/>
        <v>0</v>
      </c>
      <c r="K286" s="87">
        <f>Feuil1!BL291</f>
        <v>0</v>
      </c>
      <c r="L286" s="88" t="str">
        <f ca="1">IF(I286&gt;(NOW()-1),"",Feuil1!E291)</f>
        <v/>
      </c>
      <c r="M286" s="95">
        <f t="shared" ca="1" si="69"/>
        <v>0</v>
      </c>
      <c r="N286" s="87">
        <f>Feuil1!BM291</f>
        <v>0</v>
      </c>
      <c r="O286" s="88" t="str">
        <f ca="1">IF(L286&gt;(NOW()-1),"",Feuil1!F291)</f>
        <v/>
      </c>
      <c r="P286" s="95">
        <f t="shared" ca="1" si="70"/>
        <v>0</v>
      </c>
      <c r="Q286" s="87">
        <f>Feuil1!BE291</f>
        <v>0</v>
      </c>
      <c r="R286" s="88">
        <f>Feuil1!BG291</f>
        <v>0</v>
      </c>
      <c r="S286" s="88" t="str">
        <f ca="1">IF(O286&gt;(NOW()-1),"",Feuil1!G291)</f>
        <v/>
      </c>
      <c r="T286" s="96">
        <f t="shared" ca="1" si="71"/>
        <v>0</v>
      </c>
      <c r="U286" s="87">
        <f>Feuil1!BC291</f>
        <v>0</v>
      </c>
      <c r="V286" s="88" t="str">
        <f ca="1">IF(S286&gt;(NOW()-1),"",Feuil1!H291)</f>
        <v/>
      </c>
      <c r="W286" s="95">
        <f t="shared" ca="1" si="72"/>
        <v>0</v>
      </c>
      <c r="X286" s="87">
        <f>Feuil1!BK291</f>
        <v>0</v>
      </c>
      <c r="Y286" s="88" t="str">
        <f ca="1">IF(V286&gt;(NOW()-1),"",Feuil1!I291)</f>
        <v/>
      </c>
      <c r="Z286" s="95">
        <f t="shared" ca="1" si="73"/>
        <v>0</v>
      </c>
      <c r="AA286" s="87">
        <f>Feuil1!BJ291</f>
        <v>0</v>
      </c>
      <c r="AB286" s="88" t="str">
        <f ca="1">IF(Y286&gt;(NOW()-1),"",Feuil1!J291)</f>
        <v/>
      </c>
      <c r="AC286" s="95">
        <f t="shared" ca="1" si="74"/>
        <v>0</v>
      </c>
      <c r="AD286" s="87">
        <f>Feuil1!BI291</f>
        <v>0</v>
      </c>
      <c r="AE286" s="88" t="str">
        <f ca="1">IF(AB286&gt;(NOW()-1),"",Feuil1!K291)</f>
        <v/>
      </c>
      <c r="AF286" s="95">
        <f t="shared" ca="1" si="75"/>
        <v>0</v>
      </c>
      <c r="AG286" s="91" t="str">
        <f t="shared" ca="1" si="63"/>
        <v/>
      </c>
      <c r="AH286" s="85" t="str">
        <f>IF(Feuil1!L291=0,"",Feuil1!L291)</f>
        <v/>
      </c>
      <c r="AI286" s="97" t="str">
        <f t="shared" si="78"/>
        <v/>
      </c>
      <c r="AJ286" s="87" t="str">
        <f ca="1">IF(A286&gt;(NOW()-1),"",Feuil1!M291)</f>
        <v/>
      </c>
      <c r="AK286" s="88" t="str">
        <f ca="1">IF(C286&gt;(NOW()-1),"",Feuil1!N291)</f>
        <v/>
      </c>
      <c r="AL286" s="88" t="str">
        <f ca="1">IF(F286&gt;(NOW()-1),"",Feuil1!O291)</f>
        <v/>
      </c>
      <c r="AM286" s="88" t="str">
        <f ca="1">IF(I286&gt;(NOW()-1),"",Feuil1!P291)</f>
        <v/>
      </c>
      <c r="AN286" s="89" t="str">
        <f ca="1">IF(L286&gt;(NOW()-1),"",Feuil1!Q291)</f>
        <v/>
      </c>
      <c r="AO286" s="90" t="str">
        <f t="shared" si="77"/>
        <v/>
      </c>
      <c r="AP286" s="91" t="str">
        <f t="shared" si="79"/>
        <v/>
      </c>
      <c r="AQ286" s="92" t="str">
        <f ca="1">IF(C286="","",Feuil1!S291)</f>
        <v/>
      </c>
      <c r="AR286" s="92" t="str">
        <f ca="1">IF(F286="","",Feuil1!T291)</f>
        <v/>
      </c>
      <c r="AS286" s="93">
        <v>14310</v>
      </c>
      <c r="AT286" s="88">
        <f>+AVERAGE($AS$5:AS286)</f>
        <v>15177.606216755319</v>
      </c>
    </row>
    <row r="287" spans="1:46" s="6" customFormat="1" ht="12.75">
      <c r="A287" s="94">
        <f>IF(Feuil1!A292="","",Feuil1!A292)</f>
        <v>45209</v>
      </c>
      <c r="B287" s="87">
        <f>Feuil1!BA292</f>
        <v>0</v>
      </c>
      <c r="C287" s="88" t="str">
        <f ca="1">IF(A287&gt;(NOW()-1),"",Feuil1!B292)</f>
        <v/>
      </c>
      <c r="D287" s="95">
        <f t="shared" ca="1" si="66"/>
        <v>0</v>
      </c>
      <c r="E287" s="87">
        <f>Feuil1!BB292</f>
        <v>0</v>
      </c>
      <c r="F287" s="88" t="str">
        <f ca="1">IF(C287&gt;(NOW()-1),"",Feuil1!C292)</f>
        <v/>
      </c>
      <c r="G287" s="95">
        <f t="shared" ca="1" si="67"/>
        <v>0</v>
      </c>
      <c r="H287" s="87">
        <f>Feuil1!AZ292</f>
        <v>0</v>
      </c>
      <c r="I287" s="88" t="str">
        <f ca="1">IF(F287&gt;(NOW()-1),"",Feuil1!D292)</f>
        <v/>
      </c>
      <c r="J287" s="95">
        <f t="shared" ca="1" si="68"/>
        <v>0</v>
      </c>
      <c r="K287" s="87">
        <f>Feuil1!BL292</f>
        <v>0</v>
      </c>
      <c r="L287" s="88" t="str">
        <f ca="1">IF(I287&gt;(NOW()-1),"",Feuil1!E292)</f>
        <v/>
      </c>
      <c r="M287" s="95">
        <f t="shared" ca="1" si="69"/>
        <v>0</v>
      </c>
      <c r="N287" s="87">
        <f>Feuil1!BM292</f>
        <v>0</v>
      </c>
      <c r="O287" s="88" t="str">
        <f ca="1">IF(L287&gt;(NOW()-1),"",Feuil1!F292)</f>
        <v/>
      </c>
      <c r="P287" s="95">
        <f t="shared" ca="1" si="70"/>
        <v>0</v>
      </c>
      <c r="Q287" s="87">
        <f>Feuil1!BE292</f>
        <v>0</v>
      </c>
      <c r="R287" s="88">
        <f>Feuil1!BG292</f>
        <v>0</v>
      </c>
      <c r="S287" s="88" t="str">
        <f ca="1">IF(O287&gt;(NOW()-1),"",Feuil1!G292)</f>
        <v/>
      </c>
      <c r="T287" s="96">
        <f t="shared" ca="1" si="71"/>
        <v>0</v>
      </c>
      <c r="U287" s="87">
        <f>Feuil1!BC292</f>
        <v>0</v>
      </c>
      <c r="V287" s="88" t="str">
        <f ca="1">IF(S287&gt;(NOW()-1),"",Feuil1!H292)</f>
        <v/>
      </c>
      <c r="W287" s="95">
        <f t="shared" ca="1" si="72"/>
        <v>0</v>
      </c>
      <c r="X287" s="87">
        <f>Feuil1!BK292</f>
        <v>0</v>
      </c>
      <c r="Y287" s="88" t="str">
        <f ca="1">IF(V287&gt;(NOW()-1),"",Feuil1!I292)</f>
        <v/>
      </c>
      <c r="Z287" s="95">
        <f t="shared" ca="1" si="73"/>
        <v>0</v>
      </c>
      <c r="AA287" s="87">
        <f>Feuil1!BJ292</f>
        <v>0</v>
      </c>
      <c r="AB287" s="88" t="str">
        <f ca="1">IF(Y287&gt;(NOW()-1),"",Feuil1!J292)</f>
        <v/>
      </c>
      <c r="AC287" s="95">
        <f t="shared" ca="1" si="74"/>
        <v>0</v>
      </c>
      <c r="AD287" s="87">
        <f>Feuil1!BI292</f>
        <v>0</v>
      </c>
      <c r="AE287" s="88" t="str">
        <f ca="1">IF(AB287&gt;(NOW()-1),"",Feuil1!K292)</f>
        <v/>
      </c>
      <c r="AF287" s="95">
        <f t="shared" ca="1" si="75"/>
        <v>0</v>
      </c>
      <c r="AG287" s="91" t="str">
        <f t="shared" ca="1" si="63"/>
        <v/>
      </c>
      <c r="AH287" s="85" t="str">
        <f>IF(Feuil1!L292=0,"",Feuil1!L292)</f>
        <v/>
      </c>
      <c r="AI287" s="97" t="str">
        <f t="shared" si="78"/>
        <v/>
      </c>
      <c r="AJ287" s="87" t="str">
        <f ca="1">IF(A287&gt;(NOW()-1),"",Feuil1!M292)</f>
        <v/>
      </c>
      <c r="AK287" s="88" t="str">
        <f ca="1">IF(C287&gt;(NOW()-1),"",Feuil1!N292)</f>
        <v/>
      </c>
      <c r="AL287" s="88" t="str">
        <f ca="1">IF(F287&gt;(NOW()-1),"",Feuil1!O292)</f>
        <v/>
      </c>
      <c r="AM287" s="88" t="str">
        <f ca="1">IF(I287&gt;(NOW()-1),"",Feuil1!P292)</f>
        <v/>
      </c>
      <c r="AN287" s="89" t="str">
        <f ca="1">IF(L287&gt;(NOW()-1),"",Feuil1!Q292)</f>
        <v/>
      </c>
      <c r="AO287" s="90" t="str">
        <f t="shared" si="77"/>
        <v/>
      </c>
      <c r="AP287" s="91" t="str">
        <f t="shared" si="79"/>
        <v/>
      </c>
      <c r="AQ287" s="92" t="str">
        <f ca="1">IF(C287="","",Feuil1!S292)</f>
        <v/>
      </c>
      <c r="AR287" s="92" t="str">
        <f ca="1">IF(F287="","",Feuil1!T292)</f>
        <v/>
      </c>
      <c r="AS287" s="93">
        <v>14440</v>
      </c>
      <c r="AT287" s="88">
        <f>+AVERAGE($AS$5:AS287)</f>
        <v>15174.999834363958</v>
      </c>
    </row>
    <row r="288" spans="1:46" s="6" customFormat="1" ht="12.75">
      <c r="A288" s="94">
        <f>IF(Feuil1!A293="","",Feuil1!A293)</f>
        <v>45210</v>
      </c>
      <c r="B288" s="87">
        <f>Feuil1!BA293</f>
        <v>0</v>
      </c>
      <c r="C288" s="88" t="str">
        <f ca="1">IF(A288&gt;(NOW()-1),"",Feuil1!B293)</f>
        <v/>
      </c>
      <c r="D288" s="95">
        <f t="shared" ca="1" si="66"/>
        <v>0</v>
      </c>
      <c r="E288" s="87">
        <f>Feuil1!BB293</f>
        <v>0</v>
      </c>
      <c r="F288" s="88" t="str">
        <f ca="1">IF(C288&gt;(NOW()-1),"",Feuil1!C293)</f>
        <v/>
      </c>
      <c r="G288" s="95">
        <f t="shared" ca="1" si="67"/>
        <v>0</v>
      </c>
      <c r="H288" s="87">
        <f>Feuil1!AZ293</f>
        <v>0</v>
      </c>
      <c r="I288" s="88" t="str">
        <f ca="1">IF(F288&gt;(NOW()-1),"",Feuil1!D293)</f>
        <v/>
      </c>
      <c r="J288" s="95">
        <f t="shared" ca="1" si="68"/>
        <v>0</v>
      </c>
      <c r="K288" s="87">
        <f>Feuil1!BL293</f>
        <v>0</v>
      </c>
      <c r="L288" s="88" t="str">
        <f ca="1">IF(I288&gt;(NOW()-1),"",Feuil1!E293)</f>
        <v/>
      </c>
      <c r="M288" s="95">
        <f t="shared" ca="1" si="69"/>
        <v>0</v>
      </c>
      <c r="N288" s="87">
        <f>Feuil1!BM293</f>
        <v>0</v>
      </c>
      <c r="O288" s="88" t="str">
        <f ca="1">IF(L288&gt;(NOW()-1),"",Feuil1!F293)</f>
        <v/>
      </c>
      <c r="P288" s="95">
        <f t="shared" ca="1" si="70"/>
        <v>0</v>
      </c>
      <c r="Q288" s="87">
        <f>Feuil1!BE293</f>
        <v>0</v>
      </c>
      <c r="R288" s="88">
        <f>Feuil1!BG293</f>
        <v>0</v>
      </c>
      <c r="S288" s="88" t="str">
        <f ca="1">IF(O288&gt;(NOW()-1),"",Feuil1!G293)</f>
        <v/>
      </c>
      <c r="T288" s="96">
        <f t="shared" ca="1" si="71"/>
        <v>0</v>
      </c>
      <c r="U288" s="87">
        <f>Feuil1!BC293</f>
        <v>0</v>
      </c>
      <c r="V288" s="88" t="str">
        <f ca="1">IF(S288&gt;(NOW()-1),"",Feuil1!H293)</f>
        <v/>
      </c>
      <c r="W288" s="95">
        <f t="shared" ca="1" si="72"/>
        <v>0</v>
      </c>
      <c r="X288" s="87">
        <f>Feuil1!BK293</f>
        <v>0</v>
      </c>
      <c r="Y288" s="88" t="str">
        <f ca="1">IF(V288&gt;(NOW()-1),"",Feuil1!I293)</f>
        <v/>
      </c>
      <c r="Z288" s="95">
        <f t="shared" ca="1" si="73"/>
        <v>0</v>
      </c>
      <c r="AA288" s="87">
        <f>Feuil1!BJ293</f>
        <v>0</v>
      </c>
      <c r="AB288" s="88" t="str">
        <f ca="1">IF(Y288&gt;(NOW()-1),"",Feuil1!J293)</f>
        <v/>
      </c>
      <c r="AC288" s="95">
        <f t="shared" ca="1" si="74"/>
        <v>0</v>
      </c>
      <c r="AD288" s="87">
        <f>Feuil1!BI293</f>
        <v>0</v>
      </c>
      <c r="AE288" s="88" t="str">
        <f ca="1">IF(AB288&gt;(NOW()-1),"",Feuil1!K293)</f>
        <v/>
      </c>
      <c r="AF288" s="95">
        <f t="shared" ca="1" si="75"/>
        <v>0</v>
      </c>
      <c r="AG288" s="91" t="str">
        <f t="shared" ca="1" si="63"/>
        <v/>
      </c>
      <c r="AH288" s="85" t="str">
        <f>IF(Feuil1!L293=0,"",Feuil1!L293)</f>
        <v/>
      </c>
      <c r="AI288" s="97" t="str">
        <f t="shared" si="78"/>
        <v/>
      </c>
      <c r="AJ288" s="87" t="str">
        <f ca="1">IF(A288&gt;(NOW()-1),"",Feuil1!M293)</f>
        <v/>
      </c>
      <c r="AK288" s="88" t="str">
        <f ca="1">IF(C288&gt;(NOW()-1),"",Feuil1!N293)</f>
        <v/>
      </c>
      <c r="AL288" s="88" t="str">
        <f ca="1">IF(F288&gt;(NOW()-1),"",Feuil1!O293)</f>
        <v/>
      </c>
      <c r="AM288" s="88" t="str">
        <f ca="1">IF(I288&gt;(NOW()-1),"",Feuil1!P293)</f>
        <v/>
      </c>
      <c r="AN288" s="89" t="str">
        <f ca="1">IF(L288&gt;(NOW()-1),"",Feuil1!Q293)</f>
        <v/>
      </c>
      <c r="AO288" s="90" t="str">
        <f t="shared" si="77"/>
        <v/>
      </c>
      <c r="AP288" s="91" t="str">
        <f t="shared" si="79"/>
        <v/>
      </c>
      <c r="AQ288" s="92" t="str">
        <f ca="1">IF(C288="","",Feuil1!S293)</f>
        <v/>
      </c>
      <c r="AR288" s="92" t="str">
        <f ca="1">IF(F288="","",Feuil1!T293)</f>
        <v/>
      </c>
      <c r="AS288" s="93">
        <v>14440</v>
      </c>
      <c r="AT288" s="88">
        <f>+AVERAGE($AS$5:AS288)</f>
        <v>15172.411806778169</v>
      </c>
    </row>
    <row r="289" spans="1:46" s="6" customFormat="1" ht="12.75">
      <c r="A289" s="94">
        <f>IF(Feuil1!A294="","",Feuil1!A294)</f>
        <v>45211</v>
      </c>
      <c r="B289" s="87">
        <f>Feuil1!BA294</f>
        <v>0</v>
      </c>
      <c r="C289" s="88" t="str">
        <f ca="1">IF(A289&gt;(NOW()-1),"",Feuil1!B294)</f>
        <v/>
      </c>
      <c r="D289" s="95">
        <f t="shared" ca="1" si="66"/>
        <v>0</v>
      </c>
      <c r="E289" s="87">
        <f>Feuil1!BB294</f>
        <v>0</v>
      </c>
      <c r="F289" s="88" t="str">
        <f ca="1">IF(C289&gt;(NOW()-1),"",Feuil1!C294)</f>
        <v/>
      </c>
      <c r="G289" s="95">
        <f t="shared" ca="1" si="67"/>
        <v>0</v>
      </c>
      <c r="H289" s="87">
        <f>Feuil1!AZ294</f>
        <v>0</v>
      </c>
      <c r="I289" s="88" t="str">
        <f ca="1">IF(F289&gt;(NOW()-1),"",Feuil1!D294)</f>
        <v/>
      </c>
      <c r="J289" s="95">
        <f t="shared" ca="1" si="68"/>
        <v>0</v>
      </c>
      <c r="K289" s="87">
        <f>Feuil1!BL294</f>
        <v>0</v>
      </c>
      <c r="L289" s="88" t="str">
        <f ca="1">IF(I289&gt;(NOW()-1),"",Feuil1!E294)</f>
        <v/>
      </c>
      <c r="M289" s="95">
        <f t="shared" ca="1" si="69"/>
        <v>0</v>
      </c>
      <c r="N289" s="87">
        <f>Feuil1!BM294</f>
        <v>0</v>
      </c>
      <c r="O289" s="88" t="str">
        <f ca="1">IF(L289&gt;(NOW()-1),"",Feuil1!F294)</f>
        <v/>
      </c>
      <c r="P289" s="95">
        <f t="shared" ca="1" si="70"/>
        <v>0</v>
      </c>
      <c r="Q289" s="87">
        <f>Feuil1!BE294</f>
        <v>0</v>
      </c>
      <c r="R289" s="88">
        <f>Feuil1!BG294</f>
        <v>0</v>
      </c>
      <c r="S289" s="88" t="str">
        <f ca="1">IF(O289&gt;(NOW()-1),"",Feuil1!G294)</f>
        <v/>
      </c>
      <c r="T289" s="96">
        <f t="shared" ca="1" si="71"/>
        <v>0</v>
      </c>
      <c r="U289" s="87">
        <f>Feuil1!BC294</f>
        <v>0</v>
      </c>
      <c r="V289" s="88" t="str">
        <f ca="1">IF(S289&gt;(NOW()-1),"",Feuil1!H294)</f>
        <v/>
      </c>
      <c r="W289" s="95">
        <f t="shared" ca="1" si="72"/>
        <v>0</v>
      </c>
      <c r="X289" s="87">
        <f>Feuil1!BK294</f>
        <v>0</v>
      </c>
      <c r="Y289" s="88" t="str">
        <f ca="1">IF(V289&gt;(NOW()-1),"",Feuil1!I294)</f>
        <v/>
      </c>
      <c r="Z289" s="95">
        <f t="shared" ca="1" si="73"/>
        <v>0</v>
      </c>
      <c r="AA289" s="87">
        <f>Feuil1!BJ294</f>
        <v>0</v>
      </c>
      <c r="AB289" s="88" t="str">
        <f ca="1">IF(Y289&gt;(NOW()-1),"",Feuil1!J294)</f>
        <v/>
      </c>
      <c r="AC289" s="95">
        <f t="shared" ca="1" si="74"/>
        <v>0</v>
      </c>
      <c r="AD289" s="87">
        <f>Feuil1!BI294</f>
        <v>0</v>
      </c>
      <c r="AE289" s="88" t="str">
        <f ca="1">IF(AB289&gt;(NOW()-1),"",Feuil1!K294)</f>
        <v/>
      </c>
      <c r="AF289" s="95">
        <f t="shared" ca="1" si="75"/>
        <v>0</v>
      </c>
      <c r="AG289" s="91" t="str">
        <f t="shared" ca="1" si="63"/>
        <v/>
      </c>
      <c r="AH289" s="85" t="str">
        <f>IF(Feuil1!L294=0,"",Feuil1!L294)</f>
        <v/>
      </c>
      <c r="AI289" s="97" t="str">
        <f t="shared" si="78"/>
        <v/>
      </c>
      <c r="AJ289" s="87" t="str">
        <f ca="1">IF(A289&gt;(NOW()-1),"",Feuil1!M294)</f>
        <v/>
      </c>
      <c r="AK289" s="88" t="str">
        <f ca="1">IF(C289&gt;(NOW()-1),"",Feuil1!N294)</f>
        <v/>
      </c>
      <c r="AL289" s="88" t="str">
        <f ca="1">IF(F289&gt;(NOW()-1),"",Feuil1!O294)</f>
        <v/>
      </c>
      <c r="AM289" s="88" t="str">
        <f ca="1">IF(I289&gt;(NOW()-1),"",Feuil1!P294)</f>
        <v/>
      </c>
      <c r="AN289" s="89" t="str">
        <f ca="1">IF(L289&gt;(NOW()-1),"",Feuil1!Q294)</f>
        <v/>
      </c>
      <c r="AO289" s="90" t="str">
        <f t="shared" si="77"/>
        <v/>
      </c>
      <c r="AP289" s="91" t="str">
        <f t="shared" si="79"/>
        <v/>
      </c>
      <c r="AQ289" s="92" t="str">
        <f ca="1">IF(C289="","",Feuil1!S294)</f>
        <v/>
      </c>
      <c r="AR289" s="92" t="str">
        <f ca="1">IF(F289="","",Feuil1!T294)</f>
        <v/>
      </c>
      <c r="AS289" s="93">
        <v>14000</v>
      </c>
      <c r="AT289" s="88">
        <f>+AVERAGE($AS$5:AS289)</f>
        <v>15168.29808114035</v>
      </c>
    </row>
    <row r="290" spans="1:46" s="6" customFormat="1" ht="12.75">
      <c r="A290" s="94">
        <f>IF(Feuil1!A295="","",Feuil1!A295)</f>
        <v>45212</v>
      </c>
      <c r="B290" s="87">
        <f>Feuil1!BA295</f>
        <v>0</v>
      </c>
      <c r="C290" s="88" t="str">
        <f ca="1">IF(A290&gt;(NOW()-1),"",Feuil1!B295)</f>
        <v/>
      </c>
      <c r="D290" s="95">
        <f t="shared" ca="1" si="66"/>
        <v>0</v>
      </c>
      <c r="E290" s="87">
        <f>Feuil1!BB295</f>
        <v>0</v>
      </c>
      <c r="F290" s="88" t="str">
        <f ca="1">IF(C290&gt;(NOW()-1),"",Feuil1!C295)</f>
        <v/>
      </c>
      <c r="G290" s="95">
        <f t="shared" ca="1" si="67"/>
        <v>0</v>
      </c>
      <c r="H290" s="87">
        <f>Feuil1!AZ295</f>
        <v>0</v>
      </c>
      <c r="I290" s="88" t="str">
        <f ca="1">IF(F290&gt;(NOW()-1),"",Feuil1!D295)</f>
        <v/>
      </c>
      <c r="J290" s="95">
        <f t="shared" ca="1" si="68"/>
        <v>0</v>
      </c>
      <c r="K290" s="87">
        <f>Feuil1!BL295</f>
        <v>0</v>
      </c>
      <c r="L290" s="88" t="str">
        <f ca="1">IF(I290&gt;(NOW()-1),"",Feuil1!E295)</f>
        <v/>
      </c>
      <c r="M290" s="95">
        <f t="shared" ca="1" si="69"/>
        <v>0</v>
      </c>
      <c r="N290" s="87">
        <f>Feuil1!BM295</f>
        <v>0</v>
      </c>
      <c r="O290" s="88" t="str">
        <f ca="1">IF(L290&gt;(NOW()-1),"",Feuil1!F295)</f>
        <v/>
      </c>
      <c r="P290" s="95">
        <f t="shared" ca="1" si="70"/>
        <v>0</v>
      </c>
      <c r="Q290" s="87">
        <f>Feuil1!BE295</f>
        <v>0</v>
      </c>
      <c r="R290" s="88">
        <f>Feuil1!BG295</f>
        <v>0</v>
      </c>
      <c r="S290" s="88" t="str">
        <f ca="1">IF(O290&gt;(NOW()-1),"",Feuil1!G295)</f>
        <v/>
      </c>
      <c r="T290" s="96">
        <f t="shared" ca="1" si="71"/>
        <v>0</v>
      </c>
      <c r="U290" s="87">
        <f>Feuil1!BC295</f>
        <v>0</v>
      </c>
      <c r="V290" s="88" t="str">
        <f ca="1">IF(S290&gt;(NOW()-1),"",Feuil1!H295)</f>
        <v/>
      </c>
      <c r="W290" s="95">
        <f t="shared" ca="1" si="72"/>
        <v>0</v>
      </c>
      <c r="X290" s="87">
        <f>Feuil1!BK295</f>
        <v>0</v>
      </c>
      <c r="Y290" s="88" t="str">
        <f ca="1">IF(V290&gt;(NOW()-1),"",Feuil1!I295)</f>
        <v/>
      </c>
      <c r="Z290" s="95">
        <f t="shared" ca="1" si="73"/>
        <v>0</v>
      </c>
      <c r="AA290" s="87">
        <f>Feuil1!BJ295</f>
        <v>0</v>
      </c>
      <c r="AB290" s="88" t="str">
        <f ca="1">IF(Y290&gt;(NOW()-1),"",Feuil1!J295)</f>
        <v/>
      </c>
      <c r="AC290" s="95">
        <f t="shared" ca="1" si="74"/>
        <v>0</v>
      </c>
      <c r="AD290" s="87">
        <f>Feuil1!BI295</f>
        <v>0</v>
      </c>
      <c r="AE290" s="88" t="str">
        <f ca="1">IF(AB290&gt;(NOW()-1),"",Feuil1!K295)</f>
        <v/>
      </c>
      <c r="AF290" s="95">
        <f t="shared" ca="1" si="75"/>
        <v>0</v>
      </c>
      <c r="AG290" s="91" t="str">
        <f t="shared" ca="1" si="63"/>
        <v/>
      </c>
      <c r="AH290" s="85" t="str">
        <f>IF(Feuil1!L295=0,"",Feuil1!L295)</f>
        <v/>
      </c>
      <c r="AI290" s="97" t="str">
        <f t="shared" si="78"/>
        <v/>
      </c>
      <c r="AJ290" s="87" t="str">
        <f ca="1">IF(A290&gt;(NOW()-1),"",Feuil1!M295)</f>
        <v/>
      </c>
      <c r="AK290" s="88" t="str">
        <f ca="1">IF(C290&gt;(NOW()-1),"",Feuil1!N295)</f>
        <v/>
      </c>
      <c r="AL290" s="88" t="str">
        <f ca="1">IF(F290&gt;(NOW()-1),"",Feuil1!O295)</f>
        <v/>
      </c>
      <c r="AM290" s="88" t="str">
        <f ca="1">IF(I290&gt;(NOW()-1),"",Feuil1!P295)</f>
        <v/>
      </c>
      <c r="AN290" s="89" t="str">
        <f ca="1">IF(L290&gt;(NOW()-1),"",Feuil1!Q295)</f>
        <v/>
      </c>
      <c r="AO290" s="90" t="str">
        <f t="shared" si="77"/>
        <v/>
      </c>
      <c r="AP290" s="91" t="str">
        <f t="shared" si="79"/>
        <v/>
      </c>
      <c r="AQ290" s="92" t="str">
        <f ca="1">IF(C290="","",Feuil1!S295)</f>
        <v/>
      </c>
      <c r="AR290" s="92" t="str">
        <f ca="1">IF(F290="","",Feuil1!T295)</f>
        <v/>
      </c>
      <c r="AS290" s="93">
        <v>13920</v>
      </c>
      <c r="AT290" s="88">
        <f>+AVERAGE($AS$5:AS290)</f>
        <v>15163.933402534965</v>
      </c>
    </row>
    <row r="291" spans="1:46" s="6" customFormat="1" ht="12.75">
      <c r="A291" s="94">
        <f>IF(Feuil1!A296="","",Feuil1!A296)</f>
        <v>45213</v>
      </c>
      <c r="B291" s="87">
        <f>Feuil1!BA296</f>
        <v>0</v>
      </c>
      <c r="C291" s="88" t="str">
        <f ca="1">IF(A291&gt;(NOW()-1),"",Feuil1!B296)</f>
        <v/>
      </c>
      <c r="D291" s="95">
        <f t="shared" ca="1" si="66"/>
        <v>0</v>
      </c>
      <c r="E291" s="87">
        <f>Feuil1!BB296</f>
        <v>0</v>
      </c>
      <c r="F291" s="88" t="str">
        <f ca="1">IF(C291&gt;(NOW()-1),"",Feuil1!C296)</f>
        <v/>
      </c>
      <c r="G291" s="95">
        <f t="shared" ca="1" si="67"/>
        <v>0</v>
      </c>
      <c r="H291" s="87">
        <f>Feuil1!AZ296</f>
        <v>0</v>
      </c>
      <c r="I291" s="88" t="str">
        <f ca="1">IF(F291&gt;(NOW()-1),"",Feuil1!D296)</f>
        <v/>
      </c>
      <c r="J291" s="95">
        <f t="shared" ca="1" si="68"/>
        <v>0</v>
      </c>
      <c r="K291" s="87">
        <f>Feuil1!BL296</f>
        <v>0</v>
      </c>
      <c r="L291" s="88" t="str">
        <f ca="1">IF(I291&gt;(NOW()-1),"",Feuil1!E296)</f>
        <v/>
      </c>
      <c r="M291" s="95">
        <f t="shared" ca="1" si="69"/>
        <v>0</v>
      </c>
      <c r="N291" s="87">
        <f>Feuil1!BM296</f>
        <v>0</v>
      </c>
      <c r="O291" s="88" t="str">
        <f ca="1">IF(L291&gt;(NOW()-1),"",Feuil1!F296)</f>
        <v/>
      </c>
      <c r="P291" s="95">
        <f t="shared" ca="1" si="70"/>
        <v>0</v>
      </c>
      <c r="Q291" s="87">
        <f>Feuil1!BE296</f>
        <v>0</v>
      </c>
      <c r="R291" s="88">
        <f>Feuil1!BG296</f>
        <v>0</v>
      </c>
      <c r="S291" s="88" t="str">
        <f ca="1">IF(O291&gt;(NOW()-1),"",Feuil1!G296)</f>
        <v/>
      </c>
      <c r="T291" s="96">
        <f t="shared" ca="1" si="71"/>
        <v>0</v>
      </c>
      <c r="U291" s="87">
        <f>Feuil1!BC296</f>
        <v>0</v>
      </c>
      <c r="V291" s="88" t="str">
        <f ca="1">IF(S291&gt;(NOW()-1),"",Feuil1!H296)</f>
        <v/>
      </c>
      <c r="W291" s="95">
        <f t="shared" ca="1" si="72"/>
        <v>0</v>
      </c>
      <c r="X291" s="87">
        <f>Feuil1!BK296</f>
        <v>0</v>
      </c>
      <c r="Y291" s="88" t="str">
        <f ca="1">IF(V291&gt;(NOW()-1),"",Feuil1!I296)</f>
        <v/>
      </c>
      <c r="Z291" s="95">
        <f t="shared" ca="1" si="73"/>
        <v>0</v>
      </c>
      <c r="AA291" s="87">
        <f>Feuil1!BJ296</f>
        <v>0</v>
      </c>
      <c r="AB291" s="88" t="str">
        <f ca="1">IF(Y291&gt;(NOW()-1),"",Feuil1!J296)</f>
        <v/>
      </c>
      <c r="AC291" s="95">
        <f t="shared" ca="1" si="74"/>
        <v>0</v>
      </c>
      <c r="AD291" s="87">
        <f>Feuil1!BI296</f>
        <v>0</v>
      </c>
      <c r="AE291" s="88" t="str">
        <f ca="1">IF(AB291&gt;(NOW()-1),"",Feuil1!K296)</f>
        <v/>
      </c>
      <c r="AF291" s="95">
        <f t="shared" ca="1" si="75"/>
        <v>0</v>
      </c>
      <c r="AG291" s="91" t="str">
        <f t="shared" ca="1" si="63"/>
        <v/>
      </c>
      <c r="AH291" s="85" t="str">
        <f>IF(Feuil1!L296=0,"",Feuil1!L296)</f>
        <v/>
      </c>
      <c r="AI291" s="97" t="str">
        <f t="shared" si="78"/>
        <v/>
      </c>
      <c r="AJ291" s="87" t="str">
        <f ca="1">IF(A291&gt;(NOW()-1),"",Feuil1!M296)</f>
        <v/>
      </c>
      <c r="AK291" s="88" t="str">
        <f ca="1">IF(C291&gt;(NOW()-1),"",Feuil1!N296)</f>
        <v/>
      </c>
      <c r="AL291" s="88" t="str">
        <f ca="1">IF(F291&gt;(NOW()-1),"",Feuil1!O296)</f>
        <v/>
      </c>
      <c r="AM291" s="88" t="str">
        <f ca="1">IF(I291&gt;(NOW()-1),"",Feuil1!P296)</f>
        <v/>
      </c>
      <c r="AN291" s="89" t="str">
        <f ca="1">IF(L291&gt;(NOW()-1),"",Feuil1!Q296)</f>
        <v/>
      </c>
      <c r="AO291" s="90" t="str">
        <f t="shared" si="77"/>
        <v/>
      </c>
      <c r="AP291" s="91" t="str">
        <f t="shared" si="79"/>
        <v/>
      </c>
      <c r="AQ291" s="92" t="str">
        <f ca="1">IF(C291="","",Feuil1!S296)</f>
        <v/>
      </c>
      <c r="AR291" s="92" t="str">
        <f ca="1">IF(F291="","",Feuil1!T296)</f>
        <v/>
      </c>
      <c r="AS291" s="93">
        <v>14740</v>
      </c>
      <c r="AT291" s="88">
        <f>+AVERAGE($AS$5:AS291)</f>
        <v>15162.456282665506</v>
      </c>
    </row>
    <row r="292" spans="1:46" s="6" customFormat="1" ht="12.75">
      <c r="A292" s="94">
        <f>IF(Feuil1!A297="","",Feuil1!A297)</f>
        <v>45214</v>
      </c>
      <c r="B292" s="87">
        <f>Feuil1!BA297</f>
        <v>0</v>
      </c>
      <c r="C292" s="88" t="str">
        <f ca="1">IF(A292&gt;(NOW()-1),"",Feuil1!B297)</f>
        <v/>
      </c>
      <c r="D292" s="95">
        <f t="shared" ca="1" si="66"/>
        <v>0</v>
      </c>
      <c r="E292" s="87">
        <f>Feuil1!BB297</f>
        <v>0</v>
      </c>
      <c r="F292" s="88" t="str">
        <f ca="1">IF(C292&gt;(NOW()-1),"",Feuil1!C297)</f>
        <v/>
      </c>
      <c r="G292" s="95">
        <f t="shared" ca="1" si="67"/>
        <v>0</v>
      </c>
      <c r="H292" s="87">
        <f>Feuil1!AZ297</f>
        <v>0</v>
      </c>
      <c r="I292" s="88" t="str">
        <f ca="1">IF(F292&gt;(NOW()-1),"",Feuil1!D297)</f>
        <v/>
      </c>
      <c r="J292" s="95">
        <f t="shared" ca="1" si="68"/>
        <v>0</v>
      </c>
      <c r="K292" s="87">
        <f>Feuil1!BL297</f>
        <v>0</v>
      </c>
      <c r="L292" s="88" t="str">
        <f ca="1">IF(I292&gt;(NOW()-1),"",Feuil1!E297)</f>
        <v/>
      </c>
      <c r="M292" s="95">
        <f t="shared" ca="1" si="69"/>
        <v>0</v>
      </c>
      <c r="N292" s="87">
        <f>Feuil1!BM297</f>
        <v>0</v>
      </c>
      <c r="O292" s="88" t="str">
        <f ca="1">IF(L292&gt;(NOW()-1),"",Feuil1!F297)</f>
        <v/>
      </c>
      <c r="P292" s="95">
        <f t="shared" ca="1" si="70"/>
        <v>0</v>
      </c>
      <c r="Q292" s="87">
        <f>Feuil1!BE297</f>
        <v>0</v>
      </c>
      <c r="R292" s="88">
        <f>Feuil1!BG297</f>
        <v>0</v>
      </c>
      <c r="S292" s="88" t="str">
        <f ca="1">IF(O292&gt;(NOW()-1),"",Feuil1!G297)</f>
        <v/>
      </c>
      <c r="T292" s="96">
        <f t="shared" ca="1" si="71"/>
        <v>0</v>
      </c>
      <c r="U292" s="87">
        <f>Feuil1!BC297</f>
        <v>0</v>
      </c>
      <c r="V292" s="88" t="str">
        <f ca="1">IF(S292&gt;(NOW()-1),"",Feuil1!H297)</f>
        <v/>
      </c>
      <c r="W292" s="95">
        <f t="shared" ca="1" si="72"/>
        <v>0</v>
      </c>
      <c r="X292" s="87">
        <f>Feuil1!BK297</f>
        <v>0</v>
      </c>
      <c r="Y292" s="88" t="str">
        <f ca="1">IF(V292&gt;(NOW()-1),"",Feuil1!I297)</f>
        <v/>
      </c>
      <c r="Z292" s="95">
        <f t="shared" ca="1" si="73"/>
        <v>0</v>
      </c>
      <c r="AA292" s="87">
        <f>Feuil1!BJ297</f>
        <v>0</v>
      </c>
      <c r="AB292" s="88" t="str">
        <f ca="1">IF(Y292&gt;(NOW()-1),"",Feuil1!J297)</f>
        <v/>
      </c>
      <c r="AC292" s="95">
        <f t="shared" ca="1" si="74"/>
        <v>0</v>
      </c>
      <c r="AD292" s="87">
        <f>Feuil1!BI297</f>
        <v>0</v>
      </c>
      <c r="AE292" s="88" t="str">
        <f ca="1">IF(AB292&gt;(NOW()-1),"",Feuil1!K297)</f>
        <v/>
      </c>
      <c r="AF292" s="95">
        <f t="shared" ca="1" si="75"/>
        <v>0</v>
      </c>
      <c r="AG292" s="91" t="str">
        <f t="shared" ref="AG292:AG323" ca="1" si="80">IF(A292&gt;(NOW()-1),"",C292+F292+I292+L292+O292+S292+V292+Y292+AB292+AE292)</f>
        <v/>
      </c>
      <c r="AH292" s="85" t="str">
        <f>IF(Feuil1!L297=0,"",Feuil1!L297)</f>
        <v/>
      </c>
      <c r="AI292" s="97" t="str">
        <f t="shared" si="78"/>
        <v/>
      </c>
      <c r="AJ292" s="87" t="str">
        <f ca="1">IF(A292&gt;(NOW()-1),"",Feuil1!M297)</f>
        <v/>
      </c>
      <c r="AK292" s="88" t="str">
        <f ca="1">IF(C292&gt;(NOW()-1),"",Feuil1!N297)</f>
        <v/>
      </c>
      <c r="AL292" s="88" t="str">
        <f ca="1">IF(F292&gt;(NOW()-1),"",Feuil1!O297)</f>
        <v/>
      </c>
      <c r="AM292" s="88" t="str">
        <f ca="1">IF(I292&gt;(NOW()-1),"",Feuil1!P297)</f>
        <v/>
      </c>
      <c r="AN292" s="89" t="str">
        <f ca="1">IF(L292&gt;(NOW()-1),"",Feuil1!Q297)</f>
        <v/>
      </c>
      <c r="AO292" s="90" t="str">
        <f t="shared" si="77"/>
        <v/>
      </c>
      <c r="AP292" s="91" t="str">
        <f t="shared" si="79"/>
        <v/>
      </c>
      <c r="AQ292" s="92" t="str">
        <f ca="1">IF(C292="","",Feuil1!S297)</f>
        <v/>
      </c>
      <c r="AR292" s="92" t="str">
        <f ca="1">IF(F292="","",Feuil1!T297)</f>
        <v/>
      </c>
      <c r="AS292" s="93">
        <v>14960</v>
      </c>
      <c r="AT292" s="88">
        <f>+AVERAGE($AS$5:AS292)</f>
        <v>15161.753309461805</v>
      </c>
    </row>
    <row r="293" spans="1:46" s="6" customFormat="1" ht="12.75">
      <c r="A293" s="94">
        <f>IF(Feuil1!A298="","",Feuil1!A298)</f>
        <v>45215</v>
      </c>
      <c r="B293" s="87">
        <f>Feuil1!BA298</f>
        <v>0</v>
      </c>
      <c r="C293" s="88" t="str">
        <f ca="1">IF(A293&gt;(NOW()-1),"",Feuil1!B298)</f>
        <v/>
      </c>
      <c r="D293" s="95">
        <f t="shared" ca="1" si="66"/>
        <v>0</v>
      </c>
      <c r="E293" s="87">
        <f>Feuil1!BB298</f>
        <v>0</v>
      </c>
      <c r="F293" s="88" t="str">
        <f ca="1">IF(C293&gt;(NOW()-1),"",Feuil1!C298)</f>
        <v/>
      </c>
      <c r="G293" s="95">
        <f t="shared" ca="1" si="67"/>
        <v>0</v>
      </c>
      <c r="H293" s="87">
        <f>Feuil1!AZ298</f>
        <v>0</v>
      </c>
      <c r="I293" s="88" t="str">
        <f ca="1">IF(F293&gt;(NOW()-1),"",Feuil1!D298)</f>
        <v/>
      </c>
      <c r="J293" s="95">
        <f t="shared" ca="1" si="68"/>
        <v>0</v>
      </c>
      <c r="K293" s="87">
        <f>Feuil1!BL298</f>
        <v>0</v>
      </c>
      <c r="L293" s="88" t="str">
        <f ca="1">IF(I293&gt;(NOW()-1),"",Feuil1!E298)</f>
        <v/>
      </c>
      <c r="M293" s="95">
        <f t="shared" ca="1" si="69"/>
        <v>0</v>
      </c>
      <c r="N293" s="87">
        <f>Feuil1!BM298</f>
        <v>0</v>
      </c>
      <c r="O293" s="88" t="str">
        <f ca="1">IF(L293&gt;(NOW()-1),"",Feuil1!F298)</f>
        <v/>
      </c>
      <c r="P293" s="95">
        <f t="shared" ca="1" si="70"/>
        <v>0</v>
      </c>
      <c r="Q293" s="87">
        <f>Feuil1!BE298</f>
        <v>0</v>
      </c>
      <c r="R293" s="88">
        <f>Feuil1!BG298</f>
        <v>0</v>
      </c>
      <c r="S293" s="88" t="str">
        <f ca="1">IF(O293&gt;(NOW()-1),"",Feuil1!G298)</f>
        <v/>
      </c>
      <c r="T293" s="96">
        <f t="shared" ca="1" si="71"/>
        <v>0</v>
      </c>
      <c r="U293" s="87">
        <f>Feuil1!BC298</f>
        <v>0</v>
      </c>
      <c r="V293" s="88" t="str">
        <f ca="1">IF(S293&gt;(NOW()-1),"",Feuil1!H298)</f>
        <v/>
      </c>
      <c r="W293" s="95">
        <f t="shared" ca="1" si="72"/>
        <v>0</v>
      </c>
      <c r="X293" s="87">
        <f>Feuil1!BK298</f>
        <v>0</v>
      </c>
      <c r="Y293" s="88" t="str">
        <f ca="1">IF(V293&gt;(NOW()-1),"",Feuil1!I298)</f>
        <v/>
      </c>
      <c r="Z293" s="95">
        <f t="shared" ca="1" si="73"/>
        <v>0</v>
      </c>
      <c r="AA293" s="87">
        <f>Feuil1!BJ298</f>
        <v>0</v>
      </c>
      <c r="AB293" s="88" t="str">
        <f ca="1">IF(Y293&gt;(NOW()-1),"",Feuil1!J298)</f>
        <v/>
      </c>
      <c r="AC293" s="95">
        <f t="shared" ca="1" si="74"/>
        <v>0</v>
      </c>
      <c r="AD293" s="87">
        <f>Feuil1!BI298</f>
        <v>0</v>
      </c>
      <c r="AE293" s="88" t="str">
        <f ca="1">IF(AB293&gt;(NOW()-1),"",Feuil1!K298)</f>
        <v/>
      </c>
      <c r="AF293" s="95">
        <f t="shared" ca="1" si="75"/>
        <v>0</v>
      </c>
      <c r="AG293" s="91" t="str">
        <f t="shared" ca="1" si="80"/>
        <v/>
      </c>
      <c r="AH293" s="85" t="str">
        <f>IF(Feuil1!L298=0,"",Feuil1!L298)</f>
        <v/>
      </c>
      <c r="AI293" s="97" t="str">
        <f t="shared" si="78"/>
        <v/>
      </c>
      <c r="AJ293" s="87" t="str">
        <f ca="1">IF(A293&gt;(NOW()-1),"",Feuil1!M298)</f>
        <v/>
      </c>
      <c r="AK293" s="88" t="str">
        <f ca="1">IF(C293&gt;(NOW()-1),"",Feuil1!N298)</f>
        <v/>
      </c>
      <c r="AL293" s="88" t="str">
        <f ca="1">IF(F293&gt;(NOW()-1),"",Feuil1!O298)</f>
        <v/>
      </c>
      <c r="AM293" s="88" t="str">
        <f ca="1">IF(I293&gt;(NOW()-1),"",Feuil1!P298)</f>
        <v/>
      </c>
      <c r="AN293" s="89" t="str">
        <f ca="1">IF(L293&gt;(NOW()-1),"",Feuil1!Q298)</f>
        <v/>
      </c>
      <c r="AO293" s="90" t="str">
        <f t="shared" si="77"/>
        <v/>
      </c>
      <c r="AP293" s="91" t="str">
        <f t="shared" si="79"/>
        <v/>
      </c>
      <c r="AQ293" s="92" t="str">
        <f ca="1">IF(C293="","",Feuil1!S298)</f>
        <v/>
      </c>
      <c r="AR293" s="92" t="str">
        <f ca="1">IF(F293="","",Feuil1!T298)</f>
        <v/>
      </c>
      <c r="AS293" s="93">
        <v>14770</v>
      </c>
      <c r="AT293" s="88">
        <f>+AVERAGE($AS$5:AS293)</f>
        <v>15160.397761678201</v>
      </c>
    </row>
    <row r="294" spans="1:46" s="6" customFormat="1" ht="12.75">
      <c r="A294" s="94">
        <f>IF(Feuil1!A299="","",Feuil1!A299)</f>
        <v>45216</v>
      </c>
      <c r="B294" s="87">
        <f>Feuil1!BA299</f>
        <v>0</v>
      </c>
      <c r="C294" s="88" t="str">
        <f ca="1">IF(A294&gt;(NOW()-1),"",Feuil1!B299)</f>
        <v/>
      </c>
      <c r="D294" s="95">
        <f t="shared" ca="1" si="66"/>
        <v>0</v>
      </c>
      <c r="E294" s="87">
        <f>Feuil1!BB299</f>
        <v>0</v>
      </c>
      <c r="F294" s="88" t="str">
        <f ca="1">IF(C294&gt;(NOW()-1),"",Feuil1!C299)</f>
        <v/>
      </c>
      <c r="G294" s="95">
        <f t="shared" ca="1" si="67"/>
        <v>0</v>
      </c>
      <c r="H294" s="87">
        <f>Feuil1!AZ299</f>
        <v>0</v>
      </c>
      <c r="I294" s="88" t="str">
        <f ca="1">IF(F294&gt;(NOW()-1),"",Feuil1!D299)</f>
        <v/>
      </c>
      <c r="J294" s="95">
        <f t="shared" ca="1" si="68"/>
        <v>0</v>
      </c>
      <c r="K294" s="87">
        <f>Feuil1!BL299</f>
        <v>0</v>
      </c>
      <c r="L294" s="88" t="str">
        <f ca="1">IF(I294&gt;(NOW()-1),"",Feuil1!E299)</f>
        <v/>
      </c>
      <c r="M294" s="95">
        <f t="shared" ca="1" si="69"/>
        <v>0</v>
      </c>
      <c r="N294" s="87">
        <f>Feuil1!BM299</f>
        <v>0</v>
      </c>
      <c r="O294" s="88" t="str">
        <f ca="1">IF(L294&gt;(NOW()-1),"",Feuil1!F299)</f>
        <v/>
      </c>
      <c r="P294" s="95">
        <f t="shared" ca="1" si="70"/>
        <v>0</v>
      </c>
      <c r="Q294" s="87">
        <f>Feuil1!BE299</f>
        <v>0</v>
      </c>
      <c r="R294" s="88">
        <f>Feuil1!BG299</f>
        <v>0</v>
      </c>
      <c r="S294" s="88" t="str">
        <f ca="1">IF(O294&gt;(NOW()-1),"",Feuil1!G299)</f>
        <v/>
      </c>
      <c r="T294" s="96">
        <f t="shared" ca="1" si="71"/>
        <v>0</v>
      </c>
      <c r="U294" s="87">
        <f>Feuil1!BC299</f>
        <v>0</v>
      </c>
      <c r="V294" s="88" t="str">
        <f ca="1">IF(S294&gt;(NOW()-1),"",Feuil1!H299)</f>
        <v/>
      </c>
      <c r="W294" s="95">
        <f t="shared" ca="1" si="72"/>
        <v>0</v>
      </c>
      <c r="X294" s="87">
        <f>Feuil1!BK299</f>
        <v>0</v>
      </c>
      <c r="Y294" s="88" t="str">
        <f ca="1">IF(V294&gt;(NOW()-1),"",Feuil1!I299)</f>
        <v/>
      </c>
      <c r="Z294" s="95">
        <f t="shared" ca="1" si="73"/>
        <v>0</v>
      </c>
      <c r="AA294" s="87">
        <f>Feuil1!BJ299</f>
        <v>0</v>
      </c>
      <c r="AB294" s="88" t="str">
        <f ca="1">IF(Y294&gt;(NOW()-1),"",Feuil1!J299)</f>
        <v/>
      </c>
      <c r="AC294" s="95">
        <f t="shared" ca="1" si="74"/>
        <v>0</v>
      </c>
      <c r="AD294" s="87">
        <f>Feuil1!BI299</f>
        <v>0</v>
      </c>
      <c r="AE294" s="88" t="str">
        <f ca="1">IF(AB294&gt;(NOW()-1),"",Feuil1!K299)</f>
        <v/>
      </c>
      <c r="AF294" s="95">
        <f t="shared" ca="1" si="75"/>
        <v>0</v>
      </c>
      <c r="AG294" s="91" t="str">
        <f t="shared" ca="1" si="80"/>
        <v/>
      </c>
      <c r="AH294" s="85" t="str">
        <f>IF(Feuil1!L299=0,"",Feuil1!L299)</f>
        <v/>
      </c>
      <c r="AI294" s="97" t="str">
        <f t="shared" si="78"/>
        <v/>
      </c>
      <c r="AJ294" s="87" t="str">
        <f ca="1">IF(A294&gt;(NOW()-1),"",Feuil1!M299)</f>
        <v/>
      </c>
      <c r="AK294" s="88" t="str">
        <f ca="1">IF(C294&gt;(NOW()-1),"",Feuil1!N299)</f>
        <v/>
      </c>
      <c r="AL294" s="88" t="str">
        <f ca="1">IF(F294&gt;(NOW()-1),"",Feuil1!O299)</f>
        <v/>
      </c>
      <c r="AM294" s="88" t="str">
        <f ca="1">IF(I294&gt;(NOW()-1),"",Feuil1!P299)</f>
        <v/>
      </c>
      <c r="AN294" s="89" t="str">
        <f ca="1">IF(L294&gt;(NOW()-1),"",Feuil1!Q299)</f>
        <v/>
      </c>
      <c r="AO294" s="90" t="str">
        <f t="shared" si="77"/>
        <v/>
      </c>
      <c r="AP294" s="91" t="str">
        <f t="shared" si="79"/>
        <v/>
      </c>
      <c r="AQ294" s="92" t="str">
        <f ca="1">IF(C294="","",Feuil1!S299)</f>
        <v/>
      </c>
      <c r="AR294" s="92" t="str">
        <f ca="1">IF(F294="","",Feuil1!T299)</f>
        <v/>
      </c>
      <c r="AS294" s="93">
        <v>15180</v>
      </c>
      <c r="AT294" s="88">
        <f>+AVERAGE($AS$5:AS294)</f>
        <v>15160.465355603448</v>
      </c>
    </row>
    <row r="295" spans="1:46" s="6" customFormat="1" ht="12.75">
      <c r="A295" s="94">
        <f>IF(Feuil1!A300="","",Feuil1!A300)</f>
        <v>45217</v>
      </c>
      <c r="B295" s="87">
        <f>Feuil1!BA300</f>
        <v>0</v>
      </c>
      <c r="C295" s="88" t="str">
        <f ca="1">IF(A295&gt;(NOW()-1),"",Feuil1!B300)</f>
        <v/>
      </c>
      <c r="D295" s="95">
        <f t="shared" ca="1" si="66"/>
        <v>0</v>
      </c>
      <c r="E295" s="87">
        <f>Feuil1!BB300</f>
        <v>0</v>
      </c>
      <c r="F295" s="88" t="str">
        <f ca="1">IF(C295&gt;(NOW()-1),"",Feuil1!C300)</f>
        <v/>
      </c>
      <c r="G295" s="95">
        <f t="shared" ca="1" si="67"/>
        <v>0</v>
      </c>
      <c r="H295" s="87">
        <f>Feuil1!AZ300</f>
        <v>0</v>
      </c>
      <c r="I295" s="88" t="str">
        <f ca="1">IF(F295&gt;(NOW()-1),"",Feuil1!D300)</f>
        <v/>
      </c>
      <c r="J295" s="95">
        <f t="shared" ca="1" si="68"/>
        <v>0</v>
      </c>
      <c r="K295" s="87">
        <f>Feuil1!BL300</f>
        <v>0</v>
      </c>
      <c r="L295" s="88" t="str">
        <f ca="1">IF(I295&gt;(NOW()-1),"",Feuil1!E300)</f>
        <v/>
      </c>
      <c r="M295" s="95">
        <f t="shared" ca="1" si="69"/>
        <v>0</v>
      </c>
      <c r="N295" s="87">
        <f>Feuil1!BM300</f>
        <v>0</v>
      </c>
      <c r="O295" s="88" t="str">
        <f ca="1">IF(L295&gt;(NOW()-1),"",Feuil1!F300)</f>
        <v/>
      </c>
      <c r="P295" s="95">
        <f t="shared" ca="1" si="70"/>
        <v>0</v>
      </c>
      <c r="Q295" s="87">
        <f>Feuil1!BE300</f>
        <v>0</v>
      </c>
      <c r="R295" s="88">
        <f>Feuil1!BG300</f>
        <v>0</v>
      </c>
      <c r="S295" s="88" t="str">
        <f ca="1">IF(O295&gt;(NOW()-1),"",Feuil1!G300)</f>
        <v/>
      </c>
      <c r="T295" s="96">
        <f t="shared" ca="1" si="71"/>
        <v>0</v>
      </c>
      <c r="U295" s="87">
        <f>Feuil1!BC300</f>
        <v>0</v>
      </c>
      <c r="V295" s="88" t="str">
        <f ca="1">IF(S295&gt;(NOW()-1),"",Feuil1!H300)</f>
        <v/>
      </c>
      <c r="W295" s="95">
        <f t="shared" ca="1" si="72"/>
        <v>0</v>
      </c>
      <c r="X295" s="87">
        <f>Feuil1!BK300</f>
        <v>0</v>
      </c>
      <c r="Y295" s="88" t="str">
        <f ca="1">IF(V295&gt;(NOW()-1),"",Feuil1!I300)</f>
        <v/>
      </c>
      <c r="Z295" s="95">
        <f t="shared" ca="1" si="73"/>
        <v>0</v>
      </c>
      <c r="AA295" s="87">
        <f>Feuil1!BJ300</f>
        <v>0</v>
      </c>
      <c r="AB295" s="88" t="str">
        <f ca="1">IF(Y295&gt;(NOW()-1),"",Feuil1!J300)</f>
        <v/>
      </c>
      <c r="AC295" s="95">
        <f t="shared" ca="1" si="74"/>
        <v>0</v>
      </c>
      <c r="AD295" s="87">
        <f>Feuil1!BI300</f>
        <v>0</v>
      </c>
      <c r="AE295" s="88" t="str">
        <f ca="1">IF(AB295&gt;(NOW()-1),"",Feuil1!K300)</f>
        <v/>
      </c>
      <c r="AF295" s="95">
        <f t="shared" ca="1" si="75"/>
        <v>0</v>
      </c>
      <c r="AG295" s="91" t="str">
        <f t="shared" ca="1" si="80"/>
        <v/>
      </c>
      <c r="AH295" s="85" t="str">
        <f>IF(Feuil1!L300=0,"",Feuil1!L300)</f>
        <v/>
      </c>
      <c r="AI295" s="97" t="str">
        <f t="shared" si="78"/>
        <v/>
      </c>
      <c r="AJ295" s="87" t="str">
        <f ca="1">IF(A295&gt;(NOW()-1),"",Feuil1!M300)</f>
        <v/>
      </c>
      <c r="AK295" s="88" t="str">
        <f ca="1">IF(C295&gt;(NOW()-1),"",Feuil1!N300)</f>
        <v/>
      </c>
      <c r="AL295" s="88" t="str">
        <f ca="1">IF(F295&gt;(NOW()-1),"",Feuil1!O300)</f>
        <v/>
      </c>
      <c r="AM295" s="88" t="str">
        <f ca="1">IF(I295&gt;(NOW()-1),"",Feuil1!P300)</f>
        <v/>
      </c>
      <c r="AN295" s="89" t="str">
        <f ca="1">IF(L295&gt;(NOW()-1),"",Feuil1!Q300)</f>
        <v/>
      </c>
      <c r="AO295" s="90" t="str">
        <f t="shared" si="77"/>
        <v/>
      </c>
      <c r="AP295" s="91" t="str">
        <f t="shared" si="79"/>
        <v/>
      </c>
      <c r="AQ295" s="92" t="str">
        <f ca="1">IF(C295="","",Feuil1!S300)</f>
        <v/>
      </c>
      <c r="AR295" s="92" t="str">
        <f ca="1">IF(F295="","",Feuil1!T300)</f>
        <v/>
      </c>
      <c r="AS295" s="93">
        <v>16210</v>
      </c>
      <c r="AT295" s="88">
        <f>+AVERAGE($AS$5:AS295)</f>
        <v>15164.07200386598</v>
      </c>
    </row>
    <row r="296" spans="1:46" s="6" customFormat="1" ht="12.75">
      <c r="A296" s="94">
        <f>IF(Feuil1!A301="","",Feuil1!A301)</f>
        <v>45218</v>
      </c>
      <c r="B296" s="87">
        <f>Feuil1!BA301</f>
        <v>0</v>
      </c>
      <c r="C296" s="88" t="str">
        <f ca="1">IF(A296&gt;(NOW()-1),"",Feuil1!B301)</f>
        <v/>
      </c>
      <c r="D296" s="95">
        <f t="shared" ca="1" si="66"/>
        <v>0</v>
      </c>
      <c r="E296" s="87">
        <f>Feuil1!BB301</f>
        <v>0</v>
      </c>
      <c r="F296" s="88" t="str">
        <f ca="1">IF(C296&gt;(NOW()-1),"",Feuil1!C301)</f>
        <v/>
      </c>
      <c r="G296" s="95">
        <f t="shared" ca="1" si="67"/>
        <v>0</v>
      </c>
      <c r="H296" s="87">
        <f>Feuil1!AZ301</f>
        <v>0</v>
      </c>
      <c r="I296" s="88" t="str">
        <f ca="1">IF(F296&gt;(NOW()-1),"",Feuil1!D301)</f>
        <v/>
      </c>
      <c r="J296" s="95">
        <f t="shared" ca="1" si="68"/>
        <v>0</v>
      </c>
      <c r="K296" s="87">
        <f>Feuil1!BL301</f>
        <v>0</v>
      </c>
      <c r="L296" s="88" t="str">
        <f ca="1">IF(I296&gt;(NOW()-1),"",Feuil1!E301)</f>
        <v/>
      </c>
      <c r="M296" s="95">
        <f t="shared" ca="1" si="69"/>
        <v>0</v>
      </c>
      <c r="N296" s="87">
        <f>Feuil1!BM301</f>
        <v>0</v>
      </c>
      <c r="O296" s="88" t="str">
        <f ca="1">IF(L296&gt;(NOW()-1),"",Feuil1!F301)</f>
        <v/>
      </c>
      <c r="P296" s="95">
        <f t="shared" ca="1" si="70"/>
        <v>0</v>
      </c>
      <c r="Q296" s="87">
        <f>Feuil1!BE301</f>
        <v>0</v>
      </c>
      <c r="R296" s="88">
        <f>Feuil1!BG301</f>
        <v>0</v>
      </c>
      <c r="S296" s="88" t="str">
        <f ca="1">IF(O296&gt;(NOW()-1),"",Feuil1!G301)</f>
        <v/>
      </c>
      <c r="T296" s="96">
        <f t="shared" ca="1" si="71"/>
        <v>0</v>
      </c>
      <c r="U296" s="87">
        <f>Feuil1!BC301</f>
        <v>0</v>
      </c>
      <c r="V296" s="88" t="str">
        <f ca="1">IF(S296&gt;(NOW()-1),"",Feuil1!H301)</f>
        <v/>
      </c>
      <c r="W296" s="95">
        <f t="shared" ca="1" si="72"/>
        <v>0</v>
      </c>
      <c r="X296" s="87">
        <f>Feuil1!BK301</f>
        <v>0</v>
      </c>
      <c r="Y296" s="88" t="str">
        <f ca="1">IF(V296&gt;(NOW()-1),"",Feuil1!I301)</f>
        <v/>
      </c>
      <c r="Z296" s="95">
        <f t="shared" ca="1" si="73"/>
        <v>0</v>
      </c>
      <c r="AA296" s="87">
        <f>Feuil1!BJ301</f>
        <v>0</v>
      </c>
      <c r="AB296" s="88" t="str">
        <f ca="1">IF(Y296&gt;(NOW()-1),"",Feuil1!J301)</f>
        <v/>
      </c>
      <c r="AC296" s="95">
        <f t="shared" ca="1" si="74"/>
        <v>0</v>
      </c>
      <c r="AD296" s="87">
        <f>Feuil1!BI301</f>
        <v>0</v>
      </c>
      <c r="AE296" s="88" t="str">
        <f ca="1">IF(AB296&gt;(NOW()-1),"",Feuil1!K301)</f>
        <v/>
      </c>
      <c r="AF296" s="95">
        <f t="shared" ca="1" si="75"/>
        <v>0</v>
      </c>
      <c r="AG296" s="91" t="str">
        <f t="shared" ca="1" si="80"/>
        <v/>
      </c>
      <c r="AH296" s="85" t="str">
        <f>IF(Feuil1!L301=0,"",Feuil1!L301)</f>
        <v/>
      </c>
      <c r="AI296" s="97" t="str">
        <f t="shared" si="78"/>
        <v/>
      </c>
      <c r="AJ296" s="87" t="str">
        <f ca="1">IF(A296&gt;(NOW()-1),"",Feuil1!M301)</f>
        <v/>
      </c>
      <c r="AK296" s="88" t="str">
        <f ca="1">IF(C296&gt;(NOW()-1),"",Feuil1!N301)</f>
        <v/>
      </c>
      <c r="AL296" s="88" t="str">
        <f ca="1">IF(F296&gt;(NOW()-1),"",Feuil1!O301)</f>
        <v/>
      </c>
      <c r="AM296" s="88" t="str">
        <f ca="1">IF(I296&gt;(NOW()-1),"",Feuil1!P301)</f>
        <v/>
      </c>
      <c r="AN296" s="89" t="str">
        <f ca="1">IF(L296&gt;(NOW()-1),"",Feuil1!Q301)</f>
        <v/>
      </c>
      <c r="AO296" s="90" t="str">
        <f t="shared" si="77"/>
        <v/>
      </c>
      <c r="AP296" s="91" t="str">
        <f t="shared" si="79"/>
        <v/>
      </c>
      <c r="AQ296" s="92" t="str">
        <f ca="1">IF(C296="","",Feuil1!S301)</f>
        <v/>
      </c>
      <c r="AR296" s="92" t="str">
        <f ca="1">IF(F296="","",Feuil1!T301)</f>
        <v/>
      </c>
      <c r="AS296" s="93">
        <v>15830</v>
      </c>
      <c r="AT296" s="88">
        <f>+AVERAGE($AS$5:AS296)</f>
        <v>15166.352579195205</v>
      </c>
    </row>
    <row r="297" spans="1:46" s="6" customFormat="1" ht="12.75">
      <c r="A297" s="94">
        <f>IF(Feuil1!A302="","",Feuil1!A302)</f>
        <v>45219</v>
      </c>
      <c r="B297" s="87">
        <f>Feuil1!BA302</f>
        <v>0</v>
      </c>
      <c r="C297" s="88" t="str">
        <f ca="1">IF(A297&gt;(NOW()-1),"",Feuil1!B302)</f>
        <v/>
      </c>
      <c r="D297" s="95">
        <f t="shared" ca="1" si="66"/>
        <v>0</v>
      </c>
      <c r="E297" s="87">
        <f>Feuil1!BB302</f>
        <v>0</v>
      </c>
      <c r="F297" s="88" t="str">
        <f ca="1">IF(C297&gt;(NOW()-1),"",Feuil1!C302)</f>
        <v/>
      </c>
      <c r="G297" s="95">
        <f t="shared" ca="1" si="67"/>
        <v>0</v>
      </c>
      <c r="H297" s="87">
        <f>Feuil1!AZ302</f>
        <v>0</v>
      </c>
      <c r="I297" s="88" t="str">
        <f ca="1">IF(F297&gt;(NOW()-1),"",Feuil1!D302)</f>
        <v/>
      </c>
      <c r="J297" s="95">
        <f t="shared" ca="1" si="68"/>
        <v>0</v>
      </c>
      <c r="K297" s="87">
        <f>Feuil1!BL302</f>
        <v>0</v>
      </c>
      <c r="L297" s="88" t="str">
        <f ca="1">IF(I297&gt;(NOW()-1),"",Feuil1!E302)</f>
        <v/>
      </c>
      <c r="M297" s="95">
        <f t="shared" ca="1" si="69"/>
        <v>0</v>
      </c>
      <c r="N297" s="87">
        <f>Feuil1!BM302</f>
        <v>0</v>
      </c>
      <c r="O297" s="88" t="str">
        <f ca="1">IF(L297&gt;(NOW()-1),"",Feuil1!F302)</f>
        <v/>
      </c>
      <c r="P297" s="95">
        <f t="shared" ca="1" si="70"/>
        <v>0</v>
      </c>
      <c r="Q297" s="87">
        <f>Feuil1!BE302</f>
        <v>0</v>
      </c>
      <c r="R297" s="88">
        <f>Feuil1!BG302</f>
        <v>0</v>
      </c>
      <c r="S297" s="88" t="str">
        <f ca="1">IF(O297&gt;(NOW()-1),"",Feuil1!G302)</f>
        <v/>
      </c>
      <c r="T297" s="96">
        <f t="shared" ca="1" si="71"/>
        <v>0</v>
      </c>
      <c r="U297" s="87">
        <f>Feuil1!BC302</f>
        <v>0</v>
      </c>
      <c r="V297" s="88" t="str">
        <f ca="1">IF(S297&gt;(NOW()-1),"",Feuil1!H302)</f>
        <v/>
      </c>
      <c r="W297" s="95">
        <f t="shared" ca="1" si="72"/>
        <v>0</v>
      </c>
      <c r="X297" s="87">
        <f>Feuil1!BK302</f>
        <v>0</v>
      </c>
      <c r="Y297" s="88" t="str">
        <f ca="1">IF(V297&gt;(NOW()-1),"",Feuil1!I302)</f>
        <v/>
      </c>
      <c r="Z297" s="95">
        <f t="shared" ca="1" si="73"/>
        <v>0</v>
      </c>
      <c r="AA297" s="87">
        <f>Feuil1!BJ302</f>
        <v>0</v>
      </c>
      <c r="AB297" s="88" t="str">
        <f ca="1">IF(Y297&gt;(NOW()-1),"",Feuil1!J302)</f>
        <v/>
      </c>
      <c r="AC297" s="95">
        <f t="shared" ca="1" si="74"/>
        <v>0</v>
      </c>
      <c r="AD297" s="87">
        <f>Feuil1!BI302</f>
        <v>0</v>
      </c>
      <c r="AE297" s="88" t="str">
        <f ca="1">IF(AB297&gt;(NOW()-1),"",Feuil1!K302)</f>
        <v/>
      </c>
      <c r="AF297" s="95">
        <f t="shared" ca="1" si="75"/>
        <v>0</v>
      </c>
      <c r="AG297" s="91" t="str">
        <f t="shared" ca="1" si="80"/>
        <v/>
      </c>
      <c r="AH297" s="85" t="str">
        <f>IF(Feuil1!L302=0,"",Feuil1!L302)</f>
        <v/>
      </c>
      <c r="AI297" s="97" t="str">
        <f t="shared" si="78"/>
        <v/>
      </c>
      <c r="AJ297" s="87" t="str">
        <f ca="1">IF(A297&gt;(NOW()-1),"",Feuil1!M302)</f>
        <v/>
      </c>
      <c r="AK297" s="88" t="str">
        <f ca="1">IF(C297&gt;(NOW()-1),"",Feuil1!N302)</f>
        <v/>
      </c>
      <c r="AL297" s="88" t="str">
        <f ca="1">IF(F297&gt;(NOW()-1),"",Feuil1!O302)</f>
        <v/>
      </c>
      <c r="AM297" s="88" t="str">
        <f ca="1">IF(I297&gt;(NOW()-1),"",Feuil1!P302)</f>
        <v/>
      </c>
      <c r="AN297" s="89" t="str">
        <f ca="1">IF(L297&gt;(NOW()-1),"",Feuil1!Q302)</f>
        <v/>
      </c>
      <c r="AO297" s="90" t="str">
        <f t="shared" si="77"/>
        <v/>
      </c>
      <c r="AP297" s="91" t="str">
        <f t="shared" si="79"/>
        <v/>
      </c>
      <c r="AQ297" s="92" t="str">
        <f ca="1">IF(C297="","",Feuil1!S302)</f>
        <v/>
      </c>
      <c r="AR297" s="92" t="str">
        <f ca="1">IF(F297="","",Feuil1!T302)</f>
        <v/>
      </c>
      <c r="AS297" s="93">
        <v>15010</v>
      </c>
      <c r="AT297" s="88">
        <f>+AVERAGE($AS$5:AS297)</f>
        <v>15165.818952645051</v>
      </c>
    </row>
    <row r="298" spans="1:46" s="6" customFormat="1" ht="12.75">
      <c r="A298" s="94">
        <f>IF(Feuil1!A303="","",Feuil1!A303)</f>
        <v>45220</v>
      </c>
      <c r="B298" s="87">
        <f>Feuil1!BA303</f>
        <v>0</v>
      </c>
      <c r="C298" s="88" t="str">
        <f ca="1">IF(A298&gt;(NOW()-1),"",Feuil1!B303)</f>
        <v/>
      </c>
      <c r="D298" s="95">
        <f t="shared" ca="1" si="66"/>
        <v>0</v>
      </c>
      <c r="E298" s="87">
        <f>Feuil1!BB303</f>
        <v>0</v>
      </c>
      <c r="F298" s="88" t="str">
        <f ca="1">IF(C298&gt;(NOW()-1),"",Feuil1!C303)</f>
        <v/>
      </c>
      <c r="G298" s="95">
        <f t="shared" ca="1" si="67"/>
        <v>0</v>
      </c>
      <c r="H298" s="87">
        <f>Feuil1!AZ303</f>
        <v>0</v>
      </c>
      <c r="I298" s="88" t="str">
        <f ca="1">IF(F298&gt;(NOW()-1),"",Feuil1!D303)</f>
        <v/>
      </c>
      <c r="J298" s="95">
        <f t="shared" ca="1" si="68"/>
        <v>0</v>
      </c>
      <c r="K298" s="87">
        <f>Feuil1!BL303</f>
        <v>0</v>
      </c>
      <c r="L298" s="88" t="str">
        <f ca="1">IF(I298&gt;(NOW()-1),"",Feuil1!E303)</f>
        <v/>
      </c>
      <c r="M298" s="95">
        <f t="shared" ca="1" si="69"/>
        <v>0</v>
      </c>
      <c r="N298" s="87">
        <f>Feuil1!BM303</f>
        <v>0</v>
      </c>
      <c r="O298" s="88" t="str">
        <f ca="1">IF(L298&gt;(NOW()-1),"",Feuil1!F303)</f>
        <v/>
      </c>
      <c r="P298" s="95">
        <f t="shared" ca="1" si="70"/>
        <v>0</v>
      </c>
      <c r="Q298" s="87">
        <f>Feuil1!BE303</f>
        <v>0</v>
      </c>
      <c r="R298" s="88">
        <f>Feuil1!BG303</f>
        <v>0</v>
      </c>
      <c r="S298" s="88" t="str">
        <f ca="1">IF(O298&gt;(NOW()-1),"",Feuil1!G303)</f>
        <v/>
      </c>
      <c r="T298" s="96">
        <f t="shared" ca="1" si="71"/>
        <v>0</v>
      </c>
      <c r="U298" s="87">
        <f>Feuil1!BC303</f>
        <v>0</v>
      </c>
      <c r="V298" s="88" t="str">
        <f ca="1">IF(S298&gt;(NOW()-1),"",Feuil1!H303)</f>
        <v/>
      </c>
      <c r="W298" s="95">
        <f t="shared" ca="1" si="72"/>
        <v>0</v>
      </c>
      <c r="X298" s="87">
        <f>Feuil1!BK303</f>
        <v>0</v>
      </c>
      <c r="Y298" s="88" t="str">
        <f ca="1">IF(V298&gt;(NOW()-1),"",Feuil1!I303)</f>
        <v/>
      </c>
      <c r="Z298" s="95">
        <f t="shared" ca="1" si="73"/>
        <v>0</v>
      </c>
      <c r="AA298" s="87">
        <f>Feuil1!BJ303</f>
        <v>0</v>
      </c>
      <c r="AB298" s="88" t="str">
        <f ca="1">IF(Y298&gt;(NOW()-1),"",Feuil1!J303)</f>
        <v/>
      </c>
      <c r="AC298" s="95">
        <f t="shared" ca="1" si="74"/>
        <v>0</v>
      </c>
      <c r="AD298" s="87">
        <f>Feuil1!BI303</f>
        <v>0</v>
      </c>
      <c r="AE298" s="88" t="str">
        <f ca="1">IF(AB298&gt;(NOW()-1),"",Feuil1!K303)</f>
        <v/>
      </c>
      <c r="AF298" s="95">
        <f t="shared" ca="1" si="75"/>
        <v>0</v>
      </c>
      <c r="AG298" s="91" t="str">
        <f t="shared" ca="1" si="80"/>
        <v/>
      </c>
      <c r="AH298" s="85" t="str">
        <f>IF(Feuil1!L303=0,"",Feuil1!L303)</f>
        <v/>
      </c>
      <c r="AI298" s="97" t="str">
        <f t="shared" si="78"/>
        <v/>
      </c>
      <c r="AJ298" s="87" t="str">
        <f ca="1">IF(A298&gt;(NOW()-1),"",Feuil1!M303)</f>
        <v/>
      </c>
      <c r="AK298" s="88" t="str">
        <f ca="1">IF(C298&gt;(NOW()-1),"",Feuil1!N303)</f>
        <v/>
      </c>
      <c r="AL298" s="88" t="str">
        <f ca="1">IF(F298&gt;(NOW()-1),"",Feuil1!O303)</f>
        <v/>
      </c>
      <c r="AM298" s="88" t="str">
        <f ca="1">IF(I298&gt;(NOW()-1),"",Feuil1!P303)</f>
        <v/>
      </c>
      <c r="AN298" s="89" t="str">
        <f ca="1">IF(L298&gt;(NOW()-1),"",Feuil1!Q303)</f>
        <v/>
      </c>
      <c r="AO298" s="90" t="str">
        <f t="shared" si="77"/>
        <v/>
      </c>
      <c r="AP298" s="91" t="str">
        <f t="shared" si="79"/>
        <v/>
      </c>
      <c r="AQ298" s="92" t="str">
        <f ca="1">IF(C298="","",Feuil1!S303)</f>
        <v/>
      </c>
      <c r="AR298" s="92" t="str">
        <f ca="1">IF(F298="","",Feuil1!T303)</f>
        <v/>
      </c>
      <c r="AS298" s="93">
        <v>14980</v>
      </c>
      <c r="AT298" s="88">
        <f>+AVERAGE($AS$5:AS298)</f>
        <v>15165.186915391156</v>
      </c>
    </row>
    <row r="299" spans="1:46" s="6" customFormat="1" ht="12.75">
      <c r="A299" s="94">
        <f>IF(Feuil1!A304="","",Feuil1!A304)</f>
        <v>45221</v>
      </c>
      <c r="B299" s="87">
        <f>Feuil1!BA304</f>
        <v>0</v>
      </c>
      <c r="C299" s="88" t="str">
        <f ca="1">IF(A299&gt;(NOW()-1),"",Feuil1!B304)</f>
        <v/>
      </c>
      <c r="D299" s="95">
        <f t="shared" ca="1" si="66"/>
        <v>0</v>
      </c>
      <c r="E299" s="87">
        <f>Feuil1!BB304</f>
        <v>0</v>
      </c>
      <c r="F299" s="88" t="str">
        <f ca="1">IF(C299&gt;(NOW()-1),"",Feuil1!C304)</f>
        <v/>
      </c>
      <c r="G299" s="95">
        <f t="shared" ca="1" si="67"/>
        <v>0</v>
      </c>
      <c r="H299" s="87">
        <f>Feuil1!AZ304</f>
        <v>0</v>
      </c>
      <c r="I299" s="88" t="str">
        <f ca="1">IF(F299&gt;(NOW()-1),"",Feuil1!D304)</f>
        <v/>
      </c>
      <c r="J299" s="95">
        <f t="shared" ca="1" si="68"/>
        <v>0</v>
      </c>
      <c r="K299" s="87">
        <f>Feuil1!BL304</f>
        <v>0</v>
      </c>
      <c r="L299" s="88" t="str">
        <f ca="1">IF(I299&gt;(NOW()-1),"",Feuil1!E304)</f>
        <v/>
      </c>
      <c r="M299" s="95">
        <f t="shared" ca="1" si="69"/>
        <v>0</v>
      </c>
      <c r="N299" s="87">
        <f>Feuil1!BM304</f>
        <v>0</v>
      </c>
      <c r="O299" s="88" t="str">
        <f ca="1">IF(L299&gt;(NOW()-1),"",Feuil1!F304)</f>
        <v/>
      </c>
      <c r="P299" s="95">
        <f t="shared" ca="1" si="70"/>
        <v>0</v>
      </c>
      <c r="Q299" s="87">
        <f>Feuil1!BE304</f>
        <v>0</v>
      </c>
      <c r="R299" s="88">
        <f>Feuil1!BG304</f>
        <v>0</v>
      </c>
      <c r="S299" s="88" t="str">
        <f ca="1">IF(O299&gt;(NOW()-1),"",Feuil1!G304)</f>
        <v/>
      </c>
      <c r="T299" s="96">
        <f t="shared" ca="1" si="71"/>
        <v>0</v>
      </c>
      <c r="U299" s="87">
        <f>Feuil1!BC304</f>
        <v>0</v>
      </c>
      <c r="V299" s="88" t="str">
        <f ca="1">IF(S299&gt;(NOW()-1),"",Feuil1!H304)</f>
        <v/>
      </c>
      <c r="W299" s="95">
        <f t="shared" ca="1" si="72"/>
        <v>0</v>
      </c>
      <c r="X299" s="87">
        <f>Feuil1!BK304</f>
        <v>0</v>
      </c>
      <c r="Y299" s="88" t="str">
        <f ca="1">IF(V299&gt;(NOW()-1),"",Feuil1!I304)</f>
        <v/>
      </c>
      <c r="Z299" s="95">
        <f t="shared" ca="1" si="73"/>
        <v>0</v>
      </c>
      <c r="AA299" s="87">
        <f>Feuil1!BJ304</f>
        <v>0</v>
      </c>
      <c r="AB299" s="88" t="str">
        <f ca="1">IF(Y299&gt;(NOW()-1),"",Feuil1!J304)</f>
        <v/>
      </c>
      <c r="AC299" s="95">
        <f t="shared" ca="1" si="74"/>
        <v>0</v>
      </c>
      <c r="AD299" s="87">
        <f>Feuil1!BI304</f>
        <v>0</v>
      </c>
      <c r="AE299" s="88" t="str">
        <f ca="1">IF(AB299&gt;(NOW()-1),"",Feuil1!K304)</f>
        <v/>
      </c>
      <c r="AF299" s="95">
        <f t="shared" ca="1" si="75"/>
        <v>0</v>
      </c>
      <c r="AG299" s="91" t="str">
        <f t="shared" ca="1" si="80"/>
        <v/>
      </c>
      <c r="AH299" s="85" t="str">
        <f>IF(Feuil1!L304=0,"",Feuil1!L304)</f>
        <v/>
      </c>
      <c r="AI299" s="97" t="str">
        <f t="shared" si="78"/>
        <v/>
      </c>
      <c r="AJ299" s="87" t="str">
        <f ca="1">IF(A299&gt;(NOW()-1),"",Feuil1!M304)</f>
        <v/>
      </c>
      <c r="AK299" s="88" t="str">
        <f ca="1">IF(C299&gt;(NOW()-1),"",Feuil1!N304)</f>
        <v/>
      </c>
      <c r="AL299" s="88" t="str">
        <f ca="1">IF(F299&gt;(NOW()-1),"",Feuil1!O304)</f>
        <v/>
      </c>
      <c r="AM299" s="88" t="str">
        <f ca="1">IF(I299&gt;(NOW()-1),"",Feuil1!P304)</f>
        <v/>
      </c>
      <c r="AN299" s="89" t="str">
        <f ca="1">IF(L299&gt;(NOW()-1),"",Feuil1!Q304)</f>
        <v/>
      </c>
      <c r="AO299" s="90" t="str">
        <f t="shared" si="77"/>
        <v/>
      </c>
      <c r="AP299" s="91" t="str">
        <f t="shared" si="79"/>
        <v/>
      </c>
      <c r="AQ299" s="92" t="str">
        <f ca="1">IF(C299="","",Feuil1!S304)</f>
        <v/>
      </c>
      <c r="AR299" s="92" t="str">
        <f ca="1">IF(F299="","",Feuil1!T304)</f>
        <v/>
      </c>
      <c r="AS299" s="93">
        <v>14750</v>
      </c>
      <c r="AT299" s="88">
        <f>+AVERAGE($AS$5:AS299)</f>
        <v>15163.779502118645</v>
      </c>
    </row>
    <row r="300" spans="1:46" s="6" customFormat="1" ht="12.75">
      <c r="A300" s="94">
        <f>IF(Feuil1!A305="","",Feuil1!A305)</f>
        <v>45222</v>
      </c>
      <c r="B300" s="87">
        <f>Feuil1!BA305</f>
        <v>0</v>
      </c>
      <c r="C300" s="88" t="str">
        <f ca="1">IF(A300&gt;(NOW()-1),"",Feuil1!B305)</f>
        <v/>
      </c>
      <c r="D300" s="95">
        <f t="shared" ca="1" si="66"/>
        <v>0</v>
      </c>
      <c r="E300" s="87">
        <f>Feuil1!BB305</f>
        <v>0</v>
      </c>
      <c r="F300" s="88" t="str">
        <f ca="1">IF(C300&gt;(NOW()-1),"",Feuil1!C305)</f>
        <v/>
      </c>
      <c r="G300" s="95">
        <f t="shared" ca="1" si="67"/>
        <v>0</v>
      </c>
      <c r="H300" s="87">
        <f>Feuil1!AZ305</f>
        <v>0</v>
      </c>
      <c r="I300" s="88" t="str">
        <f ca="1">IF(F300&gt;(NOW()-1),"",Feuil1!D305)</f>
        <v/>
      </c>
      <c r="J300" s="95">
        <f t="shared" ca="1" si="68"/>
        <v>0</v>
      </c>
      <c r="K300" s="87">
        <f>Feuil1!BL305</f>
        <v>0</v>
      </c>
      <c r="L300" s="88" t="str">
        <f ca="1">IF(I300&gt;(NOW()-1),"",Feuil1!E305)</f>
        <v/>
      </c>
      <c r="M300" s="95">
        <f t="shared" ca="1" si="69"/>
        <v>0</v>
      </c>
      <c r="N300" s="87">
        <f>Feuil1!BM305</f>
        <v>0</v>
      </c>
      <c r="O300" s="88" t="str">
        <f ca="1">IF(L300&gt;(NOW()-1),"",Feuil1!F305)</f>
        <v/>
      </c>
      <c r="P300" s="95">
        <f t="shared" ca="1" si="70"/>
        <v>0</v>
      </c>
      <c r="Q300" s="87">
        <f>Feuil1!BE305</f>
        <v>0</v>
      </c>
      <c r="R300" s="88">
        <f>Feuil1!BG305</f>
        <v>0</v>
      </c>
      <c r="S300" s="88" t="str">
        <f ca="1">IF(O300&gt;(NOW()-1),"",Feuil1!G305)</f>
        <v/>
      </c>
      <c r="T300" s="96">
        <f t="shared" ca="1" si="71"/>
        <v>0</v>
      </c>
      <c r="U300" s="87">
        <f>Feuil1!BC305</f>
        <v>0</v>
      </c>
      <c r="V300" s="88" t="str">
        <f ca="1">IF(S300&gt;(NOW()-1),"",Feuil1!H305)</f>
        <v/>
      </c>
      <c r="W300" s="95">
        <f t="shared" ca="1" si="72"/>
        <v>0</v>
      </c>
      <c r="X300" s="87">
        <f>Feuil1!BK305</f>
        <v>0</v>
      </c>
      <c r="Y300" s="88" t="str">
        <f ca="1">IF(V300&gt;(NOW()-1),"",Feuil1!I305)</f>
        <v/>
      </c>
      <c r="Z300" s="95">
        <f t="shared" ca="1" si="73"/>
        <v>0</v>
      </c>
      <c r="AA300" s="87">
        <f>Feuil1!BJ305</f>
        <v>0</v>
      </c>
      <c r="AB300" s="88" t="str">
        <f ca="1">IF(Y300&gt;(NOW()-1),"",Feuil1!J305)</f>
        <v/>
      </c>
      <c r="AC300" s="95">
        <f t="shared" ca="1" si="74"/>
        <v>0</v>
      </c>
      <c r="AD300" s="87">
        <f>Feuil1!BI305</f>
        <v>0</v>
      </c>
      <c r="AE300" s="88" t="str">
        <f ca="1">IF(AB300&gt;(NOW()-1),"",Feuil1!K305)</f>
        <v/>
      </c>
      <c r="AF300" s="95">
        <f t="shared" ca="1" si="75"/>
        <v>0</v>
      </c>
      <c r="AG300" s="91" t="str">
        <f t="shared" ca="1" si="80"/>
        <v/>
      </c>
      <c r="AH300" s="85" t="str">
        <f>IF(Feuil1!L305=0,"",Feuil1!L305)</f>
        <v/>
      </c>
      <c r="AI300" s="97" t="str">
        <f t="shared" si="78"/>
        <v/>
      </c>
      <c r="AJ300" s="87" t="str">
        <f ca="1">IF(A300&gt;(NOW()-1),"",Feuil1!M305)</f>
        <v/>
      </c>
      <c r="AK300" s="88" t="str">
        <f ca="1">IF(C300&gt;(NOW()-1),"",Feuil1!N305)</f>
        <v/>
      </c>
      <c r="AL300" s="88" t="str">
        <f ca="1">IF(F300&gt;(NOW()-1),"",Feuil1!O305)</f>
        <v/>
      </c>
      <c r="AM300" s="88" t="str">
        <f ca="1">IF(I300&gt;(NOW()-1),"",Feuil1!P305)</f>
        <v/>
      </c>
      <c r="AN300" s="89" t="str">
        <f ca="1">IF(L300&gt;(NOW()-1),"",Feuil1!Q305)</f>
        <v/>
      </c>
      <c r="AO300" s="90" t="str">
        <f t="shared" si="77"/>
        <v/>
      </c>
      <c r="AP300" s="91" t="str">
        <f t="shared" si="79"/>
        <v/>
      </c>
      <c r="AQ300" s="92" t="str">
        <f ca="1">IF(C300="","",Feuil1!S305)</f>
        <v/>
      </c>
      <c r="AR300" s="92" t="str">
        <f ca="1">IF(F300="","",Feuil1!T305)</f>
        <v/>
      </c>
      <c r="AS300" s="93">
        <v>13780</v>
      </c>
      <c r="AT300" s="88">
        <f>+AVERAGE($AS$5:AS300)</f>
        <v>15159.104571368243</v>
      </c>
    </row>
    <row r="301" spans="1:46" s="6" customFormat="1" ht="12.75">
      <c r="A301" s="94">
        <f>IF(Feuil1!A306="","",Feuil1!A306)</f>
        <v>45223</v>
      </c>
      <c r="B301" s="87">
        <f>Feuil1!BA306</f>
        <v>0</v>
      </c>
      <c r="C301" s="88" t="str">
        <f ca="1">IF(A301&gt;(NOW()-1),"",Feuil1!B306)</f>
        <v/>
      </c>
      <c r="D301" s="95">
        <f t="shared" ca="1" si="66"/>
        <v>0</v>
      </c>
      <c r="E301" s="87">
        <f>Feuil1!BB306</f>
        <v>0</v>
      </c>
      <c r="F301" s="88" t="str">
        <f ca="1">IF(C301&gt;(NOW()-1),"",Feuil1!C306)</f>
        <v/>
      </c>
      <c r="G301" s="95">
        <f t="shared" ca="1" si="67"/>
        <v>0</v>
      </c>
      <c r="H301" s="87">
        <f>Feuil1!AZ306</f>
        <v>0</v>
      </c>
      <c r="I301" s="88" t="str">
        <f ca="1">IF(F301&gt;(NOW()-1),"",Feuil1!D306)</f>
        <v/>
      </c>
      <c r="J301" s="95">
        <f t="shared" ca="1" si="68"/>
        <v>0</v>
      </c>
      <c r="K301" s="87">
        <f>Feuil1!BL306</f>
        <v>0</v>
      </c>
      <c r="L301" s="88" t="str">
        <f ca="1">IF(I301&gt;(NOW()-1),"",Feuil1!E306)</f>
        <v/>
      </c>
      <c r="M301" s="95">
        <f t="shared" ca="1" si="69"/>
        <v>0</v>
      </c>
      <c r="N301" s="87">
        <f>Feuil1!BM306</f>
        <v>0</v>
      </c>
      <c r="O301" s="88" t="str">
        <f ca="1">IF(L301&gt;(NOW()-1),"",Feuil1!F306)</f>
        <v/>
      </c>
      <c r="P301" s="95">
        <f t="shared" ca="1" si="70"/>
        <v>0</v>
      </c>
      <c r="Q301" s="87">
        <f>Feuil1!BE306</f>
        <v>0</v>
      </c>
      <c r="R301" s="88">
        <f>Feuil1!BG306</f>
        <v>0</v>
      </c>
      <c r="S301" s="88" t="str">
        <f ca="1">IF(O301&gt;(NOW()-1),"",Feuil1!G306)</f>
        <v/>
      </c>
      <c r="T301" s="96">
        <f t="shared" ca="1" si="71"/>
        <v>0</v>
      </c>
      <c r="U301" s="87">
        <f>Feuil1!BC306</f>
        <v>0</v>
      </c>
      <c r="V301" s="88" t="str">
        <f ca="1">IF(S301&gt;(NOW()-1),"",Feuil1!H306)</f>
        <v/>
      </c>
      <c r="W301" s="95">
        <f t="shared" ca="1" si="72"/>
        <v>0</v>
      </c>
      <c r="X301" s="87">
        <f>Feuil1!BK306</f>
        <v>0</v>
      </c>
      <c r="Y301" s="88" t="str">
        <f ca="1">IF(V301&gt;(NOW()-1),"",Feuil1!I306)</f>
        <v/>
      </c>
      <c r="Z301" s="95">
        <f t="shared" ca="1" si="73"/>
        <v>0</v>
      </c>
      <c r="AA301" s="87">
        <f>Feuil1!BJ306</f>
        <v>0</v>
      </c>
      <c r="AB301" s="88" t="str">
        <f ca="1">IF(Y301&gt;(NOW()-1),"",Feuil1!J306)</f>
        <v/>
      </c>
      <c r="AC301" s="95">
        <f t="shared" ca="1" si="74"/>
        <v>0</v>
      </c>
      <c r="AD301" s="87">
        <f>Feuil1!BI306</f>
        <v>0</v>
      </c>
      <c r="AE301" s="88" t="str">
        <f ca="1">IF(AB301&gt;(NOW()-1),"",Feuil1!K306)</f>
        <v/>
      </c>
      <c r="AF301" s="95">
        <f t="shared" ca="1" si="75"/>
        <v>0</v>
      </c>
      <c r="AG301" s="91" t="str">
        <f t="shared" ca="1" si="80"/>
        <v/>
      </c>
      <c r="AH301" s="85" t="str">
        <f>IF(Feuil1!L306=0,"",Feuil1!L306)</f>
        <v/>
      </c>
      <c r="AI301" s="97" t="str">
        <f t="shared" si="78"/>
        <v/>
      </c>
      <c r="AJ301" s="87" t="str">
        <f ca="1">IF(A301&gt;(NOW()-1),"",Feuil1!M306)</f>
        <v/>
      </c>
      <c r="AK301" s="88" t="str">
        <f ca="1">IF(C301&gt;(NOW()-1),"",Feuil1!N306)</f>
        <v/>
      </c>
      <c r="AL301" s="88" t="str">
        <f ca="1">IF(F301&gt;(NOW()-1),"",Feuil1!O306)</f>
        <v/>
      </c>
      <c r="AM301" s="88" t="str">
        <f ca="1">IF(I301&gt;(NOW()-1),"",Feuil1!P306)</f>
        <v/>
      </c>
      <c r="AN301" s="89" t="str">
        <f ca="1">IF(L301&gt;(NOW()-1),"",Feuil1!Q306)</f>
        <v/>
      </c>
      <c r="AO301" s="90" t="str">
        <f t="shared" si="77"/>
        <v/>
      </c>
      <c r="AP301" s="91" t="str">
        <f t="shared" si="79"/>
        <v/>
      </c>
      <c r="AQ301" s="92" t="str">
        <f ca="1">IF(C301="","",Feuil1!S306)</f>
        <v/>
      </c>
      <c r="AR301" s="92" t="str">
        <f ca="1">IF(F301="","",Feuil1!T306)</f>
        <v/>
      </c>
      <c r="AS301" s="93">
        <v>14850</v>
      </c>
      <c r="AT301" s="88">
        <f>+AVERAGE($AS$5:AS301)</f>
        <v>15158.06381523569</v>
      </c>
    </row>
    <row r="302" spans="1:46" s="6" customFormat="1" ht="12.75">
      <c r="A302" s="94">
        <f>IF(Feuil1!A307="","",Feuil1!A307)</f>
        <v>45224</v>
      </c>
      <c r="B302" s="87">
        <f>Feuil1!BA307</f>
        <v>0</v>
      </c>
      <c r="C302" s="88" t="str">
        <f ca="1">IF(A302&gt;(NOW()-1),"",Feuil1!B307)</f>
        <v/>
      </c>
      <c r="D302" s="95">
        <f t="shared" ca="1" si="66"/>
        <v>0</v>
      </c>
      <c r="E302" s="87">
        <f>Feuil1!BB307</f>
        <v>0</v>
      </c>
      <c r="F302" s="88" t="str">
        <f ca="1">IF(C302&gt;(NOW()-1),"",Feuil1!C307)</f>
        <v/>
      </c>
      <c r="G302" s="95">
        <f t="shared" ca="1" si="67"/>
        <v>0</v>
      </c>
      <c r="H302" s="87">
        <f>Feuil1!AZ307</f>
        <v>0</v>
      </c>
      <c r="I302" s="88" t="str">
        <f ca="1">IF(F302&gt;(NOW()-1),"",Feuil1!D307)</f>
        <v/>
      </c>
      <c r="J302" s="95">
        <f t="shared" ca="1" si="68"/>
        <v>0</v>
      </c>
      <c r="K302" s="87">
        <f>Feuil1!BL307</f>
        <v>0</v>
      </c>
      <c r="L302" s="88" t="str">
        <f ca="1">IF(I302&gt;(NOW()-1),"",Feuil1!E307)</f>
        <v/>
      </c>
      <c r="M302" s="95">
        <f t="shared" ca="1" si="69"/>
        <v>0</v>
      </c>
      <c r="N302" s="87">
        <f>Feuil1!BM307</f>
        <v>0</v>
      </c>
      <c r="O302" s="88" t="str">
        <f ca="1">IF(L302&gt;(NOW()-1),"",Feuil1!F307)</f>
        <v/>
      </c>
      <c r="P302" s="95">
        <f t="shared" ca="1" si="70"/>
        <v>0</v>
      </c>
      <c r="Q302" s="87">
        <f>Feuil1!BE307</f>
        <v>0</v>
      </c>
      <c r="R302" s="88">
        <f>Feuil1!BG307</f>
        <v>0</v>
      </c>
      <c r="S302" s="88" t="str">
        <f ca="1">IF(O302&gt;(NOW()-1),"",Feuil1!G307)</f>
        <v/>
      </c>
      <c r="T302" s="96">
        <f t="shared" ca="1" si="71"/>
        <v>0</v>
      </c>
      <c r="U302" s="87">
        <f>Feuil1!BC307</f>
        <v>0</v>
      </c>
      <c r="V302" s="88" t="str">
        <f ca="1">IF(S302&gt;(NOW()-1),"",Feuil1!H307)</f>
        <v/>
      </c>
      <c r="W302" s="95">
        <f t="shared" ca="1" si="72"/>
        <v>0</v>
      </c>
      <c r="X302" s="87">
        <f>Feuil1!BK307</f>
        <v>0</v>
      </c>
      <c r="Y302" s="88" t="str">
        <f ca="1">IF(V302&gt;(NOW()-1),"",Feuil1!I307)</f>
        <v/>
      </c>
      <c r="Z302" s="95">
        <f t="shared" ca="1" si="73"/>
        <v>0</v>
      </c>
      <c r="AA302" s="87">
        <f>Feuil1!BJ307</f>
        <v>0</v>
      </c>
      <c r="AB302" s="88" t="str">
        <f ca="1">IF(Y302&gt;(NOW()-1),"",Feuil1!J307)</f>
        <v/>
      </c>
      <c r="AC302" s="95">
        <f t="shared" ca="1" si="74"/>
        <v>0</v>
      </c>
      <c r="AD302" s="87">
        <f>Feuil1!BI307</f>
        <v>0</v>
      </c>
      <c r="AE302" s="88" t="str">
        <f ca="1">IF(AB302&gt;(NOW()-1),"",Feuil1!K307)</f>
        <v/>
      </c>
      <c r="AF302" s="95">
        <f t="shared" ca="1" si="75"/>
        <v>0</v>
      </c>
      <c r="AG302" s="91" t="str">
        <f t="shared" ca="1" si="80"/>
        <v/>
      </c>
      <c r="AH302" s="85" t="str">
        <f>IF(Feuil1!L307=0,"",Feuil1!L307)</f>
        <v/>
      </c>
      <c r="AI302" s="97" t="str">
        <f t="shared" si="78"/>
        <v/>
      </c>
      <c r="AJ302" s="87" t="str">
        <f ca="1">IF(A302&gt;(NOW()-1),"",Feuil1!M307)</f>
        <v/>
      </c>
      <c r="AK302" s="88" t="str">
        <f ca="1">IF(C302&gt;(NOW()-1),"",Feuil1!N307)</f>
        <v/>
      </c>
      <c r="AL302" s="88" t="str">
        <f ca="1">IF(F302&gt;(NOW()-1),"",Feuil1!O307)</f>
        <v/>
      </c>
      <c r="AM302" s="88" t="str">
        <f ca="1">IF(I302&gt;(NOW()-1),"",Feuil1!P307)</f>
        <v/>
      </c>
      <c r="AN302" s="89" t="str">
        <f ca="1">IF(L302&gt;(NOW()-1),"",Feuil1!Q307)</f>
        <v/>
      </c>
      <c r="AO302" s="90" t="str">
        <f t="shared" si="77"/>
        <v/>
      </c>
      <c r="AP302" s="91" t="str">
        <f t="shared" si="79"/>
        <v/>
      </c>
      <c r="AQ302" s="92" t="str">
        <f ca="1">IF(C302="","",Feuil1!S307)</f>
        <v/>
      </c>
      <c r="AR302" s="92" t="str">
        <f ca="1">IF(F302="","",Feuil1!T307)</f>
        <v/>
      </c>
      <c r="AS302" s="93">
        <v>15020</v>
      </c>
      <c r="AT302" s="88">
        <f>+AVERAGE($AS$5:AS302)</f>
        <v>15157.600513842282</v>
      </c>
    </row>
    <row r="303" spans="1:46" s="6" customFormat="1" ht="12.75">
      <c r="A303" s="94">
        <f>IF(Feuil1!A308="","",Feuil1!A308)</f>
        <v>45225</v>
      </c>
      <c r="B303" s="87">
        <f>Feuil1!BA308</f>
        <v>0</v>
      </c>
      <c r="C303" s="88" t="str">
        <f ca="1">IF(A303&gt;(NOW()-1),"",Feuil1!B308)</f>
        <v/>
      </c>
      <c r="D303" s="95">
        <f t="shared" ca="1" si="66"/>
        <v>0</v>
      </c>
      <c r="E303" s="87">
        <f>Feuil1!BB308</f>
        <v>0</v>
      </c>
      <c r="F303" s="88" t="str">
        <f ca="1">IF(C303&gt;(NOW()-1),"",Feuil1!C308)</f>
        <v/>
      </c>
      <c r="G303" s="95">
        <f t="shared" ca="1" si="67"/>
        <v>0</v>
      </c>
      <c r="H303" s="87">
        <f>Feuil1!AZ308</f>
        <v>0</v>
      </c>
      <c r="I303" s="88" t="str">
        <f ca="1">IF(F303&gt;(NOW()-1),"",Feuil1!D308)</f>
        <v/>
      </c>
      <c r="J303" s="95">
        <f t="shared" ca="1" si="68"/>
        <v>0</v>
      </c>
      <c r="K303" s="87">
        <f>Feuil1!BL308</f>
        <v>0</v>
      </c>
      <c r="L303" s="88" t="str">
        <f ca="1">IF(I303&gt;(NOW()-1),"",Feuil1!E308)</f>
        <v/>
      </c>
      <c r="M303" s="95">
        <f t="shared" ca="1" si="69"/>
        <v>0</v>
      </c>
      <c r="N303" s="87">
        <f>Feuil1!BM308</f>
        <v>0</v>
      </c>
      <c r="O303" s="88" t="str">
        <f ca="1">IF(L303&gt;(NOW()-1),"",Feuil1!F308)</f>
        <v/>
      </c>
      <c r="P303" s="95">
        <f t="shared" ca="1" si="70"/>
        <v>0</v>
      </c>
      <c r="Q303" s="87">
        <f>Feuil1!BE308</f>
        <v>0</v>
      </c>
      <c r="R303" s="88">
        <f>Feuil1!BG308</f>
        <v>0</v>
      </c>
      <c r="S303" s="88" t="str">
        <f ca="1">IF(O303&gt;(NOW()-1),"",Feuil1!G308)</f>
        <v/>
      </c>
      <c r="T303" s="96">
        <f t="shared" ca="1" si="71"/>
        <v>0</v>
      </c>
      <c r="U303" s="87">
        <f>Feuil1!BC308</f>
        <v>0</v>
      </c>
      <c r="V303" s="88" t="str">
        <f ca="1">IF(S303&gt;(NOW()-1),"",Feuil1!H308)</f>
        <v/>
      </c>
      <c r="W303" s="95">
        <f t="shared" ca="1" si="72"/>
        <v>0</v>
      </c>
      <c r="X303" s="87">
        <f>Feuil1!BK308</f>
        <v>0</v>
      </c>
      <c r="Y303" s="88" t="str">
        <f ca="1">IF(V303&gt;(NOW()-1),"",Feuil1!I308)</f>
        <v/>
      </c>
      <c r="Z303" s="95">
        <f t="shared" ca="1" si="73"/>
        <v>0</v>
      </c>
      <c r="AA303" s="87">
        <f>Feuil1!BJ308</f>
        <v>0</v>
      </c>
      <c r="AB303" s="88" t="str">
        <f ca="1">IF(Y303&gt;(NOW()-1),"",Feuil1!J308)</f>
        <v/>
      </c>
      <c r="AC303" s="95">
        <f t="shared" ca="1" si="74"/>
        <v>0</v>
      </c>
      <c r="AD303" s="87">
        <f>Feuil1!BI308</f>
        <v>0</v>
      </c>
      <c r="AE303" s="88" t="str">
        <f ca="1">IF(AB303&gt;(NOW()-1),"",Feuil1!K308)</f>
        <v/>
      </c>
      <c r="AF303" s="95">
        <f t="shared" ca="1" si="75"/>
        <v>0</v>
      </c>
      <c r="AG303" s="91" t="str">
        <f t="shared" ca="1" si="80"/>
        <v/>
      </c>
      <c r="AH303" s="85" t="str">
        <f>IF(Feuil1!L308=0,"",Feuil1!L308)</f>
        <v/>
      </c>
      <c r="AI303" s="97" t="str">
        <f t="shared" si="78"/>
        <v/>
      </c>
      <c r="AJ303" s="87" t="str">
        <f ca="1">IF(A303&gt;(NOW()-1),"",Feuil1!M308)</f>
        <v/>
      </c>
      <c r="AK303" s="88" t="str">
        <f ca="1">IF(C303&gt;(NOW()-1),"",Feuil1!N308)</f>
        <v/>
      </c>
      <c r="AL303" s="88" t="str">
        <f ca="1">IF(F303&gt;(NOW()-1),"",Feuil1!O308)</f>
        <v/>
      </c>
      <c r="AM303" s="88" t="str">
        <f ca="1">IF(I303&gt;(NOW()-1),"",Feuil1!P308)</f>
        <v/>
      </c>
      <c r="AN303" s="89" t="str">
        <f ca="1">IF(L303&gt;(NOW()-1),"",Feuil1!Q308)</f>
        <v/>
      </c>
      <c r="AO303" s="90" t="str">
        <f t="shared" si="77"/>
        <v/>
      </c>
      <c r="AP303" s="91" t="str">
        <f t="shared" si="79"/>
        <v/>
      </c>
      <c r="AQ303" s="92" t="str">
        <f ca="1">IF(C303="","",Feuil1!S308)</f>
        <v/>
      </c>
      <c r="AR303" s="92" t="str">
        <f ca="1">IF(F303="","",Feuil1!T308)</f>
        <v/>
      </c>
      <c r="AS303" s="93">
        <v>14780</v>
      </c>
      <c r="AT303" s="88">
        <f>+AVERAGE($AS$5:AS303)</f>
        <v>15156.337635869566</v>
      </c>
    </row>
    <row r="304" spans="1:46" s="6" customFormat="1" ht="12.75">
      <c r="A304" s="94">
        <f>IF(Feuil1!A309="","",Feuil1!A309)</f>
        <v>45226</v>
      </c>
      <c r="B304" s="87">
        <f>Feuil1!BA309</f>
        <v>0</v>
      </c>
      <c r="C304" s="88" t="str">
        <f ca="1">IF(A304&gt;(NOW()-1),"",Feuil1!B309)</f>
        <v/>
      </c>
      <c r="D304" s="95">
        <f t="shared" ca="1" si="66"/>
        <v>0</v>
      </c>
      <c r="E304" s="87">
        <f>Feuil1!BB309</f>
        <v>0</v>
      </c>
      <c r="F304" s="88" t="str">
        <f ca="1">IF(C304&gt;(NOW()-1),"",Feuil1!C309)</f>
        <v/>
      </c>
      <c r="G304" s="95">
        <f t="shared" ca="1" si="67"/>
        <v>0</v>
      </c>
      <c r="H304" s="87">
        <f>Feuil1!AZ309</f>
        <v>0</v>
      </c>
      <c r="I304" s="88" t="str">
        <f ca="1">IF(F304&gt;(NOW()-1),"",Feuil1!D309)</f>
        <v/>
      </c>
      <c r="J304" s="95">
        <f t="shared" ca="1" si="68"/>
        <v>0</v>
      </c>
      <c r="K304" s="87">
        <f>Feuil1!BL309</f>
        <v>0</v>
      </c>
      <c r="L304" s="88" t="str">
        <f ca="1">IF(I304&gt;(NOW()-1),"",Feuil1!E309)</f>
        <v/>
      </c>
      <c r="M304" s="95">
        <f t="shared" ca="1" si="69"/>
        <v>0</v>
      </c>
      <c r="N304" s="87">
        <f>Feuil1!BM309</f>
        <v>0</v>
      </c>
      <c r="O304" s="88" t="str">
        <f ca="1">IF(L304&gt;(NOW()-1),"",Feuil1!F309)</f>
        <v/>
      </c>
      <c r="P304" s="95">
        <f t="shared" ca="1" si="70"/>
        <v>0</v>
      </c>
      <c r="Q304" s="87">
        <f>Feuil1!BE309</f>
        <v>0</v>
      </c>
      <c r="R304" s="88">
        <f>Feuil1!BG309</f>
        <v>0</v>
      </c>
      <c r="S304" s="88" t="str">
        <f ca="1">IF(O304&gt;(NOW()-1),"",Feuil1!G309)</f>
        <v/>
      </c>
      <c r="T304" s="96">
        <f t="shared" ca="1" si="71"/>
        <v>0</v>
      </c>
      <c r="U304" s="87">
        <f>Feuil1!BC309</f>
        <v>0</v>
      </c>
      <c r="V304" s="88" t="str">
        <f ca="1">IF(S304&gt;(NOW()-1),"",Feuil1!H309)</f>
        <v/>
      </c>
      <c r="W304" s="95">
        <f t="shared" ca="1" si="72"/>
        <v>0</v>
      </c>
      <c r="X304" s="87">
        <f>Feuil1!BK309</f>
        <v>0</v>
      </c>
      <c r="Y304" s="88" t="str">
        <f ca="1">IF(V304&gt;(NOW()-1),"",Feuil1!I309)</f>
        <v/>
      </c>
      <c r="Z304" s="95">
        <f t="shared" ca="1" si="73"/>
        <v>0</v>
      </c>
      <c r="AA304" s="87">
        <f>Feuil1!BJ309</f>
        <v>0</v>
      </c>
      <c r="AB304" s="88" t="str">
        <f ca="1">IF(Y304&gt;(NOW()-1),"",Feuil1!J309)</f>
        <v/>
      </c>
      <c r="AC304" s="95">
        <f t="shared" ca="1" si="74"/>
        <v>0</v>
      </c>
      <c r="AD304" s="87">
        <f>Feuil1!BI309</f>
        <v>0</v>
      </c>
      <c r="AE304" s="88" t="str">
        <f ca="1">IF(AB304&gt;(NOW()-1),"",Feuil1!K309)</f>
        <v/>
      </c>
      <c r="AF304" s="95">
        <f t="shared" ca="1" si="75"/>
        <v>0</v>
      </c>
      <c r="AG304" s="91" t="str">
        <f t="shared" ca="1" si="80"/>
        <v/>
      </c>
      <c r="AH304" s="85" t="str">
        <f>IF(Feuil1!L309=0,"",Feuil1!L309)</f>
        <v/>
      </c>
      <c r="AI304" s="97" t="str">
        <f t="shared" si="78"/>
        <v/>
      </c>
      <c r="AJ304" s="87" t="str">
        <f ca="1">IF(A304&gt;(NOW()-1),"",Feuil1!M309)</f>
        <v/>
      </c>
      <c r="AK304" s="88" t="str">
        <f ca="1">IF(C304&gt;(NOW()-1),"",Feuil1!N309)</f>
        <v/>
      </c>
      <c r="AL304" s="88" t="str">
        <f ca="1">IF(F304&gt;(NOW()-1),"",Feuil1!O309)</f>
        <v/>
      </c>
      <c r="AM304" s="88" t="str">
        <f ca="1">IF(I304&gt;(NOW()-1),"",Feuil1!P309)</f>
        <v/>
      </c>
      <c r="AN304" s="89" t="str">
        <f ca="1">IF(L304&gt;(NOW()-1),"",Feuil1!Q309)</f>
        <v/>
      </c>
      <c r="AO304" s="90" t="str">
        <f t="shared" si="77"/>
        <v/>
      </c>
      <c r="AP304" s="91" t="str">
        <f t="shared" si="79"/>
        <v/>
      </c>
      <c r="AQ304" s="92" t="str">
        <f ca="1">IF(C304="","",Feuil1!S309)</f>
        <v/>
      </c>
      <c r="AR304" s="92" t="str">
        <f ca="1">IF(F304="","",Feuil1!T309)</f>
        <v/>
      </c>
      <c r="AS304" s="93">
        <v>15020</v>
      </c>
      <c r="AT304" s="88">
        <f>+AVERAGE($AS$5:AS304)</f>
        <v>15155.883177083333</v>
      </c>
    </row>
    <row r="305" spans="1:46" s="6" customFormat="1" ht="12.75">
      <c r="A305" s="94">
        <f>IF(Feuil1!A310="","",Feuil1!A310)</f>
        <v>45227</v>
      </c>
      <c r="B305" s="87">
        <f>Feuil1!BA310</f>
        <v>0</v>
      </c>
      <c r="C305" s="88" t="str">
        <f ca="1">IF(A305&gt;(NOW()-1),"",Feuil1!B310)</f>
        <v/>
      </c>
      <c r="D305" s="95">
        <f t="shared" ca="1" si="66"/>
        <v>0</v>
      </c>
      <c r="E305" s="87">
        <f>Feuil1!BB310</f>
        <v>0</v>
      </c>
      <c r="F305" s="88" t="str">
        <f ca="1">IF(C305&gt;(NOW()-1),"",Feuil1!C310)</f>
        <v/>
      </c>
      <c r="G305" s="95">
        <f t="shared" ca="1" si="67"/>
        <v>0</v>
      </c>
      <c r="H305" s="87">
        <f>Feuil1!AZ310</f>
        <v>0</v>
      </c>
      <c r="I305" s="88" t="str">
        <f ca="1">IF(F305&gt;(NOW()-1),"",Feuil1!D310)</f>
        <v/>
      </c>
      <c r="J305" s="95">
        <f t="shared" ca="1" si="68"/>
        <v>0</v>
      </c>
      <c r="K305" s="87">
        <f>Feuil1!BL310</f>
        <v>0</v>
      </c>
      <c r="L305" s="88" t="str">
        <f ca="1">IF(I305&gt;(NOW()-1),"",Feuil1!E310)</f>
        <v/>
      </c>
      <c r="M305" s="95">
        <f t="shared" ca="1" si="69"/>
        <v>0</v>
      </c>
      <c r="N305" s="87">
        <f>Feuil1!BM310</f>
        <v>0</v>
      </c>
      <c r="O305" s="88" t="str">
        <f ca="1">IF(L305&gt;(NOW()-1),"",Feuil1!F310)</f>
        <v/>
      </c>
      <c r="P305" s="95">
        <f t="shared" ca="1" si="70"/>
        <v>0</v>
      </c>
      <c r="Q305" s="87">
        <f>Feuil1!BE310</f>
        <v>0</v>
      </c>
      <c r="R305" s="88">
        <f>Feuil1!BG310</f>
        <v>0</v>
      </c>
      <c r="S305" s="88" t="str">
        <f ca="1">IF(O305&gt;(NOW()-1),"",Feuil1!G310)</f>
        <v/>
      </c>
      <c r="T305" s="96">
        <f t="shared" ca="1" si="71"/>
        <v>0</v>
      </c>
      <c r="U305" s="87">
        <f>Feuil1!BC310</f>
        <v>0</v>
      </c>
      <c r="V305" s="88" t="str">
        <f ca="1">IF(S305&gt;(NOW()-1),"",Feuil1!H310)</f>
        <v/>
      </c>
      <c r="W305" s="95">
        <f t="shared" ca="1" si="72"/>
        <v>0</v>
      </c>
      <c r="X305" s="87">
        <f>Feuil1!BK310</f>
        <v>0</v>
      </c>
      <c r="Y305" s="88" t="str">
        <f ca="1">IF(V305&gt;(NOW()-1),"",Feuil1!I310)</f>
        <v/>
      </c>
      <c r="Z305" s="95">
        <f t="shared" ca="1" si="73"/>
        <v>0</v>
      </c>
      <c r="AA305" s="87">
        <f>Feuil1!BJ310</f>
        <v>0</v>
      </c>
      <c r="AB305" s="88" t="str">
        <f ca="1">IF(Y305&gt;(NOW()-1),"",Feuil1!J310)</f>
        <v/>
      </c>
      <c r="AC305" s="95">
        <f t="shared" ca="1" si="74"/>
        <v>0</v>
      </c>
      <c r="AD305" s="87">
        <f>Feuil1!BI310</f>
        <v>0</v>
      </c>
      <c r="AE305" s="88" t="str">
        <f ca="1">IF(AB305&gt;(NOW()-1),"",Feuil1!K310)</f>
        <v/>
      </c>
      <c r="AF305" s="95">
        <f t="shared" ca="1" si="75"/>
        <v>0</v>
      </c>
      <c r="AG305" s="91" t="str">
        <f t="shared" ca="1" si="80"/>
        <v/>
      </c>
      <c r="AH305" s="85" t="str">
        <f>IF(Feuil1!L310=0,"",Feuil1!L310)</f>
        <v/>
      </c>
      <c r="AI305" s="97" t="str">
        <f t="shared" si="78"/>
        <v/>
      </c>
      <c r="AJ305" s="87" t="str">
        <f ca="1">IF(A305&gt;(NOW()-1),"",Feuil1!M310)</f>
        <v/>
      </c>
      <c r="AK305" s="88" t="str">
        <f ca="1">IF(C305&gt;(NOW()-1),"",Feuil1!N310)</f>
        <v/>
      </c>
      <c r="AL305" s="88" t="str">
        <f ca="1">IF(F305&gt;(NOW()-1),"",Feuil1!O310)</f>
        <v/>
      </c>
      <c r="AM305" s="88" t="str">
        <f ca="1">IF(I305&gt;(NOW()-1),"",Feuil1!P310)</f>
        <v/>
      </c>
      <c r="AN305" s="89" t="str">
        <f ca="1">IF(L305&gt;(NOW()-1),"",Feuil1!Q310)</f>
        <v/>
      </c>
      <c r="AO305" s="90" t="str">
        <f t="shared" si="77"/>
        <v/>
      </c>
      <c r="AP305" s="91" t="str">
        <f t="shared" si="79"/>
        <v/>
      </c>
      <c r="AQ305" s="92" t="str">
        <f ca="1">IF(C305="","",Feuil1!S310)</f>
        <v/>
      </c>
      <c r="AR305" s="92" t="str">
        <f ca="1">IF(F305="","",Feuil1!T310)</f>
        <v/>
      </c>
      <c r="AS305" s="93">
        <v>15130</v>
      </c>
      <c r="AT305" s="88">
        <f>+AVERAGE($AS$5:AS305)</f>
        <v>15155.797186461794</v>
      </c>
    </row>
    <row r="306" spans="1:46" s="6" customFormat="1" ht="12.75">
      <c r="A306" s="94">
        <f>IF(Feuil1!A311="","",Feuil1!A311)</f>
        <v>45228</v>
      </c>
      <c r="B306" s="87">
        <f>Feuil1!BA311</f>
        <v>0</v>
      </c>
      <c r="C306" s="88" t="str">
        <f ca="1">IF(A306&gt;(NOW()-1),"",Feuil1!B311)</f>
        <v/>
      </c>
      <c r="D306" s="95">
        <f t="shared" ca="1" si="66"/>
        <v>0</v>
      </c>
      <c r="E306" s="87">
        <f>Feuil1!BB311</f>
        <v>0</v>
      </c>
      <c r="F306" s="88" t="str">
        <f ca="1">IF(C306&gt;(NOW()-1),"",Feuil1!C311)</f>
        <v/>
      </c>
      <c r="G306" s="95">
        <f t="shared" ca="1" si="67"/>
        <v>0</v>
      </c>
      <c r="H306" s="87">
        <f>Feuil1!AZ311</f>
        <v>0</v>
      </c>
      <c r="I306" s="88" t="str">
        <f ca="1">IF(F306&gt;(NOW()-1),"",Feuil1!D311)</f>
        <v/>
      </c>
      <c r="J306" s="95">
        <f t="shared" ca="1" si="68"/>
        <v>0</v>
      </c>
      <c r="K306" s="87">
        <f>Feuil1!BL311</f>
        <v>0</v>
      </c>
      <c r="L306" s="88" t="str">
        <f ca="1">IF(I306&gt;(NOW()-1),"",Feuil1!E311)</f>
        <v/>
      </c>
      <c r="M306" s="95">
        <f t="shared" ca="1" si="69"/>
        <v>0</v>
      </c>
      <c r="N306" s="87">
        <f>Feuil1!BM311</f>
        <v>0</v>
      </c>
      <c r="O306" s="88" t="str">
        <f ca="1">IF(L306&gt;(NOW()-1),"",Feuil1!F311)</f>
        <v/>
      </c>
      <c r="P306" s="95">
        <f t="shared" ca="1" si="70"/>
        <v>0</v>
      </c>
      <c r="Q306" s="87">
        <f>Feuil1!BE311</f>
        <v>0</v>
      </c>
      <c r="R306" s="88">
        <f>Feuil1!BG311</f>
        <v>0</v>
      </c>
      <c r="S306" s="88" t="str">
        <f ca="1">IF(O306&gt;(NOW()-1),"",Feuil1!G311)</f>
        <v/>
      </c>
      <c r="T306" s="96">
        <f t="shared" ca="1" si="71"/>
        <v>0</v>
      </c>
      <c r="U306" s="87">
        <f>Feuil1!BC311</f>
        <v>0</v>
      </c>
      <c r="V306" s="88" t="str">
        <f ca="1">IF(S306&gt;(NOW()-1),"",Feuil1!H311)</f>
        <v/>
      </c>
      <c r="W306" s="95">
        <f t="shared" ca="1" si="72"/>
        <v>0</v>
      </c>
      <c r="X306" s="87">
        <f>Feuil1!BK311</f>
        <v>0</v>
      </c>
      <c r="Y306" s="88" t="str">
        <f ca="1">IF(V306&gt;(NOW()-1),"",Feuil1!I311)</f>
        <v/>
      </c>
      <c r="Z306" s="95">
        <f t="shared" ca="1" si="73"/>
        <v>0</v>
      </c>
      <c r="AA306" s="87">
        <f>Feuil1!BJ311</f>
        <v>0</v>
      </c>
      <c r="AB306" s="88" t="str">
        <f ca="1">IF(Y306&gt;(NOW()-1),"",Feuil1!J311)</f>
        <v/>
      </c>
      <c r="AC306" s="95">
        <f t="shared" ca="1" si="74"/>
        <v>0</v>
      </c>
      <c r="AD306" s="87">
        <f>Feuil1!BI311</f>
        <v>0</v>
      </c>
      <c r="AE306" s="88" t="str">
        <f ca="1">IF(AB306&gt;(NOW()-1),"",Feuil1!K311)</f>
        <v/>
      </c>
      <c r="AF306" s="95">
        <f t="shared" ca="1" si="75"/>
        <v>0</v>
      </c>
      <c r="AG306" s="91" t="str">
        <f t="shared" ca="1" si="80"/>
        <v/>
      </c>
      <c r="AH306" s="85" t="str">
        <f>IF(Feuil1!L311=0,"",Feuil1!L311)</f>
        <v/>
      </c>
      <c r="AI306" s="97" t="str">
        <f t="shared" si="78"/>
        <v/>
      </c>
      <c r="AJ306" s="87" t="str">
        <f ca="1">IF(A306&gt;(NOW()-1),"",Feuil1!M311)</f>
        <v/>
      </c>
      <c r="AK306" s="88" t="str">
        <f ca="1">IF(C306&gt;(NOW()-1),"",Feuil1!N311)</f>
        <v/>
      </c>
      <c r="AL306" s="88" t="str">
        <f ca="1">IF(F306&gt;(NOW()-1),"",Feuil1!O311)</f>
        <v/>
      </c>
      <c r="AM306" s="88" t="str">
        <f ca="1">IF(I306&gt;(NOW()-1),"",Feuil1!P311)</f>
        <v/>
      </c>
      <c r="AN306" s="89" t="str">
        <f ca="1">IF(L306&gt;(NOW()-1),"",Feuil1!Q311)</f>
        <v/>
      </c>
      <c r="AO306" s="90" t="str">
        <f t="shared" si="77"/>
        <v/>
      </c>
      <c r="AP306" s="91" t="str">
        <f t="shared" si="79"/>
        <v/>
      </c>
      <c r="AQ306" s="92" t="str">
        <f ca="1">IF(C306="","",Feuil1!S311)</f>
        <v/>
      </c>
      <c r="AR306" s="92" t="str">
        <f ca="1">IF(F306="","",Feuil1!T311)</f>
        <v/>
      </c>
      <c r="AS306" s="93">
        <v>14650</v>
      </c>
      <c r="AT306" s="88">
        <f>+AVERAGE($AS$5:AS306)</f>
        <v>15154.12236134106</v>
      </c>
    </row>
    <row r="307" spans="1:46" s="6" customFormat="1" ht="12.75">
      <c r="A307" s="94">
        <f>IF(Feuil1!A312="","",Feuil1!A312)</f>
        <v>45229</v>
      </c>
      <c r="B307" s="87">
        <f>Feuil1!BA312</f>
        <v>0</v>
      </c>
      <c r="C307" s="88" t="str">
        <f ca="1">IF(A307&gt;(NOW()-1),"",Feuil1!B312)</f>
        <v/>
      </c>
      <c r="D307" s="95">
        <f t="shared" ca="1" si="66"/>
        <v>0</v>
      </c>
      <c r="E307" s="87">
        <f>Feuil1!BB312</f>
        <v>0</v>
      </c>
      <c r="F307" s="88" t="str">
        <f ca="1">IF(C307&gt;(NOW()-1),"",Feuil1!C312)</f>
        <v/>
      </c>
      <c r="G307" s="95">
        <f t="shared" ca="1" si="67"/>
        <v>0</v>
      </c>
      <c r="H307" s="87">
        <f>Feuil1!AZ312</f>
        <v>0</v>
      </c>
      <c r="I307" s="88" t="str">
        <f ca="1">IF(F307&gt;(NOW()-1),"",Feuil1!D312)</f>
        <v/>
      </c>
      <c r="J307" s="95">
        <f t="shared" ca="1" si="68"/>
        <v>0</v>
      </c>
      <c r="K307" s="87">
        <f>Feuil1!BL312</f>
        <v>0</v>
      </c>
      <c r="L307" s="88" t="str">
        <f ca="1">IF(I307&gt;(NOW()-1),"",Feuil1!E312)</f>
        <v/>
      </c>
      <c r="M307" s="95">
        <f t="shared" ca="1" si="69"/>
        <v>0</v>
      </c>
      <c r="N307" s="87">
        <f>Feuil1!BM312</f>
        <v>0</v>
      </c>
      <c r="O307" s="88" t="str">
        <f ca="1">IF(L307&gt;(NOW()-1),"",Feuil1!F312)</f>
        <v/>
      </c>
      <c r="P307" s="95">
        <f t="shared" ca="1" si="70"/>
        <v>0</v>
      </c>
      <c r="Q307" s="87">
        <f>Feuil1!BE312</f>
        <v>0</v>
      </c>
      <c r="R307" s="88">
        <f>Feuil1!BG312</f>
        <v>0</v>
      </c>
      <c r="S307" s="88" t="str">
        <f ca="1">IF(O307&gt;(NOW()-1),"",Feuil1!G312)</f>
        <v/>
      </c>
      <c r="T307" s="96">
        <f t="shared" ca="1" si="71"/>
        <v>0</v>
      </c>
      <c r="U307" s="87">
        <f>Feuil1!BC312</f>
        <v>0</v>
      </c>
      <c r="V307" s="88" t="str">
        <f ca="1">IF(S307&gt;(NOW()-1),"",Feuil1!H312)</f>
        <v/>
      </c>
      <c r="W307" s="95">
        <f t="shared" ca="1" si="72"/>
        <v>0</v>
      </c>
      <c r="X307" s="87">
        <f>Feuil1!BK312</f>
        <v>0</v>
      </c>
      <c r="Y307" s="88" t="str">
        <f ca="1">IF(V307&gt;(NOW()-1),"",Feuil1!I312)</f>
        <v/>
      </c>
      <c r="Z307" s="95">
        <f t="shared" ca="1" si="73"/>
        <v>0</v>
      </c>
      <c r="AA307" s="87">
        <f>Feuil1!BJ312</f>
        <v>0</v>
      </c>
      <c r="AB307" s="88" t="str">
        <f ca="1">IF(Y307&gt;(NOW()-1),"",Feuil1!J312)</f>
        <v/>
      </c>
      <c r="AC307" s="95">
        <f t="shared" ca="1" si="74"/>
        <v>0</v>
      </c>
      <c r="AD307" s="87">
        <f>Feuil1!BI312</f>
        <v>0</v>
      </c>
      <c r="AE307" s="88" t="str">
        <f ca="1">IF(AB307&gt;(NOW()-1),"",Feuil1!K312)</f>
        <v/>
      </c>
      <c r="AF307" s="95">
        <f t="shared" ca="1" si="75"/>
        <v>0</v>
      </c>
      <c r="AG307" s="91" t="str">
        <f t="shared" ca="1" si="80"/>
        <v/>
      </c>
      <c r="AH307" s="85" t="str">
        <f>IF(Feuil1!L312=0,"",Feuil1!L312)</f>
        <v/>
      </c>
      <c r="AI307" s="97" t="str">
        <f t="shared" si="78"/>
        <v/>
      </c>
      <c r="AJ307" s="87" t="str">
        <f ca="1">IF(A307&gt;(NOW()-1),"",Feuil1!M312)</f>
        <v/>
      </c>
      <c r="AK307" s="88" t="str">
        <f ca="1">IF(C307&gt;(NOW()-1),"",Feuil1!N312)</f>
        <v/>
      </c>
      <c r="AL307" s="88" t="str">
        <f ca="1">IF(F307&gt;(NOW()-1),"",Feuil1!O312)</f>
        <v/>
      </c>
      <c r="AM307" s="88" t="str">
        <f ca="1">IF(I307&gt;(NOW()-1),"",Feuil1!P312)</f>
        <v/>
      </c>
      <c r="AN307" s="89" t="str">
        <f ca="1">IF(L307&gt;(NOW()-1),"",Feuil1!Q312)</f>
        <v/>
      </c>
      <c r="AO307" s="90" t="str">
        <f t="shared" si="77"/>
        <v/>
      </c>
      <c r="AP307" s="91" t="str">
        <f t="shared" si="79"/>
        <v/>
      </c>
      <c r="AQ307" s="92" t="str">
        <f ca="1">IF(C307="","",Feuil1!S312)</f>
        <v/>
      </c>
      <c r="AR307" s="92" t="str">
        <f ca="1">IF(F307="","",Feuil1!T312)</f>
        <v/>
      </c>
      <c r="AS307" s="93">
        <v>13890</v>
      </c>
      <c r="AT307" s="88">
        <f>+AVERAGE($AS$5:AS307)</f>
        <v>15149.950340346535</v>
      </c>
    </row>
    <row r="308" spans="1:46" s="6" customFormat="1" ht="12.75">
      <c r="A308" s="94">
        <f>IF(Feuil1!A313="","",Feuil1!A313)</f>
        <v>45230</v>
      </c>
      <c r="B308" s="87">
        <f>Feuil1!BA313</f>
        <v>0</v>
      </c>
      <c r="C308" s="88" t="str">
        <f ca="1">IF(A308&gt;(NOW()-1),"",Feuil1!B313)</f>
        <v/>
      </c>
      <c r="D308" s="95">
        <f t="shared" ca="1" si="66"/>
        <v>0</v>
      </c>
      <c r="E308" s="87">
        <f>Feuil1!BB313</f>
        <v>0</v>
      </c>
      <c r="F308" s="88" t="str">
        <f ca="1">IF(C308&gt;(NOW()-1),"",Feuil1!C313)</f>
        <v/>
      </c>
      <c r="G308" s="95">
        <f t="shared" ca="1" si="67"/>
        <v>0</v>
      </c>
      <c r="H308" s="87">
        <f>Feuil1!AZ313</f>
        <v>0</v>
      </c>
      <c r="I308" s="88" t="str">
        <f ca="1">IF(F308&gt;(NOW()-1),"",Feuil1!D313)</f>
        <v/>
      </c>
      <c r="J308" s="95">
        <f t="shared" ca="1" si="68"/>
        <v>0</v>
      </c>
      <c r="K308" s="87">
        <f>Feuil1!BL313</f>
        <v>0</v>
      </c>
      <c r="L308" s="88" t="str">
        <f ca="1">IF(I308&gt;(NOW()-1),"",Feuil1!E313)</f>
        <v/>
      </c>
      <c r="M308" s="95">
        <f t="shared" ca="1" si="69"/>
        <v>0</v>
      </c>
      <c r="N308" s="87">
        <f>Feuil1!BM313</f>
        <v>0</v>
      </c>
      <c r="O308" s="88" t="str">
        <f ca="1">IF(L308&gt;(NOW()-1),"",Feuil1!F313)</f>
        <v/>
      </c>
      <c r="P308" s="95">
        <f t="shared" ca="1" si="70"/>
        <v>0</v>
      </c>
      <c r="Q308" s="87">
        <f>Feuil1!BE313</f>
        <v>0</v>
      </c>
      <c r="R308" s="88">
        <f>Feuil1!BG313</f>
        <v>0</v>
      </c>
      <c r="S308" s="88" t="str">
        <f ca="1">IF(O308&gt;(NOW()-1),"",Feuil1!G313)</f>
        <v/>
      </c>
      <c r="T308" s="96">
        <f t="shared" ca="1" si="71"/>
        <v>0</v>
      </c>
      <c r="U308" s="87">
        <f>Feuil1!BC313</f>
        <v>0</v>
      </c>
      <c r="V308" s="88" t="str">
        <f ca="1">IF(S308&gt;(NOW()-1),"",Feuil1!H313)</f>
        <v/>
      </c>
      <c r="W308" s="95">
        <f t="shared" ca="1" si="72"/>
        <v>0</v>
      </c>
      <c r="X308" s="87">
        <f>Feuil1!BK313</f>
        <v>0</v>
      </c>
      <c r="Y308" s="88" t="str">
        <f ca="1">IF(V308&gt;(NOW()-1),"",Feuil1!I313)</f>
        <v/>
      </c>
      <c r="Z308" s="95">
        <f t="shared" ca="1" si="73"/>
        <v>0</v>
      </c>
      <c r="AA308" s="87">
        <f>Feuil1!BJ313</f>
        <v>0</v>
      </c>
      <c r="AB308" s="88" t="str">
        <f ca="1">IF(Y308&gt;(NOW()-1),"",Feuil1!J313)</f>
        <v/>
      </c>
      <c r="AC308" s="95">
        <f t="shared" ca="1" si="74"/>
        <v>0</v>
      </c>
      <c r="AD308" s="87">
        <f>Feuil1!BI313</f>
        <v>0</v>
      </c>
      <c r="AE308" s="88" t="str">
        <f ca="1">IF(AB308&gt;(NOW()-1),"",Feuil1!K313)</f>
        <v/>
      </c>
      <c r="AF308" s="95">
        <f t="shared" ca="1" si="75"/>
        <v>0</v>
      </c>
      <c r="AG308" s="91" t="str">
        <f t="shared" ca="1" si="80"/>
        <v/>
      </c>
      <c r="AH308" s="85" t="str">
        <f>IF(Feuil1!L313=0,"",Feuil1!L313)</f>
        <v/>
      </c>
      <c r="AI308" s="97" t="str">
        <f t="shared" si="78"/>
        <v/>
      </c>
      <c r="AJ308" s="87" t="str">
        <f ca="1">IF(A308&gt;(NOW()-1),"",Feuil1!M313)</f>
        <v/>
      </c>
      <c r="AK308" s="88" t="str">
        <f ca="1">IF(C308&gt;(NOW()-1),"",Feuil1!N313)</f>
        <v/>
      </c>
      <c r="AL308" s="88" t="str">
        <f ca="1">IF(F308&gt;(NOW()-1),"",Feuil1!O313)</f>
        <v/>
      </c>
      <c r="AM308" s="88" t="str">
        <f ca="1">IF(I308&gt;(NOW()-1),"",Feuil1!P313)</f>
        <v/>
      </c>
      <c r="AN308" s="89" t="str">
        <f ca="1">IF(L308&gt;(NOW()-1),"",Feuil1!Q313)</f>
        <v/>
      </c>
      <c r="AO308" s="90" t="str">
        <f t="shared" si="77"/>
        <v/>
      </c>
      <c r="AP308" s="91" t="str">
        <f t="shared" si="79"/>
        <v/>
      </c>
      <c r="AQ308" s="92" t="str">
        <f ca="1">IF(C308="","",Feuil1!S313)</f>
        <v/>
      </c>
      <c r="AR308" s="92" t="str">
        <f ca="1">IF(F308="","",Feuil1!T313)</f>
        <v/>
      </c>
      <c r="AS308" s="93">
        <v>14750</v>
      </c>
      <c r="AT308" s="88">
        <f>+AVERAGE($AS$5:AS308)</f>
        <v>15148.634714226973</v>
      </c>
    </row>
    <row r="309" spans="1:46" s="6" customFormat="1" ht="12.75">
      <c r="A309" s="94">
        <f>IF(Feuil1!A314="","",Feuil1!A314)</f>
        <v>45231</v>
      </c>
      <c r="B309" s="87">
        <f>Feuil1!BA314</f>
        <v>0</v>
      </c>
      <c r="C309" s="88" t="str">
        <f ca="1">IF(A309&gt;(NOW()-1),"",Feuil1!B314)</f>
        <v/>
      </c>
      <c r="D309" s="95">
        <f t="shared" ca="1" si="66"/>
        <v>0</v>
      </c>
      <c r="E309" s="87">
        <f>Feuil1!BB314</f>
        <v>0</v>
      </c>
      <c r="F309" s="88" t="str">
        <f ca="1">IF(C309&gt;(NOW()-1),"",Feuil1!C314)</f>
        <v/>
      </c>
      <c r="G309" s="95">
        <f t="shared" ca="1" si="67"/>
        <v>0</v>
      </c>
      <c r="H309" s="87">
        <f>Feuil1!AZ314</f>
        <v>0</v>
      </c>
      <c r="I309" s="88" t="str">
        <f ca="1">IF(F309&gt;(NOW()-1),"",Feuil1!D314)</f>
        <v/>
      </c>
      <c r="J309" s="95">
        <f t="shared" ca="1" si="68"/>
        <v>0</v>
      </c>
      <c r="K309" s="87">
        <f>Feuil1!BL314</f>
        <v>0</v>
      </c>
      <c r="L309" s="88" t="str">
        <f ca="1">IF(I309&gt;(NOW()-1),"",Feuil1!E314)</f>
        <v/>
      </c>
      <c r="M309" s="95">
        <f t="shared" ca="1" si="69"/>
        <v>0</v>
      </c>
      <c r="N309" s="87">
        <f>Feuil1!BM314</f>
        <v>0</v>
      </c>
      <c r="O309" s="88" t="str">
        <f ca="1">IF(L309&gt;(NOW()-1),"",Feuil1!F314)</f>
        <v/>
      </c>
      <c r="P309" s="95">
        <f t="shared" ca="1" si="70"/>
        <v>0</v>
      </c>
      <c r="Q309" s="87">
        <f>Feuil1!BE314</f>
        <v>0</v>
      </c>
      <c r="R309" s="88">
        <f>Feuil1!BG314</f>
        <v>0</v>
      </c>
      <c r="S309" s="88" t="str">
        <f ca="1">IF(O309&gt;(NOW()-1),"",Feuil1!G314)</f>
        <v/>
      </c>
      <c r="T309" s="96">
        <f t="shared" ca="1" si="71"/>
        <v>0</v>
      </c>
      <c r="U309" s="87">
        <f>Feuil1!BC314</f>
        <v>0</v>
      </c>
      <c r="V309" s="88" t="str">
        <f ca="1">IF(S309&gt;(NOW()-1),"",Feuil1!H314)</f>
        <v/>
      </c>
      <c r="W309" s="95">
        <f t="shared" ca="1" si="72"/>
        <v>0</v>
      </c>
      <c r="X309" s="87">
        <f>Feuil1!BK314</f>
        <v>0</v>
      </c>
      <c r="Y309" s="88" t="str">
        <f ca="1">IF(V309&gt;(NOW()-1),"",Feuil1!I314)</f>
        <v/>
      </c>
      <c r="Z309" s="95">
        <f t="shared" ca="1" si="73"/>
        <v>0</v>
      </c>
      <c r="AA309" s="87">
        <f>Feuil1!BJ314</f>
        <v>0</v>
      </c>
      <c r="AB309" s="88" t="str">
        <f ca="1">IF(Y309&gt;(NOW()-1),"",Feuil1!J314)</f>
        <v/>
      </c>
      <c r="AC309" s="95">
        <f t="shared" ca="1" si="74"/>
        <v>0</v>
      </c>
      <c r="AD309" s="87">
        <f>Feuil1!BI314</f>
        <v>0</v>
      </c>
      <c r="AE309" s="88" t="str">
        <f ca="1">IF(AB309&gt;(NOW()-1),"",Feuil1!K314)</f>
        <v/>
      </c>
      <c r="AF309" s="95">
        <f t="shared" ca="1" si="75"/>
        <v>0</v>
      </c>
      <c r="AG309" s="91" t="str">
        <f t="shared" ca="1" si="80"/>
        <v/>
      </c>
      <c r="AH309" s="85" t="str">
        <f>IF(Feuil1!L314=0,"",Feuil1!L314)</f>
        <v/>
      </c>
      <c r="AI309" s="97" t="str">
        <f t="shared" si="78"/>
        <v/>
      </c>
      <c r="AJ309" s="87" t="str">
        <f ca="1">IF(A309&gt;(NOW()-1),"",Feuil1!M314)</f>
        <v/>
      </c>
      <c r="AK309" s="88" t="str">
        <f ca="1">IF(C309&gt;(NOW()-1),"",Feuil1!N314)</f>
        <v/>
      </c>
      <c r="AL309" s="88" t="str">
        <f ca="1">IF(F309&gt;(NOW()-1),"",Feuil1!O314)</f>
        <v/>
      </c>
      <c r="AM309" s="88" t="str">
        <f ca="1">IF(I309&gt;(NOW()-1),"",Feuil1!P314)</f>
        <v/>
      </c>
      <c r="AN309" s="89" t="str">
        <f ca="1">IF(L309&gt;(NOW()-1),"",Feuil1!Q314)</f>
        <v/>
      </c>
      <c r="AO309" s="90" t="str">
        <f t="shared" si="77"/>
        <v/>
      </c>
      <c r="AP309" s="91" t="str">
        <f t="shared" si="79"/>
        <v/>
      </c>
      <c r="AQ309" s="92" t="str">
        <f ca="1">IF(C309="","",Feuil1!S314)</f>
        <v/>
      </c>
      <c r="AR309" s="92" t="str">
        <f ca="1">IF(F309="","",Feuil1!T314)</f>
        <v/>
      </c>
      <c r="AS309" s="93">
        <v>13800</v>
      </c>
      <c r="AT309" s="88">
        <f>+AVERAGE($AS$5:AS309)</f>
        <v>15144.212961065574</v>
      </c>
    </row>
    <row r="310" spans="1:46" s="6" customFormat="1" ht="12.75">
      <c r="A310" s="94">
        <f>IF(Feuil1!A315="","",Feuil1!A315)</f>
        <v>45232</v>
      </c>
      <c r="B310" s="87">
        <f>Feuil1!BA315</f>
        <v>0</v>
      </c>
      <c r="C310" s="88" t="str">
        <f ca="1">IF(A310&gt;(NOW()-1),"",Feuil1!B315)</f>
        <v/>
      </c>
      <c r="D310" s="95">
        <f t="shared" ca="1" si="66"/>
        <v>0</v>
      </c>
      <c r="E310" s="87">
        <f>Feuil1!BB315</f>
        <v>0</v>
      </c>
      <c r="F310" s="88" t="str">
        <f ca="1">IF(C310&gt;(NOW()-1),"",Feuil1!C315)</f>
        <v/>
      </c>
      <c r="G310" s="95">
        <f t="shared" ca="1" si="67"/>
        <v>0</v>
      </c>
      <c r="H310" s="87">
        <f>Feuil1!AZ315</f>
        <v>0</v>
      </c>
      <c r="I310" s="88" t="str">
        <f ca="1">IF(F310&gt;(NOW()-1),"",Feuil1!D315)</f>
        <v/>
      </c>
      <c r="J310" s="95">
        <f t="shared" ca="1" si="68"/>
        <v>0</v>
      </c>
      <c r="K310" s="87">
        <f>Feuil1!BL315</f>
        <v>0</v>
      </c>
      <c r="L310" s="88" t="str">
        <f ca="1">IF(I310&gt;(NOW()-1),"",Feuil1!E315)</f>
        <v/>
      </c>
      <c r="M310" s="95">
        <f t="shared" ca="1" si="69"/>
        <v>0</v>
      </c>
      <c r="N310" s="87">
        <f>Feuil1!BM315</f>
        <v>0</v>
      </c>
      <c r="O310" s="88" t="str">
        <f ca="1">IF(L310&gt;(NOW()-1),"",Feuil1!F315)</f>
        <v/>
      </c>
      <c r="P310" s="95">
        <f t="shared" ca="1" si="70"/>
        <v>0</v>
      </c>
      <c r="Q310" s="87">
        <f>Feuil1!BE315</f>
        <v>0</v>
      </c>
      <c r="R310" s="88">
        <f>Feuil1!BG315</f>
        <v>0</v>
      </c>
      <c r="S310" s="88" t="str">
        <f ca="1">IF(O310&gt;(NOW()-1),"",Feuil1!G315)</f>
        <v/>
      </c>
      <c r="T310" s="96">
        <f t="shared" ca="1" si="71"/>
        <v>0</v>
      </c>
      <c r="U310" s="87">
        <f>Feuil1!BC315</f>
        <v>0</v>
      </c>
      <c r="V310" s="88" t="str">
        <f ca="1">IF(S310&gt;(NOW()-1),"",Feuil1!H315)</f>
        <v/>
      </c>
      <c r="W310" s="95">
        <f t="shared" ca="1" si="72"/>
        <v>0</v>
      </c>
      <c r="X310" s="87">
        <f>Feuil1!BK315</f>
        <v>0</v>
      </c>
      <c r="Y310" s="88" t="str">
        <f ca="1">IF(V310&gt;(NOW()-1),"",Feuil1!I315)</f>
        <v/>
      </c>
      <c r="Z310" s="95">
        <f t="shared" ca="1" si="73"/>
        <v>0</v>
      </c>
      <c r="AA310" s="87">
        <f>Feuil1!BJ315</f>
        <v>0</v>
      </c>
      <c r="AB310" s="88" t="str">
        <f ca="1">IF(Y310&gt;(NOW()-1),"",Feuil1!J315)</f>
        <v/>
      </c>
      <c r="AC310" s="95">
        <f t="shared" ca="1" si="74"/>
        <v>0</v>
      </c>
      <c r="AD310" s="87">
        <f>Feuil1!BI315</f>
        <v>0</v>
      </c>
      <c r="AE310" s="88" t="str">
        <f ca="1">IF(AB310&gt;(NOW()-1),"",Feuil1!K315)</f>
        <v/>
      </c>
      <c r="AF310" s="95">
        <f t="shared" ca="1" si="75"/>
        <v>0</v>
      </c>
      <c r="AG310" s="91" t="str">
        <f t="shared" ca="1" si="80"/>
        <v/>
      </c>
      <c r="AH310" s="85" t="str">
        <f>IF(Feuil1!L315=0,"",Feuil1!L315)</f>
        <v/>
      </c>
      <c r="AI310" s="97" t="str">
        <f t="shared" si="78"/>
        <v/>
      </c>
      <c r="AJ310" s="87" t="str">
        <f ca="1">IF(A310&gt;(NOW()-1),"",Feuil1!M315)</f>
        <v/>
      </c>
      <c r="AK310" s="88" t="str">
        <f ca="1">IF(C310&gt;(NOW()-1),"",Feuil1!N315)</f>
        <v/>
      </c>
      <c r="AL310" s="88" t="str">
        <f ca="1">IF(F310&gt;(NOW()-1),"",Feuil1!O315)</f>
        <v/>
      </c>
      <c r="AM310" s="88" t="str">
        <f ca="1">IF(I310&gt;(NOW()-1),"",Feuil1!P315)</f>
        <v/>
      </c>
      <c r="AN310" s="89" t="str">
        <f ca="1">IF(L310&gt;(NOW()-1),"",Feuil1!Q315)</f>
        <v/>
      </c>
      <c r="AO310" s="90" t="str">
        <f t="shared" si="77"/>
        <v/>
      </c>
      <c r="AP310" s="91" t="str">
        <f t="shared" si="79"/>
        <v/>
      </c>
      <c r="AQ310" s="92" t="str">
        <f ca="1">IF(C310="","",Feuil1!S315)</f>
        <v/>
      </c>
      <c r="AR310" s="92" t="str">
        <f ca="1">IF(F310="","",Feuil1!T315)</f>
        <v/>
      </c>
      <c r="AS310" s="93">
        <v>14600</v>
      </c>
      <c r="AT310" s="88">
        <f>+AVERAGE($AS$5:AS310)</f>
        <v>15142.434487336601</v>
      </c>
    </row>
    <row r="311" spans="1:46" s="6" customFormat="1" ht="12.75">
      <c r="A311" s="94">
        <f>IF(Feuil1!A316="","",Feuil1!A316)</f>
        <v>45233</v>
      </c>
      <c r="B311" s="87">
        <f>Feuil1!BA316</f>
        <v>0</v>
      </c>
      <c r="C311" s="88" t="str">
        <f ca="1">IF(A311&gt;(NOW()-1),"",Feuil1!B316)</f>
        <v/>
      </c>
      <c r="D311" s="95">
        <f t="shared" ca="1" si="66"/>
        <v>0</v>
      </c>
      <c r="E311" s="87">
        <f>Feuil1!BB316</f>
        <v>0</v>
      </c>
      <c r="F311" s="88" t="str">
        <f ca="1">IF(C311&gt;(NOW()-1),"",Feuil1!C316)</f>
        <v/>
      </c>
      <c r="G311" s="95">
        <f t="shared" ca="1" si="67"/>
        <v>0</v>
      </c>
      <c r="H311" s="87">
        <f>Feuil1!AZ316</f>
        <v>0</v>
      </c>
      <c r="I311" s="88" t="str">
        <f ca="1">IF(F311&gt;(NOW()-1),"",Feuil1!D316)</f>
        <v/>
      </c>
      <c r="J311" s="95">
        <f t="shared" ca="1" si="68"/>
        <v>0</v>
      </c>
      <c r="K311" s="87">
        <f>Feuil1!BL316</f>
        <v>0</v>
      </c>
      <c r="L311" s="88" t="str">
        <f ca="1">IF(I311&gt;(NOW()-1),"",Feuil1!E316)</f>
        <v/>
      </c>
      <c r="M311" s="95">
        <f t="shared" ca="1" si="69"/>
        <v>0</v>
      </c>
      <c r="N311" s="87">
        <f>Feuil1!BM316</f>
        <v>0</v>
      </c>
      <c r="O311" s="88" t="str">
        <f ca="1">IF(L311&gt;(NOW()-1),"",Feuil1!F316)</f>
        <v/>
      </c>
      <c r="P311" s="95">
        <f t="shared" ca="1" si="70"/>
        <v>0</v>
      </c>
      <c r="Q311" s="87">
        <f>Feuil1!BE316</f>
        <v>0</v>
      </c>
      <c r="R311" s="88">
        <f>Feuil1!BG316</f>
        <v>0</v>
      </c>
      <c r="S311" s="88" t="str">
        <f ca="1">IF(O311&gt;(NOW()-1),"",Feuil1!G316)</f>
        <v/>
      </c>
      <c r="T311" s="96">
        <f t="shared" ca="1" si="71"/>
        <v>0</v>
      </c>
      <c r="U311" s="87">
        <f>Feuil1!BC316</f>
        <v>0</v>
      </c>
      <c r="V311" s="88" t="str">
        <f ca="1">IF(S311&gt;(NOW()-1),"",Feuil1!H316)</f>
        <v/>
      </c>
      <c r="W311" s="95">
        <f t="shared" ca="1" si="72"/>
        <v>0</v>
      </c>
      <c r="X311" s="87">
        <f>Feuil1!BK316</f>
        <v>0</v>
      </c>
      <c r="Y311" s="88" t="str">
        <f ca="1">IF(V311&gt;(NOW()-1),"",Feuil1!I316)</f>
        <v/>
      </c>
      <c r="Z311" s="95">
        <f t="shared" ca="1" si="73"/>
        <v>0</v>
      </c>
      <c r="AA311" s="87">
        <f>Feuil1!BJ316</f>
        <v>0</v>
      </c>
      <c r="AB311" s="88" t="str">
        <f ca="1">IF(Y311&gt;(NOW()-1),"",Feuil1!J316)</f>
        <v/>
      </c>
      <c r="AC311" s="95">
        <f t="shared" ca="1" si="74"/>
        <v>0</v>
      </c>
      <c r="AD311" s="87">
        <f>Feuil1!BI316</f>
        <v>0</v>
      </c>
      <c r="AE311" s="88" t="str">
        <f ca="1">IF(AB311&gt;(NOW()-1),"",Feuil1!K316)</f>
        <v/>
      </c>
      <c r="AF311" s="95">
        <f t="shared" ca="1" si="75"/>
        <v>0</v>
      </c>
      <c r="AG311" s="91" t="str">
        <f t="shared" ca="1" si="80"/>
        <v/>
      </c>
      <c r="AH311" s="85" t="str">
        <f>IF(Feuil1!L316=0,"",Feuil1!L316)</f>
        <v/>
      </c>
      <c r="AI311" s="97" t="str">
        <f t="shared" si="78"/>
        <v/>
      </c>
      <c r="AJ311" s="87" t="str">
        <f ca="1">IF(A311&gt;(NOW()-1),"",Feuil1!M316)</f>
        <v/>
      </c>
      <c r="AK311" s="88" t="str">
        <f ca="1">IF(C311&gt;(NOW()-1),"",Feuil1!N316)</f>
        <v/>
      </c>
      <c r="AL311" s="88" t="str">
        <f ca="1">IF(F311&gt;(NOW()-1),"",Feuil1!O316)</f>
        <v/>
      </c>
      <c r="AM311" s="88" t="str">
        <f ca="1">IF(I311&gt;(NOW()-1),"",Feuil1!P316)</f>
        <v/>
      </c>
      <c r="AN311" s="89" t="str">
        <f ca="1">IF(L311&gt;(NOW()-1),"",Feuil1!Q316)</f>
        <v/>
      </c>
      <c r="AO311" s="90" t="str">
        <f t="shared" si="77"/>
        <v/>
      </c>
      <c r="AP311" s="91" t="str">
        <f t="shared" si="79"/>
        <v/>
      </c>
      <c r="AQ311" s="92" t="str">
        <f ca="1">IF(C311="","",Feuil1!S316)</f>
        <v/>
      </c>
      <c r="AR311" s="92" t="str">
        <f ca="1">IF(F311="","",Feuil1!T316)</f>
        <v/>
      </c>
      <c r="AS311" s="93">
        <v>14800</v>
      </c>
      <c r="AT311" s="88">
        <f>+AVERAGE($AS$5:AS311)</f>
        <v>15141.319065553746</v>
      </c>
    </row>
    <row r="312" spans="1:46" s="6" customFormat="1" ht="12.75">
      <c r="A312" s="94">
        <f>IF(Feuil1!A317="","",Feuil1!A317)</f>
        <v>45234</v>
      </c>
      <c r="B312" s="87">
        <f>Feuil1!BA317</f>
        <v>0</v>
      </c>
      <c r="C312" s="88" t="str">
        <f ca="1">IF(A312&gt;(NOW()-1),"",Feuil1!B317)</f>
        <v/>
      </c>
      <c r="D312" s="95">
        <f t="shared" ca="1" si="66"/>
        <v>0</v>
      </c>
      <c r="E312" s="87">
        <f>Feuil1!BB317</f>
        <v>0</v>
      </c>
      <c r="F312" s="88" t="str">
        <f ca="1">IF(C312&gt;(NOW()-1),"",Feuil1!C317)</f>
        <v/>
      </c>
      <c r="G312" s="95">
        <f t="shared" ca="1" si="67"/>
        <v>0</v>
      </c>
      <c r="H312" s="87">
        <f>Feuil1!AZ317</f>
        <v>0</v>
      </c>
      <c r="I312" s="88" t="str">
        <f ca="1">IF(F312&gt;(NOW()-1),"",Feuil1!D317)</f>
        <v/>
      </c>
      <c r="J312" s="95">
        <f t="shared" ca="1" si="68"/>
        <v>0</v>
      </c>
      <c r="K312" s="87">
        <f>Feuil1!BL317</f>
        <v>0</v>
      </c>
      <c r="L312" s="88" t="str">
        <f ca="1">IF(I312&gt;(NOW()-1),"",Feuil1!E317)</f>
        <v/>
      </c>
      <c r="M312" s="95">
        <f t="shared" ca="1" si="69"/>
        <v>0</v>
      </c>
      <c r="N312" s="87">
        <f>Feuil1!BM317</f>
        <v>0</v>
      </c>
      <c r="O312" s="88" t="str">
        <f ca="1">IF(L312&gt;(NOW()-1),"",Feuil1!F317)</f>
        <v/>
      </c>
      <c r="P312" s="95">
        <f t="shared" ca="1" si="70"/>
        <v>0</v>
      </c>
      <c r="Q312" s="87">
        <f>Feuil1!BE317</f>
        <v>0</v>
      </c>
      <c r="R312" s="88">
        <f>Feuil1!BG317</f>
        <v>0</v>
      </c>
      <c r="S312" s="88" t="str">
        <f ca="1">IF(O312&gt;(NOW()-1),"",Feuil1!G317)</f>
        <v/>
      </c>
      <c r="T312" s="96">
        <f t="shared" ca="1" si="71"/>
        <v>0</v>
      </c>
      <c r="U312" s="87">
        <f>Feuil1!BC317</f>
        <v>0</v>
      </c>
      <c r="V312" s="88" t="str">
        <f ca="1">IF(S312&gt;(NOW()-1),"",Feuil1!H317)</f>
        <v/>
      </c>
      <c r="W312" s="95">
        <f t="shared" ca="1" si="72"/>
        <v>0</v>
      </c>
      <c r="X312" s="87">
        <f>Feuil1!BK317</f>
        <v>0</v>
      </c>
      <c r="Y312" s="88" t="str">
        <f ca="1">IF(V312&gt;(NOW()-1),"",Feuil1!I317)</f>
        <v/>
      </c>
      <c r="Z312" s="95">
        <f t="shared" ca="1" si="73"/>
        <v>0</v>
      </c>
      <c r="AA312" s="87">
        <f>Feuil1!BJ317</f>
        <v>0</v>
      </c>
      <c r="AB312" s="88" t="str">
        <f ca="1">IF(Y312&gt;(NOW()-1),"",Feuil1!J317)</f>
        <v/>
      </c>
      <c r="AC312" s="95">
        <f t="shared" ca="1" si="74"/>
        <v>0</v>
      </c>
      <c r="AD312" s="87">
        <f>Feuil1!BI317</f>
        <v>0</v>
      </c>
      <c r="AE312" s="88" t="str">
        <f ca="1">IF(AB312&gt;(NOW()-1),"",Feuil1!K317)</f>
        <v/>
      </c>
      <c r="AF312" s="95">
        <f t="shared" ca="1" si="75"/>
        <v>0</v>
      </c>
      <c r="AG312" s="91" t="str">
        <f t="shared" ca="1" si="80"/>
        <v/>
      </c>
      <c r="AH312" s="85" t="str">
        <f>IF(Feuil1!L317=0,"",Feuil1!L317)</f>
        <v/>
      </c>
      <c r="AI312" s="97" t="str">
        <f t="shared" si="78"/>
        <v/>
      </c>
      <c r="AJ312" s="87" t="str">
        <f ca="1">IF(A312&gt;(NOW()-1),"",Feuil1!M317)</f>
        <v/>
      </c>
      <c r="AK312" s="88" t="str">
        <f ca="1">IF(C312&gt;(NOW()-1),"",Feuil1!N317)</f>
        <v/>
      </c>
      <c r="AL312" s="88" t="str">
        <f ca="1">IF(F312&gt;(NOW()-1),"",Feuil1!O317)</f>
        <v/>
      </c>
      <c r="AM312" s="88" t="str">
        <f ca="1">IF(I312&gt;(NOW()-1),"",Feuil1!P317)</f>
        <v/>
      </c>
      <c r="AN312" s="89" t="str">
        <f ca="1">IF(L312&gt;(NOW()-1),"",Feuil1!Q317)</f>
        <v/>
      </c>
      <c r="AO312" s="90" t="str">
        <f t="shared" si="77"/>
        <v/>
      </c>
      <c r="AP312" s="91" t="str">
        <f t="shared" si="79"/>
        <v/>
      </c>
      <c r="AQ312" s="92" t="str">
        <f ca="1">IF(C312="","",Feuil1!S317)</f>
        <v/>
      </c>
      <c r="AR312" s="92" t="str">
        <f ca="1">IF(F312="","",Feuil1!T317)</f>
        <v/>
      </c>
      <c r="AS312" s="93">
        <v>14520</v>
      </c>
      <c r="AT312" s="88">
        <f>+AVERAGE($AS$5:AS312)</f>
        <v>15139.30179586039</v>
      </c>
    </row>
    <row r="313" spans="1:46" s="6" customFormat="1" ht="12.75">
      <c r="A313" s="94">
        <f>IF(Feuil1!A318="","",Feuil1!A318)</f>
        <v>45235</v>
      </c>
      <c r="B313" s="87">
        <f>Feuil1!BA318</f>
        <v>0</v>
      </c>
      <c r="C313" s="88" t="str">
        <f ca="1">IF(A313&gt;(NOW()-1),"",Feuil1!B318)</f>
        <v/>
      </c>
      <c r="D313" s="95">
        <f t="shared" ca="1" si="66"/>
        <v>0</v>
      </c>
      <c r="E313" s="87">
        <f>Feuil1!BB318</f>
        <v>0</v>
      </c>
      <c r="F313" s="88" t="str">
        <f ca="1">IF(C313&gt;(NOW()-1),"",Feuil1!C318)</f>
        <v/>
      </c>
      <c r="G313" s="95">
        <f t="shared" ca="1" si="67"/>
        <v>0</v>
      </c>
      <c r="H313" s="87">
        <f>Feuil1!AZ318</f>
        <v>0</v>
      </c>
      <c r="I313" s="88" t="str">
        <f ca="1">IF(F313&gt;(NOW()-1),"",Feuil1!D318)</f>
        <v/>
      </c>
      <c r="J313" s="95">
        <f t="shared" ca="1" si="68"/>
        <v>0</v>
      </c>
      <c r="K313" s="87">
        <f>Feuil1!BL318</f>
        <v>0</v>
      </c>
      <c r="L313" s="88" t="str">
        <f ca="1">IF(I313&gt;(NOW()-1),"",Feuil1!E318)</f>
        <v/>
      </c>
      <c r="M313" s="95">
        <f t="shared" ca="1" si="69"/>
        <v>0</v>
      </c>
      <c r="N313" s="87">
        <f>Feuil1!BM318</f>
        <v>0</v>
      </c>
      <c r="O313" s="88" t="str">
        <f ca="1">IF(L313&gt;(NOW()-1),"",Feuil1!F318)</f>
        <v/>
      </c>
      <c r="P313" s="95">
        <f t="shared" ca="1" si="70"/>
        <v>0</v>
      </c>
      <c r="Q313" s="87">
        <f>Feuil1!BE318</f>
        <v>0</v>
      </c>
      <c r="R313" s="88">
        <f>Feuil1!BG318</f>
        <v>0</v>
      </c>
      <c r="S313" s="88" t="str">
        <f ca="1">IF(O313&gt;(NOW()-1),"",Feuil1!G318)</f>
        <v/>
      </c>
      <c r="T313" s="96">
        <f t="shared" ca="1" si="71"/>
        <v>0</v>
      </c>
      <c r="U313" s="87">
        <f>Feuil1!BC318</f>
        <v>0</v>
      </c>
      <c r="V313" s="88" t="str">
        <f ca="1">IF(S313&gt;(NOW()-1),"",Feuil1!H318)</f>
        <v/>
      </c>
      <c r="W313" s="95">
        <f t="shared" ca="1" si="72"/>
        <v>0</v>
      </c>
      <c r="X313" s="87">
        <f>Feuil1!BK318</f>
        <v>0</v>
      </c>
      <c r="Y313" s="88" t="str">
        <f ca="1">IF(V313&gt;(NOW()-1),"",Feuil1!I318)</f>
        <v/>
      </c>
      <c r="Z313" s="95">
        <f t="shared" ca="1" si="73"/>
        <v>0</v>
      </c>
      <c r="AA313" s="87">
        <f>Feuil1!BJ318</f>
        <v>0</v>
      </c>
      <c r="AB313" s="88" t="str">
        <f ca="1">IF(Y313&gt;(NOW()-1),"",Feuil1!J318)</f>
        <v/>
      </c>
      <c r="AC313" s="95">
        <f t="shared" ca="1" si="74"/>
        <v>0</v>
      </c>
      <c r="AD313" s="87">
        <f>Feuil1!BI318</f>
        <v>0</v>
      </c>
      <c r="AE313" s="88" t="str">
        <f ca="1">IF(AB313&gt;(NOW()-1),"",Feuil1!K318)</f>
        <v/>
      </c>
      <c r="AF313" s="95">
        <f t="shared" ca="1" si="75"/>
        <v>0</v>
      </c>
      <c r="AG313" s="91" t="str">
        <f t="shared" ca="1" si="80"/>
        <v/>
      </c>
      <c r="AH313" s="85" t="str">
        <f>IF(Feuil1!L318=0,"",Feuil1!L318)</f>
        <v/>
      </c>
      <c r="AI313" s="97" t="str">
        <f t="shared" si="78"/>
        <v/>
      </c>
      <c r="AJ313" s="87" t="str">
        <f ca="1">IF(A313&gt;(NOW()-1),"",Feuil1!M318)</f>
        <v/>
      </c>
      <c r="AK313" s="88" t="str">
        <f ca="1">IF(C313&gt;(NOW()-1),"",Feuil1!N318)</f>
        <v/>
      </c>
      <c r="AL313" s="88" t="str">
        <f ca="1">IF(F313&gt;(NOW()-1),"",Feuil1!O318)</f>
        <v/>
      </c>
      <c r="AM313" s="88" t="str">
        <f ca="1">IF(I313&gt;(NOW()-1),"",Feuil1!P318)</f>
        <v/>
      </c>
      <c r="AN313" s="89" t="str">
        <f ca="1">IF(L313&gt;(NOW()-1),"",Feuil1!Q318)</f>
        <v/>
      </c>
      <c r="AO313" s="90" t="str">
        <f t="shared" si="77"/>
        <v/>
      </c>
      <c r="AP313" s="91" t="str">
        <f t="shared" si="79"/>
        <v/>
      </c>
      <c r="AQ313" s="92" t="str">
        <f ca="1">IF(C313="","",Feuil1!S318)</f>
        <v/>
      </c>
      <c r="AR313" s="92" t="str">
        <f ca="1">IF(F313="","",Feuil1!T318)</f>
        <v/>
      </c>
      <c r="AS313" s="93">
        <v>14880</v>
      </c>
      <c r="AT313" s="88">
        <f>+AVERAGE($AS$5:AS313)</f>
        <v>15138.462631472492</v>
      </c>
    </row>
    <row r="314" spans="1:46" s="6" customFormat="1" ht="12.75">
      <c r="A314" s="94">
        <f>IF(Feuil1!A319="","",Feuil1!A319)</f>
        <v>45236</v>
      </c>
      <c r="B314" s="87">
        <f>Feuil1!BA319</f>
        <v>0</v>
      </c>
      <c r="C314" s="88" t="str">
        <f ca="1">IF(A314&gt;(NOW()-1),"",Feuil1!B319)</f>
        <v/>
      </c>
      <c r="D314" s="95">
        <f t="shared" ca="1" si="66"/>
        <v>0</v>
      </c>
      <c r="E314" s="87">
        <f>Feuil1!BB319</f>
        <v>0</v>
      </c>
      <c r="F314" s="88" t="str">
        <f ca="1">IF(C314&gt;(NOW()-1),"",Feuil1!C319)</f>
        <v/>
      </c>
      <c r="G314" s="95">
        <f t="shared" ca="1" si="67"/>
        <v>0</v>
      </c>
      <c r="H314" s="87">
        <f>Feuil1!AZ319</f>
        <v>0</v>
      </c>
      <c r="I314" s="88" t="str">
        <f ca="1">IF(F314&gt;(NOW()-1),"",Feuil1!D319)</f>
        <v/>
      </c>
      <c r="J314" s="95">
        <f t="shared" ca="1" si="68"/>
        <v>0</v>
      </c>
      <c r="K314" s="87">
        <f>Feuil1!BL319</f>
        <v>0</v>
      </c>
      <c r="L314" s="88" t="str">
        <f ca="1">IF(I314&gt;(NOW()-1),"",Feuil1!E319)</f>
        <v/>
      </c>
      <c r="M314" s="95">
        <f t="shared" ca="1" si="69"/>
        <v>0</v>
      </c>
      <c r="N314" s="87">
        <f>Feuil1!BM319</f>
        <v>0</v>
      </c>
      <c r="O314" s="88" t="str">
        <f ca="1">IF(L314&gt;(NOW()-1),"",Feuil1!F319)</f>
        <v/>
      </c>
      <c r="P314" s="95">
        <f t="shared" ca="1" si="70"/>
        <v>0</v>
      </c>
      <c r="Q314" s="87">
        <f>Feuil1!BE319</f>
        <v>0</v>
      </c>
      <c r="R314" s="88">
        <f>Feuil1!BG319</f>
        <v>0</v>
      </c>
      <c r="S314" s="88" t="str">
        <f ca="1">IF(O314&gt;(NOW()-1),"",Feuil1!G319)</f>
        <v/>
      </c>
      <c r="T314" s="96">
        <f t="shared" ca="1" si="71"/>
        <v>0</v>
      </c>
      <c r="U314" s="87">
        <f>Feuil1!BC319</f>
        <v>0</v>
      </c>
      <c r="V314" s="88" t="str">
        <f ca="1">IF(S314&gt;(NOW()-1),"",Feuil1!H319)</f>
        <v/>
      </c>
      <c r="W314" s="95">
        <f t="shared" ca="1" si="72"/>
        <v>0</v>
      </c>
      <c r="X314" s="87">
        <f>Feuil1!BK319</f>
        <v>0</v>
      </c>
      <c r="Y314" s="88" t="str">
        <f ca="1">IF(V314&gt;(NOW()-1),"",Feuil1!I319)</f>
        <v/>
      </c>
      <c r="Z314" s="95">
        <f t="shared" ca="1" si="73"/>
        <v>0</v>
      </c>
      <c r="AA314" s="87">
        <f>Feuil1!BJ319</f>
        <v>0</v>
      </c>
      <c r="AB314" s="88" t="str">
        <f ca="1">IF(Y314&gt;(NOW()-1),"",Feuil1!J319)</f>
        <v/>
      </c>
      <c r="AC314" s="95">
        <f t="shared" ca="1" si="74"/>
        <v>0</v>
      </c>
      <c r="AD314" s="87">
        <f>Feuil1!BI319</f>
        <v>0</v>
      </c>
      <c r="AE314" s="88" t="str">
        <f ca="1">IF(AB314&gt;(NOW()-1),"",Feuil1!K319)</f>
        <v/>
      </c>
      <c r="AF314" s="95">
        <f t="shared" ca="1" si="75"/>
        <v>0</v>
      </c>
      <c r="AG314" s="91" t="str">
        <f t="shared" ca="1" si="80"/>
        <v/>
      </c>
      <c r="AH314" s="85" t="str">
        <f>IF(Feuil1!L319=0,"",Feuil1!L319)</f>
        <v/>
      </c>
      <c r="AI314" s="97" t="str">
        <f t="shared" si="78"/>
        <v/>
      </c>
      <c r="AJ314" s="87" t="str">
        <f ca="1">IF(A314&gt;(NOW()-1),"",Feuil1!M319)</f>
        <v/>
      </c>
      <c r="AK314" s="88" t="str">
        <f ca="1">IF(C314&gt;(NOW()-1),"",Feuil1!N319)</f>
        <v/>
      </c>
      <c r="AL314" s="88" t="str">
        <f ca="1">IF(F314&gt;(NOW()-1),"",Feuil1!O319)</f>
        <v/>
      </c>
      <c r="AM314" s="88" t="str">
        <f ca="1">IF(I314&gt;(NOW()-1),"",Feuil1!P319)</f>
        <v/>
      </c>
      <c r="AN314" s="89" t="str">
        <f ca="1">IF(L314&gt;(NOW()-1),"",Feuil1!Q319)</f>
        <v/>
      </c>
      <c r="AO314" s="90" t="str">
        <f t="shared" si="77"/>
        <v/>
      </c>
      <c r="AP314" s="91" t="str">
        <f t="shared" si="79"/>
        <v/>
      </c>
      <c r="AQ314" s="92" t="str">
        <f ca="1">IF(C314="","",Feuil1!S319)</f>
        <v/>
      </c>
      <c r="AR314" s="92" t="str">
        <f ca="1">IF(F314="","",Feuil1!T319)</f>
        <v/>
      </c>
      <c r="AS314" s="93">
        <v>14720</v>
      </c>
      <c r="AT314" s="88">
        <f>+AVERAGE($AS$5:AS314)</f>
        <v>15137.11275201613</v>
      </c>
    </row>
    <row r="315" spans="1:46" s="6" customFormat="1" ht="12.75">
      <c r="A315" s="94">
        <f>IF(Feuil1!A320="","",Feuil1!A320)</f>
        <v>45237</v>
      </c>
      <c r="B315" s="87">
        <f>Feuil1!BA320</f>
        <v>0</v>
      </c>
      <c r="C315" s="88" t="str">
        <f ca="1">IF(A315&gt;(NOW()-1),"",Feuil1!B320)</f>
        <v/>
      </c>
      <c r="D315" s="95">
        <f t="shared" ca="1" si="66"/>
        <v>0</v>
      </c>
      <c r="E315" s="87">
        <f>Feuil1!BB320</f>
        <v>0</v>
      </c>
      <c r="F315" s="88" t="str">
        <f ca="1">IF(C315&gt;(NOW()-1),"",Feuil1!C320)</f>
        <v/>
      </c>
      <c r="G315" s="95">
        <f t="shared" ca="1" si="67"/>
        <v>0</v>
      </c>
      <c r="H315" s="87">
        <f>Feuil1!AZ320</f>
        <v>0</v>
      </c>
      <c r="I315" s="88" t="str">
        <f ca="1">IF(F315&gt;(NOW()-1),"",Feuil1!D320)</f>
        <v/>
      </c>
      <c r="J315" s="95">
        <f t="shared" ca="1" si="68"/>
        <v>0</v>
      </c>
      <c r="K315" s="87">
        <f>Feuil1!BL320</f>
        <v>0</v>
      </c>
      <c r="L315" s="88" t="str">
        <f ca="1">IF(I315&gt;(NOW()-1),"",Feuil1!E320)</f>
        <v/>
      </c>
      <c r="M315" s="95">
        <f t="shared" ca="1" si="69"/>
        <v>0</v>
      </c>
      <c r="N315" s="87">
        <f>Feuil1!BM320</f>
        <v>0</v>
      </c>
      <c r="O315" s="88" t="str">
        <f ca="1">IF(L315&gt;(NOW()-1),"",Feuil1!F320)</f>
        <v/>
      </c>
      <c r="P315" s="95">
        <f t="shared" ca="1" si="70"/>
        <v>0</v>
      </c>
      <c r="Q315" s="87">
        <f>Feuil1!BE320</f>
        <v>0</v>
      </c>
      <c r="R315" s="88">
        <f>Feuil1!BG320</f>
        <v>0</v>
      </c>
      <c r="S315" s="88" t="str">
        <f ca="1">IF(O315&gt;(NOW()-1),"",Feuil1!G320)</f>
        <v/>
      </c>
      <c r="T315" s="96">
        <f t="shared" ca="1" si="71"/>
        <v>0</v>
      </c>
      <c r="U315" s="87">
        <f>Feuil1!BC320</f>
        <v>0</v>
      </c>
      <c r="V315" s="88" t="str">
        <f ca="1">IF(S315&gt;(NOW()-1),"",Feuil1!H320)</f>
        <v/>
      </c>
      <c r="W315" s="95">
        <f t="shared" ca="1" si="72"/>
        <v>0</v>
      </c>
      <c r="X315" s="87">
        <f>Feuil1!BK320</f>
        <v>0</v>
      </c>
      <c r="Y315" s="88" t="str">
        <f ca="1">IF(V315&gt;(NOW()-1),"",Feuil1!I320)</f>
        <v/>
      </c>
      <c r="Z315" s="95">
        <f t="shared" ca="1" si="73"/>
        <v>0</v>
      </c>
      <c r="AA315" s="87">
        <f>Feuil1!BJ320</f>
        <v>0</v>
      </c>
      <c r="AB315" s="88" t="str">
        <f ca="1">IF(Y315&gt;(NOW()-1),"",Feuil1!J320)</f>
        <v/>
      </c>
      <c r="AC315" s="95">
        <f t="shared" ca="1" si="74"/>
        <v>0</v>
      </c>
      <c r="AD315" s="87">
        <f>Feuil1!BI320</f>
        <v>0</v>
      </c>
      <c r="AE315" s="88" t="str">
        <f ca="1">IF(AB315&gt;(NOW()-1),"",Feuil1!K320)</f>
        <v/>
      </c>
      <c r="AF315" s="95">
        <f t="shared" ca="1" si="75"/>
        <v>0</v>
      </c>
      <c r="AG315" s="91" t="str">
        <f t="shared" ca="1" si="80"/>
        <v/>
      </c>
      <c r="AH315" s="85" t="str">
        <f>IF(Feuil1!L320=0,"",Feuil1!L320)</f>
        <v/>
      </c>
      <c r="AI315" s="97" t="str">
        <f t="shared" si="78"/>
        <v/>
      </c>
      <c r="AJ315" s="87" t="str">
        <f ca="1">IF(A315&gt;(NOW()-1),"",Feuil1!M320)</f>
        <v/>
      </c>
      <c r="AK315" s="88" t="str">
        <f ca="1">IF(C315&gt;(NOW()-1),"",Feuil1!N320)</f>
        <v/>
      </c>
      <c r="AL315" s="88" t="str">
        <f ca="1">IF(F315&gt;(NOW()-1),"",Feuil1!O320)</f>
        <v/>
      </c>
      <c r="AM315" s="88" t="str">
        <f ca="1">IF(I315&gt;(NOW()-1),"",Feuil1!P320)</f>
        <v/>
      </c>
      <c r="AN315" s="89" t="str">
        <f ca="1">IF(L315&gt;(NOW()-1),"",Feuil1!Q320)</f>
        <v/>
      </c>
      <c r="AO315" s="90" t="str">
        <f t="shared" si="77"/>
        <v/>
      </c>
      <c r="AP315" s="91" t="str">
        <f t="shared" si="79"/>
        <v/>
      </c>
      <c r="AQ315" s="92" t="str">
        <f ca="1">IF(C315="","",Feuil1!S320)</f>
        <v/>
      </c>
      <c r="AR315" s="92" t="str">
        <f ca="1">IF(F315="","",Feuil1!T320)</f>
        <v/>
      </c>
      <c r="AS315" s="93">
        <v>15630</v>
      </c>
      <c r="AT315" s="88">
        <f>+AVERAGE($AS$5:AS315)</f>
        <v>15138.697598472669</v>
      </c>
    </row>
    <row r="316" spans="1:46" s="6" customFormat="1" ht="12.75">
      <c r="A316" s="94">
        <f>IF(Feuil1!A321="","",Feuil1!A321)</f>
        <v>45238</v>
      </c>
      <c r="B316" s="87">
        <f>Feuil1!BA321</f>
        <v>0</v>
      </c>
      <c r="C316" s="88" t="str">
        <f ca="1">IF(A316&gt;(NOW()-1),"",Feuil1!B321)</f>
        <v/>
      </c>
      <c r="D316" s="95">
        <f t="shared" ca="1" si="66"/>
        <v>0</v>
      </c>
      <c r="E316" s="87">
        <f>Feuil1!BB321</f>
        <v>0</v>
      </c>
      <c r="F316" s="88" t="str">
        <f ca="1">IF(C316&gt;(NOW()-1),"",Feuil1!C321)</f>
        <v/>
      </c>
      <c r="G316" s="95">
        <f t="shared" ca="1" si="67"/>
        <v>0</v>
      </c>
      <c r="H316" s="87">
        <f>Feuil1!AZ321</f>
        <v>0</v>
      </c>
      <c r="I316" s="88" t="str">
        <f ca="1">IF(F316&gt;(NOW()-1),"",Feuil1!D321)</f>
        <v/>
      </c>
      <c r="J316" s="95">
        <f t="shared" ca="1" si="68"/>
        <v>0</v>
      </c>
      <c r="K316" s="87">
        <f>Feuil1!BL321</f>
        <v>0</v>
      </c>
      <c r="L316" s="88" t="str">
        <f ca="1">IF(I316&gt;(NOW()-1),"",Feuil1!E321)</f>
        <v/>
      </c>
      <c r="M316" s="95">
        <f t="shared" ca="1" si="69"/>
        <v>0</v>
      </c>
      <c r="N316" s="87">
        <f>Feuil1!BM321</f>
        <v>0</v>
      </c>
      <c r="O316" s="88" t="str">
        <f ca="1">IF(L316&gt;(NOW()-1),"",Feuil1!F321)</f>
        <v/>
      </c>
      <c r="P316" s="95">
        <f t="shared" ca="1" si="70"/>
        <v>0</v>
      </c>
      <c r="Q316" s="87">
        <f>Feuil1!BE321</f>
        <v>0</v>
      </c>
      <c r="R316" s="88">
        <f>Feuil1!BG321</f>
        <v>0</v>
      </c>
      <c r="S316" s="88" t="str">
        <f ca="1">IF(O316&gt;(NOW()-1),"",Feuil1!G321)</f>
        <v/>
      </c>
      <c r="T316" s="96">
        <f t="shared" ca="1" si="71"/>
        <v>0</v>
      </c>
      <c r="U316" s="87">
        <f>Feuil1!BC321</f>
        <v>0</v>
      </c>
      <c r="V316" s="88" t="str">
        <f ca="1">IF(S316&gt;(NOW()-1),"",Feuil1!H321)</f>
        <v/>
      </c>
      <c r="W316" s="95">
        <f t="shared" ca="1" si="72"/>
        <v>0</v>
      </c>
      <c r="X316" s="87">
        <f>Feuil1!BK321</f>
        <v>0</v>
      </c>
      <c r="Y316" s="88" t="str">
        <f ca="1">IF(V316&gt;(NOW()-1),"",Feuil1!I321)</f>
        <v/>
      </c>
      <c r="Z316" s="95">
        <f t="shared" ca="1" si="73"/>
        <v>0</v>
      </c>
      <c r="AA316" s="87">
        <f>Feuil1!BJ321</f>
        <v>0</v>
      </c>
      <c r="AB316" s="88" t="str">
        <f ca="1">IF(Y316&gt;(NOW()-1),"",Feuil1!J321)</f>
        <v/>
      </c>
      <c r="AC316" s="95">
        <f t="shared" ca="1" si="74"/>
        <v>0</v>
      </c>
      <c r="AD316" s="87">
        <f>Feuil1!BI321</f>
        <v>0</v>
      </c>
      <c r="AE316" s="88" t="str">
        <f ca="1">IF(AB316&gt;(NOW()-1),"",Feuil1!K321)</f>
        <v/>
      </c>
      <c r="AF316" s="95">
        <f t="shared" ca="1" si="75"/>
        <v>0</v>
      </c>
      <c r="AG316" s="91" t="str">
        <f t="shared" ca="1" si="80"/>
        <v/>
      </c>
      <c r="AH316" s="85" t="str">
        <f>IF(Feuil1!L321=0,"",Feuil1!L321)</f>
        <v/>
      </c>
      <c r="AI316" s="97" t="str">
        <f t="shared" si="78"/>
        <v/>
      </c>
      <c r="AJ316" s="87" t="str">
        <f ca="1">IF(A316&gt;(NOW()-1),"",Feuil1!M321)</f>
        <v/>
      </c>
      <c r="AK316" s="88" t="str">
        <f ca="1">IF(C316&gt;(NOW()-1),"",Feuil1!N321)</f>
        <v/>
      </c>
      <c r="AL316" s="88" t="str">
        <f ca="1">IF(F316&gt;(NOW()-1),"",Feuil1!O321)</f>
        <v/>
      </c>
      <c r="AM316" s="88" t="str">
        <f ca="1">IF(I316&gt;(NOW()-1),"",Feuil1!P321)</f>
        <v/>
      </c>
      <c r="AN316" s="89" t="str">
        <f ca="1">IF(L316&gt;(NOW()-1),"",Feuil1!Q321)</f>
        <v/>
      </c>
      <c r="AO316" s="90" t="str">
        <f t="shared" si="77"/>
        <v/>
      </c>
      <c r="AP316" s="91" t="str">
        <f t="shared" si="79"/>
        <v/>
      </c>
      <c r="AQ316" s="92" t="str">
        <f ca="1">IF(C316="","",Feuil1!S321)</f>
        <v/>
      </c>
      <c r="AR316" s="92" t="str">
        <f ca="1">IF(F316="","",Feuil1!T321)</f>
        <v/>
      </c>
      <c r="AS316" s="93">
        <v>17770</v>
      </c>
      <c r="AT316" s="88">
        <f>+AVERAGE($AS$5:AS316)</f>
        <v>15147.131260016025</v>
      </c>
    </row>
    <row r="317" spans="1:46" s="6" customFormat="1" ht="12.75">
      <c r="A317" s="94">
        <f>IF(Feuil1!A322="","",Feuil1!A322)</f>
        <v>45239</v>
      </c>
      <c r="B317" s="87">
        <f>Feuil1!BA322</f>
        <v>0</v>
      </c>
      <c r="C317" s="88" t="str">
        <f ca="1">IF(A317&gt;(NOW()-1),"",Feuil1!B322)</f>
        <v/>
      </c>
      <c r="D317" s="95">
        <f t="shared" ca="1" si="66"/>
        <v>0</v>
      </c>
      <c r="E317" s="87">
        <f>Feuil1!BB322</f>
        <v>0</v>
      </c>
      <c r="F317" s="88" t="str">
        <f ca="1">IF(C317&gt;(NOW()-1),"",Feuil1!C322)</f>
        <v/>
      </c>
      <c r="G317" s="95">
        <f t="shared" ca="1" si="67"/>
        <v>0</v>
      </c>
      <c r="H317" s="87">
        <f>Feuil1!AZ322</f>
        <v>0</v>
      </c>
      <c r="I317" s="88" t="str">
        <f ca="1">IF(F317&gt;(NOW()-1),"",Feuil1!D322)</f>
        <v/>
      </c>
      <c r="J317" s="95">
        <f t="shared" ca="1" si="68"/>
        <v>0</v>
      </c>
      <c r="K317" s="87">
        <f>Feuil1!BL322</f>
        <v>0</v>
      </c>
      <c r="L317" s="88" t="str">
        <f ca="1">IF(I317&gt;(NOW()-1),"",Feuil1!E322)</f>
        <v/>
      </c>
      <c r="M317" s="95">
        <f t="shared" ca="1" si="69"/>
        <v>0</v>
      </c>
      <c r="N317" s="87">
        <f>Feuil1!BM322</f>
        <v>0</v>
      </c>
      <c r="O317" s="88" t="str">
        <f ca="1">IF(L317&gt;(NOW()-1),"",Feuil1!F322)</f>
        <v/>
      </c>
      <c r="P317" s="95">
        <f t="shared" ca="1" si="70"/>
        <v>0</v>
      </c>
      <c r="Q317" s="87">
        <f>Feuil1!BE322</f>
        <v>0</v>
      </c>
      <c r="R317" s="88">
        <f>Feuil1!BG322</f>
        <v>0</v>
      </c>
      <c r="S317" s="88" t="str">
        <f ca="1">IF(O317&gt;(NOW()-1),"",Feuil1!G322)</f>
        <v/>
      </c>
      <c r="T317" s="96">
        <f t="shared" ca="1" si="71"/>
        <v>0</v>
      </c>
      <c r="U317" s="87">
        <f>Feuil1!BC322</f>
        <v>0</v>
      </c>
      <c r="V317" s="88" t="str">
        <f ca="1">IF(S317&gt;(NOW()-1),"",Feuil1!H322)</f>
        <v/>
      </c>
      <c r="W317" s="95">
        <f t="shared" ca="1" si="72"/>
        <v>0</v>
      </c>
      <c r="X317" s="87">
        <f>Feuil1!BK322</f>
        <v>0</v>
      </c>
      <c r="Y317" s="88" t="str">
        <f ca="1">IF(V317&gt;(NOW()-1),"",Feuil1!I322)</f>
        <v/>
      </c>
      <c r="Z317" s="95">
        <f t="shared" ca="1" si="73"/>
        <v>0</v>
      </c>
      <c r="AA317" s="87">
        <f>Feuil1!BJ322</f>
        <v>0</v>
      </c>
      <c r="AB317" s="88" t="str">
        <f ca="1">IF(Y317&gt;(NOW()-1),"",Feuil1!J322)</f>
        <v/>
      </c>
      <c r="AC317" s="95">
        <f t="shared" ca="1" si="74"/>
        <v>0</v>
      </c>
      <c r="AD317" s="87">
        <f>Feuil1!BI322</f>
        <v>0</v>
      </c>
      <c r="AE317" s="88" t="str">
        <f ca="1">IF(AB317&gt;(NOW()-1),"",Feuil1!K322)</f>
        <v/>
      </c>
      <c r="AF317" s="95">
        <f t="shared" ca="1" si="75"/>
        <v>0</v>
      </c>
      <c r="AG317" s="91" t="str">
        <f t="shared" ca="1" si="80"/>
        <v/>
      </c>
      <c r="AH317" s="85" t="str">
        <f>IF(Feuil1!L322=0,"",Feuil1!L322)</f>
        <v/>
      </c>
      <c r="AI317" s="97" t="str">
        <f t="shared" si="78"/>
        <v/>
      </c>
      <c r="AJ317" s="87" t="str">
        <f ca="1">IF(A317&gt;(NOW()-1),"",Feuil1!M322)</f>
        <v/>
      </c>
      <c r="AK317" s="88" t="str">
        <f ca="1">IF(C317&gt;(NOW()-1),"",Feuil1!N322)</f>
        <v/>
      </c>
      <c r="AL317" s="88" t="str">
        <f ca="1">IF(F317&gt;(NOW()-1),"",Feuil1!O322)</f>
        <v/>
      </c>
      <c r="AM317" s="88" t="str">
        <f ca="1">IF(I317&gt;(NOW()-1),"",Feuil1!P322)</f>
        <v/>
      </c>
      <c r="AN317" s="89" t="str">
        <f ca="1">IF(L317&gt;(NOW()-1),"",Feuil1!Q322)</f>
        <v/>
      </c>
      <c r="AO317" s="90" t="str">
        <f t="shared" si="77"/>
        <v/>
      </c>
      <c r="AP317" s="91" t="str">
        <f t="shared" si="79"/>
        <v/>
      </c>
      <c r="AQ317" s="92" t="str">
        <f ca="1">IF(C317="","",Feuil1!S322)</f>
        <v/>
      </c>
      <c r="AR317" s="92" t="str">
        <f ca="1">IF(F317="","",Feuil1!T322)</f>
        <v/>
      </c>
      <c r="AS317" s="93">
        <v>16400</v>
      </c>
      <c r="AT317" s="88">
        <f>+AVERAGE($AS$5:AS317)</f>
        <v>15151.134035543131</v>
      </c>
    </row>
    <row r="318" spans="1:46" s="6" customFormat="1" ht="12.75">
      <c r="A318" s="94">
        <f>IF(Feuil1!A323="","",Feuil1!A323)</f>
        <v>45240</v>
      </c>
      <c r="B318" s="87">
        <f>Feuil1!BA323</f>
        <v>0</v>
      </c>
      <c r="C318" s="88" t="str">
        <f ca="1">IF(A318&gt;(NOW()-1),"",Feuil1!B323)</f>
        <v/>
      </c>
      <c r="D318" s="95">
        <f t="shared" ca="1" si="66"/>
        <v>0</v>
      </c>
      <c r="E318" s="87">
        <f>Feuil1!BB323</f>
        <v>0</v>
      </c>
      <c r="F318" s="88" t="str">
        <f ca="1">IF(C318&gt;(NOW()-1),"",Feuil1!C323)</f>
        <v/>
      </c>
      <c r="G318" s="95">
        <f t="shared" ca="1" si="67"/>
        <v>0</v>
      </c>
      <c r="H318" s="87">
        <f>Feuil1!AZ323</f>
        <v>0</v>
      </c>
      <c r="I318" s="88" t="str">
        <f ca="1">IF(F318&gt;(NOW()-1),"",Feuil1!D323)</f>
        <v/>
      </c>
      <c r="J318" s="95">
        <f t="shared" ca="1" si="68"/>
        <v>0</v>
      </c>
      <c r="K318" s="87">
        <f>Feuil1!BL323</f>
        <v>0</v>
      </c>
      <c r="L318" s="88" t="str">
        <f ca="1">IF(I318&gt;(NOW()-1),"",Feuil1!E323)</f>
        <v/>
      </c>
      <c r="M318" s="95">
        <f t="shared" ca="1" si="69"/>
        <v>0</v>
      </c>
      <c r="N318" s="87">
        <f>Feuil1!BM323</f>
        <v>0</v>
      </c>
      <c r="O318" s="88" t="str">
        <f ca="1">IF(L318&gt;(NOW()-1),"",Feuil1!F323)</f>
        <v/>
      </c>
      <c r="P318" s="95">
        <f t="shared" ca="1" si="70"/>
        <v>0</v>
      </c>
      <c r="Q318" s="87">
        <f>Feuil1!BE323</f>
        <v>0</v>
      </c>
      <c r="R318" s="88">
        <f>Feuil1!BG323</f>
        <v>0</v>
      </c>
      <c r="S318" s="88" t="str">
        <f ca="1">IF(O318&gt;(NOW()-1),"",Feuil1!G323)</f>
        <v/>
      </c>
      <c r="T318" s="96">
        <f t="shared" ca="1" si="71"/>
        <v>0</v>
      </c>
      <c r="U318" s="87">
        <f>Feuil1!BC323</f>
        <v>0</v>
      </c>
      <c r="V318" s="88" t="str">
        <f ca="1">IF(S318&gt;(NOW()-1),"",Feuil1!H323)</f>
        <v/>
      </c>
      <c r="W318" s="95">
        <f t="shared" ca="1" si="72"/>
        <v>0</v>
      </c>
      <c r="X318" s="87">
        <f>Feuil1!BK323</f>
        <v>0</v>
      </c>
      <c r="Y318" s="88" t="str">
        <f ca="1">IF(V318&gt;(NOW()-1),"",Feuil1!I323)</f>
        <v/>
      </c>
      <c r="Z318" s="95">
        <f t="shared" ca="1" si="73"/>
        <v>0</v>
      </c>
      <c r="AA318" s="87">
        <f>Feuil1!BJ323</f>
        <v>0</v>
      </c>
      <c r="AB318" s="88" t="str">
        <f ca="1">IF(Y318&gt;(NOW()-1),"",Feuil1!J323)</f>
        <v/>
      </c>
      <c r="AC318" s="95">
        <f t="shared" ca="1" si="74"/>
        <v>0</v>
      </c>
      <c r="AD318" s="87">
        <f>Feuil1!BI323</f>
        <v>0</v>
      </c>
      <c r="AE318" s="88" t="str">
        <f ca="1">IF(AB318&gt;(NOW()-1),"",Feuil1!K323)</f>
        <v/>
      </c>
      <c r="AF318" s="95">
        <f t="shared" ca="1" si="75"/>
        <v>0</v>
      </c>
      <c r="AG318" s="91" t="str">
        <f t="shared" ca="1" si="80"/>
        <v/>
      </c>
      <c r="AH318" s="85" t="str">
        <f>IF(Feuil1!L323=0,"",Feuil1!L323)</f>
        <v/>
      </c>
      <c r="AI318" s="97" t="str">
        <f t="shared" si="78"/>
        <v/>
      </c>
      <c r="AJ318" s="87" t="str">
        <f ca="1">IF(A318&gt;(NOW()-1),"",Feuil1!M323)</f>
        <v/>
      </c>
      <c r="AK318" s="88" t="str">
        <f ca="1">IF(C318&gt;(NOW()-1),"",Feuil1!N323)</f>
        <v/>
      </c>
      <c r="AL318" s="88" t="str">
        <f ca="1">IF(F318&gt;(NOW()-1),"",Feuil1!O323)</f>
        <v/>
      </c>
      <c r="AM318" s="88" t="str">
        <f ca="1">IF(I318&gt;(NOW()-1),"",Feuil1!P323)</f>
        <v/>
      </c>
      <c r="AN318" s="89" t="str">
        <f ca="1">IF(L318&gt;(NOW()-1),"",Feuil1!Q323)</f>
        <v/>
      </c>
      <c r="AO318" s="90" t="str">
        <f t="shared" si="77"/>
        <v/>
      </c>
      <c r="AP318" s="91" t="str">
        <f t="shared" si="79"/>
        <v/>
      </c>
      <c r="AQ318" s="92" t="str">
        <f ca="1">IF(C318="","",Feuil1!S323)</f>
        <v/>
      </c>
      <c r="AR318" s="92" t="str">
        <f ca="1">IF(F318="","",Feuil1!T323)</f>
        <v/>
      </c>
      <c r="AS318" s="93">
        <v>15020</v>
      </c>
      <c r="AT318" s="88">
        <f>+AVERAGE($AS$5:AS318)</f>
        <v>15150.716411226114</v>
      </c>
    </row>
    <row r="319" spans="1:46" s="6" customFormat="1" ht="12.75">
      <c r="A319" s="94">
        <f>IF(Feuil1!A324="","",Feuil1!A324)</f>
        <v>45241</v>
      </c>
      <c r="B319" s="87">
        <f>Feuil1!BA324</f>
        <v>0</v>
      </c>
      <c r="C319" s="88" t="str">
        <f ca="1">IF(A319&gt;(NOW()-1),"",Feuil1!B324)</f>
        <v/>
      </c>
      <c r="D319" s="95">
        <f t="shared" ca="1" si="66"/>
        <v>0</v>
      </c>
      <c r="E319" s="87">
        <f>Feuil1!BB324</f>
        <v>0</v>
      </c>
      <c r="F319" s="88" t="str">
        <f ca="1">IF(C319&gt;(NOW()-1),"",Feuil1!C324)</f>
        <v/>
      </c>
      <c r="G319" s="95">
        <f t="shared" ca="1" si="67"/>
        <v>0</v>
      </c>
      <c r="H319" s="87">
        <f>Feuil1!AZ324</f>
        <v>0</v>
      </c>
      <c r="I319" s="88" t="str">
        <f ca="1">IF(F319&gt;(NOW()-1),"",Feuil1!D324)</f>
        <v/>
      </c>
      <c r="J319" s="95">
        <f t="shared" ca="1" si="68"/>
        <v>0</v>
      </c>
      <c r="K319" s="87">
        <f>Feuil1!BL324</f>
        <v>0</v>
      </c>
      <c r="L319" s="88" t="str">
        <f ca="1">IF(I319&gt;(NOW()-1),"",Feuil1!E324)</f>
        <v/>
      </c>
      <c r="M319" s="95">
        <f t="shared" ca="1" si="69"/>
        <v>0</v>
      </c>
      <c r="N319" s="87">
        <f>Feuil1!BM324</f>
        <v>0</v>
      </c>
      <c r="O319" s="88" t="str">
        <f ca="1">IF(L319&gt;(NOW()-1),"",Feuil1!F324)</f>
        <v/>
      </c>
      <c r="P319" s="95">
        <f t="shared" ca="1" si="70"/>
        <v>0</v>
      </c>
      <c r="Q319" s="87">
        <f>Feuil1!BE324</f>
        <v>0</v>
      </c>
      <c r="R319" s="88">
        <f>Feuil1!BG324</f>
        <v>0</v>
      </c>
      <c r="S319" s="88" t="str">
        <f ca="1">IF(O319&gt;(NOW()-1),"",Feuil1!G324)</f>
        <v/>
      </c>
      <c r="T319" s="96">
        <f t="shared" ca="1" si="71"/>
        <v>0</v>
      </c>
      <c r="U319" s="87">
        <f>Feuil1!BC324</f>
        <v>0</v>
      </c>
      <c r="V319" s="88" t="str">
        <f ca="1">IF(S319&gt;(NOW()-1),"",Feuil1!H324)</f>
        <v/>
      </c>
      <c r="W319" s="95">
        <f t="shared" ca="1" si="72"/>
        <v>0</v>
      </c>
      <c r="X319" s="87">
        <f>Feuil1!BK324</f>
        <v>0</v>
      </c>
      <c r="Y319" s="88" t="str">
        <f ca="1">IF(V319&gt;(NOW()-1),"",Feuil1!I324)</f>
        <v/>
      </c>
      <c r="Z319" s="95">
        <f t="shared" ca="1" si="73"/>
        <v>0</v>
      </c>
      <c r="AA319" s="87">
        <f>Feuil1!BJ324</f>
        <v>0</v>
      </c>
      <c r="AB319" s="88" t="str">
        <f ca="1">IF(Y319&gt;(NOW()-1),"",Feuil1!J324)</f>
        <v/>
      </c>
      <c r="AC319" s="95">
        <f t="shared" ca="1" si="74"/>
        <v>0</v>
      </c>
      <c r="AD319" s="87">
        <f>Feuil1!BI324</f>
        <v>0</v>
      </c>
      <c r="AE319" s="88" t="str">
        <f ca="1">IF(AB319&gt;(NOW()-1),"",Feuil1!K324)</f>
        <v/>
      </c>
      <c r="AF319" s="95">
        <f t="shared" ca="1" si="75"/>
        <v>0</v>
      </c>
      <c r="AG319" s="91" t="str">
        <f t="shared" ca="1" si="80"/>
        <v/>
      </c>
      <c r="AH319" s="85" t="str">
        <f>IF(Feuil1!L324=0,"",Feuil1!L324)</f>
        <v/>
      </c>
      <c r="AI319" s="97" t="str">
        <f t="shared" si="78"/>
        <v/>
      </c>
      <c r="AJ319" s="87" t="str">
        <f ca="1">IF(A319&gt;(NOW()-1),"",Feuil1!M324)</f>
        <v/>
      </c>
      <c r="AK319" s="88" t="str">
        <f ca="1">IF(C319&gt;(NOW()-1),"",Feuil1!N324)</f>
        <v/>
      </c>
      <c r="AL319" s="88" t="str">
        <f ca="1">IF(F319&gt;(NOW()-1),"",Feuil1!O324)</f>
        <v/>
      </c>
      <c r="AM319" s="88" t="str">
        <f ca="1">IF(I319&gt;(NOW()-1),"",Feuil1!P324)</f>
        <v/>
      </c>
      <c r="AN319" s="89" t="str">
        <f ca="1">IF(L319&gt;(NOW()-1),"",Feuil1!Q324)</f>
        <v/>
      </c>
      <c r="AO319" s="90" t="str">
        <f t="shared" si="77"/>
        <v/>
      </c>
      <c r="AP319" s="91" t="str">
        <f t="shared" si="79"/>
        <v/>
      </c>
      <c r="AQ319" s="92" t="str">
        <f ca="1">IF(C319="","",Feuil1!S324)</f>
        <v/>
      </c>
      <c r="AR319" s="92" t="str">
        <f ca="1">IF(F319="","",Feuil1!T324)</f>
        <v/>
      </c>
      <c r="AS319" s="93">
        <v>14110</v>
      </c>
      <c r="AT319" s="88">
        <f>+AVERAGE($AS$5:AS319)</f>
        <v>15147.412549603174</v>
      </c>
    </row>
    <row r="320" spans="1:46" s="6" customFormat="1" ht="12.75">
      <c r="A320" s="94">
        <f>IF(Feuil1!A325="","",Feuil1!A325)</f>
        <v>45242</v>
      </c>
      <c r="B320" s="87">
        <f>Feuil1!BA325</f>
        <v>0</v>
      </c>
      <c r="C320" s="88" t="str">
        <f ca="1">IF(A320&gt;(NOW()-1),"",Feuil1!B325)</f>
        <v/>
      </c>
      <c r="D320" s="95">
        <f t="shared" ca="1" si="66"/>
        <v>0</v>
      </c>
      <c r="E320" s="87">
        <f>Feuil1!BB325</f>
        <v>0</v>
      </c>
      <c r="F320" s="88" t="str">
        <f ca="1">IF(C320&gt;(NOW()-1),"",Feuil1!C325)</f>
        <v/>
      </c>
      <c r="G320" s="95">
        <f t="shared" ca="1" si="67"/>
        <v>0</v>
      </c>
      <c r="H320" s="87">
        <f>Feuil1!AZ325</f>
        <v>0</v>
      </c>
      <c r="I320" s="88" t="str">
        <f ca="1">IF(F320&gt;(NOW()-1),"",Feuil1!D325)</f>
        <v/>
      </c>
      <c r="J320" s="95">
        <f t="shared" ca="1" si="68"/>
        <v>0</v>
      </c>
      <c r="K320" s="87">
        <f>Feuil1!BL325</f>
        <v>0</v>
      </c>
      <c r="L320" s="88" t="str">
        <f ca="1">IF(I320&gt;(NOW()-1),"",Feuil1!E325)</f>
        <v/>
      </c>
      <c r="M320" s="95">
        <f t="shared" ca="1" si="69"/>
        <v>0</v>
      </c>
      <c r="N320" s="87">
        <f>Feuil1!BM325</f>
        <v>0</v>
      </c>
      <c r="O320" s="88" t="str">
        <f ca="1">IF(L320&gt;(NOW()-1),"",Feuil1!F325)</f>
        <v/>
      </c>
      <c r="P320" s="95">
        <f t="shared" ca="1" si="70"/>
        <v>0</v>
      </c>
      <c r="Q320" s="87">
        <f>Feuil1!BE325</f>
        <v>0</v>
      </c>
      <c r="R320" s="88">
        <f>Feuil1!BG325</f>
        <v>0</v>
      </c>
      <c r="S320" s="88" t="str">
        <f ca="1">IF(O320&gt;(NOW()-1),"",Feuil1!G325)</f>
        <v/>
      </c>
      <c r="T320" s="96">
        <f t="shared" ca="1" si="71"/>
        <v>0</v>
      </c>
      <c r="U320" s="87">
        <f>Feuil1!BC325</f>
        <v>0</v>
      </c>
      <c r="V320" s="88" t="str">
        <f ca="1">IF(S320&gt;(NOW()-1),"",Feuil1!H325)</f>
        <v/>
      </c>
      <c r="W320" s="95">
        <f t="shared" ca="1" si="72"/>
        <v>0</v>
      </c>
      <c r="X320" s="87">
        <f>Feuil1!BK325</f>
        <v>0</v>
      </c>
      <c r="Y320" s="88" t="str">
        <f ca="1">IF(V320&gt;(NOW()-1),"",Feuil1!I325)</f>
        <v/>
      </c>
      <c r="Z320" s="95">
        <f t="shared" ca="1" si="73"/>
        <v>0</v>
      </c>
      <c r="AA320" s="87">
        <f>Feuil1!BJ325</f>
        <v>0</v>
      </c>
      <c r="AB320" s="88" t="str">
        <f ca="1">IF(Y320&gt;(NOW()-1),"",Feuil1!J325)</f>
        <v/>
      </c>
      <c r="AC320" s="95">
        <f t="shared" ca="1" si="74"/>
        <v>0</v>
      </c>
      <c r="AD320" s="87">
        <f>Feuil1!BI325</f>
        <v>0</v>
      </c>
      <c r="AE320" s="88" t="str">
        <f ca="1">IF(AB320&gt;(NOW()-1),"",Feuil1!K325)</f>
        <v/>
      </c>
      <c r="AF320" s="95">
        <f t="shared" ca="1" si="75"/>
        <v>0</v>
      </c>
      <c r="AG320" s="91" t="str">
        <f t="shared" ca="1" si="80"/>
        <v/>
      </c>
      <c r="AH320" s="85" t="str">
        <f>IF(Feuil1!L325=0,"",Feuil1!L325)</f>
        <v/>
      </c>
      <c r="AI320" s="97" t="str">
        <f t="shared" si="78"/>
        <v/>
      </c>
      <c r="AJ320" s="87" t="str">
        <f ca="1">IF(A320&gt;(NOW()-1),"",Feuil1!M325)</f>
        <v/>
      </c>
      <c r="AK320" s="88" t="str">
        <f ca="1">IF(C320&gt;(NOW()-1),"",Feuil1!N325)</f>
        <v/>
      </c>
      <c r="AL320" s="88" t="str">
        <f ca="1">IF(F320&gt;(NOW()-1),"",Feuil1!O325)</f>
        <v/>
      </c>
      <c r="AM320" s="88" t="str">
        <f ca="1">IF(I320&gt;(NOW()-1),"",Feuil1!P325)</f>
        <v/>
      </c>
      <c r="AN320" s="89" t="str">
        <f ca="1">IF(L320&gt;(NOW()-1),"",Feuil1!Q325)</f>
        <v/>
      </c>
      <c r="AO320" s="90" t="str">
        <f t="shared" si="77"/>
        <v/>
      </c>
      <c r="AP320" s="91" t="str">
        <f t="shared" si="79"/>
        <v/>
      </c>
      <c r="AQ320" s="92" t="str">
        <f ca="1">IF(C320="","",Feuil1!S325)</f>
        <v/>
      </c>
      <c r="AR320" s="92" t="str">
        <f ca="1">IF(F320="","",Feuil1!T325)</f>
        <v/>
      </c>
      <c r="AS320" s="93">
        <v>14110</v>
      </c>
      <c r="AT320" s="88">
        <f>+AVERAGE($AS$5:AS320)</f>
        <v>15144.129598496835</v>
      </c>
    </row>
    <row r="321" spans="1:46" s="6" customFormat="1" ht="12.75">
      <c r="A321" s="94">
        <f>IF(Feuil1!A326="","",Feuil1!A326)</f>
        <v>45243</v>
      </c>
      <c r="B321" s="87">
        <f>Feuil1!BA326</f>
        <v>0</v>
      </c>
      <c r="C321" s="88" t="str">
        <f ca="1">IF(A321&gt;(NOW()-1),"",Feuil1!B326)</f>
        <v/>
      </c>
      <c r="D321" s="95">
        <f t="shared" ca="1" si="66"/>
        <v>0</v>
      </c>
      <c r="E321" s="87">
        <f>Feuil1!BB326</f>
        <v>0</v>
      </c>
      <c r="F321" s="88" t="str">
        <f ca="1">IF(C321&gt;(NOW()-1),"",Feuil1!C326)</f>
        <v/>
      </c>
      <c r="G321" s="95">
        <f t="shared" ca="1" si="67"/>
        <v>0</v>
      </c>
      <c r="H321" s="87">
        <f>Feuil1!AZ326</f>
        <v>0</v>
      </c>
      <c r="I321" s="88" t="str">
        <f ca="1">IF(F321&gt;(NOW()-1),"",Feuil1!D326)</f>
        <v/>
      </c>
      <c r="J321" s="95">
        <f t="shared" ca="1" si="68"/>
        <v>0</v>
      </c>
      <c r="K321" s="87">
        <f>Feuil1!BL326</f>
        <v>0</v>
      </c>
      <c r="L321" s="88" t="str">
        <f ca="1">IF(I321&gt;(NOW()-1),"",Feuil1!E326)</f>
        <v/>
      </c>
      <c r="M321" s="95">
        <f t="shared" ca="1" si="69"/>
        <v>0</v>
      </c>
      <c r="N321" s="87">
        <f>Feuil1!BM326</f>
        <v>0</v>
      </c>
      <c r="O321" s="88" t="str">
        <f ca="1">IF(L321&gt;(NOW()-1),"",Feuil1!F326)</f>
        <v/>
      </c>
      <c r="P321" s="95">
        <f t="shared" ca="1" si="70"/>
        <v>0</v>
      </c>
      <c r="Q321" s="87">
        <f>Feuil1!BE326</f>
        <v>0</v>
      </c>
      <c r="R321" s="88">
        <f>Feuil1!BG326</f>
        <v>0</v>
      </c>
      <c r="S321" s="88" t="str">
        <f ca="1">IF(O321&gt;(NOW()-1),"",Feuil1!G326)</f>
        <v/>
      </c>
      <c r="T321" s="96">
        <f t="shared" ca="1" si="71"/>
        <v>0</v>
      </c>
      <c r="U321" s="87">
        <f>Feuil1!BC326</f>
        <v>0</v>
      </c>
      <c r="V321" s="88" t="str">
        <f ca="1">IF(S321&gt;(NOW()-1),"",Feuil1!H326)</f>
        <v/>
      </c>
      <c r="W321" s="95">
        <f t="shared" ca="1" si="72"/>
        <v>0</v>
      </c>
      <c r="X321" s="87">
        <f>Feuil1!BK326</f>
        <v>0</v>
      </c>
      <c r="Y321" s="88" t="str">
        <f ca="1">IF(V321&gt;(NOW()-1),"",Feuil1!I326)</f>
        <v/>
      </c>
      <c r="Z321" s="95">
        <f t="shared" ca="1" si="73"/>
        <v>0</v>
      </c>
      <c r="AA321" s="87">
        <f>Feuil1!BJ326</f>
        <v>0</v>
      </c>
      <c r="AB321" s="88" t="str">
        <f ca="1">IF(Y321&gt;(NOW()-1),"",Feuil1!J326)</f>
        <v/>
      </c>
      <c r="AC321" s="95">
        <f t="shared" ca="1" si="74"/>
        <v>0</v>
      </c>
      <c r="AD321" s="87">
        <f>Feuil1!BI326</f>
        <v>0</v>
      </c>
      <c r="AE321" s="88" t="str">
        <f ca="1">IF(AB321&gt;(NOW()-1),"",Feuil1!K326)</f>
        <v/>
      </c>
      <c r="AF321" s="95">
        <f t="shared" ca="1" si="75"/>
        <v>0</v>
      </c>
      <c r="AG321" s="91" t="str">
        <f t="shared" ca="1" si="80"/>
        <v/>
      </c>
      <c r="AH321" s="85" t="str">
        <f>IF(Feuil1!L326=0,"",Feuil1!L326)</f>
        <v/>
      </c>
      <c r="AI321" s="97" t="str">
        <f t="shared" si="78"/>
        <v/>
      </c>
      <c r="AJ321" s="87" t="str">
        <f ca="1">IF(A321&gt;(NOW()-1),"",Feuil1!M326)</f>
        <v/>
      </c>
      <c r="AK321" s="88" t="str">
        <f ca="1">IF(C321&gt;(NOW()-1),"",Feuil1!N326)</f>
        <v/>
      </c>
      <c r="AL321" s="88" t="str">
        <f ca="1">IF(F321&gt;(NOW()-1),"",Feuil1!O326)</f>
        <v/>
      </c>
      <c r="AM321" s="88" t="str">
        <f ca="1">IF(I321&gt;(NOW()-1),"",Feuil1!P326)</f>
        <v/>
      </c>
      <c r="AN321" s="89" t="str">
        <f ca="1">IF(L321&gt;(NOW()-1),"",Feuil1!Q326)</f>
        <v/>
      </c>
      <c r="AO321" s="90" t="str">
        <f t="shared" si="77"/>
        <v/>
      </c>
      <c r="AP321" s="91" t="str">
        <f t="shared" si="79"/>
        <v/>
      </c>
      <c r="AQ321" s="92" t="str">
        <f ca="1">IF(C321="","",Feuil1!S326)</f>
        <v/>
      </c>
      <c r="AR321" s="92" t="str">
        <f ca="1">IF(F321="","",Feuil1!T326)</f>
        <v/>
      </c>
      <c r="AS321" s="93">
        <v>14420</v>
      </c>
      <c r="AT321" s="88">
        <f>+AVERAGE($AS$5:AS321)</f>
        <v>15141.845277996845</v>
      </c>
    </row>
    <row r="322" spans="1:46" s="6" customFormat="1" ht="12.75">
      <c r="A322" s="94">
        <f>IF(Feuil1!A327="","",Feuil1!A327)</f>
        <v>45244</v>
      </c>
      <c r="B322" s="87">
        <f>Feuil1!BA327</f>
        <v>0</v>
      </c>
      <c r="C322" s="88" t="str">
        <f ca="1">IF(A322&gt;(NOW()-1),"",Feuil1!B327)</f>
        <v/>
      </c>
      <c r="D322" s="95">
        <f t="shared" ca="1" si="66"/>
        <v>0</v>
      </c>
      <c r="E322" s="87">
        <f>Feuil1!BB327</f>
        <v>0</v>
      </c>
      <c r="F322" s="88" t="str">
        <f ca="1">IF(C322&gt;(NOW()-1),"",Feuil1!C327)</f>
        <v/>
      </c>
      <c r="G322" s="95">
        <f t="shared" ca="1" si="67"/>
        <v>0</v>
      </c>
      <c r="H322" s="87">
        <f>Feuil1!AZ327</f>
        <v>0</v>
      </c>
      <c r="I322" s="88" t="str">
        <f ca="1">IF(F322&gt;(NOW()-1),"",Feuil1!D327)</f>
        <v/>
      </c>
      <c r="J322" s="95">
        <f t="shared" ca="1" si="68"/>
        <v>0</v>
      </c>
      <c r="K322" s="87">
        <f>Feuil1!BL327</f>
        <v>0</v>
      </c>
      <c r="L322" s="88" t="str">
        <f ca="1">IF(I322&gt;(NOW()-1),"",Feuil1!E327)</f>
        <v/>
      </c>
      <c r="M322" s="95">
        <f t="shared" ca="1" si="69"/>
        <v>0</v>
      </c>
      <c r="N322" s="87">
        <f>Feuil1!BM327</f>
        <v>0</v>
      </c>
      <c r="O322" s="88" t="str">
        <f ca="1">IF(L322&gt;(NOW()-1),"",Feuil1!F327)</f>
        <v/>
      </c>
      <c r="P322" s="95">
        <f t="shared" ca="1" si="70"/>
        <v>0</v>
      </c>
      <c r="Q322" s="87">
        <f>Feuil1!BE327</f>
        <v>0</v>
      </c>
      <c r="R322" s="88">
        <f>Feuil1!BG327</f>
        <v>0</v>
      </c>
      <c r="S322" s="88" t="str">
        <f ca="1">IF(O322&gt;(NOW()-1),"",Feuil1!G327)</f>
        <v/>
      </c>
      <c r="T322" s="96">
        <f t="shared" ca="1" si="71"/>
        <v>0</v>
      </c>
      <c r="U322" s="87">
        <f>Feuil1!BC327</f>
        <v>0</v>
      </c>
      <c r="V322" s="88" t="str">
        <f ca="1">IF(S322&gt;(NOW()-1),"",Feuil1!H327)</f>
        <v/>
      </c>
      <c r="W322" s="95">
        <f t="shared" ca="1" si="72"/>
        <v>0</v>
      </c>
      <c r="X322" s="87">
        <f>Feuil1!BK327</f>
        <v>0</v>
      </c>
      <c r="Y322" s="88" t="str">
        <f ca="1">IF(V322&gt;(NOW()-1),"",Feuil1!I327)</f>
        <v/>
      </c>
      <c r="Z322" s="95">
        <f t="shared" ca="1" si="73"/>
        <v>0</v>
      </c>
      <c r="AA322" s="87">
        <f>Feuil1!BJ327</f>
        <v>0</v>
      </c>
      <c r="AB322" s="88" t="str">
        <f ca="1">IF(Y322&gt;(NOW()-1),"",Feuil1!J327)</f>
        <v/>
      </c>
      <c r="AC322" s="95">
        <f t="shared" ca="1" si="74"/>
        <v>0</v>
      </c>
      <c r="AD322" s="87">
        <f>Feuil1!BI327</f>
        <v>0</v>
      </c>
      <c r="AE322" s="88" t="str">
        <f ca="1">IF(AB322&gt;(NOW()-1),"",Feuil1!K327)</f>
        <v/>
      </c>
      <c r="AF322" s="95">
        <f t="shared" ca="1" si="75"/>
        <v>0</v>
      </c>
      <c r="AG322" s="91" t="str">
        <f t="shared" ca="1" si="80"/>
        <v/>
      </c>
      <c r="AH322" s="85" t="str">
        <f>IF(Feuil1!L327=0,"",Feuil1!L327)</f>
        <v/>
      </c>
      <c r="AI322" s="97" t="str">
        <f t="shared" si="78"/>
        <v/>
      </c>
      <c r="AJ322" s="87" t="str">
        <f ca="1">IF(A322&gt;(NOW()-1),"",Feuil1!M327)</f>
        <v/>
      </c>
      <c r="AK322" s="88" t="str">
        <f ca="1">IF(C322&gt;(NOW()-1),"",Feuil1!N327)</f>
        <v/>
      </c>
      <c r="AL322" s="88" t="str">
        <f ca="1">IF(F322&gt;(NOW()-1),"",Feuil1!O327)</f>
        <v/>
      </c>
      <c r="AM322" s="88" t="str">
        <f ca="1">IF(I322&gt;(NOW()-1),"",Feuil1!P327)</f>
        <v/>
      </c>
      <c r="AN322" s="89" t="str">
        <f ca="1">IF(L322&gt;(NOW()-1),"",Feuil1!Q327)</f>
        <v/>
      </c>
      <c r="AO322" s="90" t="str">
        <f t="shared" si="77"/>
        <v/>
      </c>
      <c r="AP322" s="91" t="str">
        <f t="shared" si="79"/>
        <v/>
      </c>
      <c r="AQ322" s="92" t="str">
        <f ca="1">IF(C322="","",Feuil1!S327)</f>
        <v/>
      </c>
      <c r="AR322" s="92" t="str">
        <f ca="1">IF(F322="","",Feuil1!T327)</f>
        <v/>
      </c>
      <c r="AS322" s="93">
        <v>14540</v>
      </c>
      <c r="AT322" s="88">
        <f>+AVERAGE($AS$5:AS322)</f>
        <v>15139.95268278302</v>
      </c>
    </row>
    <row r="323" spans="1:46" s="6" customFormat="1" ht="12.75">
      <c r="A323" s="94">
        <f>IF(Feuil1!A328="","",Feuil1!A328)</f>
        <v>45245</v>
      </c>
      <c r="B323" s="87">
        <f>Feuil1!BA328</f>
        <v>0</v>
      </c>
      <c r="C323" s="88" t="str">
        <f ca="1">IF(A323&gt;(NOW()-1),"",Feuil1!B328)</f>
        <v/>
      </c>
      <c r="D323" s="95">
        <f t="shared" ca="1" si="66"/>
        <v>0</v>
      </c>
      <c r="E323" s="87">
        <f>Feuil1!BB328</f>
        <v>0</v>
      </c>
      <c r="F323" s="88" t="str">
        <f ca="1">IF(C323&gt;(NOW()-1),"",Feuil1!C328)</f>
        <v/>
      </c>
      <c r="G323" s="95">
        <f t="shared" ca="1" si="67"/>
        <v>0</v>
      </c>
      <c r="H323" s="87">
        <f>Feuil1!AZ328</f>
        <v>0</v>
      </c>
      <c r="I323" s="88" t="str">
        <f ca="1">IF(F323&gt;(NOW()-1),"",Feuil1!D328)</f>
        <v/>
      </c>
      <c r="J323" s="95">
        <f t="shared" ca="1" si="68"/>
        <v>0</v>
      </c>
      <c r="K323" s="87">
        <f>Feuil1!BL328</f>
        <v>0</v>
      </c>
      <c r="L323" s="88" t="str">
        <f ca="1">IF(I323&gt;(NOW()-1),"",Feuil1!E328)</f>
        <v/>
      </c>
      <c r="M323" s="95">
        <f t="shared" ca="1" si="69"/>
        <v>0</v>
      </c>
      <c r="N323" s="87">
        <f>Feuil1!BM328</f>
        <v>0</v>
      </c>
      <c r="O323" s="88" t="str">
        <f ca="1">IF(L323&gt;(NOW()-1),"",Feuil1!F328)</f>
        <v/>
      </c>
      <c r="P323" s="95">
        <f t="shared" ca="1" si="70"/>
        <v>0</v>
      </c>
      <c r="Q323" s="87">
        <f>Feuil1!BE328</f>
        <v>0</v>
      </c>
      <c r="R323" s="88">
        <f>Feuil1!BG328</f>
        <v>0</v>
      </c>
      <c r="S323" s="88" t="str">
        <f ca="1">IF(O323&gt;(NOW()-1),"",Feuil1!G328)</f>
        <v/>
      </c>
      <c r="T323" s="96">
        <f t="shared" ca="1" si="71"/>
        <v>0</v>
      </c>
      <c r="U323" s="87">
        <f>Feuil1!BC328</f>
        <v>0</v>
      </c>
      <c r="V323" s="88" t="str">
        <f ca="1">IF(S323&gt;(NOW()-1),"",Feuil1!H328)</f>
        <v/>
      </c>
      <c r="W323" s="95">
        <f t="shared" ca="1" si="72"/>
        <v>0</v>
      </c>
      <c r="X323" s="87">
        <f>Feuil1!BK328</f>
        <v>0</v>
      </c>
      <c r="Y323" s="88" t="str">
        <f ca="1">IF(V323&gt;(NOW()-1),"",Feuil1!I328)</f>
        <v/>
      </c>
      <c r="Z323" s="95">
        <f t="shared" ca="1" si="73"/>
        <v>0</v>
      </c>
      <c r="AA323" s="87">
        <f>Feuil1!BJ328</f>
        <v>0</v>
      </c>
      <c r="AB323" s="88" t="str">
        <f ca="1">IF(Y323&gt;(NOW()-1),"",Feuil1!J328)</f>
        <v/>
      </c>
      <c r="AC323" s="95">
        <f t="shared" ca="1" si="74"/>
        <v>0</v>
      </c>
      <c r="AD323" s="87">
        <f>Feuil1!BI328</f>
        <v>0</v>
      </c>
      <c r="AE323" s="88" t="str">
        <f ca="1">IF(AB323&gt;(NOW()-1),"",Feuil1!K328)</f>
        <v/>
      </c>
      <c r="AF323" s="95">
        <f t="shared" ca="1" si="75"/>
        <v>0</v>
      </c>
      <c r="AG323" s="91" t="str">
        <f t="shared" ca="1" si="80"/>
        <v/>
      </c>
      <c r="AH323" s="85" t="str">
        <f>IF(Feuil1!L328=0,"",Feuil1!L328)</f>
        <v/>
      </c>
      <c r="AI323" s="97" t="str">
        <f t="shared" si="78"/>
        <v/>
      </c>
      <c r="AJ323" s="87" t="str">
        <f ca="1">IF(A323&gt;(NOW()-1),"",Feuil1!M328)</f>
        <v/>
      </c>
      <c r="AK323" s="88" t="str">
        <f ca="1">IF(C323&gt;(NOW()-1),"",Feuil1!N328)</f>
        <v/>
      </c>
      <c r="AL323" s="88" t="str">
        <f ca="1">IF(F323&gt;(NOW()-1),"",Feuil1!O328)</f>
        <v/>
      </c>
      <c r="AM323" s="88" t="str">
        <f ca="1">IF(I323&gt;(NOW()-1),"",Feuil1!P328)</f>
        <v/>
      </c>
      <c r="AN323" s="89" t="str">
        <f ca="1">IF(L323&gt;(NOW()-1),"",Feuil1!Q328)</f>
        <v/>
      </c>
      <c r="AO323" s="90" t="str">
        <f t="shared" si="77"/>
        <v/>
      </c>
      <c r="AP323" s="91" t="str">
        <f t="shared" si="79"/>
        <v/>
      </c>
      <c r="AQ323" s="92" t="str">
        <f ca="1">IF(C323="","",Feuil1!S328)</f>
        <v/>
      </c>
      <c r="AR323" s="92" t="str">
        <f ca="1">IF(F323="","",Feuil1!T328)</f>
        <v/>
      </c>
      <c r="AS323" s="93">
        <v>14690</v>
      </c>
      <c r="AT323" s="88">
        <f>+AVERAGE($AS$5:AS323)</f>
        <v>15138.542172805643</v>
      </c>
    </row>
    <row r="324" spans="1:46" s="6" customFormat="1" ht="12.75">
      <c r="A324" s="94">
        <f>IF(Feuil1!A329="","",Feuil1!A329)</f>
        <v>45246</v>
      </c>
      <c r="B324" s="87">
        <f>Feuil1!BA329</f>
        <v>0</v>
      </c>
      <c r="C324" s="88" t="str">
        <f ca="1">IF(A324&gt;(NOW()-1),"",Feuil1!B329)</f>
        <v/>
      </c>
      <c r="D324" s="95">
        <f t="shared" ca="1" si="66"/>
        <v>0</v>
      </c>
      <c r="E324" s="87">
        <f>Feuil1!BB329</f>
        <v>0</v>
      </c>
      <c r="F324" s="88" t="str">
        <f ca="1">IF(C324&gt;(NOW()-1),"",Feuil1!C329)</f>
        <v/>
      </c>
      <c r="G324" s="95">
        <f t="shared" ca="1" si="67"/>
        <v>0</v>
      </c>
      <c r="H324" s="87">
        <f>Feuil1!AZ329</f>
        <v>0</v>
      </c>
      <c r="I324" s="88" t="str">
        <f ca="1">IF(F324&gt;(NOW()-1),"",Feuil1!D329)</f>
        <v/>
      </c>
      <c r="J324" s="95">
        <f t="shared" ca="1" si="68"/>
        <v>0</v>
      </c>
      <c r="K324" s="87">
        <f>Feuil1!BL329</f>
        <v>0</v>
      </c>
      <c r="L324" s="88" t="str">
        <f ca="1">IF(I324&gt;(NOW()-1),"",Feuil1!E329)</f>
        <v/>
      </c>
      <c r="M324" s="95">
        <f t="shared" ca="1" si="69"/>
        <v>0</v>
      </c>
      <c r="N324" s="87">
        <f>Feuil1!BM329</f>
        <v>0</v>
      </c>
      <c r="O324" s="88" t="str">
        <f ca="1">IF(L324&gt;(NOW()-1),"",Feuil1!F329)</f>
        <v/>
      </c>
      <c r="P324" s="95">
        <f t="shared" ca="1" si="70"/>
        <v>0</v>
      </c>
      <c r="Q324" s="87">
        <f>Feuil1!BE329</f>
        <v>0</v>
      </c>
      <c r="R324" s="88">
        <f>Feuil1!BG329</f>
        <v>0</v>
      </c>
      <c r="S324" s="88" t="str">
        <f ca="1">IF(O324&gt;(NOW()-1),"",Feuil1!G329)</f>
        <v/>
      </c>
      <c r="T324" s="96">
        <f t="shared" ca="1" si="71"/>
        <v>0</v>
      </c>
      <c r="U324" s="87">
        <f>Feuil1!BC329</f>
        <v>0</v>
      </c>
      <c r="V324" s="88" t="str">
        <f ca="1">IF(S324&gt;(NOW()-1),"",Feuil1!H329)</f>
        <v/>
      </c>
      <c r="W324" s="95">
        <f t="shared" ca="1" si="72"/>
        <v>0</v>
      </c>
      <c r="X324" s="87">
        <f>Feuil1!BK329</f>
        <v>0</v>
      </c>
      <c r="Y324" s="88" t="str">
        <f ca="1">IF(V324&gt;(NOW()-1),"",Feuil1!I329)</f>
        <v/>
      </c>
      <c r="Z324" s="95">
        <f t="shared" ca="1" si="73"/>
        <v>0</v>
      </c>
      <c r="AA324" s="87">
        <f>Feuil1!BJ329</f>
        <v>0</v>
      </c>
      <c r="AB324" s="88" t="str">
        <f ca="1">IF(Y324&gt;(NOW()-1),"",Feuil1!J329)</f>
        <v/>
      </c>
      <c r="AC324" s="95">
        <f t="shared" ca="1" si="74"/>
        <v>0</v>
      </c>
      <c r="AD324" s="87">
        <f>Feuil1!BI329</f>
        <v>0</v>
      </c>
      <c r="AE324" s="88" t="str">
        <f ca="1">IF(AB324&gt;(NOW()-1),"",Feuil1!K329)</f>
        <v/>
      </c>
      <c r="AF324" s="95">
        <f t="shared" ca="1" si="75"/>
        <v>0</v>
      </c>
      <c r="AG324" s="91" t="str">
        <f t="shared" ref="AG324:AG355" ca="1" si="81">IF(A324&gt;(NOW()-1),"",C324+F324+I324+L324+O324+S324+V324+Y324+AB324+AE324)</f>
        <v/>
      </c>
      <c r="AH324" s="85" t="str">
        <f>IF(Feuil1!L329=0,"",Feuil1!L329)</f>
        <v/>
      </c>
      <c r="AI324" s="97" t="str">
        <f t="shared" si="78"/>
        <v/>
      </c>
      <c r="AJ324" s="87" t="str">
        <f ca="1">IF(A324&gt;(NOW()-1),"",Feuil1!M329)</f>
        <v/>
      </c>
      <c r="AK324" s="88" t="str">
        <f ca="1">IF(C324&gt;(NOW()-1),"",Feuil1!N329)</f>
        <v/>
      </c>
      <c r="AL324" s="88" t="str">
        <f ca="1">IF(F324&gt;(NOW()-1),"",Feuil1!O329)</f>
        <v/>
      </c>
      <c r="AM324" s="88" t="str">
        <f ca="1">IF(I324&gt;(NOW()-1),"",Feuil1!P329)</f>
        <v/>
      </c>
      <c r="AN324" s="89" t="str">
        <f ca="1">IF(L324&gt;(NOW()-1),"",Feuil1!Q329)</f>
        <v/>
      </c>
      <c r="AO324" s="90" t="str">
        <f t="shared" si="77"/>
        <v/>
      </c>
      <c r="AP324" s="91" t="str">
        <f t="shared" si="79"/>
        <v/>
      </c>
      <c r="AQ324" s="92" t="str">
        <f ca="1">IF(C324="","",Feuil1!S329)</f>
        <v/>
      </c>
      <c r="AR324" s="92" t="str">
        <f ca="1">IF(F324="","",Feuil1!T329)</f>
        <v/>
      </c>
      <c r="AS324" s="93">
        <v>14990</v>
      </c>
      <c r="AT324" s="88">
        <f>+AVERAGE($AS$5:AS324)</f>
        <v>15138.077978515625</v>
      </c>
    </row>
    <row r="325" spans="1:46" s="6" customFormat="1" ht="12.75">
      <c r="A325" s="94">
        <f>IF(Feuil1!A330="","",Feuil1!A330)</f>
        <v>45247</v>
      </c>
      <c r="B325" s="87">
        <f>Feuil1!BA330</f>
        <v>0</v>
      </c>
      <c r="C325" s="88" t="str">
        <f ca="1">IF(A325&gt;(NOW()-1),"",Feuil1!B330)</f>
        <v/>
      </c>
      <c r="D325" s="95">
        <f t="shared" ca="1" si="66"/>
        <v>0</v>
      </c>
      <c r="E325" s="87">
        <f>Feuil1!BB330</f>
        <v>0</v>
      </c>
      <c r="F325" s="88" t="str">
        <f ca="1">IF(C325&gt;(NOW()-1),"",Feuil1!C330)</f>
        <v/>
      </c>
      <c r="G325" s="95">
        <f t="shared" ca="1" si="67"/>
        <v>0</v>
      </c>
      <c r="H325" s="87">
        <f>Feuil1!AZ330</f>
        <v>0</v>
      </c>
      <c r="I325" s="88" t="str">
        <f ca="1">IF(F325&gt;(NOW()-1),"",Feuil1!D330)</f>
        <v/>
      </c>
      <c r="J325" s="95">
        <f t="shared" ca="1" si="68"/>
        <v>0</v>
      </c>
      <c r="K325" s="87">
        <f>Feuil1!BL330</f>
        <v>0</v>
      </c>
      <c r="L325" s="88" t="str">
        <f ca="1">IF(I325&gt;(NOW()-1),"",Feuil1!E330)</f>
        <v/>
      </c>
      <c r="M325" s="95">
        <f t="shared" ca="1" si="69"/>
        <v>0</v>
      </c>
      <c r="N325" s="87">
        <f>Feuil1!BM330</f>
        <v>0</v>
      </c>
      <c r="O325" s="88" t="str">
        <f ca="1">IF(L325&gt;(NOW()-1),"",Feuil1!F330)</f>
        <v/>
      </c>
      <c r="P325" s="95">
        <f t="shared" ca="1" si="70"/>
        <v>0</v>
      </c>
      <c r="Q325" s="87">
        <f>Feuil1!BE330</f>
        <v>0</v>
      </c>
      <c r="R325" s="88">
        <f>Feuil1!BG330</f>
        <v>0</v>
      </c>
      <c r="S325" s="88" t="str">
        <f ca="1">IF(O325&gt;(NOW()-1),"",Feuil1!G330)</f>
        <v/>
      </c>
      <c r="T325" s="96">
        <f t="shared" ca="1" si="71"/>
        <v>0</v>
      </c>
      <c r="U325" s="87">
        <f>Feuil1!BC330</f>
        <v>0</v>
      </c>
      <c r="V325" s="88" t="str">
        <f ca="1">IF(S325&gt;(NOW()-1),"",Feuil1!H330)</f>
        <v/>
      </c>
      <c r="W325" s="95">
        <f t="shared" ca="1" si="72"/>
        <v>0</v>
      </c>
      <c r="X325" s="87">
        <f>Feuil1!BK330</f>
        <v>0</v>
      </c>
      <c r="Y325" s="88" t="str">
        <f ca="1">IF(V325&gt;(NOW()-1),"",Feuil1!I330)</f>
        <v/>
      </c>
      <c r="Z325" s="95">
        <f t="shared" ca="1" si="73"/>
        <v>0</v>
      </c>
      <c r="AA325" s="87">
        <f>Feuil1!BJ330</f>
        <v>0</v>
      </c>
      <c r="AB325" s="88" t="str">
        <f ca="1">IF(Y325&gt;(NOW()-1),"",Feuil1!J330)</f>
        <v/>
      </c>
      <c r="AC325" s="95">
        <f t="shared" ca="1" si="74"/>
        <v>0</v>
      </c>
      <c r="AD325" s="87">
        <f>Feuil1!BI330</f>
        <v>0</v>
      </c>
      <c r="AE325" s="88" t="str">
        <f ca="1">IF(AB325&gt;(NOW()-1),"",Feuil1!K330)</f>
        <v/>
      </c>
      <c r="AF325" s="95">
        <f t="shared" ca="1" si="75"/>
        <v>0</v>
      </c>
      <c r="AG325" s="91" t="str">
        <f t="shared" ca="1" si="81"/>
        <v/>
      </c>
      <c r="AH325" s="85" t="str">
        <f>IF(Feuil1!L330=0,"",Feuil1!L330)</f>
        <v/>
      </c>
      <c r="AI325" s="97" t="str">
        <f t="shared" si="78"/>
        <v/>
      </c>
      <c r="AJ325" s="87" t="str">
        <f ca="1">IF(A325&gt;(NOW()-1),"",Feuil1!M330)</f>
        <v/>
      </c>
      <c r="AK325" s="88" t="str">
        <f ca="1">IF(C325&gt;(NOW()-1),"",Feuil1!N330)</f>
        <v/>
      </c>
      <c r="AL325" s="88" t="str">
        <f ca="1">IF(F325&gt;(NOW()-1),"",Feuil1!O330)</f>
        <v/>
      </c>
      <c r="AM325" s="88" t="str">
        <f ca="1">IF(I325&gt;(NOW()-1),"",Feuil1!P330)</f>
        <v/>
      </c>
      <c r="AN325" s="89" t="str">
        <f ca="1">IF(L325&gt;(NOW()-1),"",Feuil1!Q330)</f>
        <v/>
      </c>
      <c r="AO325" s="90" t="str">
        <f t="shared" si="77"/>
        <v/>
      </c>
      <c r="AP325" s="91" t="str">
        <f t="shared" si="79"/>
        <v/>
      </c>
      <c r="AQ325" s="92" t="str">
        <f ca="1">IF(C325="","",Feuil1!S330)</f>
        <v/>
      </c>
      <c r="AR325" s="92" t="str">
        <f ca="1">IF(F325="","",Feuil1!T330)</f>
        <v/>
      </c>
      <c r="AS325" s="93">
        <v>14750</v>
      </c>
      <c r="AT325" s="88">
        <f>+AVERAGE($AS$5:AS325)</f>
        <v>15136.869012850468</v>
      </c>
    </row>
    <row r="326" spans="1:46" s="6" customFormat="1" ht="12.75">
      <c r="A326" s="94">
        <f>IF(Feuil1!A331="","",Feuil1!A331)</f>
        <v>45248</v>
      </c>
      <c r="B326" s="87">
        <f>Feuil1!BA331</f>
        <v>0</v>
      </c>
      <c r="C326" s="88" t="str">
        <f ca="1">IF(A326&gt;(NOW()-1),"",Feuil1!B331)</f>
        <v/>
      </c>
      <c r="D326" s="95">
        <f t="shared" ref="D326:D369" ca="1" si="82">IFERROR(C326/B326,0)</f>
        <v>0</v>
      </c>
      <c r="E326" s="87">
        <f>Feuil1!BB331</f>
        <v>0</v>
      </c>
      <c r="F326" s="88" t="str">
        <f ca="1">IF(C326&gt;(NOW()-1),"",Feuil1!C331)</f>
        <v/>
      </c>
      <c r="G326" s="95">
        <f t="shared" ref="G326:G369" ca="1" si="83">IFERROR(F326/E326,0)</f>
        <v>0</v>
      </c>
      <c r="H326" s="87">
        <f>Feuil1!AZ331</f>
        <v>0</v>
      </c>
      <c r="I326" s="88" t="str">
        <f ca="1">IF(F326&gt;(NOW()-1),"",Feuil1!D331)</f>
        <v/>
      </c>
      <c r="J326" s="95">
        <f t="shared" ref="J326:J369" ca="1" si="84">IFERROR(I326/H326,0)</f>
        <v>0</v>
      </c>
      <c r="K326" s="87">
        <f>Feuil1!BL331</f>
        <v>0</v>
      </c>
      <c r="L326" s="88" t="str">
        <f ca="1">IF(I326&gt;(NOW()-1),"",Feuil1!E331)</f>
        <v/>
      </c>
      <c r="M326" s="95">
        <f t="shared" ref="M326:M369" ca="1" si="85">IFERROR(L326/K326,0)</f>
        <v>0</v>
      </c>
      <c r="N326" s="87">
        <f>Feuil1!BM331</f>
        <v>0</v>
      </c>
      <c r="O326" s="88" t="str">
        <f ca="1">IF(L326&gt;(NOW()-1),"",Feuil1!F331)</f>
        <v/>
      </c>
      <c r="P326" s="95">
        <f t="shared" ref="P326:P369" ca="1" si="86">IFERROR(O326/N326,0)</f>
        <v>0</v>
      </c>
      <c r="Q326" s="87">
        <f>Feuil1!BE331</f>
        <v>0</v>
      </c>
      <c r="R326" s="88">
        <f>Feuil1!BG331</f>
        <v>0</v>
      </c>
      <c r="S326" s="88" t="str">
        <f ca="1">IF(O326&gt;(NOW()-1),"",Feuil1!G331)</f>
        <v/>
      </c>
      <c r="T326" s="96">
        <f t="shared" ref="T326:T369" ca="1" si="87">IFERROR(S326/(R326+Q326),0)</f>
        <v>0</v>
      </c>
      <c r="U326" s="87">
        <f>Feuil1!BC331</f>
        <v>0</v>
      </c>
      <c r="V326" s="88" t="str">
        <f ca="1">IF(S326&gt;(NOW()-1),"",Feuil1!H331)</f>
        <v/>
      </c>
      <c r="W326" s="95">
        <f t="shared" ref="W326:W369" ca="1" si="88">IFERROR(V326/U326,0)</f>
        <v>0</v>
      </c>
      <c r="X326" s="87">
        <f>Feuil1!BK331</f>
        <v>0</v>
      </c>
      <c r="Y326" s="88" t="str">
        <f ca="1">IF(V326&gt;(NOW()-1),"",Feuil1!I331)</f>
        <v/>
      </c>
      <c r="Z326" s="95">
        <f t="shared" ref="Z326:Z369" ca="1" si="89">IFERROR(Y326/X326,0)</f>
        <v>0</v>
      </c>
      <c r="AA326" s="87">
        <f>Feuil1!BJ331</f>
        <v>0</v>
      </c>
      <c r="AB326" s="88" t="str">
        <f ca="1">IF(Y326&gt;(NOW()-1),"",Feuil1!J331)</f>
        <v/>
      </c>
      <c r="AC326" s="95">
        <f t="shared" ref="AC326:AC369" ca="1" si="90">IFERROR(AB326/AA326,0)</f>
        <v>0</v>
      </c>
      <c r="AD326" s="87">
        <f>Feuil1!BI331</f>
        <v>0</v>
      </c>
      <c r="AE326" s="88" t="str">
        <f ca="1">IF(AB326&gt;(NOW()-1),"",Feuil1!K331)</f>
        <v/>
      </c>
      <c r="AF326" s="95">
        <f t="shared" ref="AF326:AF369" ca="1" si="91">IFERROR(AE326/AD326,0)</f>
        <v>0</v>
      </c>
      <c r="AG326" s="91" t="str">
        <f t="shared" ca="1" si="81"/>
        <v/>
      </c>
      <c r="AH326" s="85" t="str">
        <f>IF(Feuil1!L331=0,"",Feuil1!L331)</f>
        <v/>
      </c>
      <c r="AI326" s="97" t="str">
        <f t="shared" si="78"/>
        <v/>
      </c>
      <c r="AJ326" s="87" t="str">
        <f ca="1">IF(A326&gt;(NOW()-1),"",Feuil1!M331)</f>
        <v/>
      </c>
      <c r="AK326" s="88" t="str">
        <f ca="1">IF(C326&gt;(NOW()-1),"",Feuil1!N331)</f>
        <v/>
      </c>
      <c r="AL326" s="88" t="str">
        <f ca="1">IF(F326&gt;(NOW()-1),"",Feuil1!O331)</f>
        <v/>
      </c>
      <c r="AM326" s="88" t="str">
        <f ca="1">IF(I326&gt;(NOW()-1),"",Feuil1!P331)</f>
        <v/>
      </c>
      <c r="AN326" s="89" t="str">
        <f ca="1">IF(L326&gt;(NOW()-1),"",Feuil1!Q331)</f>
        <v/>
      </c>
      <c r="AO326" s="90" t="str">
        <f t="shared" si="77"/>
        <v/>
      </c>
      <c r="AP326" s="91" t="str">
        <f t="shared" si="79"/>
        <v/>
      </c>
      <c r="AQ326" s="92" t="str">
        <f ca="1">IF(C326="","",Feuil1!S331)</f>
        <v/>
      </c>
      <c r="AR326" s="92" t="str">
        <f ca="1">IF(F326="","",Feuil1!T331)</f>
        <v/>
      </c>
      <c r="AS326" s="93">
        <v>14880</v>
      </c>
      <c r="AT326" s="88">
        <f>+AVERAGE($AS$5:AS326)</f>
        <v>15136.071282996894</v>
      </c>
    </row>
    <row r="327" spans="1:46" s="6" customFormat="1" ht="12.75">
      <c r="A327" s="94">
        <f>IF(Feuil1!A332="","",Feuil1!A332)</f>
        <v>45249</v>
      </c>
      <c r="B327" s="87">
        <f>Feuil1!BA332</f>
        <v>0</v>
      </c>
      <c r="C327" s="88" t="str">
        <f ca="1">IF(A327&gt;(NOW()-1),"",Feuil1!B332)</f>
        <v/>
      </c>
      <c r="D327" s="95">
        <f t="shared" ca="1" si="82"/>
        <v>0</v>
      </c>
      <c r="E327" s="87">
        <f>Feuil1!BB332</f>
        <v>0</v>
      </c>
      <c r="F327" s="88" t="str">
        <f ca="1">IF(C327&gt;(NOW()-1),"",Feuil1!C332)</f>
        <v/>
      </c>
      <c r="G327" s="95">
        <f t="shared" ca="1" si="83"/>
        <v>0</v>
      </c>
      <c r="H327" s="87">
        <f>Feuil1!AZ332</f>
        <v>0</v>
      </c>
      <c r="I327" s="88" t="str">
        <f ca="1">IF(F327&gt;(NOW()-1),"",Feuil1!D332)</f>
        <v/>
      </c>
      <c r="J327" s="95">
        <f t="shared" ca="1" si="84"/>
        <v>0</v>
      </c>
      <c r="K327" s="87">
        <f>Feuil1!BL332</f>
        <v>0</v>
      </c>
      <c r="L327" s="88" t="str">
        <f ca="1">IF(I327&gt;(NOW()-1),"",Feuil1!E332)</f>
        <v/>
      </c>
      <c r="M327" s="95">
        <f t="shared" ca="1" si="85"/>
        <v>0</v>
      </c>
      <c r="N327" s="87">
        <f>Feuil1!BM332</f>
        <v>0</v>
      </c>
      <c r="O327" s="88" t="str">
        <f ca="1">IF(L327&gt;(NOW()-1),"",Feuil1!F332)</f>
        <v/>
      </c>
      <c r="P327" s="95">
        <f t="shared" ca="1" si="86"/>
        <v>0</v>
      </c>
      <c r="Q327" s="87">
        <f>Feuil1!BE332</f>
        <v>0</v>
      </c>
      <c r="R327" s="88">
        <f>Feuil1!BG332</f>
        <v>0</v>
      </c>
      <c r="S327" s="88" t="str">
        <f ca="1">IF(O327&gt;(NOW()-1),"",Feuil1!G332)</f>
        <v/>
      </c>
      <c r="T327" s="96">
        <f t="shared" ca="1" si="87"/>
        <v>0</v>
      </c>
      <c r="U327" s="87">
        <f>Feuil1!BC332</f>
        <v>0</v>
      </c>
      <c r="V327" s="88" t="str">
        <f ca="1">IF(S327&gt;(NOW()-1),"",Feuil1!H332)</f>
        <v/>
      </c>
      <c r="W327" s="95">
        <f t="shared" ca="1" si="88"/>
        <v>0</v>
      </c>
      <c r="X327" s="87">
        <f>Feuil1!BK332</f>
        <v>0</v>
      </c>
      <c r="Y327" s="88" t="str">
        <f ca="1">IF(V327&gt;(NOW()-1),"",Feuil1!I332)</f>
        <v/>
      </c>
      <c r="Z327" s="95">
        <f t="shared" ca="1" si="89"/>
        <v>0</v>
      </c>
      <c r="AA327" s="87">
        <f>Feuil1!BJ332</f>
        <v>0</v>
      </c>
      <c r="AB327" s="88" t="str">
        <f ca="1">IF(Y327&gt;(NOW()-1),"",Feuil1!J332)</f>
        <v/>
      </c>
      <c r="AC327" s="95">
        <f t="shared" ca="1" si="90"/>
        <v>0</v>
      </c>
      <c r="AD327" s="87">
        <f>Feuil1!BI332</f>
        <v>0</v>
      </c>
      <c r="AE327" s="88" t="str">
        <f ca="1">IF(AB327&gt;(NOW()-1),"",Feuil1!K332)</f>
        <v/>
      </c>
      <c r="AF327" s="95">
        <f t="shared" ca="1" si="91"/>
        <v>0</v>
      </c>
      <c r="AG327" s="91" t="str">
        <f t="shared" ca="1" si="81"/>
        <v/>
      </c>
      <c r="AH327" s="85" t="str">
        <f>IF(Feuil1!L332=0,"",Feuil1!L332)</f>
        <v/>
      </c>
      <c r="AI327" s="97" t="str">
        <f t="shared" si="78"/>
        <v/>
      </c>
      <c r="AJ327" s="87" t="str">
        <f ca="1">IF(A327&gt;(NOW()-1),"",Feuil1!M332)</f>
        <v/>
      </c>
      <c r="AK327" s="88" t="str">
        <f ca="1">IF(C327&gt;(NOW()-1),"",Feuil1!N332)</f>
        <v/>
      </c>
      <c r="AL327" s="88" t="str">
        <f ca="1">IF(F327&gt;(NOW()-1),"",Feuil1!O332)</f>
        <v/>
      </c>
      <c r="AM327" s="88" t="str">
        <f ca="1">IF(I327&gt;(NOW()-1),"",Feuil1!P332)</f>
        <v/>
      </c>
      <c r="AN327" s="89" t="str">
        <f ca="1">IF(L327&gt;(NOW()-1),"",Feuil1!Q332)</f>
        <v/>
      </c>
      <c r="AO327" s="90" t="str">
        <f t="shared" si="77"/>
        <v/>
      </c>
      <c r="AP327" s="91" t="str">
        <f t="shared" si="79"/>
        <v/>
      </c>
      <c r="AQ327" s="92" t="str">
        <f ca="1">IF(C327="","",Feuil1!S332)</f>
        <v/>
      </c>
      <c r="AR327" s="92" t="str">
        <f ca="1">IF(F327="","",Feuil1!T332)</f>
        <v/>
      </c>
      <c r="AS327" s="93">
        <v>14580</v>
      </c>
      <c r="AT327" s="88">
        <f>+AVERAGE($AS$5:AS327)</f>
        <v>15134.349700077399</v>
      </c>
    </row>
    <row r="328" spans="1:46" s="6" customFormat="1" ht="12.75">
      <c r="A328" s="94">
        <f>IF(Feuil1!A333="","",Feuil1!A333)</f>
        <v>45250</v>
      </c>
      <c r="B328" s="87">
        <f>Feuil1!BA333</f>
        <v>0</v>
      </c>
      <c r="C328" s="88" t="str">
        <f ca="1">IF(A328&gt;(NOW()-1),"",Feuil1!B333)</f>
        <v/>
      </c>
      <c r="D328" s="95">
        <f t="shared" ca="1" si="82"/>
        <v>0</v>
      </c>
      <c r="E328" s="87">
        <f>Feuil1!BB333</f>
        <v>0</v>
      </c>
      <c r="F328" s="88" t="str">
        <f ca="1">IF(C328&gt;(NOW()-1),"",Feuil1!C333)</f>
        <v/>
      </c>
      <c r="G328" s="95">
        <f t="shared" ca="1" si="83"/>
        <v>0</v>
      </c>
      <c r="H328" s="87">
        <f>Feuil1!AZ333</f>
        <v>0</v>
      </c>
      <c r="I328" s="88" t="str">
        <f ca="1">IF(F328&gt;(NOW()-1),"",Feuil1!D333)</f>
        <v/>
      </c>
      <c r="J328" s="95">
        <f t="shared" ca="1" si="84"/>
        <v>0</v>
      </c>
      <c r="K328" s="87">
        <f>Feuil1!BL333</f>
        <v>0</v>
      </c>
      <c r="L328" s="88" t="str">
        <f ca="1">IF(I328&gt;(NOW()-1),"",Feuil1!E333)</f>
        <v/>
      </c>
      <c r="M328" s="95">
        <f t="shared" ca="1" si="85"/>
        <v>0</v>
      </c>
      <c r="N328" s="87">
        <f>Feuil1!BM333</f>
        <v>0</v>
      </c>
      <c r="O328" s="88" t="str">
        <f ca="1">IF(L328&gt;(NOW()-1),"",Feuil1!F333)</f>
        <v/>
      </c>
      <c r="P328" s="95">
        <f t="shared" ca="1" si="86"/>
        <v>0</v>
      </c>
      <c r="Q328" s="87">
        <f>Feuil1!BE333</f>
        <v>0</v>
      </c>
      <c r="R328" s="88">
        <f>Feuil1!BG333</f>
        <v>0</v>
      </c>
      <c r="S328" s="88" t="str">
        <f ca="1">IF(O328&gt;(NOW()-1),"",Feuil1!G333)</f>
        <v/>
      </c>
      <c r="T328" s="96">
        <f t="shared" ca="1" si="87"/>
        <v>0</v>
      </c>
      <c r="U328" s="87">
        <f>Feuil1!BC333</f>
        <v>0</v>
      </c>
      <c r="V328" s="88" t="str">
        <f ca="1">IF(S328&gt;(NOW()-1),"",Feuil1!H333)</f>
        <v/>
      </c>
      <c r="W328" s="95">
        <f t="shared" ca="1" si="88"/>
        <v>0</v>
      </c>
      <c r="X328" s="87">
        <f>Feuil1!BK333</f>
        <v>0</v>
      </c>
      <c r="Y328" s="88" t="str">
        <f ca="1">IF(V328&gt;(NOW()-1),"",Feuil1!I333)</f>
        <v/>
      </c>
      <c r="Z328" s="95">
        <f t="shared" ca="1" si="89"/>
        <v>0</v>
      </c>
      <c r="AA328" s="87">
        <f>Feuil1!BJ333</f>
        <v>0</v>
      </c>
      <c r="AB328" s="88" t="str">
        <f ca="1">IF(Y328&gt;(NOW()-1),"",Feuil1!J333)</f>
        <v/>
      </c>
      <c r="AC328" s="95">
        <f t="shared" ca="1" si="90"/>
        <v>0</v>
      </c>
      <c r="AD328" s="87">
        <f>Feuil1!BI333</f>
        <v>0</v>
      </c>
      <c r="AE328" s="88" t="str">
        <f ca="1">IF(AB328&gt;(NOW()-1),"",Feuil1!K333)</f>
        <v/>
      </c>
      <c r="AF328" s="95">
        <f t="shared" ca="1" si="91"/>
        <v>0</v>
      </c>
      <c r="AG328" s="91" t="str">
        <f t="shared" ca="1" si="81"/>
        <v/>
      </c>
      <c r="AH328" s="85" t="str">
        <f>IF(Feuil1!L333=0,"",Feuil1!L333)</f>
        <v/>
      </c>
      <c r="AI328" s="97" t="str">
        <f t="shared" si="78"/>
        <v/>
      </c>
      <c r="AJ328" s="87" t="str">
        <f ca="1">IF(A328&gt;(NOW()-1),"",Feuil1!M333)</f>
        <v/>
      </c>
      <c r="AK328" s="88" t="str">
        <f ca="1">IF(C328&gt;(NOW()-1),"",Feuil1!N333)</f>
        <v/>
      </c>
      <c r="AL328" s="88" t="str">
        <f ca="1">IF(F328&gt;(NOW()-1),"",Feuil1!O333)</f>
        <v/>
      </c>
      <c r="AM328" s="88" t="str">
        <f ca="1">IF(I328&gt;(NOW()-1),"",Feuil1!P333)</f>
        <v/>
      </c>
      <c r="AN328" s="89" t="str">
        <f ca="1">IF(L328&gt;(NOW()-1),"",Feuil1!Q333)</f>
        <v/>
      </c>
      <c r="AO328" s="90" t="str">
        <f t="shared" si="77"/>
        <v/>
      </c>
      <c r="AP328" s="91" t="str">
        <f t="shared" si="79"/>
        <v/>
      </c>
      <c r="AQ328" s="92" t="str">
        <f ca="1">IF(C328="","",Feuil1!S333)</f>
        <v/>
      </c>
      <c r="AR328" s="92" t="str">
        <f ca="1">IF(F328="","",Feuil1!T333)</f>
        <v/>
      </c>
      <c r="AS328" s="93">
        <v>14180</v>
      </c>
      <c r="AT328" s="88">
        <f>+AVERAGE($AS$5:AS328)</f>
        <v>15131.404176311727</v>
      </c>
    </row>
    <row r="329" spans="1:46" s="6" customFormat="1" ht="12.75">
      <c r="A329" s="94">
        <f>IF(Feuil1!A334="","",Feuil1!A334)</f>
        <v>45251</v>
      </c>
      <c r="B329" s="87">
        <f>Feuil1!BA334</f>
        <v>0</v>
      </c>
      <c r="C329" s="88" t="str">
        <f ca="1">IF(A329&gt;(NOW()-1),"",Feuil1!B334)</f>
        <v/>
      </c>
      <c r="D329" s="95">
        <f t="shared" ca="1" si="82"/>
        <v>0</v>
      </c>
      <c r="E329" s="87">
        <f>Feuil1!BB334</f>
        <v>0</v>
      </c>
      <c r="F329" s="88" t="str">
        <f ca="1">IF(C329&gt;(NOW()-1),"",Feuil1!C334)</f>
        <v/>
      </c>
      <c r="G329" s="95">
        <f t="shared" ca="1" si="83"/>
        <v>0</v>
      </c>
      <c r="H329" s="87">
        <f>Feuil1!AZ334</f>
        <v>0</v>
      </c>
      <c r="I329" s="88" t="str">
        <f ca="1">IF(F329&gt;(NOW()-1),"",Feuil1!D334)</f>
        <v/>
      </c>
      <c r="J329" s="95">
        <f t="shared" ca="1" si="84"/>
        <v>0</v>
      </c>
      <c r="K329" s="87">
        <f>Feuil1!BL334</f>
        <v>0</v>
      </c>
      <c r="L329" s="88" t="str">
        <f ca="1">IF(I329&gt;(NOW()-1),"",Feuil1!E334)</f>
        <v/>
      </c>
      <c r="M329" s="95">
        <f t="shared" ca="1" si="85"/>
        <v>0</v>
      </c>
      <c r="N329" s="87">
        <f>Feuil1!BM334</f>
        <v>0</v>
      </c>
      <c r="O329" s="88" t="str">
        <f ca="1">IF(L329&gt;(NOW()-1),"",Feuil1!F334)</f>
        <v/>
      </c>
      <c r="P329" s="95">
        <f t="shared" ca="1" si="86"/>
        <v>0</v>
      </c>
      <c r="Q329" s="87">
        <f>Feuil1!BE334</f>
        <v>0</v>
      </c>
      <c r="R329" s="88">
        <f>Feuil1!BG334</f>
        <v>0</v>
      </c>
      <c r="S329" s="88" t="str">
        <f ca="1">IF(O329&gt;(NOW()-1),"",Feuil1!G334)</f>
        <v/>
      </c>
      <c r="T329" s="96">
        <f t="shared" ca="1" si="87"/>
        <v>0</v>
      </c>
      <c r="U329" s="87">
        <f>Feuil1!BC334</f>
        <v>0</v>
      </c>
      <c r="V329" s="88" t="str">
        <f ca="1">IF(S329&gt;(NOW()-1),"",Feuil1!H334)</f>
        <v/>
      </c>
      <c r="W329" s="95">
        <f t="shared" ca="1" si="88"/>
        <v>0</v>
      </c>
      <c r="X329" s="87">
        <f>Feuil1!BK334</f>
        <v>0</v>
      </c>
      <c r="Y329" s="88" t="str">
        <f ca="1">IF(V329&gt;(NOW()-1),"",Feuil1!I334)</f>
        <v/>
      </c>
      <c r="Z329" s="95">
        <f t="shared" ca="1" si="89"/>
        <v>0</v>
      </c>
      <c r="AA329" s="87">
        <f>Feuil1!BJ334</f>
        <v>0</v>
      </c>
      <c r="AB329" s="88" t="str">
        <f ca="1">IF(Y329&gt;(NOW()-1),"",Feuil1!J334)</f>
        <v/>
      </c>
      <c r="AC329" s="95">
        <f t="shared" ca="1" si="90"/>
        <v>0</v>
      </c>
      <c r="AD329" s="87">
        <f>Feuil1!BI334</f>
        <v>0</v>
      </c>
      <c r="AE329" s="88" t="str">
        <f ca="1">IF(AB329&gt;(NOW()-1),"",Feuil1!K334)</f>
        <v/>
      </c>
      <c r="AF329" s="95">
        <f t="shared" ca="1" si="91"/>
        <v>0</v>
      </c>
      <c r="AG329" s="91" t="str">
        <f t="shared" ca="1" si="81"/>
        <v/>
      </c>
      <c r="AH329" s="85" t="str">
        <f>IF(Feuil1!L334=0,"",Feuil1!L334)</f>
        <v/>
      </c>
      <c r="AI329" s="97" t="str">
        <f t="shared" si="78"/>
        <v/>
      </c>
      <c r="AJ329" s="87" t="str">
        <f ca="1">IF(A329&gt;(NOW()-1),"",Feuil1!M334)</f>
        <v/>
      </c>
      <c r="AK329" s="88" t="str">
        <f ca="1">IF(C329&gt;(NOW()-1),"",Feuil1!N334)</f>
        <v/>
      </c>
      <c r="AL329" s="88" t="str">
        <f ca="1">IF(F329&gt;(NOW()-1),"",Feuil1!O334)</f>
        <v/>
      </c>
      <c r="AM329" s="88" t="str">
        <f ca="1">IF(I329&gt;(NOW()-1),"",Feuil1!P334)</f>
        <v/>
      </c>
      <c r="AN329" s="89" t="str">
        <f ca="1">IF(L329&gt;(NOW()-1),"",Feuil1!Q334)</f>
        <v/>
      </c>
      <c r="AO329" s="90" t="str">
        <f t="shared" si="77"/>
        <v/>
      </c>
      <c r="AP329" s="91" t="str">
        <f t="shared" si="79"/>
        <v/>
      </c>
      <c r="AQ329" s="92" t="str">
        <f ca="1">IF(C329="","",Feuil1!S334)</f>
        <v/>
      </c>
      <c r="AR329" s="92" t="str">
        <f ca="1">IF(F329="","",Feuil1!T334)</f>
        <v/>
      </c>
      <c r="AS329" s="93">
        <v>14810</v>
      </c>
      <c r="AT329" s="88">
        <f>+AVERAGE($AS$5:AS329)</f>
        <v>15130.415240384615</v>
      </c>
    </row>
    <row r="330" spans="1:46" s="6" customFormat="1" ht="12.75">
      <c r="A330" s="94">
        <f>IF(Feuil1!A335="","",Feuil1!A335)</f>
        <v>45252</v>
      </c>
      <c r="B330" s="87">
        <f>Feuil1!BA335</f>
        <v>0</v>
      </c>
      <c r="C330" s="88" t="str">
        <f ca="1">IF(A330&gt;(NOW()-1),"",Feuil1!B335)</f>
        <v/>
      </c>
      <c r="D330" s="95">
        <f t="shared" ca="1" si="82"/>
        <v>0</v>
      </c>
      <c r="E330" s="87">
        <f>Feuil1!BB335</f>
        <v>0</v>
      </c>
      <c r="F330" s="88" t="str">
        <f ca="1">IF(C330&gt;(NOW()-1),"",Feuil1!C335)</f>
        <v/>
      </c>
      <c r="G330" s="95">
        <f t="shared" ca="1" si="83"/>
        <v>0</v>
      </c>
      <c r="H330" s="87">
        <f>Feuil1!AZ335</f>
        <v>0</v>
      </c>
      <c r="I330" s="88" t="str">
        <f ca="1">IF(F330&gt;(NOW()-1),"",Feuil1!D335)</f>
        <v/>
      </c>
      <c r="J330" s="95">
        <f t="shared" ca="1" si="84"/>
        <v>0</v>
      </c>
      <c r="K330" s="87">
        <f>Feuil1!BL335</f>
        <v>0</v>
      </c>
      <c r="L330" s="88" t="str">
        <f ca="1">IF(I330&gt;(NOW()-1),"",Feuil1!E335)</f>
        <v/>
      </c>
      <c r="M330" s="95">
        <f t="shared" ca="1" si="85"/>
        <v>0</v>
      </c>
      <c r="N330" s="87">
        <f>Feuil1!BM335</f>
        <v>0</v>
      </c>
      <c r="O330" s="88" t="str">
        <f ca="1">IF(L330&gt;(NOW()-1),"",Feuil1!F335)</f>
        <v/>
      </c>
      <c r="P330" s="95">
        <f t="shared" ca="1" si="86"/>
        <v>0</v>
      </c>
      <c r="Q330" s="87">
        <f>Feuil1!BE335</f>
        <v>0</v>
      </c>
      <c r="R330" s="88">
        <f>Feuil1!BG335</f>
        <v>0</v>
      </c>
      <c r="S330" s="88" t="str">
        <f ca="1">IF(O330&gt;(NOW()-1),"",Feuil1!G335)</f>
        <v/>
      </c>
      <c r="T330" s="96">
        <f t="shared" ca="1" si="87"/>
        <v>0</v>
      </c>
      <c r="U330" s="87">
        <f>Feuil1!BC335</f>
        <v>0</v>
      </c>
      <c r="V330" s="88" t="str">
        <f ca="1">IF(S330&gt;(NOW()-1),"",Feuil1!H335)</f>
        <v/>
      </c>
      <c r="W330" s="95">
        <f t="shared" ca="1" si="88"/>
        <v>0</v>
      </c>
      <c r="X330" s="87">
        <f>Feuil1!BK335</f>
        <v>0</v>
      </c>
      <c r="Y330" s="88" t="str">
        <f ca="1">IF(V330&gt;(NOW()-1),"",Feuil1!I335)</f>
        <v/>
      </c>
      <c r="Z330" s="95">
        <f t="shared" ca="1" si="89"/>
        <v>0</v>
      </c>
      <c r="AA330" s="87">
        <f>Feuil1!BJ335</f>
        <v>0</v>
      </c>
      <c r="AB330" s="88" t="str">
        <f ca="1">IF(Y330&gt;(NOW()-1),"",Feuil1!J335)</f>
        <v/>
      </c>
      <c r="AC330" s="95">
        <f t="shared" ca="1" si="90"/>
        <v>0</v>
      </c>
      <c r="AD330" s="87">
        <f>Feuil1!BI335</f>
        <v>0</v>
      </c>
      <c r="AE330" s="88" t="str">
        <f ca="1">IF(AB330&gt;(NOW()-1),"",Feuil1!K335)</f>
        <v/>
      </c>
      <c r="AF330" s="95">
        <f t="shared" ca="1" si="91"/>
        <v>0</v>
      </c>
      <c r="AG330" s="91" t="str">
        <f t="shared" ca="1" si="81"/>
        <v/>
      </c>
      <c r="AH330" s="85" t="str">
        <f>IF(Feuil1!L335=0,"",Feuil1!L335)</f>
        <v/>
      </c>
      <c r="AI330" s="97" t="str">
        <f t="shared" si="78"/>
        <v/>
      </c>
      <c r="AJ330" s="87" t="str">
        <f ca="1">IF(A330&gt;(NOW()-1),"",Feuil1!M335)</f>
        <v/>
      </c>
      <c r="AK330" s="88" t="str">
        <f ca="1">IF(C330&gt;(NOW()-1),"",Feuil1!N335)</f>
        <v/>
      </c>
      <c r="AL330" s="88" t="str">
        <f ca="1">IF(F330&gt;(NOW()-1),"",Feuil1!O335)</f>
        <v/>
      </c>
      <c r="AM330" s="88" t="str">
        <f ca="1">IF(I330&gt;(NOW()-1),"",Feuil1!P335)</f>
        <v/>
      </c>
      <c r="AN330" s="89" t="str">
        <f ca="1">IF(L330&gt;(NOW()-1),"",Feuil1!Q335)</f>
        <v/>
      </c>
      <c r="AO330" s="90" t="str">
        <f t="shared" si="77"/>
        <v/>
      </c>
      <c r="AP330" s="91" t="str">
        <f t="shared" si="79"/>
        <v/>
      </c>
      <c r="AQ330" s="92" t="str">
        <f ca="1">IF(C330="","",Feuil1!S335)</f>
        <v/>
      </c>
      <c r="AR330" s="92" t="str">
        <f ca="1">IF(F330="","",Feuil1!T335)</f>
        <v/>
      </c>
      <c r="AS330" s="93">
        <v>14890</v>
      </c>
      <c r="AT330" s="88">
        <f>+AVERAGE($AS$5:AS330)</f>
        <v>15129.677770322085</v>
      </c>
    </row>
    <row r="331" spans="1:46" s="6" customFormat="1" ht="12.75">
      <c r="A331" s="94">
        <f>IF(Feuil1!A336="","",Feuil1!A336)</f>
        <v>45253</v>
      </c>
      <c r="B331" s="87">
        <f>Feuil1!BA336</f>
        <v>0</v>
      </c>
      <c r="C331" s="88" t="str">
        <f ca="1">IF(A331&gt;(NOW()-1),"",Feuil1!B336)</f>
        <v/>
      </c>
      <c r="D331" s="95">
        <f t="shared" ca="1" si="82"/>
        <v>0</v>
      </c>
      <c r="E331" s="87">
        <f>Feuil1!BB336</f>
        <v>0</v>
      </c>
      <c r="F331" s="88" t="str">
        <f ca="1">IF(C331&gt;(NOW()-1),"",Feuil1!C336)</f>
        <v/>
      </c>
      <c r="G331" s="95">
        <f t="shared" ca="1" si="83"/>
        <v>0</v>
      </c>
      <c r="H331" s="87">
        <f>Feuil1!AZ336</f>
        <v>0</v>
      </c>
      <c r="I331" s="88" t="str">
        <f ca="1">IF(F331&gt;(NOW()-1),"",Feuil1!D336)</f>
        <v/>
      </c>
      <c r="J331" s="95">
        <f t="shared" ca="1" si="84"/>
        <v>0</v>
      </c>
      <c r="K331" s="87">
        <f>Feuil1!BL336</f>
        <v>0</v>
      </c>
      <c r="L331" s="88" t="str">
        <f ca="1">IF(I331&gt;(NOW()-1),"",Feuil1!E336)</f>
        <v/>
      </c>
      <c r="M331" s="95">
        <f t="shared" ca="1" si="85"/>
        <v>0</v>
      </c>
      <c r="N331" s="87">
        <f>Feuil1!BM336</f>
        <v>0</v>
      </c>
      <c r="O331" s="88" t="str">
        <f ca="1">IF(L331&gt;(NOW()-1),"",Feuil1!F336)</f>
        <v/>
      </c>
      <c r="P331" s="95">
        <f t="shared" ca="1" si="86"/>
        <v>0</v>
      </c>
      <c r="Q331" s="87">
        <f>Feuil1!BE336</f>
        <v>0</v>
      </c>
      <c r="R331" s="88">
        <f>Feuil1!BG336</f>
        <v>0</v>
      </c>
      <c r="S331" s="88" t="str">
        <f ca="1">IF(O331&gt;(NOW()-1),"",Feuil1!G336)</f>
        <v/>
      </c>
      <c r="T331" s="96">
        <f t="shared" ca="1" si="87"/>
        <v>0</v>
      </c>
      <c r="U331" s="87">
        <f>Feuil1!BC336</f>
        <v>0</v>
      </c>
      <c r="V331" s="88" t="str">
        <f ca="1">IF(S331&gt;(NOW()-1),"",Feuil1!H336)</f>
        <v/>
      </c>
      <c r="W331" s="95">
        <f t="shared" ca="1" si="88"/>
        <v>0</v>
      </c>
      <c r="X331" s="87">
        <f>Feuil1!BK336</f>
        <v>0</v>
      </c>
      <c r="Y331" s="88" t="str">
        <f ca="1">IF(V331&gt;(NOW()-1),"",Feuil1!I336)</f>
        <v/>
      </c>
      <c r="Z331" s="95">
        <f t="shared" ca="1" si="89"/>
        <v>0</v>
      </c>
      <c r="AA331" s="87">
        <f>Feuil1!BJ336</f>
        <v>0</v>
      </c>
      <c r="AB331" s="88" t="str">
        <f ca="1">IF(Y331&gt;(NOW()-1),"",Feuil1!J336)</f>
        <v/>
      </c>
      <c r="AC331" s="95">
        <f t="shared" ca="1" si="90"/>
        <v>0</v>
      </c>
      <c r="AD331" s="87">
        <f>Feuil1!BI336</f>
        <v>0</v>
      </c>
      <c r="AE331" s="88" t="str">
        <f ca="1">IF(AB331&gt;(NOW()-1),"",Feuil1!K336)</f>
        <v/>
      </c>
      <c r="AF331" s="95">
        <f t="shared" ca="1" si="91"/>
        <v>0</v>
      </c>
      <c r="AG331" s="91" t="str">
        <f t="shared" ca="1" si="81"/>
        <v/>
      </c>
      <c r="AH331" s="85" t="str">
        <f>IF(Feuil1!L336=0,"",Feuil1!L336)</f>
        <v/>
      </c>
      <c r="AI331" s="97" t="str">
        <f t="shared" si="78"/>
        <v/>
      </c>
      <c r="AJ331" s="87" t="str">
        <f ca="1">IF(A331&gt;(NOW()-1),"",Feuil1!M336)</f>
        <v/>
      </c>
      <c r="AK331" s="88" t="str">
        <f ca="1">IF(C331&gt;(NOW()-1),"",Feuil1!N336)</f>
        <v/>
      </c>
      <c r="AL331" s="88" t="str">
        <f ca="1">IF(F331&gt;(NOW()-1),"",Feuil1!O336)</f>
        <v/>
      </c>
      <c r="AM331" s="88" t="str">
        <f ca="1">IF(I331&gt;(NOW()-1),"",Feuil1!P336)</f>
        <v/>
      </c>
      <c r="AN331" s="89" t="str">
        <f ca="1">IF(L331&gt;(NOW()-1),"",Feuil1!Q336)</f>
        <v/>
      </c>
      <c r="AO331" s="90" t="str">
        <f t="shared" si="77"/>
        <v/>
      </c>
      <c r="AP331" s="91" t="str">
        <f t="shared" si="79"/>
        <v/>
      </c>
      <c r="AQ331" s="92" t="str">
        <f ca="1">IF(C331="","",Feuil1!S336)</f>
        <v/>
      </c>
      <c r="AR331" s="92" t="str">
        <f ca="1">IF(F331="","",Feuil1!T336)</f>
        <v/>
      </c>
      <c r="AS331" s="93">
        <v>15100</v>
      </c>
      <c r="AT331" s="88">
        <f>+AVERAGE($AS$5:AS331)</f>
        <v>15129.587012614678</v>
      </c>
    </row>
    <row r="332" spans="1:46" s="6" customFormat="1" ht="12.75">
      <c r="A332" s="94">
        <f>IF(Feuil1!A337="","",Feuil1!A337)</f>
        <v>45254</v>
      </c>
      <c r="B332" s="87">
        <f>Feuil1!BA337</f>
        <v>0</v>
      </c>
      <c r="C332" s="88" t="str">
        <f ca="1">IF(A332&gt;(NOW()-1),"",Feuil1!B337)</f>
        <v/>
      </c>
      <c r="D332" s="95">
        <f t="shared" ca="1" si="82"/>
        <v>0</v>
      </c>
      <c r="E332" s="87">
        <f>Feuil1!BB337</f>
        <v>0</v>
      </c>
      <c r="F332" s="88" t="str">
        <f ca="1">IF(C332&gt;(NOW()-1),"",Feuil1!C337)</f>
        <v/>
      </c>
      <c r="G332" s="95">
        <f t="shared" ca="1" si="83"/>
        <v>0</v>
      </c>
      <c r="H332" s="87">
        <f>Feuil1!AZ337</f>
        <v>0</v>
      </c>
      <c r="I332" s="88" t="str">
        <f ca="1">IF(F332&gt;(NOW()-1),"",Feuil1!D337)</f>
        <v/>
      </c>
      <c r="J332" s="95">
        <f t="shared" ca="1" si="84"/>
        <v>0</v>
      </c>
      <c r="K332" s="87">
        <f>Feuil1!BL337</f>
        <v>0</v>
      </c>
      <c r="L332" s="88" t="str">
        <f ca="1">IF(I332&gt;(NOW()-1),"",Feuil1!E337)</f>
        <v/>
      </c>
      <c r="M332" s="95">
        <f t="shared" ca="1" si="85"/>
        <v>0</v>
      </c>
      <c r="N332" s="87">
        <f>Feuil1!BM337</f>
        <v>0</v>
      </c>
      <c r="O332" s="88" t="str">
        <f ca="1">IF(L332&gt;(NOW()-1),"",Feuil1!F337)</f>
        <v/>
      </c>
      <c r="P332" s="95">
        <f t="shared" ca="1" si="86"/>
        <v>0</v>
      </c>
      <c r="Q332" s="87">
        <f>Feuil1!BE337</f>
        <v>0</v>
      </c>
      <c r="R332" s="88">
        <f>Feuil1!BG337</f>
        <v>0</v>
      </c>
      <c r="S332" s="88" t="str">
        <f ca="1">IF(O332&gt;(NOW()-1),"",Feuil1!G337)</f>
        <v/>
      </c>
      <c r="T332" s="96">
        <f t="shared" ca="1" si="87"/>
        <v>0</v>
      </c>
      <c r="U332" s="87">
        <f>Feuil1!BC337</f>
        <v>0</v>
      </c>
      <c r="V332" s="88" t="str">
        <f ca="1">IF(S332&gt;(NOW()-1),"",Feuil1!H337)</f>
        <v/>
      </c>
      <c r="W332" s="95">
        <f t="shared" ca="1" si="88"/>
        <v>0</v>
      </c>
      <c r="X332" s="87">
        <f>Feuil1!BK337</f>
        <v>0</v>
      </c>
      <c r="Y332" s="88" t="str">
        <f ca="1">IF(V332&gt;(NOW()-1),"",Feuil1!I337)</f>
        <v/>
      </c>
      <c r="Z332" s="95">
        <f t="shared" ca="1" si="89"/>
        <v>0</v>
      </c>
      <c r="AA332" s="87">
        <f>Feuil1!BJ337</f>
        <v>0</v>
      </c>
      <c r="AB332" s="88" t="str">
        <f ca="1">IF(Y332&gt;(NOW()-1),"",Feuil1!J337)</f>
        <v/>
      </c>
      <c r="AC332" s="95">
        <f t="shared" ca="1" si="90"/>
        <v>0</v>
      </c>
      <c r="AD332" s="87">
        <f>Feuil1!BI337</f>
        <v>0</v>
      </c>
      <c r="AE332" s="88" t="str">
        <f ca="1">IF(AB332&gt;(NOW()-1),"",Feuil1!K337)</f>
        <v/>
      </c>
      <c r="AF332" s="95">
        <f t="shared" ca="1" si="91"/>
        <v>0</v>
      </c>
      <c r="AG332" s="91" t="str">
        <f t="shared" ca="1" si="81"/>
        <v/>
      </c>
      <c r="AH332" s="85" t="str">
        <f>IF(Feuil1!L337=0,"",Feuil1!L337)</f>
        <v/>
      </c>
      <c r="AI332" s="97" t="str">
        <f t="shared" si="78"/>
        <v/>
      </c>
      <c r="AJ332" s="87" t="str">
        <f ca="1">IF(A332&gt;(NOW()-1),"",Feuil1!M337)</f>
        <v/>
      </c>
      <c r="AK332" s="88" t="str">
        <f ca="1">IF(C332&gt;(NOW()-1),"",Feuil1!N337)</f>
        <v/>
      </c>
      <c r="AL332" s="88" t="str">
        <f ca="1">IF(F332&gt;(NOW()-1),"",Feuil1!O337)</f>
        <v/>
      </c>
      <c r="AM332" s="88" t="str">
        <f ca="1">IF(I332&gt;(NOW()-1),"",Feuil1!P337)</f>
        <v/>
      </c>
      <c r="AN332" s="89" t="str">
        <f ca="1">IF(L332&gt;(NOW()-1),"",Feuil1!Q337)</f>
        <v/>
      </c>
      <c r="AO332" s="90" t="str">
        <f t="shared" si="77"/>
        <v/>
      </c>
      <c r="AP332" s="91" t="str">
        <f t="shared" si="79"/>
        <v/>
      </c>
      <c r="AQ332" s="92" t="str">
        <f ca="1">IF(C332="","",Feuil1!S337)</f>
        <v/>
      </c>
      <c r="AR332" s="92" t="str">
        <f ca="1">IF(F332="","",Feuil1!T337)</f>
        <v/>
      </c>
      <c r="AS332" s="93">
        <v>15070</v>
      </c>
      <c r="AT332" s="88">
        <f>+AVERAGE($AS$5:AS332)</f>
        <v>15129.405344893292</v>
      </c>
    </row>
    <row r="333" spans="1:46" s="6" customFormat="1" ht="12.75">
      <c r="A333" s="94">
        <f>IF(Feuil1!A338="","",Feuil1!A338)</f>
        <v>45255</v>
      </c>
      <c r="B333" s="87">
        <f>Feuil1!BA338</f>
        <v>0</v>
      </c>
      <c r="C333" s="88" t="str">
        <f ca="1">IF(A333&gt;(NOW()-1),"",Feuil1!B338)</f>
        <v/>
      </c>
      <c r="D333" s="95">
        <f t="shared" ca="1" si="82"/>
        <v>0</v>
      </c>
      <c r="E333" s="87">
        <f>Feuil1!BB338</f>
        <v>0</v>
      </c>
      <c r="F333" s="88" t="str">
        <f ca="1">IF(C333&gt;(NOW()-1),"",Feuil1!C338)</f>
        <v/>
      </c>
      <c r="G333" s="95">
        <f t="shared" ca="1" si="83"/>
        <v>0</v>
      </c>
      <c r="H333" s="87">
        <f>Feuil1!AZ338</f>
        <v>0</v>
      </c>
      <c r="I333" s="88" t="str">
        <f ca="1">IF(F333&gt;(NOW()-1),"",Feuil1!D338)</f>
        <v/>
      </c>
      <c r="J333" s="95">
        <f t="shared" ca="1" si="84"/>
        <v>0</v>
      </c>
      <c r="K333" s="87">
        <f>Feuil1!BL338</f>
        <v>0</v>
      </c>
      <c r="L333" s="88" t="str">
        <f ca="1">IF(I333&gt;(NOW()-1),"",Feuil1!E338)</f>
        <v/>
      </c>
      <c r="M333" s="95">
        <f t="shared" ca="1" si="85"/>
        <v>0</v>
      </c>
      <c r="N333" s="87">
        <f>Feuil1!BM338</f>
        <v>0</v>
      </c>
      <c r="O333" s="88" t="str">
        <f ca="1">IF(L333&gt;(NOW()-1),"",Feuil1!F338)</f>
        <v/>
      </c>
      <c r="P333" s="95">
        <f t="shared" ca="1" si="86"/>
        <v>0</v>
      </c>
      <c r="Q333" s="87">
        <f>Feuil1!BE338</f>
        <v>0</v>
      </c>
      <c r="R333" s="88">
        <f>Feuil1!BG338</f>
        <v>0</v>
      </c>
      <c r="S333" s="88" t="str">
        <f ca="1">IF(O333&gt;(NOW()-1),"",Feuil1!G338)</f>
        <v/>
      </c>
      <c r="T333" s="96">
        <f t="shared" ca="1" si="87"/>
        <v>0</v>
      </c>
      <c r="U333" s="87">
        <f>Feuil1!BC338</f>
        <v>0</v>
      </c>
      <c r="V333" s="88" t="str">
        <f ca="1">IF(S333&gt;(NOW()-1),"",Feuil1!H338)</f>
        <v/>
      </c>
      <c r="W333" s="95">
        <f t="shared" ca="1" si="88"/>
        <v>0</v>
      </c>
      <c r="X333" s="87">
        <f>Feuil1!BK338</f>
        <v>0</v>
      </c>
      <c r="Y333" s="88" t="str">
        <f ca="1">IF(V333&gt;(NOW()-1),"",Feuil1!I338)</f>
        <v/>
      </c>
      <c r="Z333" s="95">
        <f t="shared" ca="1" si="89"/>
        <v>0</v>
      </c>
      <c r="AA333" s="87">
        <f>Feuil1!BJ338</f>
        <v>0</v>
      </c>
      <c r="AB333" s="88" t="str">
        <f ca="1">IF(Y333&gt;(NOW()-1),"",Feuil1!J338)</f>
        <v/>
      </c>
      <c r="AC333" s="95">
        <f t="shared" ca="1" si="90"/>
        <v>0</v>
      </c>
      <c r="AD333" s="87">
        <f>Feuil1!BI338</f>
        <v>0</v>
      </c>
      <c r="AE333" s="88" t="str">
        <f ca="1">IF(AB333&gt;(NOW()-1),"",Feuil1!K338)</f>
        <v/>
      </c>
      <c r="AF333" s="95">
        <f t="shared" ca="1" si="91"/>
        <v>0</v>
      </c>
      <c r="AG333" s="91" t="str">
        <f t="shared" ca="1" si="81"/>
        <v/>
      </c>
      <c r="AH333" s="85" t="str">
        <f>IF(Feuil1!L338=0,"",Feuil1!L338)</f>
        <v/>
      </c>
      <c r="AI333" s="97" t="str">
        <f t="shared" si="78"/>
        <v/>
      </c>
      <c r="AJ333" s="87" t="str">
        <f ca="1">IF(A333&gt;(NOW()-1),"",Feuil1!M338)</f>
        <v/>
      </c>
      <c r="AK333" s="88" t="str">
        <f ca="1">IF(C333&gt;(NOW()-1),"",Feuil1!N338)</f>
        <v/>
      </c>
      <c r="AL333" s="88" t="str">
        <f ca="1">IF(F333&gt;(NOW()-1),"",Feuil1!O338)</f>
        <v/>
      </c>
      <c r="AM333" s="88" t="str">
        <f ca="1">IF(I333&gt;(NOW()-1),"",Feuil1!P338)</f>
        <v/>
      </c>
      <c r="AN333" s="89" t="str">
        <f ca="1">IF(L333&gt;(NOW()-1),"",Feuil1!Q338)</f>
        <v/>
      </c>
      <c r="AO333" s="90" t="str">
        <f t="shared" si="77"/>
        <v/>
      </c>
      <c r="AP333" s="91" t="str">
        <f t="shared" si="79"/>
        <v/>
      </c>
      <c r="AQ333" s="92" t="str">
        <f ca="1">IF(C333="","",Feuil1!S338)</f>
        <v/>
      </c>
      <c r="AR333" s="92" t="str">
        <f ca="1">IF(F333="","",Feuil1!T338)</f>
        <v/>
      </c>
      <c r="AS333" s="93">
        <v>14860</v>
      </c>
      <c r="AT333" s="88">
        <f>+AVERAGE($AS$5:AS333)</f>
        <v>15128.586483662613</v>
      </c>
    </row>
    <row r="334" spans="1:46" s="6" customFormat="1" ht="12.75">
      <c r="A334" s="94">
        <f>IF(Feuil1!A339="","",Feuil1!A339)</f>
        <v>45256</v>
      </c>
      <c r="B334" s="87">
        <f>Feuil1!BA339</f>
        <v>0</v>
      </c>
      <c r="C334" s="88" t="str">
        <f ca="1">IF(A334&gt;(NOW()-1),"",Feuil1!B339)</f>
        <v/>
      </c>
      <c r="D334" s="95">
        <f t="shared" ca="1" si="82"/>
        <v>0</v>
      </c>
      <c r="E334" s="87">
        <f>Feuil1!BB339</f>
        <v>0</v>
      </c>
      <c r="F334" s="88" t="str">
        <f ca="1">IF(C334&gt;(NOW()-1),"",Feuil1!C339)</f>
        <v/>
      </c>
      <c r="G334" s="95">
        <f t="shared" ca="1" si="83"/>
        <v>0</v>
      </c>
      <c r="H334" s="87">
        <f>Feuil1!AZ339</f>
        <v>0</v>
      </c>
      <c r="I334" s="88" t="str">
        <f ca="1">IF(F334&gt;(NOW()-1),"",Feuil1!D339)</f>
        <v/>
      </c>
      <c r="J334" s="95">
        <f t="shared" ca="1" si="84"/>
        <v>0</v>
      </c>
      <c r="K334" s="87">
        <f>Feuil1!BL339</f>
        <v>0</v>
      </c>
      <c r="L334" s="88" t="str">
        <f ca="1">IF(I334&gt;(NOW()-1),"",Feuil1!E339)</f>
        <v/>
      </c>
      <c r="M334" s="95">
        <f t="shared" ca="1" si="85"/>
        <v>0</v>
      </c>
      <c r="N334" s="87">
        <f>Feuil1!BM339</f>
        <v>0</v>
      </c>
      <c r="O334" s="88" t="str">
        <f ca="1">IF(L334&gt;(NOW()-1),"",Feuil1!F339)</f>
        <v/>
      </c>
      <c r="P334" s="95">
        <f t="shared" ca="1" si="86"/>
        <v>0</v>
      </c>
      <c r="Q334" s="87">
        <f>Feuil1!BE339</f>
        <v>0</v>
      </c>
      <c r="R334" s="88">
        <f>Feuil1!BG339</f>
        <v>0</v>
      </c>
      <c r="S334" s="88" t="str">
        <f ca="1">IF(O334&gt;(NOW()-1),"",Feuil1!G339)</f>
        <v/>
      </c>
      <c r="T334" s="96">
        <f t="shared" ca="1" si="87"/>
        <v>0</v>
      </c>
      <c r="U334" s="87">
        <f>Feuil1!BC339</f>
        <v>0</v>
      </c>
      <c r="V334" s="88" t="str">
        <f ca="1">IF(S334&gt;(NOW()-1),"",Feuil1!H339)</f>
        <v/>
      </c>
      <c r="W334" s="95">
        <f t="shared" ca="1" si="88"/>
        <v>0</v>
      </c>
      <c r="X334" s="87">
        <f>Feuil1!BK339</f>
        <v>0</v>
      </c>
      <c r="Y334" s="88" t="str">
        <f ca="1">IF(V334&gt;(NOW()-1),"",Feuil1!I339)</f>
        <v/>
      </c>
      <c r="Z334" s="95">
        <f t="shared" ca="1" si="89"/>
        <v>0</v>
      </c>
      <c r="AA334" s="87">
        <f>Feuil1!BJ339</f>
        <v>0</v>
      </c>
      <c r="AB334" s="88" t="str">
        <f ca="1">IF(Y334&gt;(NOW()-1),"",Feuil1!J339)</f>
        <v/>
      </c>
      <c r="AC334" s="95">
        <f t="shared" ca="1" si="90"/>
        <v>0</v>
      </c>
      <c r="AD334" s="87">
        <f>Feuil1!BI339</f>
        <v>0</v>
      </c>
      <c r="AE334" s="88" t="str">
        <f ca="1">IF(AB334&gt;(NOW()-1),"",Feuil1!K339)</f>
        <v/>
      </c>
      <c r="AF334" s="95">
        <f t="shared" ca="1" si="91"/>
        <v>0</v>
      </c>
      <c r="AG334" s="91" t="str">
        <f t="shared" ca="1" si="81"/>
        <v/>
      </c>
      <c r="AH334" s="85" t="str">
        <f>IF(Feuil1!L339=0,"",Feuil1!L339)</f>
        <v/>
      </c>
      <c r="AI334" s="97" t="str">
        <f t="shared" si="78"/>
        <v/>
      </c>
      <c r="AJ334" s="87" t="str">
        <f ca="1">IF(A334&gt;(NOW()-1),"",Feuil1!M339)</f>
        <v/>
      </c>
      <c r="AK334" s="88" t="str">
        <f ca="1">IF(C334&gt;(NOW()-1),"",Feuil1!N339)</f>
        <v/>
      </c>
      <c r="AL334" s="88" t="str">
        <f ca="1">IF(F334&gt;(NOW()-1),"",Feuil1!O339)</f>
        <v/>
      </c>
      <c r="AM334" s="88" t="str">
        <f ca="1">IF(I334&gt;(NOW()-1),"",Feuil1!P339)</f>
        <v/>
      </c>
      <c r="AN334" s="89" t="str">
        <f ca="1">IF(L334&gt;(NOW()-1),"",Feuil1!Q339)</f>
        <v/>
      </c>
      <c r="AO334" s="90" t="str">
        <f t="shared" si="77"/>
        <v/>
      </c>
      <c r="AP334" s="91" t="str">
        <f t="shared" si="79"/>
        <v/>
      </c>
      <c r="AQ334" s="92" t="str">
        <f ca="1">IF(C334="","",Feuil1!S339)</f>
        <v/>
      </c>
      <c r="AR334" s="92" t="str">
        <f ca="1">IF(F334="","",Feuil1!T339)</f>
        <v/>
      </c>
      <c r="AS334" s="93">
        <v>14770</v>
      </c>
      <c r="AT334" s="88">
        <f>+AVERAGE($AS$5:AS334)</f>
        <v>15127.499857954546</v>
      </c>
    </row>
    <row r="335" spans="1:46" s="6" customFormat="1" ht="12.75">
      <c r="A335" s="94">
        <f>IF(Feuil1!A340="","",Feuil1!A340)</f>
        <v>45257</v>
      </c>
      <c r="B335" s="87">
        <f>Feuil1!BA340</f>
        <v>0</v>
      </c>
      <c r="C335" s="88" t="str">
        <f ca="1">IF(A335&gt;(NOW()-1),"",Feuil1!B340)</f>
        <v/>
      </c>
      <c r="D335" s="95">
        <f t="shared" ca="1" si="82"/>
        <v>0</v>
      </c>
      <c r="E335" s="87">
        <f>Feuil1!BB340</f>
        <v>0</v>
      </c>
      <c r="F335" s="88" t="str">
        <f ca="1">IF(C335&gt;(NOW()-1),"",Feuil1!C340)</f>
        <v/>
      </c>
      <c r="G335" s="95">
        <f t="shared" ca="1" si="83"/>
        <v>0</v>
      </c>
      <c r="H335" s="87">
        <f>Feuil1!AZ340</f>
        <v>0</v>
      </c>
      <c r="I335" s="88" t="str">
        <f ca="1">IF(F335&gt;(NOW()-1),"",Feuil1!D340)</f>
        <v/>
      </c>
      <c r="J335" s="95">
        <f t="shared" ca="1" si="84"/>
        <v>0</v>
      </c>
      <c r="K335" s="87">
        <f>Feuil1!BL340</f>
        <v>0</v>
      </c>
      <c r="L335" s="88" t="str">
        <f ca="1">IF(I335&gt;(NOW()-1),"",Feuil1!E340)</f>
        <v/>
      </c>
      <c r="M335" s="95">
        <f t="shared" ca="1" si="85"/>
        <v>0</v>
      </c>
      <c r="N335" s="87">
        <f>Feuil1!BM340</f>
        <v>0</v>
      </c>
      <c r="O335" s="88" t="str">
        <f ca="1">IF(L335&gt;(NOW()-1),"",Feuil1!F340)</f>
        <v/>
      </c>
      <c r="P335" s="95">
        <f t="shared" ca="1" si="86"/>
        <v>0</v>
      </c>
      <c r="Q335" s="87">
        <f>Feuil1!BE340</f>
        <v>0</v>
      </c>
      <c r="R335" s="88">
        <f>Feuil1!BG340</f>
        <v>0</v>
      </c>
      <c r="S335" s="88" t="str">
        <f ca="1">IF(O335&gt;(NOW()-1),"",Feuil1!G340)</f>
        <v/>
      </c>
      <c r="T335" s="96">
        <f t="shared" ca="1" si="87"/>
        <v>0</v>
      </c>
      <c r="U335" s="87">
        <f>Feuil1!BC340</f>
        <v>0</v>
      </c>
      <c r="V335" s="88" t="str">
        <f ca="1">IF(S335&gt;(NOW()-1),"",Feuil1!H340)</f>
        <v/>
      </c>
      <c r="W335" s="95">
        <f t="shared" ca="1" si="88"/>
        <v>0</v>
      </c>
      <c r="X335" s="87">
        <f>Feuil1!BK340</f>
        <v>0</v>
      </c>
      <c r="Y335" s="88" t="str">
        <f ca="1">IF(V335&gt;(NOW()-1),"",Feuil1!I340)</f>
        <v/>
      </c>
      <c r="Z335" s="95">
        <f t="shared" ca="1" si="89"/>
        <v>0</v>
      </c>
      <c r="AA335" s="87">
        <f>Feuil1!BJ340</f>
        <v>0</v>
      </c>
      <c r="AB335" s="88" t="str">
        <f ca="1">IF(Y335&gt;(NOW()-1),"",Feuil1!J340)</f>
        <v/>
      </c>
      <c r="AC335" s="95">
        <f t="shared" ca="1" si="90"/>
        <v>0</v>
      </c>
      <c r="AD335" s="87">
        <f>Feuil1!BI340</f>
        <v>0</v>
      </c>
      <c r="AE335" s="88" t="str">
        <f ca="1">IF(AB335&gt;(NOW()-1),"",Feuil1!K340)</f>
        <v/>
      </c>
      <c r="AF335" s="95">
        <f t="shared" ca="1" si="91"/>
        <v>0</v>
      </c>
      <c r="AG335" s="91" t="str">
        <f t="shared" ca="1" si="81"/>
        <v/>
      </c>
      <c r="AH335" s="85" t="str">
        <f>IF(Feuil1!L340=0,"",Feuil1!L340)</f>
        <v/>
      </c>
      <c r="AI335" s="97" t="str">
        <f t="shared" si="78"/>
        <v/>
      </c>
      <c r="AJ335" s="87" t="str">
        <f ca="1">IF(A335&gt;(NOW()-1),"",Feuil1!M340)</f>
        <v/>
      </c>
      <c r="AK335" s="88" t="str">
        <f ca="1">IF(C335&gt;(NOW()-1),"",Feuil1!N340)</f>
        <v/>
      </c>
      <c r="AL335" s="88" t="str">
        <f ca="1">IF(F335&gt;(NOW()-1),"",Feuil1!O340)</f>
        <v/>
      </c>
      <c r="AM335" s="88" t="str">
        <f ca="1">IF(I335&gt;(NOW()-1),"",Feuil1!P340)</f>
        <v/>
      </c>
      <c r="AN335" s="89" t="str">
        <f ca="1">IF(L335&gt;(NOW()-1),"",Feuil1!Q340)</f>
        <v/>
      </c>
      <c r="AO335" s="90" t="str">
        <f t="shared" si="77"/>
        <v/>
      </c>
      <c r="AP335" s="91" t="str">
        <f t="shared" si="79"/>
        <v/>
      </c>
      <c r="AQ335" s="92" t="str">
        <f ca="1">IF(C335="","",Feuil1!S340)</f>
        <v/>
      </c>
      <c r="AR335" s="92" t="str">
        <f ca="1">IF(F335="","",Feuil1!T340)</f>
        <v/>
      </c>
      <c r="AS335" s="93">
        <v>14370</v>
      </c>
      <c r="AT335" s="88">
        <f>+AVERAGE($AS$5:AS335)</f>
        <v>15125.211338746223</v>
      </c>
    </row>
    <row r="336" spans="1:46" s="6" customFormat="1" ht="12.75">
      <c r="A336" s="94">
        <f>IF(Feuil1!A341="","",Feuil1!A341)</f>
        <v>45258</v>
      </c>
      <c r="B336" s="87">
        <f>Feuil1!BA341</f>
        <v>0</v>
      </c>
      <c r="C336" s="88" t="str">
        <f ca="1">IF(A336&gt;(NOW()-1),"",Feuil1!B341)</f>
        <v/>
      </c>
      <c r="D336" s="95">
        <f t="shared" ca="1" si="82"/>
        <v>0</v>
      </c>
      <c r="E336" s="87">
        <f>Feuil1!BB341</f>
        <v>0</v>
      </c>
      <c r="F336" s="88" t="str">
        <f ca="1">IF(C336&gt;(NOW()-1),"",Feuil1!C341)</f>
        <v/>
      </c>
      <c r="G336" s="95">
        <f t="shared" ca="1" si="83"/>
        <v>0</v>
      </c>
      <c r="H336" s="87">
        <f>Feuil1!AZ341</f>
        <v>0</v>
      </c>
      <c r="I336" s="88" t="str">
        <f ca="1">IF(F336&gt;(NOW()-1),"",Feuil1!D341)</f>
        <v/>
      </c>
      <c r="J336" s="95">
        <f t="shared" ca="1" si="84"/>
        <v>0</v>
      </c>
      <c r="K336" s="87">
        <f>Feuil1!BL341</f>
        <v>0</v>
      </c>
      <c r="L336" s="88" t="str">
        <f ca="1">IF(I336&gt;(NOW()-1),"",Feuil1!E341)</f>
        <v/>
      </c>
      <c r="M336" s="95">
        <f t="shared" ca="1" si="85"/>
        <v>0</v>
      </c>
      <c r="N336" s="87">
        <f>Feuil1!BM341</f>
        <v>0</v>
      </c>
      <c r="O336" s="88" t="str">
        <f ca="1">IF(L336&gt;(NOW()-1),"",Feuil1!F341)</f>
        <v/>
      </c>
      <c r="P336" s="95">
        <f t="shared" ca="1" si="86"/>
        <v>0</v>
      </c>
      <c r="Q336" s="87">
        <f>Feuil1!BE341</f>
        <v>0</v>
      </c>
      <c r="R336" s="88">
        <f>Feuil1!BG341</f>
        <v>0</v>
      </c>
      <c r="S336" s="88" t="str">
        <f ca="1">IF(O336&gt;(NOW()-1),"",Feuil1!G341)</f>
        <v/>
      </c>
      <c r="T336" s="96">
        <f t="shared" ca="1" si="87"/>
        <v>0</v>
      </c>
      <c r="U336" s="87">
        <f>Feuil1!BC341</f>
        <v>0</v>
      </c>
      <c r="V336" s="88" t="str">
        <f ca="1">IF(S336&gt;(NOW()-1),"",Feuil1!H341)</f>
        <v/>
      </c>
      <c r="W336" s="95">
        <f t="shared" ca="1" si="88"/>
        <v>0</v>
      </c>
      <c r="X336" s="87">
        <f>Feuil1!BK341</f>
        <v>0</v>
      </c>
      <c r="Y336" s="88" t="str">
        <f ca="1">IF(V336&gt;(NOW()-1),"",Feuil1!I341)</f>
        <v/>
      </c>
      <c r="Z336" s="95">
        <f t="shared" ca="1" si="89"/>
        <v>0</v>
      </c>
      <c r="AA336" s="87">
        <f>Feuil1!BJ341</f>
        <v>0</v>
      </c>
      <c r="AB336" s="88" t="str">
        <f ca="1">IF(Y336&gt;(NOW()-1),"",Feuil1!J341)</f>
        <v/>
      </c>
      <c r="AC336" s="95">
        <f t="shared" ca="1" si="90"/>
        <v>0</v>
      </c>
      <c r="AD336" s="87">
        <f>Feuil1!BI341</f>
        <v>0</v>
      </c>
      <c r="AE336" s="88" t="str">
        <f ca="1">IF(AB336&gt;(NOW()-1),"",Feuil1!K341)</f>
        <v/>
      </c>
      <c r="AF336" s="95">
        <f t="shared" ca="1" si="91"/>
        <v>0</v>
      </c>
      <c r="AG336" s="91" t="str">
        <f t="shared" ca="1" si="81"/>
        <v/>
      </c>
      <c r="AH336" s="85" t="str">
        <f>IF(Feuil1!L341=0,"",Feuil1!L341)</f>
        <v/>
      </c>
      <c r="AI336" s="97" t="str">
        <f t="shared" si="78"/>
        <v/>
      </c>
      <c r="AJ336" s="87" t="str">
        <f ca="1">IF(A336&gt;(NOW()-1),"",Feuil1!M341)</f>
        <v/>
      </c>
      <c r="AK336" s="88" t="str">
        <f ca="1">IF(C336&gt;(NOW()-1),"",Feuil1!N341)</f>
        <v/>
      </c>
      <c r="AL336" s="88" t="str">
        <f ca="1">IF(F336&gt;(NOW()-1),"",Feuil1!O341)</f>
        <v/>
      </c>
      <c r="AM336" s="88" t="str">
        <f ca="1">IF(I336&gt;(NOW()-1),"",Feuil1!P341)</f>
        <v/>
      </c>
      <c r="AN336" s="89" t="str">
        <f ca="1">IF(L336&gt;(NOW()-1),"",Feuil1!Q341)</f>
        <v/>
      </c>
      <c r="AO336" s="90" t="str">
        <f t="shared" si="77"/>
        <v/>
      </c>
      <c r="AP336" s="91" t="str">
        <f t="shared" si="79"/>
        <v/>
      </c>
      <c r="AQ336" s="92" t="str">
        <f ca="1">IF(C336="","",Feuil1!S341)</f>
        <v/>
      </c>
      <c r="AR336" s="92" t="str">
        <f ca="1">IF(F336="","",Feuil1!T341)</f>
        <v/>
      </c>
      <c r="AS336" s="93">
        <v>14490</v>
      </c>
      <c r="AT336" s="88">
        <f>+AVERAGE($AS$5:AS336)</f>
        <v>15123.298051581325</v>
      </c>
    </row>
    <row r="337" spans="1:46" s="6" customFormat="1" ht="12.75">
      <c r="A337" s="94">
        <f>IF(Feuil1!A342="","",Feuil1!A342)</f>
        <v>45259</v>
      </c>
      <c r="B337" s="87">
        <f>Feuil1!BA342</f>
        <v>0</v>
      </c>
      <c r="C337" s="88" t="str">
        <f ca="1">IF(A337&gt;(NOW()-1),"",Feuil1!B342)</f>
        <v/>
      </c>
      <c r="D337" s="95">
        <f t="shared" ca="1" si="82"/>
        <v>0</v>
      </c>
      <c r="E337" s="87">
        <f>Feuil1!BB342</f>
        <v>0</v>
      </c>
      <c r="F337" s="88" t="str">
        <f ca="1">IF(C337&gt;(NOW()-1),"",Feuil1!C342)</f>
        <v/>
      </c>
      <c r="G337" s="95">
        <f t="shared" ca="1" si="83"/>
        <v>0</v>
      </c>
      <c r="H337" s="87">
        <f>Feuil1!AZ342</f>
        <v>0</v>
      </c>
      <c r="I337" s="88" t="str">
        <f ca="1">IF(F337&gt;(NOW()-1),"",Feuil1!D342)</f>
        <v/>
      </c>
      <c r="J337" s="95">
        <f t="shared" ca="1" si="84"/>
        <v>0</v>
      </c>
      <c r="K337" s="87">
        <f>Feuil1!BL342</f>
        <v>0</v>
      </c>
      <c r="L337" s="88" t="str">
        <f ca="1">IF(I337&gt;(NOW()-1),"",Feuil1!E342)</f>
        <v/>
      </c>
      <c r="M337" s="95">
        <f t="shared" ca="1" si="85"/>
        <v>0</v>
      </c>
      <c r="N337" s="87">
        <f>Feuil1!BM342</f>
        <v>0</v>
      </c>
      <c r="O337" s="88" t="str">
        <f ca="1">IF(L337&gt;(NOW()-1),"",Feuil1!F342)</f>
        <v/>
      </c>
      <c r="P337" s="95">
        <f t="shared" ca="1" si="86"/>
        <v>0</v>
      </c>
      <c r="Q337" s="87">
        <f>Feuil1!BE342</f>
        <v>0</v>
      </c>
      <c r="R337" s="88">
        <f>Feuil1!BG342</f>
        <v>0</v>
      </c>
      <c r="S337" s="88" t="str">
        <f ca="1">IF(O337&gt;(NOW()-1),"",Feuil1!G342)</f>
        <v/>
      </c>
      <c r="T337" s="96">
        <f t="shared" ca="1" si="87"/>
        <v>0</v>
      </c>
      <c r="U337" s="87">
        <f>Feuil1!BC342</f>
        <v>0</v>
      </c>
      <c r="V337" s="88" t="str">
        <f ca="1">IF(S337&gt;(NOW()-1),"",Feuil1!H342)</f>
        <v/>
      </c>
      <c r="W337" s="95">
        <f t="shared" ca="1" si="88"/>
        <v>0</v>
      </c>
      <c r="X337" s="87">
        <f>Feuil1!BK342</f>
        <v>0</v>
      </c>
      <c r="Y337" s="88" t="str">
        <f ca="1">IF(V337&gt;(NOW()-1),"",Feuil1!I342)</f>
        <v/>
      </c>
      <c r="Z337" s="95">
        <f t="shared" ca="1" si="89"/>
        <v>0</v>
      </c>
      <c r="AA337" s="87">
        <f>Feuil1!BJ342</f>
        <v>0</v>
      </c>
      <c r="AB337" s="88" t="str">
        <f ca="1">IF(Y337&gt;(NOW()-1),"",Feuil1!J342)</f>
        <v/>
      </c>
      <c r="AC337" s="95">
        <f t="shared" ca="1" si="90"/>
        <v>0</v>
      </c>
      <c r="AD337" s="87">
        <f>Feuil1!BI342</f>
        <v>0</v>
      </c>
      <c r="AE337" s="88" t="str">
        <f ca="1">IF(AB337&gt;(NOW()-1),"",Feuil1!K342)</f>
        <v/>
      </c>
      <c r="AF337" s="95">
        <f t="shared" ca="1" si="91"/>
        <v>0</v>
      </c>
      <c r="AG337" s="91" t="str">
        <f t="shared" ca="1" si="81"/>
        <v/>
      </c>
      <c r="AH337" s="85" t="str">
        <f>IF(Feuil1!L342=0,"",Feuil1!L342)</f>
        <v/>
      </c>
      <c r="AI337" s="97" t="str">
        <f t="shared" si="78"/>
        <v/>
      </c>
      <c r="AJ337" s="87" t="str">
        <f ca="1">IF(A337&gt;(NOW()-1),"",Feuil1!M342)</f>
        <v/>
      </c>
      <c r="AK337" s="88" t="str">
        <f ca="1">IF(C337&gt;(NOW()-1),"",Feuil1!N342)</f>
        <v/>
      </c>
      <c r="AL337" s="88" t="str">
        <f ca="1">IF(F337&gt;(NOW()-1),"",Feuil1!O342)</f>
        <v/>
      </c>
      <c r="AM337" s="88" t="str">
        <f ca="1">IF(I337&gt;(NOW()-1),"",Feuil1!P342)</f>
        <v/>
      </c>
      <c r="AN337" s="89" t="str">
        <f ca="1">IF(L337&gt;(NOW()-1),"",Feuil1!Q342)</f>
        <v/>
      </c>
      <c r="AO337" s="90" t="str">
        <f t="shared" si="77"/>
        <v/>
      </c>
      <c r="AP337" s="91" t="str">
        <f t="shared" si="79"/>
        <v/>
      </c>
      <c r="AQ337" s="92" t="str">
        <f ca="1">IF(C337="","",Feuil1!S342)</f>
        <v/>
      </c>
      <c r="AR337" s="92" t="str">
        <f ca="1">IF(F337="","",Feuil1!T342)</f>
        <v/>
      </c>
      <c r="AS337" s="93">
        <v>17350</v>
      </c>
      <c r="AT337" s="88">
        <f>+AVERAGE($AS$5:AS337)</f>
        <v>15129.98484421922</v>
      </c>
    </row>
    <row r="338" spans="1:46" s="6" customFormat="1" ht="12.75">
      <c r="A338" s="94">
        <f>IF(Feuil1!A343="","",Feuil1!A343)</f>
        <v>45260</v>
      </c>
      <c r="B338" s="87">
        <f>Feuil1!BA343</f>
        <v>0</v>
      </c>
      <c r="C338" s="88" t="str">
        <f ca="1">IF(A338&gt;(NOW()-1),"",Feuil1!B343)</f>
        <v/>
      </c>
      <c r="D338" s="95">
        <f t="shared" ca="1" si="82"/>
        <v>0</v>
      </c>
      <c r="E338" s="87">
        <f>Feuil1!BB343</f>
        <v>0</v>
      </c>
      <c r="F338" s="88" t="str">
        <f ca="1">IF(C338&gt;(NOW()-1),"",Feuil1!C343)</f>
        <v/>
      </c>
      <c r="G338" s="95">
        <f t="shared" ca="1" si="83"/>
        <v>0</v>
      </c>
      <c r="H338" s="87">
        <f>Feuil1!AZ343</f>
        <v>0</v>
      </c>
      <c r="I338" s="88" t="str">
        <f ca="1">IF(F338&gt;(NOW()-1),"",Feuil1!D343)</f>
        <v/>
      </c>
      <c r="J338" s="95">
        <f t="shared" ca="1" si="84"/>
        <v>0</v>
      </c>
      <c r="K338" s="87">
        <f>Feuil1!BL343</f>
        <v>0</v>
      </c>
      <c r="L338" s="88" t="str">
        <f ca="1">IF(I338&gt;(NOW()-1),"",Feuil1!E343)</f>
        <v/>
      </c>
      <c r="M338" s="95">
        <f t="shared" ca="1" si="85"/>
        <v>0</v>
      </c>
      <c r="N338" s="87">
        <f>Feuil1!BM343</f>
        <v>0</v>
      </c>
      <c r="O338" s="88" t="str">
        <f ca="1">IF(L338&gt;(NOW()-1),"",Feuil1!F343)</f>
        <v/>
      </c>
      <c r="P338" s="95">
        <f t="shared" ca="1" si="86"/>
        <v>0</v>
      </c>
      <c r="Q338" s="87">
        <f>Feuil1!BE343</f>
        <v>0</v>
      </c>
      <c r="R338" s="88">
        <f>Feuil1!BG343</f>
        <v>0</v>
      </c>
      <c r="S338" s="88" t="str">
        <f ca="1">IF(O338&gt;(NOW()-1),"",Feuil1!G343)</f>
        <v/>
      </c>
      <c r="T338" s="96">
        <f t="shared" ca="1" si="87"/>
        <v>0</v>
      </c>
      <c r="U338" s="87">
        <f>Feuil1!BC343</f>
        <v>0</v>
      </c>
      <c r="V338" s="88" t="str">
        <f ca="1">IF(S338&gt;(NOW()-1),"",Feuil1!H343)</f>
        <v/>
      </c>
      <c r="W338" s="95">
        <f t="shared" ca="1" si="88"/>
        <v>0</v>
      </c>
      <c r="X338" s="87">
        <f>Feuil1!BK343</f>
        <v>0</v>
      </c>
      <c r="Y338" s="88" t="str">
        <f ca="1">IF(V338&gt;(NOW()-1),"",Feuil1!I343)</f>
        <v/>
      </c>
      <c r="Z338" s="95">
        <f t="shared" ca="1" si="89"/>
        <v>0</v>
      </c>
      <c r="AA338" s="87">
        <f>Feuil1!BJ343</f>
        <v>0</v>
      </c>
      <c r="AB338" s="88" t="str">
        <f ca="1">IF(Y338&gt;(NOW()-1),"",Feuil1!J343)</f>
        <v/>
      </c>
      <c r="AC338" s="95">
        <f t="shared" ca="1" si="90"/>
        <v>0</v>
      </c>
      <c r="AD338" s="87">
        <f>Feuil1!BI343</f>
        <v>0</v>
      </c>
      <c r="AE338" s="88" t="str">
        <f ca="1">IF(AB338&gt;(NOW()-1),"",Feuil1!K343)</f>
        <v/>
      </c>
      <c r="AF338" s="95">
        <f t="shared" ca="1" si="91"/>
        <v>0</v>
      </c>
      <c r="AG338" s="91" t="str">
        <f t="shared" ca="1" si="81"/>
        <v/>
      </c>
      <c r="AH338" s="85" t="str">
        <f>IF(Feuil1!L343=0,"",Feuil1!L343)</f>
        <v/>
      </c>
      <c r="AI338" s="97" t="str">
        <f t="shared" si="78"/>
        <v/>
      </c>
      <c r="AJ338" s="87" t="str">
        <f ca="1">IF(A338&gt;(NOW()-1),"",Feuil1!M343)</f>
        <v/>
      </c>
      <c r="AK338" s="88" t="str">
        <f ca="1">IF(C338&gt;(NOW()-1),"",Feuil1!N343)</f>
        <v/>
      </c>
      <c r="AL338" s="88" t="str">
        <f ca="1">IF(F338&gt;(NOW()-1),"",Feuil1!O343)</f>
        <v/>
      </c>
      <c r="AM338" s="88" t="str">
        <f ca="1">IF(I338&gt;(NOW()-1),"",Feuil1!P343)</f>
        <v/>
      </c>
      <c r="AN338" s="89" t="str">
        <f ca="1">IF(L338&gt;(NOW()-1),"",Feuil1!Q343)</f>
        <v/>
      </c>
      <c r="AO338" s="90" t="str">
        <f t="shared" si="77"/>
        <v/>
      </c>
      <c r="AP338" s="91" t="str">
        <f t="shared" si="79"/>
        <v/>
      </c>
      <c r="AQ338" s="92" t="str">
        <f ca="1">IF(C338="","",Feuil1!S343)</f>
        <v/>
      </c>
      <c r="AR338" s="92" t="str">
        <f ca="1">IF(F338="","",Feuil1!T343)</f>
        <v/>
      </c>
      <c r="AS338" s="93">
        <v>16340</v>
      </c>
      <c r="AT338" s="88">
        <f>+AVERAGE($AS$5:AS338)</f>
        <v>15133.607644086826</v>
      </c>
    </row>
    <row r="339" spans="1:46" s="6" customFormat="1" ht="12.75">
      <c r="A339" s="94">
        <f>IF(Feuil1!A344="","",Feuil1!A344)</f>
        <v>45261</v>
      </c>
      <c r="B339" s="87">
        <f>Feuil1!BA344</f>
        <v>0</v>
      </c>
      <c r="C339" s="88" t="str">
        <f ca="1">IF(A339&gt;(NOW()-1),"",Feuil1!B344)</f>
        <v/>
      </c>
      <c r="D339" s="95">
        <f t="shared" ca="1" si="82"/>
        <v>0</v>
      </c>
      <c r="E339" s="87">
        <f>Feuil1!BB344</f>
        <v>0</v>
      </c>
      <c r="F339" s="88" t="str">
        <f ca="1">IF(C339&gt;(NOW()-1),"",Feuil1!C344)</f>
        <v/>
      </c>
      <c r="G339" s="95">
        <f t="shared" ca="1" si="83"/>
        <v>0</v>
      </c>
      <c r="H339" s="87">
        <f>Feuil1!AZ344</f>
        <v>0</v>
      </c>
      <c r="I339" s="88" t="str">
        <f ca="1">IF(F339&gt;(NOW()-1),"",Feuil1!D344)</f>
        <v/>
      </c>
      <c r="J339" s="95">
        <f t="shared" ca="1" si="84"/>
        <v>0</v>
      </c>
      <c r="K339" s="87">
        <f>Feuil1!BL344</f>
        <v>0</v>
      </c>
      <c r="L339" s="88" t="str">
        <f ca="1">IF(I339&gt;(NOW()-1),"",Feuil1!E344)</f>
        <v/>
      </c>
      <c r="M339" s="95">
        <f t="shared" ca="1" si="85"/>
        <v>0</v>
      </c>
      <c r="N339" s="87">
        <f>Feuil1!BM344</f>
        <v>0</v>
      </c>
      <c r="O339" s="88" t="str">
        <f ca="1">IF(L339&gt;(NOW()-1),"",Feuil1!F344)</f>
        <v/>
      </c>
      <c r="P339" s="95">
        <f t="shared" ca="1" si="86"/>
        <v>0</v>
      </c>
      <c r="Q339" s="87">
        <f>Feuil1!BE344</f>
        <v>0</v>
      </c>
      <c r="R339" s="88">
        <f>Feuil1!BG344</f>
        <v>0</v>
      </c>
      <c r="S339" s="88" t="str">
        <f ca="1">IF(O339&gt;(NOW()-1),"",Feuil1!G344)</f>
        <v/>
      </c>
      <c r="T339" s="96">
        <f t="shared" ca="1" si="87"/>
        <v>0</v>
      </c>
      <c r="U339" s="87">
        <f>Feuil1!BC344</f>
        <v>0</v>
      </c>
      <c r="V339" s="88" t="str">
        <f ca="1">IF(S339&gt;(NOW()-1),"",Feuil1!H344)</f>
        <v/>
      </c>
      <c r="W339" s="95">
        <f t="shared" ca="1" si="88"/>
        <v>0</v>
      </c>
      <c r="X339" s="87">
        <f>Feuil1!BK344</f>
        <v>0</v>
      </c>
      <c r="Y339" s="88" t="str">
        <f ca="1">IF(V339&gt;(NOW()-1),"",Feuil1!I344)</f>
        <v/>
      </c>
      <c r="Z339" s="95">
        <f t="shared" ca="1" si="89"/>
        <v>0</v>
      </c>
      <c r="AA339" s="87">
        <f>Feuil1!BJ344</f>
        <v>0</v>
      </c>
      <c r="AB339" s="88" t="str">
        <f ca="1">IF(Y339&gt;(NOW()-1),"",Feuil1!J344)</f>
        <v/>
      </c>
      <c r="AC339" s="95">
        <f t="shared" ca="1" si="90"/>
        <v>0</v>
      </c>
      <c r="AD339" s="87">
        <f>Feuil1!BI344</f>
        <v>0</v>
      </c>
      <c r="AE339" s="88" t="str">
        <f ca="1">IF(AB339&gt;(NOW()-1),"",Feuil1!K344)</f>
        <v/>
      </c>
      <c r="AF339" s="95">
        <f t="shared" ca="1" si="91"/>
        <v>0</v>
      </c>
      <c r="AG339" s="91" t="str">
        <f t="shared" ca="1" si="81"/>
        <v/>
      </c>
      <c r="AH339" s="85" t="str">
        <f>IF(Feuil1!L344=0,"",Feuil1!L344)</f>
        <v/>
      </c>
      <c r="AI339" s="97" t="str">
        <f t="shared" si="78"/>
        <v/>
      </c>
      <c r="AJ339" s="87" t="str">
        <f ca="1">IF(A339&gt;(NOW()-1),"",Feuil1!M344)</f>
        <v/>
      </c>
      <c r="AK339" s="88" t="str">
        <f ca="1">IF(C339&gt;(NOW()-1),"",Feuil1!N344)</f>
        <v/>
      </c>
      <c r="AL339" s="88" t="str">
        <f ca="1">IF(F339&gt;(NOW()-1),"",Feuil1!O344)</f>
        <v/>
      </c>
      <c r="AM339" s="88" t="str">
        <f ca="1">IF(I339&gt;(NOW()-1),"",Feuil1!P344)</f>
        <v/>
      </c>
      <c r="AN339" s="89" t="str">
        <f ca="1">IF(L339&gt;(NOW()-1),"",Feuil1!Q344)</f>
        <v/>
      </c>
      <c r="AO339" s="90" t="str">
        <f t="shared" si="77"/>
        <v/>
      </c>
      <c r="AP339" s="91" t="str">
        <f t="shared" si="79"/>
        <v/>
      </c>
      <c r="AQ339" s="92" t="str">
        <f ca="1">IF(C339="","",Feuil1!S344)</f>
        <v/>
      </c>
      <c r="AR339" s="92" t="str">
        <f ca="1">IF(F339="","",Feuil1!T344)</f>
        <v/>
      </c>
      <c r="AS339" s="93">
        <v>15180</v>
      </c>
      <c r="AT339" s="88">
        <f>+AVERAGE($AS$5:AS339)</f>
        <v>15133.746128731344</v>
      </c>
    </row>
    <row r="340" spans="1:46" s="6" customFormat="1" ht="12.75">
      <c r="A340" s="94">
        <f>IF(Feuil1!A345="","",Feuil1!A345)</f>
        <v>45262</v>
      </c>
      <c r="B340" s="87">
        <f>Feuil1!BA345</f>
        <v>0</v>
      </c>
      <c r="C340" s="88" t="str">
        <f ca="1">IF(A340&gt;(NOW()-1),"",Feuil1!B345)</f>
        <v/>
      </c>
      <c r="D340" s="95">
        <f t="shared" ca="1" si="82"/>
        <v>0</v>
      </c>
      <c r="E340" s="87">
        <f>Feuil1!BB345</f>
        <v>0</v>
      </c>
      <c r="F340" s="88" t="str">
        <f ca="1">IF(C340&gt;(NOW()-1),"",Feuil1!C345)</f>
        <v/>
      </c>
      <c r="G340" s="95">
        <f t="shared" ca="1" si="83"/>
        <v>0</v>
      </c>
      <c r="H340" s="87">
        <f>Feuil1!AZ345</f>
        <v>0</v>
      </c>
      <c r="I340" s="88" t="str">
        <f ca="1">IF(F340&gt;(NOW()-1),"",Feuil1!D345)</f>
        <v/>
      </c>
      <c r="J340" s="95">
        <f t="shared" ca="1" si="84"/>
        <v>0</v>
      </c>
      <c r="K340" s="87">
        <f>Feuil1!BL345</f>
        <v>0</v>
      </c>
      <c r="L340" s="88" t="str">
        <f ca="1">IF(I340&gt;(NOW()-1),"",Feuil1!E345)</f>
        <v/>
      </c>
      <c r="M340" s="95">
        <f t="shared" ca="1" si="85"/>
        <v>0</v>
      </c>
      <c r="N340" s="87">
        <f>Feuil1!BM345</f>
        <v>0</v>
      </c>
      <c r="O340" s="88" t="str">
        <f ca="1">IF(L340&gt;(NOW()-1),"",Feuil1!F345)</f>
        <v/>
      </c>
      <c r="P340" s="95">
        <f t="shared" ca="1" si="86"/>
        <v>0</v>
      </c>
      <c r="Q340" s="87">
        <f>Feuil1!BE345</f>
        <v>0</v>
      </c>
      <c r="R340" s="88">
        <f>Feuil1!BG345</f>
        <v>0</v>
      </c>
      <c r="S340" s="88" t="str">
        <f ca="1">IF(O340&gt;(NOW()-1),"",Feuil1!G345)</f>
        <v/>
      </c>
      <c r="T340" s="96">
        <f t="shared" ca="1" si="87"/>
        <v>0</v>
      </c>
      <c r="U340" s="87">
        <f>Feuil1!BC345</f>
        <v>0</v>
      </c>
      <c r="V340" s="88" t="str">
        <f ca="1">IF(S340&gt;(NOW()-1),"",Feuil1!H345)</f>
        <v/>
      </c>
      <c r="W340" s="95">
        <f t="shared" ca="1" si="88"/>
        <v>0</v>
      </c>
      <c r="X340" s="87">
        <f>Feuil1!BK345</f>
        <v>0</v>
      </c>
      <c r="Y340" s="88" t="str">
        <f ca="1">IF(V340&gt;(NOW()-1),"",Feuil1!I345)</f>
        <v/>
      </c>
      <c r="Z340" s="95">
        <f t="shared" ca="1" si="89"/>
        <v>0</v>
      </c>
      <c r="AA340" s="87">
        <f>Feuil1!BJ345</f>
        <v>0</v>
      </c>
      <c r="AB340" s="88" t="str">
        <f ca="1">IF(Y340&gt;(NOW()-1),"",Feuil1!J345)</f>
        <v/>
      </c>
      <c r="AC340" s="95">
        <f t="shared" ca="1" si="90"/>
        <v>0</v>
      </c>
      <c r="AD340" s="87">
        <f>Feuil1!BI345</f>
        <v>0</v>
      </c>
      <c r="AE340" s="88" t="str">
        <f ca="1">IF(AB340&gt;(NOW()-1),"",Feuil1!K345)</f>
        <v/>
      </c>
      <c r="AF340" s="95">
        <f t="shared" ca="1" si="91"/>
        <v>0</v>
      </c>
      <c r="AG340" s="91" t="str">
        <f t="shared" ca="1" si="81"/>
        <v/>
      </c>
      <c r="AH340" s="85" t="str">
        <f>IF(Feuil1!L345=0,"",Feuil1!L345)</f>
        <v/>
      </c>
      <c r="AI340" s="97" t="str">
        <f t="shared" si="78"/>
        <v/>
      </c>
      <c r="AJ340" s="87" t="str">
        <f ca="1">IF(A340&gt;(NOW()-1),"",Feuil1!M345)</f>
        <v/>
      </c>
      <c r="AK340" s="88" t="str">
        <f ca="1">IF(C340&gt;(NOW()-1),"",Feuil1!N345)</f>
        <v/>
      </c>
      <c r="AL340" s="88" t="str">
        <f ca="1">IF(F340&gt;(NOW()-1),"",Feuil1!O345)</f>
        <v/>
      </c>
      <c r="AM340" s="88" t="str">
        <f ca="1">IF(I340&gt;(NOW()-1),"",Feuil1!P345)</f>
        <v/>
      </c>
      <c r="AN340" s="89" t="str">
        <f ca="1">IF(L340&gt;(NOW()-1),"",Feuil1!Q345)</f>
        <v/>
      </c>
      <c r="AO340" s="90" t="str">
        <f t="shared" si="77"/>
        <v/>
      </c>
      <c r="AP340" s="91" t="str">
        <f t="shared" si="79"/>
        <v/>
      </c>
      <c r="AQ340" s="92" t="str">
        <f ca="1">IF(C340="","",Feuil1!S345)</f>
        <v/>
      </c>
      <c r="AR340" s="92" t="str">
        <f ca="1">IF(F340="","",Feuil1!T345)</f>
        <v/>
      </c>
      <c r="AS340" s="93">
        <v>15650</v>
      </c>
      <c r="AT340" s="88">
        <f>+AVERAGE($AS$5:AS340)</f>
        <v>15135.282598586309</v>
      </c>
    </row>
    <row r="341" spans="1:46" s="6" customFormat="1" ht="12.75">
      <c r="A341" s="94">
        <f>IF(Feuil1!A346="","",Feuil1!A346)</f>
        <v>45263</v>
      </c>
      <c r="B341" s="87">
        <f>Feuil1!BA346</f>
        <v>0</v>
      </c>
      <c r="C341" s="88" t="str">
        <f ca="1">IF(A341&gt;(NOW()-1),"",Feuil1!B346)</f>
        <v/>
      </c>
      <c r="D341" s="95">
        <f t="shared" ca="1" si="82"/>
        <v>0</v>
      </c>
      <c r="E341" s="87">
        <f>Feuil1!BB346</f>
        <v>0</v>
      </c>
      <c r="F341" s="88" t="str">
        <f ca="1">IF(C341&gt;(NOW()-1),"",Feuil1!C346)</f>
        <v/>
      </c>
      <c r="G341" s="95">
        <f t="shared" ca="1" si="83"/>
        <v>0</v>
      </c>
      <c r="H341" s="87">
        <f>Feuil1!AZ346</f>
        <v>0</v>
      </c>
      <c r="I341" s="88" t="str">
        <f ca="1">IF(F341&gt;(NOW()-1),"",Feuil1!D346)</f>
        <v/>
      </c>
      <c r="J341" s="95">
        <f t="shared" ca="1" si="84"/>
        <v>0</v>
      </c>
      <c r="K341" s="87">
        <f>Feuil1!BL346</f>
        <v>0</v>
      </c>
      <c r="L341" s="88" t="str">
        <f ca="1">IF(I341&gt;(NOW()-1),"",Feuil1!E346)</f>
        <v/>
      </c>
      <c r="M341" s="95">
        <f t="shared" ca="1" si="85"/>
        <v>0</v>
      </c>
      <c r="N341" s="87">
        <f>Feuil1!BM346</f>
        <v>0</v>
      </c>
      <c r="O341" s="88" t="str">
        <f ca="1">IF(L341&gt;(NOW()-1),"",Feuil1!F346)</f>
        <v/>
      </c>
      <c r="P341" s="95">
        <f t="shared" ca="1" si="86"/>
        <v>0</v>
      </c>
      <c r="Q341" s="87">
        <f>Feuil1!BE346</f>
        <v>0</v>
      </c>
      <c r="R341" s="88">
        <f>Feuil1!BG346</f>
        <v>0</v>
      </c>
      <c r="S341" s="88" t="str">
        <f ca="1">IF(O341&gt;(NOW()-1),"",Feuil1!G346)</f>
        <v/>
      </c>
      <c r="T341" s="96">
        <f t="shared" ca="1" si="87"/>
        <v>0</v>
      </c>
      <c r="U341" s="87">
        <f>Feuil1!BC346</f>
        <v>0</v>
      </c>
      <c r="V341" s="88" t="str">
        <f ca="1">IF(S341&gt;(NOW()-1),"",Feuil1!H346)</f>
        <v/>
      </c>
      <c r="W341" s="95">
        <f t="shared" ca="1" si="88"/>
        <v>0</v>
      </c>
      <c r="X341" s="87">
        <f>Feuil1!BK346</f>
        <v>0</v>
      </c>
      <c r="Y341" s="88" t="str">
        <f ca="1">IF(V341&gt;(NOW()-1),"",Feuil1!I346)</f>
        <v/>
      </c>
      <c r="Z341" s="95">
        <f t="shared" ca="1" si="89"/>
        <v>0</v>
      </c>
      <c r="AA341" s="87">
        <f>Feuil1!BJ346</f>
        <v>0</v>
      </c>
      <c r="AB341" s="88" t="str">
        <f ca="1">IF(Y341&gt;(NOW()-1),"",Feuil1!J346)</f>
        <v/>
      </c>
      <c r="AC341" s="95">
        <f t="shared" ca="1" si="90"/>
        <v>0</v>
      </c>
      <c r="AD341" s="87">
        <f>Feuil1!BI346</f>
        <v>0</v>
      </c>
      <c r="AE341" s="88" t="str">
        <f ca="1">IF(AB341&gt;(NOW()-1),"",Feuil1!K346)</f>
        <v/>
      </c>
      <c r="AF341" s="95">
        <f t="shared" ca="1" si="91"/>
        <v>0</v>
      </c>
      <c r="AG341" s="91" t="str">
        <f t="shared" ca="1" si="81"/>
        <v/>
      </c>
      <c r="AH341" s="85" t="str">
        <f>IF(Feuil1!L346=0,"",Feuil1!L346)</f>
        <v/>
      </c>
      <c r="AI341" s="97" t="str">
        <f t="shared" si="78"/>
        <v/>
      </c>
      <c r="AJ341" s="87" t="str">
        <f ca="1">IF(A341&gt;(NOW()-1),"",Feuil1!M346)</f>
        <v/>
      </c>
      <c r="AK341" s="88" t="str">
        <f ca="1">IF(C341&gt;(NOW()-1),"",Feuil1!N346)</f>
        <v/>
      </c>
      <c r="AL341" s="88" t="str">
        <f ca="1">IF(F341&gt;(NOW()-1),"",Feuil1!O346)</f>
        <v/>
      </c>
      <c r="AM341" s="88" t="str">
        <f ca="1">IF(I341&gt;(NOW()-1),"",Feuil1!P346)</f>
        <v/>
      </c>
      <c r="AN341" s="89" t="str">
        <f ca="1">IF(L341&gt;(NOW()-1),"",Feuil1!Q346)</f>
        <v/>
      </c>
      <c r="AO341" s="90" t="str">
        <f t="shared" ref="AO341:AO369" si="92">IF(AH341="","",AJ341+AK341+AL341+AM341-AN341)</f>
        <v/>
      </c>
      <c r="AP341" s="91" t="str">
        <f t="shared" si="79"/>
        <v/>
      </c>
      <c r="AQ341" s="92" t="str">
        <f ca="1">IF(C341="","",Feuil1!S346)</f>
        <v/>
      </c>
      <c r="AR341" s="92" t="str">
        <f ca="1">IF(F341="","",Feuil1!T346)</f>
        <v/>
      </c>
      <c r="AS341" s="93">
        <v>15310</v>
      </c>
      <c r="AT341" s="88">
        <f>+AVERAGE($AS$5:AS341)</f>
        <v>15135.801047848665</v>
      </c>
    </row>
    <row r="342" spans="1:46" s="6" customFormat="1" ht="12.75">
      <c r="A342" s="94">
        <f>IF(Feuil1!A347="","",Feuil1!A347)</f>
        <v>45264</v>
      </c>
      <c r="B342" s="87">
        <f>Feuil1!BA347</f>
        <v>0</v>
      </c>
      <c r="C342" s="88" t="str">
        <f ca="1">IF(A342&gt;(NOW()-1),"",Feuil1!B347)</f>
        <v/>
      </c>
      <c r="D342" s="95">
        <f t="shared" ca="1" si="82"/>
        <v>0</v>
      </c>
      <c r="E342" s="87">
        <f>Feuil1!BB347</f>
        <v>0</v>
      </c>
      <c r="F342" s="88" t="str">
        <f ca="1">IF(C342&gt;(NOW()-1),"",Feuil1!C347)</f>
        <v/>
      </c>
      <c r="G342" s="95">
        <f t="shared" ca="1" si="83"/>
        <v>0</v>
      </c>
      <c r="H342" s="87">
        <f>Feuil1!AZ347</f>
        <v>0</v>
      </c>
      <c r="I342" s="88" t="str">
        <f ca="1">IF(F342&gt;(NOW()-1),"",Feuil1!D347)</f>
        <v/>
      </c>
      <c r="J342" s="95">
        <f t="shared" ca="1" si="84"/>
        <v>0</v>
      </c>
      <c r="K342" s="87">
        <f>Feuil1!BL347</f>
        <v>0</v>
      </c>
      <c r="L342" s="88" t="str">
        <f ca="1">IF(I342&gt;(NOW()-1),"",Feuil1!E347)</f>
        <v/>
      </c>
      <c r="M342" s="95">
        <f t="shared" ca="1" si="85"/>
        <v>0</v>
      </c>
      <c r="N342" s="87">
        <f>Feuil1!BM347</f>
        <v>0</v>
      </c>
      <c r="O342" s="88" t="str">
        <f ca="1">IF(L342&gt;(NOW()-1),"",Feuil1!F347)</f>
        <v/>
      </c>
      <c r="P342" s="95">
        <f t="shared" ca="1" si="86"/>
        <v>0</v>
      </c>
      <c r="Q342" s="87">
        <f>Feuil1!BE347</f>
        <v>0</v>
      </c>
      <c r="R342" s="88">
        <f>Feuil1!BG347</f>
        <v>0</v>
      </c>
      <c r="S342" s="88" t="str">
        <f ca="1">IF(O342&gt;(NOW()-1),"",Feuil1!G347)</f>
        <v/>
      </c>
      <c r="T342" s="96">
        <f t="shared" ca="1" si="87"/>
        <v>0</v>
      </c>
      <c r="U342" s="87">
        <f>Feuil1!BC347</f>
        <v>0</v>
      </c>
      <c r="V342" s="88" t="str">
        <f ca="1">IF(S342&gt;(NOW()-1),"",Feuil1!H347)</f>
        <v/>
      </c>
      <c r="W342" s="95">
        <f t="shared" ca="1" si="88"/>
        <v>0</v>
      </c>
      <c r="X342" s="87">
        <f>Feuil1!BK347</f>
        <v>0</v>
      </c>
      <c r="Y342" s="88" t="str">
        <f ca="1">IF(V342&gt;(NOW()-1),"",Feuil1!I347)</f>
        <v/>
      </c>
      <c r="Z342" s="95">
        <f t="shared" ca="1" si="89"/>
        <v>0</v>
      </c>
      <c r="AA342" s="87">
        <f>Feuil1!BJ347</f>
        <v>0</v>
      </c>
      <c r="AB342" s="88" t="str">
        <f ca="1">IF(Y342&gt;(NOW()-1),"",Feuil1!J347)</f>
        <v/>
      </c>
      <c r="AC342" s="95">
        <f t="shared" ca="1" si="90"/>
        <v>0</v>
      </c>
      <c r="AD342" s="87">
        <f>Feuil1!BI347</f>
        <v>0</v>
      </c>
      <c r="AE342" s="88" t="str">
        <f ca="1">IF(AB342&gt;(NOW()-1),"",Feuil1!K347)</f>
        <v/>
      </c>
      <c r="AF342" s="95">
        <f t="shared" ca="1" si="91"/>
        <v>0</v>
      </c>
      <c r="AG342" s="91" t="str">
        <f t="shared" ca="1" si="81"/>
        <v/>
      </c>
      <c r="AH342" s="85" t="str">
        <f>IF(Feuil1!L347=0,"",Feuil1!L347)</f>
        <v/>
      </c>
      <c r="AI342" s="97" t="str">
        <f t="shared" si="78"/>
        <v/>
      </c>
      <c r="AJ342" s="87" t="str">
        <f ca="1">IF(A342&gt;(NOW()-1),"",Feuil1!M347)</f>
        <v/>
      </c>
      <c r="AK342" s="88" t="str">
        <f ca="1">IF(C342&gt;(NOW()-1),"",Feuil1!N347)</f>
        <v/>
      </c>
      <c r="AL342" s="88" t="str">
        <f ca="1">IF(F342&gt;(NOW()-1),"",Feuil1!O347)</f>
        <v/>
      </c>
      <c r="AM342" s="88" t="str">
        <f ca="1">IF(I342&gt;(NOW()-1),"",Feuil1!P347)</f>
        <v/>
      </c>
      <c r="AN342" s="89" t="str">
        <f ca="1">IF(L342&gt;(NOW()-1),"",Feuil1!Q347)</f>
        <v/>
      </c>
      <c r="AO342" s="90" t="str">
        <f t="shared" si="92"/>
        <v/>
      </c>
      <c r="AP342" s="91" t="str">
        <f t="shared" si="79"/>
        <v/>
      </c>
      <c r="AQ342" s="92" t="str">
        <f ca="1">IF(C342="","",Feuil1!S347)</f>
        <v/>
      </c>
      <c r="AR342" s="92" t="str">
        <f ca="1">IF(F342="","",Feuil1!T347)</f>
        <v/>
      </c>
      <c r="AS342" s="93">
        <v>14620</v>
      </c>
      <c r="AT342" s="88">
        <f>+AVERAGE($AS$5:AS342)</f>
        <v>15134.275009245563</v>
      </c>
    </row>
    <row r="343" spans="1:46" s="6" customFormat="1" ht="12.75">
      <c r="A343" s="94">
        <f>IF(Feuil1!A348="","",Feuil1!A348)</f>
        <v>45265</v>
      </c>
      <c r="B343" s="87">
        <f>Feuil1!BA348</f>
        <v>0</v>
      </c>
      <c r="C343" s="88" t="str">
        <f ca="1">IF(A343&gt;(NOW()-1),"",Feuil1!B348)</f>
        <v/>
      </c>
      <c r="D343" s="95">
        <f t="shared" ca="1" si="82"/>
        <v>0</v>
      </c>
      <c r="E343" s="87">
        <f>Feuil1!BB348</f>
        <v>0</v>
      </c>
      <c r="F343" s="88" t="str">
        <f ca="1">IF(C343&gt;(NOW()-1),"",Feuil1!C348)</f>
        <v/>
      </c>
      <c r="G343" s="95">
        <f t="shared" ca="1" si="83"/>
        <v>0</v>
      </c>
      <c r="H343" s="87">
        <f>Feuil1!AZ348</f>
        <v>0</v>
      </c>
      <c r="I343" s="88" t="str">
        <f ca="1">IF(F343&gt;(NOW()-1),"",Feuil1!D348)</f>
        <v/>
      </c>
      <c r="J343" s="95">
        <f t="shared" ca="1" si="84"/>
        <v>0</v>
      </c>
      <c r="K343" s="87">
        <f>Feuil1!BL348</f>
        <v>0</v>
      </c>
      <c r="L343" s="88" t="str">
        <f ca="1">IF(I343&gt;(NOW()-1),"",Feuil1!E348)</f>
        <v/>
      </c>
      <c r="M343" s="95">
        <f t="shared" ca="1" si="85"/>
        <v>0</v>
      </c>
      <c r="N343" s="87">
        <f>Feuil1!BM348</f>
        <v>0</v>
      </c>
      <c r="O343" s="88" t="str">
        <f ca="1">IF(L343&gt;(NOW()-1),"",Feuil1!F348)</f>
        <v/>
      </c>
      <c r="P343" s="95">
        <f t="shared" ca="1" si="86"/>
        <v>0</v>
      </c>
      <c r="Q343" s="87">
        <f>Feuil1!BE348</f>
        <v>0</v>
      </c>
      <c r="R343" s="88">
        <f>Feuil1!BG348</f>
        <v>0</v>
      </c>
      <c r="S343" s="88" t="str">
        <f ca="1">IF(O343&gt;(NOW()-1),"",Feuil1!G348)</f>
        <v/>
      </c>
      <c r="T343" s="96">
        <f t="shared" ca="1" si="87"/>
        <v>0</v>
      </c>
      <c r="U343" s="87">
        <f>Feuil1!BC348</f>
        <v>0</v>
      </c>
      <c r="V343" s="88" t="str">
        <f ca="1">IF(S343&gt;(NOW()-1),"",Feuil1!H348)</f>
        <v/>
      </c>
      <c r="W343" s="95">
        <f t="shared" ca="1" si="88"/>
        <v>0</v>
      </c>
      <c r="X343" s="87">
        <f>Feuil1!BK348</f>
        <v>0</v>
      </c>
      <c r="Y343" s="88" t="str">
        <f ca="1">IF(V343&gt;(NOW()-1),"",Feuil1!I348)</f>
        <v/>
      </c>
      <c r="Z343" s="95">
        <f t="shared" ca="1" si="89"/>
        <v>0</v>
      </c>
      <c r="AA343" s="87">
        <f>Feuil1!BJ348</f>
        <v>0</v>
      </c>
      <c r="AB343" s="88" t="str">
        <f ca="1">IF(Y343&gt;(NOW()-1),"",Feuil1!J348)</f>
        <v/>
      </c>
      <c r="AC343" s="95">
        <f t="shared" ca="1" si="90"/>
        <v>0</v>
      </c>
      <c r="AD343" s="87">
        <f>Feuil1!BI348</f>
        <v>0</v>
      </c>
      <c r="AE343" s="88" t="str">
        <f ca="1">IF(AB343&gt;(NOW()-1),"",Feuil1!K348)</f>
        <v/>
      </c>
      <c r="AF343" s="95">
        <f t="shared" ca="1" si="91"/>
        <v>0</v>
      </c>
      <c r="AG343" s="91" t="str">
        <f t="shared" ca="1" si="81"/>
        <v/>
      </c>
      <c r="AH343" s="85" t="str">
        <f>IF(Feuil1!L348=0,"",Feuil1!L348)</f>
        <v/>
      </c>
      <c r="AI343" s="97" t="str">
        <f t="shared" si="78"/>
        <v/>
      </c>
      <c r="AJ343" s="87" t="str">
        <f ca="1">IF(A343&gt;(NOW()-1),"",Feuil1!M348)</f>
        <v/>
      </c>
      <c r="AK343" s="88" t="str">
        <f ca="1">IF(C343&gt;(NOW()-1),"",Feuil1!N348)</f>
        <v/>
      </c>
      <c r="AL343" s="88" t="str">
        <f ca="1">IF(F343&gt;(NOW()-1),"",Feuil1!O348)</f>
        <v/>
      </c>
      <c r="AM343" s="88" t="str">
        <f ca="1">IF(I343&gt;(NOW()-1),"",Feuil1!P348)</f>
        <v/>
      </c>
      <c r="AN343" s="89" t="str">
        <f ca="1">IF(L343&gt;(NOW()-1),"",Feuil1!Q348)</f>
        <v/>
      </c>
      <c r="AO343" s="90" t="str">
        <f t="shared" si="92"/>
        <v/>
      </c>
      <c r="AP343" s="91" t="str">
        <f t="shared" si="79"/>
        <v/>
      </c>
      <c r="AQ343" s="92" t="str">
        <f ca="1">IF(C343="","",Feuil1!S348)</f>
        <v/>
      </c>
      <c r="AR343" s="92" t="str">
        <f ca="1">IF(F343="","",Feuil1!T348)</f>
        <v/>
      </c>
      <c r="AS343" s="93">
        <v>15780</v>
      </c>
      <c r="AT343" s="88">
        <f>+AVERAGE($AS$5:AS343)</f>
        <v>15136.179802728613</v>
      </c>
    </row>
    <row r="344" spans="1:46" s="6" customFormat="1" ht="12.75">
      <c r="A344" s="94">
        <f>IF(Feuil1!A349="","",Feuil1!A349)</f>
        <v>45266</v>
      </c>
      <c r="B344" s="87">
        <f>Feuil1!BA349</f>
        <v>0</v>
      </c>
      <c r="C344" s="88" t="str">
        <f ca="1">IF(A344&gt;(NOW()-1),"",Feuil1!B349)</f>
        <v/>
      </c>
      <c r="D344" s="95">
        <f t="shared" ca="1" si="82"/>
        <v>0</v>
      </c>
      <c r="E344" s="87">
        <f>Feuil1!BB349</f>
        <v>0</v>
      </c>
      <c r="F344" s="88" t="str">
        <f ca="1">IF(C344&gt;(NOW()-1),"",Feuil1!C349)</f>
        <v/>
      </c>
      <c r="G344" s="95">
        <f t="shared" ca="1" si="83"/>
        <v>0</v>
      </c>
      <c r="H344" s="87">
        <f>Feuil1!AZ349</f>
        <v>0</v>
      </c>
      <c r="I344" s="88" t="str">
        <f ca="1">IF(F344&gt;(NOW()-1),"",Feuil1!D349)</f>
        <v/>
      </c>
      <c r="J344" s="95">
        <f t="shared" ca="1" si="84"/>
        <v>0</v>
      </c>
      <c r="K344" s="87">
        <f>Feuil1!BL349</f>
        <v>0</v>
      </c>
      <c r="L344" s="88" t="str">
        <f ca="1">IF(I344&gt;(NOW()-1),"",Feuil1!E349)</f>
        <v/>
      </c>
      <c r="M344" s="95">
        <f t="shared" ca="1" si="85"/>
        <v>0</v>
      </c>
      <c r="N344" s="87">
        <f>Feuil1!BM349</f>
        <v>0</v>
      </c>
      <c r="O344" s="88" t="str">
        <f ca="1">IF(L344&gt;(NOW()-1),"",Feuil1!F349)</f>
        <v/>
      </c>
      <c r="P344" s="95">
        <f t="shared" ca="1" si="86"/>
        <v>0</v>
      </c>
      <c r="Q344" s="87">
        <f>Feuil1!BE349</f>
        <v>0</v>
      </c>
      <c r="R344" s="88">
        <f>Feuil1!BG349</f>
        <v>0</v>
      </c>
      <c r="S344" s="88" t="str">
        <f ca="1">IF(O344&gt;(NOW()-1),"",Feuil1!G349)</f>
        <v/>
      </c>
      <c r="T344" s="96">
        <f t="shared" ca="1" si="87"/>
        <v>0</v>
      </c>
      <c r="U344" s="87">
        <f>Feuil1!BC349</f>
        <v>0</v>
      </c>
      <c r="V344" s="88" t="str">
        <f ca="1">IF(S344&gt;(NOW()-1),"",Feuil1!H349)</f>
        <v/>
      </c>
      <c r="W344" s="95">
        <f t="shared" ca="1" si="88"/>
        <v>0</v>
      </c>
      <c r="X344" s="87">
        <f>Feuil1!BK349</f>
        <v>0</v>
      </c>
      <c r="Y344" s="88" t="str">
        <f ca="1">IF(V344&gt;(NOW()-1),"",Feuil1!I349)</f>
        <v/>
      </c>
      <c r="Z344" s="95">
        <f t="shared" ca="1" si="89"/>
        <v>0</v>
      </c>
      <c r="AA344" s="87">
        <f>Feuil1!BJ349</f>
        <v>0</v>
      </c>
      <c r="AB344" s="88" t="str">
        <f ca="1">IF(Y344&gt;(NOW()-1),"",Feuil1!J349)</f>
        <v/>
      </c>
      <c r="AC344" s="95">
        <f t="shared" ca="1" si="90"/>
        <v>0</v>
      </c>
      <c r="AD344" s="87">
        <f>Feuil1!BI349</f>
        <v>0</v>
      </c>
      <c r="AE344" s="88" t="str">
        <f ca="1">IF(AB344&gt;(NOW()-1),"",Feuil1!K349)</f>
        <v/>
      </c>
      <c r="AF344" s="95">
        <f t="shared" ca="1" si="91"/>
        <v>0</v>
      </c>
      <c r="AG344" s="91" t="str">
        <f t="shared" ca="1" si="81"/>
        <v/>
      </c>
      <c r="AH344" s="85" t="str">
        <f>IF(Feuil1!L349=0,"",Feuil1!L349)</f>
        <v/>
      </c>
      <c r="AI344" s="97" t="str">
        <f t="shared" si="78"/>
        <v/>
      </c>
      <c r="AJ344" s="87" t="str">
        <f ca="1">IF(A344&gt;(NOW()-1),"",Feuil1!M349)</f>
        <v/>
      </c>
      <c r="AK344" s="88" t="str">
        <f ca="1">IF(C344&gt;(NOW()-1),"",Feuil1!N349)</f>
        <v/>
      </c>
      <c r="AL344" s="88" t="str">
        <f ca="1">IF(F344&gt;(NOW()-1),"",Feuil1!O349)</f>
        <v/>
      </c>
      <c r="AM344" s="88" t="str">
        <f ca="1">IF(I344&gt;(NOW()-1),"",Feuil1!P349)</f>
        <v/>
      </c>
      <c r="AN344" s="89" t="str">
        <f ca="1">IF(L344&gt;(NOW()-1),"",Feuil1!Q349)</f>
        <v/>
      </c>
      <c r="AO344" s="90" t="str">
        <f t="shared" si="92"/>
        <v/>
      </c>
      <c r="AP344" s="91" t="str">
        <f t="shared" si="79"/>
        <v/>
      </c>
      <c r="AQ344" s="92" t="str">
        <f ca="1">IF(C344="","",Feuil1!S349)</f>
        <v/>
      </c>
      <c r="AR344" s="92" t="str">
        <f ca="1">IF(F344="","",Feuil1!T349)</f>
        <v/>
      </c>
      <c r="AS344" s="93">
        <v>15450</v>
      </c>
      <c r="AT344" s="88">
        <f>+AVERAGE($AS$5:AS344)</f>
        <v>15137.102803308824</v>
      </c>
    </row>
    <row r="345" spans="1:46" s="6" customFormat="1" ht="12.75">
      <c r="A345" s="94">
        <f>IF(Feuil1!A350="","",Feuil1!A350)</f>
        <v>45267</v>
      </c>
      <c r="B345" s="87">
        <f>Feuil1!BA350</f>
        <v>0</v>
      </c>
      <c r="C345" s="88" t="str">
        <f ca="1">IF(A345&gt;(NOW()-1),"",Feuil1!B350)</f>
        <v/>
      </c>
      <c r="D345" s="95">
        <f t="shared" ca="1" si="82"/>
        <v>0</v>
      </c>
      <c r="E345" s="87">
        <f>Feuil1!BB350</f>
        <v>0</v>
      </c>
      <c r="F345" s="88" t="str">
        <f ca="1">IF(C345&gt;(NOW()-1),"",Feuil1!C350)</f>
        <v/>
      </c>
      <c r="G345" s="95">
        <f t="shared" ca="1" si="83"/>
        <v>0</v>
      </c>
      <c r="H345" s="87">
        <f>Feuil1!AZ350</f>
        <v>0</v>
      </c>
      <c r="I345" s="88" t="str">
        <f ca="1">IF(F345&gt;(NOW()-1),"",Feuil1!D350)</f>
        <v/>
      </c>
      <c r="J345" s="95">
        <f t="shared" ca="1" si="84"/>
        <v>0</v>
      </c>
      <c r="K345" s="87">
        <f>Feuil1!BL350</f>
        <v>0</v>
      </c>
      <c r="L345" s="88" t="str">
        <f ca="1">IF(I345&gt;(NOW()-1),"",Feuil1!E350)</f>
        <v/>
      </c>
      <c r="M345" s="95">
        <f t="shared" ca="1" si="85"/>
        <v>0</v>
      </c>
      <c r="N345" s="87">
        <f>Feuil1!BM350</f>
        <v>0</v>
      </c>
      <c r="O345" s="88" t="str">
        <f ca="1">IF(L345&gt;(NOW()-1),"",Feuil1!F350)</f>
        <v/>
      </c>
      <c r="P345" s="95">
        <f t="shared" ca="1" si="86"/>
        <v>0</v>
      </c>
      <c r="Q345" s="87">
        <f>Feuil1!BE350</f>
        <v>0</v>
      </c>
      <c r="R345" s="88">
        <f>Feuil1!BG350</f>
        <v>0</v>
      </c>
      <c r="S345" s="88" t="str">
        <f ca="1">IF(O345&gt;(NOW()-1),"",Feuil1!G350)</f>
        <v/>
      </c>
      <c r="T345" s="96">
        <f t="shared" ca="1" si="87"/>
        <v>0</v>
      </c>
      <c r="U345" s="87">
        <f>Feuil1!BC350</f>
        <v>0</v>
      </c>
      <c r="V345" s="88" t="str">
        <f ca="1">IF(S345&gt;(NOW()-1),"",Feuil1!H350)</f>
        <v/>
      </c>
      <c r="W345" s="95">
        <f t="shared" ca="1" si="88"/>
        <v>0</v>
      </c>
      <c r="X345" s="87">
        <f>Feuil1!BK350</f>
        <v>0</v>
      </c>
      <c r="Y345" s="88" t="str">
        <f ca="1">IF(V345&gt;(NOW()-1),"",Feuil1!I350)</f>
        <v/>
      </c>
      <c r="Z345" s="95">
        <f t="shared" ca="1" si="89"/>
        <v>0</v>
      </c>
      <c r="AA345" s="87">
        <f>Feuil1!BJ350</f>
        <v>0</v>
      </c>
      <c r="AB345" s="88" t="str">
        <f ca="1">IF(Y345&gt;(NOW()-1),"",Feuil1!J350)</f>
        <v/>
      </c>
      <c r="AC345" s="95">
        <f t="shared" ca="1" si="90"/>
        <v>0</v>
      </c>
      <c r="AD345" s="87">
        <f>Feuil1!BI350</f>
        <v>0</v>
      </c>
      <c r="AE345" s="88" t="str">
        <f ca="1">IF(AB345&gt;(NOW()-1),"",Feuil1!K350)</f>
        <v/>
      </c>
      <c r="AF345" s="95">
        <f t="shared" ca="1" si="91"/>
        <v>0</v>
      </c>
      <c r="AG345" s="91" t="str">
        <f t="shared" ca="1" si="81"/>
        <v/>
      </c>
      <c r="AH345" s="85" t="str">
        <f>IF(Feuil1!L350=0,"",Feuil1!L350)</f>
        <v/>
      </c>
      <c r="AI345" s="97" t="str">
        <f t="shared" ref="AI345:AI369" si="93">IF(AH345="","",AG345-AH345)</f>
        <v/>
      </c>
      <c r="AJ345" s="87" t="str">
        <f ca="1">IF(A345&gt;(NOW()-1),"",Feuil1!M350)</f>
        <v/>
      </c>
      <c r="AK345" s="88" t="str">
        <f ca="1">IF(C345&gt;(NOW()-1),"",Feuil1!N350)</f>
        <v/>
      </c>
      <c r="AL345" s="88" t="str">
        <f ca="1">IF(F345&gt;(NOW()-1),"",Feuil1!O350)</f>
        <v/>
      </c>
      <c r="AM345" s="88" t="str">
        <f ca="1">IF(I345&gt;(NOW()-1),"",Feuil1!P350)</f>
        <v/>
      </c>
      <c r="AN345" s="89" t="str">
        <f ca="1">IF(L345&gt;(NOW()-1),"",Feuil1!Q350)</f>
        <v/>
      </c>
      <c r="AO345" s="90" t="str">
        <f t="shared" si="92"/>
        <v/>
      </c>
      <c r="AP345" s="91" t="str">
        <f t="shared" ref="AP345:AP369" si="94">IF(AH345="","",AH345-AO345)</f>
        <v/>
      </c>
      <c r="AQ345" s="92" t="str">
        <f ca="1">IF(C345="","",Feuil1!S350)</f>
        <v/>
      </c>
      <c r="AR345" s="92" t="str">
        <f ca="1">IF(F345="","",Feuil1!T350)</f>
        <v/>
      </c>
      <c r="AS345" s="93">
        <v>15540</v>
      </c>
      <c r="AT345" s="88">
        <f>+AVERAGE($AS$5:AS345)</f>
        <v>15138.284320014664</v>
      </c>
    </row>
    <row r="346" spans="1:46" s="6" customFormat="1" ht="12.75">
      <c r="A346" s="94">
        <f>IF(Feuil1!A351="","",Feuil1!A351)</f>
        <v>45268</v>
      </c>
      <c r="B346" s="87">
        <f>Feuil1!BA351</f>
        <v>0</v>
      </c>
      <c r="C346" s="88" t="str">
        <f ca="1">IF(A346&gt;(NOW()-1),"",Feuil1!B351)</f>
        <v/>
      </c>
      <c r="D346" s="95">
        <f t="shared" ca="1" si="82"/>
        <v>0</v>
      </c>
      <c r="E346" s="87">
        <f>Feuil1!BB351</f>
        <v>0</v>
      </c>
      <c r="F346" s="88" t="str">
        <f ca="1">IF(C346&gt;(NOW()-1),"",Feuil1!C351)</f>
        <v/>
      </c>
      <c r="G346" s="95">
        <f t="shared" ca="1" si="83"/>
        <v>0</v>
      </c>
      <c r="H346" s="87">
        <f>Feuil1!AZ351</f>
        <v>0</v>
      </c>
      <c r="I346" s="88" t="str">
        <f ca="1">IF(F346&gt;(NOW()-1),"",Feuil1!D351)</f>
        <v/>
      </c>
      <c r="J346" s="95">
        <f t="shared" ca="1" si="84"/>
        <v>0</v>
      </c>
      <c r="K346" s="87">
        <f>Feuil1!BL351</f>
        <v>0</v>
      </c>
      <c r="L346" s="88" t="str">
        <f ca="1">IF(I346&gt;(NOW()-1),"",Feuil1!E351)</f>
        <v/>
      </c>
      <c r="M346" s="95">
        <f t="shared" ca="1" si="85"/>
        <v>0</v>
      </c>
      <c r="N346" s="87">
        <f>Feuil1!BM351</f>
        <v>0</v>
      </c>
      <c r="O346" s="88" t="str">
        <f ca="1">IF(L346&gt;(NOW()-1),"",Feuil1!F351)</f>
        <v/>
      </c>
      <c r="P346" s="95">
        <f t="shared" ca="1" si="86"/>
        <v>0</v>
      </c>
      <c r="Q346" s="87">
        <f>Feuil1!BE351</f>
        <v>0</v>
      </c>
      <c r="R346" s="88">
        <f>Feuil1!BG351</f>
        <v>0</v>
      </c>
      <c r="S346" s="88" t="str">
        <f ca="1">IF(O346&gt;(NOW()-1),"",Feuil1!G351)</f>
        <v/>
      </c>
      <c r="T346" s="96">
        <f t="shared" ca="1" si="87"/>
        <v>0</v>
      </c>
      <c r="U346" s="87">
        <f>Feuil1!BC351</f>
        <v>0</v>
      </c>
      <c r="V346" s="88" t="str">
        <f ca="1">IF(S346&gt;(NOW()-1),"",Feuil1!H351)</f>
        <v/>
      </c>
      <c r="W346" s="95">
        <f t="shared" ca="1" si="88"/>
        <v>0</v>
      </c>
      <c r="X346" s="87">
        <f>Feuil1!BK351</f>
        <v>0</v>
      </c>
      <c r="Y346" s="88" t="str">
        <f ca="1">IF(V346&gt;(NOW()-1),"",Feuil1!I351)</f>
        <v/>
      </c>
      <c r="Z346" s="95">
        <f t="shared" ca="1" si="89"/>
        <v>0</v>
      </c>
      <c r="AA346" s="87">
        <f>Feuil1!BJ351</f>
        <v>0</v>
      </c>
      <c r="AB346" s="88" t="str">
        <f ca="1">IF(Y346&gt;(NOW()-1),"",Feuil1!J351)</f>
        <v/>
      </c>
      <c r="AC346" s="95">
        <f t="shared" ca="1" si="90"/>
        <v>0</v>
      </c>
      <c r="AD346" s="87">
        <f>Feuil1!BI351</f>
        <v>0</v>
      </c>
      <c r="AE346" s="88" t="str">
        <f ca="1">IF(AB346&gt;(NOW()-1),"",Feuil1!K351)</f>
        <v/>
      </c>
      <c r="AF346" s="95">
        <f t="shared" ca="1" si="91"/>
        <v>0</v>
      </c>
      <c r="AG346" s="91" t="str">
        <f t="shared" ca="1" si="81"/>
        <v/>
      </c>
      <c r="AH346" s="85" t="str">
        <f>IF(Feuil1!L351=0,"",Feuil1!L351)</f>
        <v/>
      </c>
      <c r="AI346" s="97" t="str">
        <f t="shared" si="93"/>
        <v/>
      </c>
      <c r="AJ346" s="87" t="str">
        <f ca="1">IF(A346&gt;(NOW()-1),"",Feuil1!M351)</f>
        <v/>
      </c>
      <c r="AK346" s="88" t="str">
        <f ca="1">IF(C346&gt;(NOW()-1),"",Feuil1!N351)</f>
        <v/>
      </c>
      <c r="AL346" s="88" t="str">
        <f ca="1">IF(F346&gt;(NOW()-1),"",Feuil1!O351)</f>
        <v/>
      </c>
      <c r="AM346" s="88" t="str">
        <f ca="1">IF(I346&gt;(NOW()-1),"",Feuil1!P351)</f>
        <v/>
      </c>
      <c r="AN346" s="89" t="str">
        <f ca="1">IF(L346&gt;(NOW()-1),"",Feuil1!Q351)</f>
        <v/>
      </c>
      <c r="AO346" s="90" t="str">
        <f t="shared" si="92"/>
        <v/>
      </c>
      <c r="AP346" s="91" t="str">
        <f t="shared" si="94"/>
        <v/>
      </c>
      <c r="AQ346" s="92" t="str">
        <f ca="1">IF(C346="","",Feuil1!S351)</f>
        <v/>
      </c>
      <c r="AR346" s="92" t="str">
        <f ca="1">IF(F346="","",Feuil1!T351)</f>
        <v/>
      </c>
      <c r="AS346" s="93">
        <v>14720</v>
      </c>
      <c r="AT346" s="88">
        <f>+AVERAGE($AS$5:AS346)</f>
        <v>15137.061266447368</v>
      </c>
    </row>
    <row r="347" spans="1:46" s="6" customFormat="1" ht="12.75">
      <c r="A347" s="94">
        <f>IF(Feuil1!A352="","",Feuil1!A352)</f>
        <v>45269</v>
      </c>
      <c r="B347" s="87">
        <f>Feuil1!BA352</f>
        <v>0</v>
      </c>
      <c r="C347" s="88" t="str">
        <f ca="1">IF(A347&gt;(NOW()-1),"",Feuil1!B352)</f>
        <v/>
      </c>
      <c r="D347" s="95">
        <f t="shared" ca="1" si="82"/>
        <v>0</v>
      </c>
      <c r="E347" s="87">
        <f>Feuil1!BB352</f>
        <v>0</v>
      </c>
      <c r="F347" s="88" t="str">
        <f ca="1">IF(C347&gt;(NOW()-1),"",Feuil1!C352)</f>
        <v/>
      </c>
      <c r="G347" s="95">
        <f t="shared" ca="1" si="83"/>
        <v>0</v>
      </c>
      <c r="H347" s="87">
        <f>Feuil1!AZ352</f>
        <v>0</v>
      </c>
      <c r="I347" s="88" t="str">
        <f ca="1">IF(F347&gt;(NOW()-1),"",Feuil1!D352)</f>
        <v/>
      </c>
      <c r="J347" s="95">
        <f t="shared" ca="1" si="84"/>
        <v>0</v>
      </c>
      <c r="K347" s="87">
        <f>Feuil1!BL352</f>
        <v>0</v>
      </c>
      <c r="L347" s="88" t="str">
        <f ca="1">IF(I347&gt;(NOW()-1),"",Feuil1!E352)</f>
        <v/>
      </c>
      <c r="M347" s="95">
        <f t="shared" ca="1" si="85"/>
        <v>0</v>
      </c>
      <c r="N347" s="87">
        <f>Feuil1!BM352</f>
        <v>0</v>
      </c>
      <c r="O347" s="88" t="str">
        <f ca="1">IF(L347&gt;(NOW()-1),"",Feuil1!F352)</f>
        <v/>
      </c>
      <c r="P347" s="95">
        <f t="shared" ca="1" si="86"/>
        <v>0</v>
      </c>
      <c r="Q347" s="87">
        <f>Feuil1!BE352</f>
        <v>0</v>
      </c>
      <c r="R347" s="88">
        <f>Feuil1!BG352</f>
        <v>0</v>
      </c>
      <c r="S347" s="88" t="str">
        <f ca="1">IF(O347&gt;(NOW()-1),"",Feuil1!G352)</f>
        <v/>
      </c>
      <c r="T347" s="96">
        <f t="shared" ca="1" si="87"/>
        <v>0</v>
      </c>
      <c r="U347" s="87">
        <f>Feuil1!BC352</f>
        <v>0</v>
      </c>
      <c r="V347" s="88" t="str">
        <f ca="1">IF(S347&gt;(NOW()-1),"",Feuil1!H352)</f>
        <v/>
      </c>
      <c r="W347" s="95">
        <f t="shared" ca="1" si="88"/>
        <v>0</v>
      </c>
      <c r="X347" s="87">
        <f>Feuil1!BK352</f>
        <v>0</v>
      </c>
      <c r="Y347" s="88" t="str">
        <f ca="1">IF(V347&gt;(NOW()-1),"",Feuil1!I352)</f>
        <v/>
      </c>
      <c r="Z347" s="95">
        <f t="shared" ca="1" si="89"/>
        <v>0</v>
      </c>
      <c r="AA347" s="87">
        <f>Feuil1!BJ352</f>
        <v>0</v>
      </c>
      <c r="AB347" s="88" t="str">
        <f ca="1">IF(Y347&gt;(NOW()-1),"",Feuil1!J352)</f>
        <v/>
      </c>
      <c r="AC347" s="95">
        <f t="shared" ca="1" si="90"/>
        <v>0</v>
      </c>
      <c r="AD347" s="87">
        <f>Feuil1!BI352</f>
        <v>0</v>
      </c>
      <c r="AE347" s="88" t="str">
        <f ca="1">IF(AB347&gt;(NOW()-1),"",Feuil1!K352)</f>
        <v/>
      </c>
      <c r="AF347" s="95">
        <f t="shared" ca="1" si="91"/>
        <v>0</v>
      </c>
      <c r="AG347" s="91" t="str">
        <f t="shared" ca="1" si="81"/>
        <v/>
      </c>
      <c r="AH347" s="85" t="str">
        <f>IF(Feuil1!L352=0,"",Feuil1!L352)</f>
        <v/>
      </c>
      <c r="AI347" s="97" t="str">
        <f t="shared" si="93"/>
        <v/>
      </c>
      <c r="AJ347" s="87" t="str">
        <f ca="1">IF(A347&gt;(NOW()-1),"",Feuil1!M352)</f>
        <v/>
      </c>
      <c r="AK347" s="88" t="str">
        <f ca="1">IF(C347&gt;(NOW()-1),"",Feuil1!N352)</f>
        <v/>
      </c>
      <c r="AL347" s="88" t="str">
        <f ca="1">IF(F347&gt;(NOW()-1),"",Feuil1!O352)</f>
        <v/>
      </c>
      <c r="AM347" s="88" t="str">
        <f ca="1">IF(I347&gt;(NOW()-1),"",Feuil1!P352)</f>
        <v/>
      </c>
      <c r="AN347" s="89" t="str">
        <f ca="1">IF(L347&gt;(NOW()-1),"",Feuil1!Q352)</f>
        <v/>
      </c>
      <c r="AO347" s="90" t="str">
        <f t="shared" si="92"/>
        <v/>
      </c>
      <c r="AP347" s="91" t="str">
        <f t="shared" si="94"/>
        <v/>
      </c>
      <c r="AQ347" s="92" t="str">
        <f ca="1">IF(C347="","",Feuil1!S352)</f>
        <v/>
      </c>
      <c r="AR347" s="92" t="str">
        <f ca="1">IF(F347="","",Feuil1!T352)</f>
        <v/>
      </c>
      <c r="AS347" s="93">
        <v>14860</v>
      </c>
      <c r="AT347" s="88">
        <f>+AVERAGE($AS$5:AS347)</f>
        <v>15136.253507653062</v>
      </c>
    </row>
    <row r="348" spans="1:46" s="6" customFormat="1" ht="12.75">
      <c r="A348" s="94">
        <f>IF(Feuil1!A353="","",Feuil1!A353)</f>
        <v>45270</v>
      </c>
      <c r="B348" s="87">
        <f>Feuil1!BA353</f>
        <v>0</v>
      </c>
      <c r="C348" s="88" t="str">
        <f ca="1">IF(A348&gt;(NOW()-1),"",Feuil1!B353)</f>
        <v/>
      </c>
      <c r="D348" s="95">
        <f t="shared" ca="1" si="82"/>
        <v>0</v>
      </c>
      <c r="E348" s="87">
        <f>Feuil1!BB353</f>
        <v>0</v>
      </c>
      <c r="F348" s="88" t="str">
        <f ca="1">IF(C348&gt;(NOW()-1),"",Feuil1!C353)</f>
        <v/>
      </c>
      <c r="G348" s="95">
        <f t="shared" ca="1" si="83"/>
        <v>0</v>
      </c>
      <c r="H348" s="87">
        <f>Feuil1!AZ353</f>
        <v>0</v>
      </c>
      <c r="I348" s="88" t="str">
        <f ca="1">IF(F348&gt;(NOW()-1),"",Feuil1!D353)</f>
        <v/>
      </c>
      <c r="J348" s="95">
        <f t="shared" ca="1" si="84"/>
        <v>0</v>
      </c>
      <c r="K348" s="87">
        <f>Feuil1!BL353</f>
        <v>0</v>
      </c>
      <c r="L348" s="88" t="str">
        <f ca="1">IF(I348&gt;(NOW()-1),"",Feuil1!E353)</f>
        <v/>
      </c>
      <c r="M348" s="95">
        <f t="shared" ca="1" si="85"/>
        <v>0</v>
      </c>
      <c r="N348" s="87">
        <f>Feuil1!BM353</f>
        <v>0</v>
      </c>
      <c r="O348" s="88" t="str">
        <f ca="1">IF(L348&gt;(NOW()-1),"",Feuil1!F353)</f>
        <v/>
      </c>
      <c r="P348" s="95">
        <f t="shared" ca="1" si="86"/>
        <v>0</v>
      </c>
      <c r="Q348" s="87">
        <f>Feuil1!BE353</f>
        <v>0</v>
      </c>
      <c r="R348" s="88">
        <f>Feuil1!BG353</f>
        <v>0</v>
      </c>
      <c r="S348" s="88" t="str">
        <f ca="1">IF(O348&gt;(NOW()-1),"",Feuil1!G353)</f>
        <v/>
      </c>
      <c r="T348" s="96">
        <f t="shared" ca="1" si="87"/>
        <v>0</v>
      </c>
      <c r="U348" s="87">
        <f>Feuil1!BC353</f>
        <v>0</v>
      </c>
      <c r="V348" s="88" t="str">
        <f ca="1">IF(S348&gt;(NOW()-1),"",Feuil1!H353)</f>
        <v/>
      </c>
      <c r="W348" s="95">
        <f t="shared" ca="1" si="88"/>
        <v>0</v>
      </c>
      <c r="X348" s="87">
        <f>Feuil1!BK353</f>
        <v>0</v>
      </c>
      <c r="Y348" s="88" t="str">
        <f ca="1">IF(V348&gt;(NOW()-1),"",Feuil1!I353)</f>
        <v/>
      </c>
      <c r="Z348" s="95">
        <f t="shared" ca="1" si="89"/>
        <v>0</v>
      </c>
      <c r="AA348" s="87">
        <f>Feuil1!BJ353</f>
        <v>0</v>
      </c>
      <c r="AB348" s="88" t="str">
        <f ca="1">IF(Y348&gt;(NOW()-1),"",Feuil1!J353)</f>
        <v/>
      </c>
      <c r="AC348" s="95">
        <f t="shared" ca="1" si="90"/>
        <v>0</v>
      </c>
      <c r="AD348" s="87">
        <f>Feuil1!BI353</f>
        <v>0</v>
      </c>
      <c r="AE348" s="88" t="str">
        <f ca="1">IF(AB348&gt;(NOW()-1),"",Feuil1!K353)</f>
        <v/>
      </c>
      <c r="AF348" s="95">
        <f t="shared" ca="1" si="91"/>
        <v>0</v>
      </c>
      <c r="AG348" s="91" t="str">
        <f t="shared" ca="1" si="81"/>
        <v/>
      </c>
      <c r="AH348" s="85" t="str">
        <f>IF(Feuil1!L353=0,"",Feuil1!L353)</f>
        <v/>
      </c>
      <c r="AI348" s="97" t="str">
        <f t="shared" si="93"/>
        <v/>
      </c>
      <c r="AJ348" s="87" t="str">
        <f ca="1">IF(A348&gt;(NOW()-1),"",Feuil1!M353)</f>
        <v/>
      </c>
      <c r="AK348" s="88" t="str">
        <f ca="1">IF(C348&gt;(NOW()-1),"",Feuil1!N353)</f>
        <v/>
      </c>
      <c r="AL348" s="88" t="str">
        <f ca="1">IF(F348&gt;(NOW()-1),"",Feuil1!O353)</f>
        <v/>
      </c>
      <c r="AM348" s="88" t="str">
        <f ca="1">IF(I348&gt;(NOW()-1),"",Feuil1!P353)</f>
        <v/>
      </c>
      <c r="AN348" s="89" t="str">
        <f ca="1">IF(L348&gt;(NOW()-1),"",Feuil1!Q353)</f>
        <v/>
      </c>
      <c r="AO348" s="90" t="str">
        <f t="shared" si="92"/>
        <v/>
      </c>
      <c r="AP348" s="91" t="str">
        <f t="shared" si="94"/>
        <v/>
      </c>
      <c r="AQ348" s="92" t="str">
        <f ca="1">IF(C348="","",Feuil1!S353)</f>
        <v/>
      </c>
      <c r="AR348" s="92" t="str">
        <f ca="1">IF(F348="","",Feuil1!T353)</f>
        <v/>
      </c>
      <c r="AS348" s="93">
        <v>14010</v>
      </c>
      <c r="AT348" s="88">
        <f>+AVERAGE($AS$5:AS348)</f>
        <v>15132.979514898256</v>
      </c>
    </row>
    <row r="349" spans="1:46" s="6" customFormat="1" ht="12.75">
      <c r="A349" s="94">
        <f>IF(Feuil1!A354="","",Feuil1!A354)</f>
        <v>45271</v>
      </c>
      <c r="B349" s="87">
        <f>Feuil1!BA354</f>
        <v>0</v>
      </c>
      <c r="C349" s="88" t="str">
        <f ca="1">IF(A349&gt;(NOW()-1),"",Feuil1!B354)</f>
        <v/>
      </c>
      <c r="D349" s="95">
        <f t="shared" ca="1" si="82"/>
        <v>0</v>
      </c>
      <c r="E349" s="87">
        <f>Feuil1!BB354</f>
        <v>0</v>
      </c>
      <c r="F349" s="88" t="str">
        <f ca="1">IF(C349&gt;(NOW()-1),"",Feuil1!C354)</f>
        <v/>
      </c>
      <c r="G349" s="95">
        <f t="shared" ca="1" si="83"/>
        <v>0</v>
      </c>
      <c r="H349" s="87">
        <f>Feuil1!AZ354</f>
        <v>0</v>
      </c>
      <c r="I349" s="88" t="str">
        <f ca="1">IF(F349&gt;(NOW()-1),"",Feuil1!D354)</f>
        <v/>
      </c>
      <c r="J349" s="95">
        <f t="shared" ca="1" si="84"/>
        <v>0</v>
      </c>
      <c r="K349" s="87">
        <f>Feuil1!BL354</f>
        <v>0</v>
      </c>
      <c r="L349" s="88" t="str">
        <f ca="1">IF(I349&gt;(NOW()-1),"",Feuil1!E354)</f>
        <v/>
      </c>
      <c r="M349" s="95">
        <f t="shared" ca="1" si="85"/>
        <v>0</v>
      </c>
      <c r="N349" s="87">
        <f>Feuil1!BM354</f>
        <v>0</v>
      </c>
      <c r="O349" s="88" t="str">
        <f ca="1">IF(L349&gt;(NOW()-1),"",Feuil1!F354)</f>
        <v/>
      </c>
      <c r="P349" s="95">
        <f t="shared" ca="1" si="86"/>
        <v>0</v>
      </c>
      <c r="Q349" s="87">
        <f>Feuil1!BE354</f>
        <v>0</v>
      </c>
      <c r="R349" s="88">
        <f>Feuil1!BG354</f>
        <v>0</v>
      </c>
      <c r="S349" s="88" t="str">
        <f ca="1">IF(O349&gt;(NOW()-1),"",Feuil1!G354)</f>
        <v/>
      </c>
      <c r="T349" s="96">
        <f t="shared" ca="1" si="87"/>
        <v>0</v>
      </c>
      <c r="U349" s="87">
        <f>Feuil1!BC354</f>
        <v>0</v>
      </c>
      <c r="V349" s="88" t="str">
        <f ca="1">IF(S349&gt;(NOW()-1),"",Feuil1!H354)</f>
        <v/>
      </c>
      <c r="W349" s="95">
        <f t="shared" ca="1" si="88"/>
        <v>0</v>
      </c>
      <c r="X349" s="87">
        <f>Feuil1!BK354</f>
        <v>0</v>
      </c>
      <c r="Y349" s="88" t="str">
        <f ca="1">IF(V349&gt;(NOW()-1),"",Feuil1!I354)</f>
        <v/>
      </c>
      <c r="Z349" s="95">
        <f t="shared" ca="1" si="89"/>
        <v>0</v>
      </c>
      <c r="AA349" s="87">
        <f>Feuil1!BJ354</f>
        <v>0</v>
      </c>
      <c r="AB349" s="88" t="str">
        <f ca="1">IF(Y349&gt;(NOW()-1),"",Feuil1!J354)</f>
        <v/>
      </c>
      <c r="AC349" s="95">
        <f t="shared" ca="1" si="90"/>
        <v>0</v>
      </c>
      <c r="AD349" s="87">
        <f>Feuil1!BI354</f>
        <v>0</v>
      </c>
      <c r="AE349" s="88" t="str">
        <f ca="1">IF(AB349&gt;(NOW()-1),"",Feuil1!K354)</f>
        <v/>
      </c>
      <c r="AF349" s="95">
        <f t="shared" ca="1" si="91"/>
        <v>0</v>
      </c>
      <c r="AG349" s="91" t="str">
        <f t="shared" ca="1" si="81"/>
        <v/>
      </c>
      <c r="AH349" s="85" t="str">
        <f>IF(Feuil1!L354=0,"",Feuil1!L354)</f>
        <v/>
      </c>
      <c r="AI349" s="97" t="str">
        <f t="shared" si="93"/>
        <v/>
      </c>
      <c r="AJ349" s="87" t="str">
        <f ca="1">IF(A349&gt;(NOW()-1),"",Feuil1!M354)</f>
        <v/>
      </c>
      <c r="AK349" s="88" t="str">
        <f ca="1">IF(C349&gt;(NOW()-1),"",Feuil1!N354)</f>
        <v/>
      </c>
      <c r="AL349" s="88" t="str">
        <f ca="1">IF(F349&gt;(NOW()-1),"",Feuil1!O354)</f>
        <v/>
      </c>
      <c r="AM349" s="88" t="str">
        <f ca="1">IF(I349&gt;(NOW()-1),"",Feuil1!P354)</f>
        <v/>
      </c>
      <c r="AN349" s="89" t="str">
        <f ca="1">IF(L349&gt;(NOW()-1),"",Feuil1!Q354)</f>
        <v/>
      </c>
      <c r="AO349" s="90" t="str">
        <f t="shared" si="92"/>
        <v/>
      </c>
      <c r="AP349" s="91" t="str">
        <f t="shared" si="94"/>
        <v/>
      </c>
      <c r="AQ349" s="92" t="str">
        <f ca="1">IF(C349="","",Feuil1!S354)</f>
        <v/>
      </c>
      <c r="AR349" s="92" t="str">
        <f ca="1">IF(F349="","",Feuil1!T354)</f>
        <v/>
      </c>
      <c r="AS349" s="93">
        <v>14020</v>
      </c>
      <c r="AT349" s="88">
        <f>+AVERAGE($AS$5:AS349)</f>
        <v>15129.75348731884</v>
      </c>
    </row>
    <row r="350" spans="1:46" s="6" customFormat="1" ht="12.75">
      <c r="A350" s="94">
        <f>IF(Feuil1!A355="","",Feuil1!A355)</f>
        <v>45272</v>
      </c>
      <c r="B350" s="87">
        <f>Feuil1!BA355</f>
        <v>0</v>
      </c>
      <c r="C350" s="88" t="str">
        <f ca="1">IF(A350&gt;(NOW()-1),"",Feuil1!B355)</f>
        <v/>
      </c>
      <c r="D350" s="95">
        <f t="shared" ca="1" si="82"/>
        <v>0</v>
      </c>
      <c r="E350" s="87">
        <f>Feuil1!BB355</f>
        <v>0</v>
      </c>
      <c r="F350" s="88" t="str">
        <f ca="1">IF(C350&gt;(NOW()-1),"",Feuil1!C355)</f>
        <v/>
      </c>
      <c r="G350" s="95">
        <f t="shared" ca="1" si="83"/>
        <v>0</v>
      </c>
      <c r="H350" s="87">
        <f>Feuil1!AZ355</f>
        <v>0</v>
      </c>
      <c r="I350" s="88" t="str">
        <f ca="1">IF(F350&gt;(NOW()-1),"",Feuil1!D355)</f>
        <v/>
      </c>
      <c r="J350" s="95">
        <f t="shared" ca="1" si="84"/>
        <v>0</v>
      </c>
      <c r="K350" s="87">
        <f>Feuil1!BL355</f>
        <v>0</v>
      </c>
      <c r="L350" s="88" t="str">
        <f ca="1">IF(I350&gt;(NOW()-1),"",Feuil1!E355)</f>
        <v/>
      </c>
      <c r="M350" s="95">
        <f t="shared" ca="1" si="85"/>
        <v>0</v>
      </c>
      <c r="N350" s="87">
        <f>Feuil1!BM355</f>
        <v>0</v>
      </c>
      <c r="O350" s="88" t="str">
        <f ca="1">IF(L350&gt;(NOW()-1),"",Feuil1!F355)</f>
        <v/>
      </c>
      <c r="P350" s="95">
        <f t="shared" ca="1" si="86"/>
        <v>0</v>
      </c>
      <c r="Q350" s="87">
        <f>Feuil1!BE355</f>
        <v>0</v>
      </c>
      <c r="R350" s="88">
        <f>Feuil1!BG355</f>
        <v>0</v>
      </c>
      <c r="S350" s="88" t="str">
        <f ca="1">IF(O350&gt;(NOW()-1),"",Feuil1!G355)</f>
        <v/>
      </c>
      <c r="T350" s="96">
        <f t="shared" ca="1" si="87"/>
        <v>0</v>
      </c>
      <c r="U350" s="87">
        <f>Feuil1!BC355</f>
        <v>0</v>
      </c>
      <c r="V350" s="88" t="str">
        <f ca="1">IF(S350&gt;(NOW()-1),"",Feuil1!H355)</f>
        <v/>
      </c>
      <c r="W350" s="95">
        <f t="shared" ca="1" si="88"/>
        <v>0</v>
      </c>
      <c r="X350" s="87">
        <f>Feuil1!BK355</f>
        <v>0</v>
      </c>
      <c r="Y350" s="88" t="str">
        <f ca="1">IF(V350&gt;(NOW()-1),"",Feuil1!I355)</f>
        <v/>
      </c>
      <c r="Z350" s="95">
        <f t="shared" ca="1" si="89"/>
        <v>0</v>
      </c>
      <c r="AA350" s="87">
        <f>Feuil1!BJ355</f>
        <v>0</v>
      </c>
      <c r="AB350" s="88" t="str">
        <f ca="1">IF(Y350&gt;(NOW()-1),"",Feuil1!J355)</f>
        <v/>
      </c>
      <c r="AC350" s="95">
        <f t="shared" ca="1" si="90"/>
        <v>0</v>
      </c>
      <c r="AD350" s="87">
        <f>Feuil1!BI355</f>
        <v>0</v>
      </c>
      <c r="AE350" s="88" t="str">
        <f ca="1">IF(AB350&gt;(NOW()-1),"",Feuil1!K355)</f>
        <v/>
      </c>
      <c r="AF350" s="95">
        <f t="shared" ca="1" si="91"/>
        <v>0</v>
      </c>
      <c r="AG350" s="91" t="str">
        <f t="shared" ca="1" si="81"/>
        <v/>
      </c>
      <c r="AH350" s="85" t="str">
        <f>IF(Feuil1!L355=0,"",Feuil1!L355)</f>
        <v/>
      </c>
      <c r="AI350" s="97" t="str">
        <f t="shared" si="93"/>
        <v/>
      </c>
      <c r="AJ350" s="87" t="str">
        <f ca="1">IF(A350&gt;(NOW()-1),"",Feuil1!M355)</f>
        <v/>
      </c>
      <c r="AK350" s="88" t="str">
        <f ca="1">IF(C350&gt;(NOW()-1),"",Feuil1!N355)</f>
        <v/>
      </c>
      <c r="AL350" s="88" t="str">
        <f ca="1">IF(F350&gt;(NOW()-1),"",Feuil1!O355)</f>
        <v/>
      </c>
      <c r="AM350" s="88" t="str">
        <f ca="1">IF(I350&gt;(NOW()-1),"",Feuil1!P355)</f>
        <v/>
      </c>
      <c r="AN350" s="89" t="str">
        <f ca="1">IF(L350&gt;(NOW()-1),"",Feuil1!Q355)</f>
        <v/>
      </c>
      <c r="AO350" s="90" t="str">
        <f t="shared" si="92"/>
        <v/>
      </c>
      <c r="AP350" s="91" t="str">
        <f t="shared" si="94"/>
        <v/>
      </c>
      <c r="AQ350" s="92" t="str">
        <f ca="1">IF(C350="","",Feuil1!S355)</f>
        <v/>
      </c>
      <c r="AR350" s="92" t="str">
        <f ca="1">IF(F350="","",Feuil1!T355)</f>
        <v/>
      </c>
      <c r="AS350" s="93">
        <v>14950</v>
      </c>
      <c r="AT350" s="88">
        <f>+AVERAGE($AS$5:AS350)</f>
        <v>15129.233968569364</v>
      </c>
    </row>
    <row r="351" spans="1:46" s="6" customFormat="1" ht="12.75">
      <c r="A351" s="94">
        <f>IF(Feuil1!A356="","",Feuil1!A356)</f>
        <v>45273</v>
      </c>
      <c r="B351" s="87">
        <f>Feuil1!BA356</f>
        <v>0</v>
      </c>
      <c r="C351" s="88" t="str">
        <f ca="1">IF(A351&gt;(NOW()-1),"",Feuil1!B356)</f>
        <v/>
      </c>
      <c r="D351" s="95">
        <f t="shared" ca="1" si="82"/>
        <v>0</v>
      </c>
      <c r="E351" s="87">
        <f>Feuil1!BB356</f>
        <v>0</v>
      </c>
      <c r="F351" s="88" t="str">
        <f ca="1">IF(C351&gt;(NOW()-1),"",Feuil1!C356)</f>
        <v/>
      </c>
      <c r="G351" s="95">
        <f t="shared" ca="1" si="83"/>
        <v>0</v>
      </c>
      <c r="H351" s="87">
        <f>Feuil1!AZ356</f>
        <v>0</v>
      </c>
      <c r="I351" s="88" t="str">
        <f ca="1">IF(F351&gt;(NOW()-1),"",Feuil1!D356)</f>
        <v/>
      </c>
      <c r="J351" s="95">
        <f t="shared" ca="1" si="84"/>
        <v>0</v>
      </c>
      <c r="K351" s="87">
        <f>Feuil1!BL356</f>
        <v>0</v>
      </c>
      <c r="L351" s="88" t="str">
        <f ca="1">IF(I351&gt;(NOW()-1),"",Feuil1!E356)</f>
        <v/>
      </c>
      <c r="M351" s="95">
        <f t="shared" ca="1" si="85"/>
        <v>0</v>
      </c>
      <c r="N351" s="87">
        <f>Feuil1!BM356</f>
        <v>0</v>
      </c>
      <c r="O351" s="88" t="str">
        <f ca="1">IF(L351&gt;(NOW()-1),"",Feuil1!F356)</f>
        <v/>
      </c>
      <c r="P351" s="95">
        <f t="shared" ca="1" si="86"/>
        <v>0</v>
      </c>
      <c r="Q351" s="87">
        <f>Feuil1!BE356</f>
        <v>0</v>
      </c>
      <c r="R351" s="88">
        <f>Feuil1!BG356</f>
        <v>0</v>
      </c>
      <c r="S351" s="88" t="str">
        <f ca="1">IF(O351&gt;(NOW()-1),"",Feuil1!G356)</f>
        <v/>
      </c>
      <c r="T351" s="96">
        <f t="shared" ca="1" si="87"/>
        <v>0</v>
      </c>
      <c r="U351" s="87">
        <f>Feuil1!BC356</f>
        <v>0</v>
      </c>
      <c r="V351" s="88" t="str">
        <f ca="1">IF(S351&gt;(NOW()-1),"",Feuil1!H356)</f>
        <v/>
      </c>
      <c r="W351" s="95">
        <f t="shared" ca="1" si="88"/>
        <v>0</v>
      </c>
      <c r="X351" s="87">
        <f>Feuil1!BK356</f>
        <v>0</v>
      </c>
      <c r="Y351" s="88" t="str">
        <f ca="1">IF(V351&gt;(NOW()-1),"",Feuil1!I356)</f>
        <v/>
      </c>
      <c r="Z351" s="95">
        <f t="shared" ca="1" si="89"/>
        <v>0</v>
      </c>
      <c r="AA351" s="87">
        <f>Feuil1!BJ356</f>
        <v>0</v>
      </c>
      <c r="AB351" s="88" t="str">
        <f ca="1">IF(Y351&gt;(NOW()-1),"",Feuil1!J356)</f>
        <v/>
      </c>
      <c r="AC351" s="95">
        <f t="shared" ca="1" si="90"/>
        <v>0</v>
      </c>
      <c r="AD351" s="87">
        <f>Feuil1!BI356</f>
        <v>0</v>
      </c>
      <c r="AE351" s="88" t="str">
        <f ca="1">IF(AB351&gt;(NOW()-1),"",Feuil1!K356)</f>
        <v/>
      </c>
      <c r="AF351" s="95">
        <f t="shared" ca="1" si="91"/>
        <v>0</v>
      </c>
      <c r="AG351" s="91" t="str">
        <f t="shared" ca="1" si="81"/>
        <v/>
      </c>
      <c r="AH351" s="85" t="str">
        <f>IF(Feuil1!L356=0,"",Feuil1!L356)</f>
        <v/>
      </c>
      <c r="AI351" s="97" t="str">
        <f t="shared" si="93"/>
        <v/>
      </c>
      <c r="AJ351" s="87" t="str">
        <f ca="1">IF(A351&gt;(NOW()-1),"",Feuil1!M356)</f>
        <v/>
      </c>
      <c r="AK351" s="88" t="str">
        <f ca="1">IF(C351&gt;(NOW()-1),"",Feuil1!N356)</f>
        <v/>
      </c>
      <c r="AL351" s="88" t="str">
        <f ca="1">IF(F351&gt;(NOW()-1),"",Feuil1!O356)</f>
        <v/>
      </c>
      <c r="AM351" s="88" t="str">
        <f ca="1">IF(I351&gt;(NOW()-1),"",Feuil1!P356)</f>
        <v/>
      </c>
      <c r="AN351" s="89" t="str">
        <f ca="1">IF(L351&gt;(NOW()-1),"",Feuil1!Q356)</f>
        <v/>
      </c>
      <c r="AO351" s="90" t="str">
        <f t="shared" si="92"/>
        <v/>
      </c>
      <c r="AP351" s="91" t="str">
        <f t="shared" si="94"/>
        <v/>
      </c>
      <c r="AQ351" s="92" t="str">
        <f ca="1">IF(C351="","",Feuil1!S356)</f>
        <v/>
      </c>
      <c r="AR351" s="92" t="str">
        <f ca="1">IF(F351="","",Feuil1!T356)</f>
        <v/>
      </c>
      <c r="AS351" s="93">
        <v>15090</v>
      </c>
      <c r="AT351" s="88">
        <f>+AVERAGE($AS$5:AS351)</f>
        <v>15129.120902377521</v>
      </c>
    </row>
    <row r="352" spans="1:46" s="6" customFormat="1" ht="12.75">
      <c r="A352" s="94">
        <f>IF(Feuil1!A357="","",Feuil1!A357)</f>
        <v>45274</v>
      </c>
      <c r="B352" s="87">
        <f>Feuil1!BA357</f>
        <v>0</v>
      </c>
      <c r="C352" s="88" t="str">
        <f ca="1">IF(A352&gt;(NOW()-1),"",Feuil1!B357)</f>
        <v/>
      </c>
      <c r="D352" s="95">
        <f t="shared" ca="1" si="82"/>
        <v>0</v>
      </c>
      <c r="E352" s="87">
        <f>Feuil1!BB357</f>
        <v>0</v>
      </c>
      <c r="F352" s="88" t="str">
        <f ca="1">IF(C352&gt;(NOW()-1),"",Feuil1!C357)</f>
        <v/>
      </c>
      <c r="G352" s="95">
        <f t="shared" ca="1" si="83"/>
        <v>0</v>
      </c>
      <c r="H352" s="87">
        <f>Feuil1!AZ357</f>
        <v>0</v>
      </c>
      <c r="I352" s="88" t="str">
        <f ca="1">IF(F352&gt;(NOW()-1),"",Feuil1!D357)</f>
        <v/>
      </c>
      <c r="J352" s="95">
        <f t="shared" ca="1" si="84"/>
        <v>0</v>
      </c>
      <c r="K352" s="87">
        <f>Feuil1!BL357</f>
        <v>0</v>
      </c>
      <c r="L352" s="88" t="str">
        <f ca="1">IF(I352&gt;(NOW()-1),"",Feuil1!E357)</f>
        <v/>
      </c>
      <c r="M352" s="95">
        <f t="shared" ca="1" si="85"/>
        <v>0</v>
      </c>
      <c r="N352" s="87">
        <f>Feuil1!BM357</f>
        <v>0</v>
      </c>
      <c r="O352" s="88" t="str">
        <f ca="1">IF(L352&gt;(NOW()-1),"",Feuil1!F357)</f>
        <v/>
      </c>
      <c r="P352" s="95">
        <f t="shared" ca="1" si="86"/>
        <v>0</v>
      </c>
      <c r="Q352" s="87">
        <f>Feuil1!BE357</f>
        <v>0</v>
      </c>
      <c r="R352" s="88">
        <f>Feuil1!BG357</f>
        <v>0</v>
      </c>
      <c r="S352" s="88" t="str">
        <f ca="1">IF(O352&gt;(NOW()-1),"",Feuil1!G357)</f>
        <v/>
      </c>
      <c r="T352" s="96">
        <f t="shared" ca="1" si="87"/>
        <v>0</v>
      </c>
      <c r="U352" s="87">
        <f>Feuil1!BC357</f>
        <v>0</v>
      </c>
      <c r="V352" s="88" t="str">
        <f ca="1">IF(S352&gt;(NOW()-1),"",Feuil1!H357)</f>
        <v/>
      </c>
      <c r="W352" s="95">
        <f t="shared" ca="1" si="88"/>
        <v>0</v>
      </c>
      <c r="X352" s="87">
        <f>Feuil1!BK357</f>
        <v>0</v>
      </c>
      <c r="Y352" s="88" t="str">
        <f ca="1">IF(V352&gt;(NOW()-1),"",Feuil1!I357)</f>
        <v/>
      </c>
      <c r="Z352" s="95">
        <f t="shared" ca="1" si="89"/>
        <v>0</v>
      </c>
      <c r="AA352" s="87">
        <f>Feuil1!BJ357</f>
        <v>0</v>
      </c>
      <c r="AB352" s="88" t="str">
        <f ca="1">IF(Y352&gt;(NOW()-1),"",Feuil1!J357)</f>
        <v/>
      </c>
      <c r="AC352" s="95">
        <f t="shared" ca="1" si="90"/>
        <v>0</v>
      </c>
      <c r="AD352" s="87">
        <f>Feuil1!BI357</f>
        <v>0</v>
      </c>
      <c r="AE352" s="88" t="str">
        <f ca="1">IF(AB352&gt;(NOW()-1),"",Feuil1!K357)</f>
        <v/>
      </c>
      <c r="AF352" s="95">
        <f t="shared" ca="1" si="91"/>
        <v>0</v>
      </c>
      <c r="AG352" s="91" t="str">
        <f t="shared" ca="1" si="81"/>
        <v/>
      </c>
      <c r="AH352" s="85" t="str">
        <f>IF(Feuil1!L357=0,"",Feuil1!L357)</f>
        <v/>
      </c>
      <c r="AI352" s="97" t="str">
        <f t="shared" si="93"/>
        <v/>
      </c>
      <c r="AJ352" s="87" t="str">
        <f ca="1">IF(A352&gt;(NOW()-1),"",Feuil1!M357)</f>
        <v/>
      </c>
      <c r="AK352" s="88" t="str">
        <f ca="1">IF(C352&gt;(NOW()-1),"",Feuil1!N357)</f>
        <v/>
      </c>
      <c r="AL352" s="88" t="str">
        <f ca="1">IF(F352&gt;(NOW()-1),"",Feuil1!O357)</f>
        <v/>
      </c>
      <c r="AM352" s="88" t="str">
        <f ca="1">IF(I352&gt;(NOW()-1),"",Feuil1!P357)</f>
        <v/>
      </c>
      <c r="AN352" s="89" t="str">
        <f ca="1">IF(L352&gt;(NOW()-1),"",Feuil1!Q357)</f>
        <v/>
      </c>
      <c r="AO352" s="90" t="str">
        <f t="shared" si="92"/>
        <v/>
      </c>
      <c r="AP352" s="91" t="str">
        <f t="shared" si="94"/>
        <v/>
      </c>
      <c r="AQ352" s="92" t="str">
        <f ca="1">IF(C352="","",Feuil1!S357)</f>
        <v/>
      </c>
      <c r="AR352" s="92" t="str">
        <f ca="1">IF(F352="","",Feuil1!T357)</f>
        <v/>
      </c>
      <c r="AS352" s="93">
        <v>16220</v>
      </c>
      <c r="AT352" s="88">
        <f>+AVERAGE($AS$5:AS352)</f>
        <v>15132.25561242816</v>
      </c>
    </row>
    <row r="353" spans="1:46" s="6" customFormat="1" ht="12.75">
      <c r="A353" s="94">
        <f>IF(Feuil1!A358="","",Feuil1!A358)</f>
        <v>45275</v>
      </c>
      <c r="B353" s="87">
        <f>Feuil1!BA358</f>
        <v>0</v>
      </c>
      <c r="C353" s="88" t="str">
        <f ca="1">IF(A353&gt;(NOW()-1),"",Feuil1!B358)</f>
        <v/>
      </c>
      <c r="D353" s="95">
        <f t="shared" ca="1" si="82"/>
        <v>0</v>
      </c>
      <c r="E353" s="87">
        <f>Feuil1!BB358</f>
        <v>0</v>
      </c>
      <c r="F353" s="88" t="str">
        <f ca="1">IF(C353&gt;(NOW()-1),"",Feuil1!C358)</f>
        <v/>
      </c>
      <c r="G353" s="95">
        <f t="shared" ca="1" si="83"/>
        <v>0</v>
      </c>
      <c r="H353" s="87">
        <f>Feuil1!AZ358</f>
        <v>0</v>
      </c>
      <c r="I353" s="88" t="str">
        <f ca="1">IF(F353&gt;(NOW()-1),"",Feuil1!D358)</f>
        <v/>
      </c>
      <c r="J353" s="95">
        <f t="shared" ca="1" si="84"/>
        <v>0</v>
      </c>
      <c r="K353" s="87">
        <f>Feuil1!BL358</f>
        <v>0</v>
      </c>
      <c r="L353" s="88" t="str">
        <f ca="1">IF(I353&gt;(NOW()-1),"",Feuil1!E358)</f>
        <v/>
      </c>
      <c r="M353" s="95">
        <f t="shared" ca="1" si="85"/>
        <v>0</v>
      </c>
      <c r="N353" s="87">
        <f>Feuil1!BM358</f>
        <v>0</v>
      </c>
      <c r="O353" s="88" t="str">
        <f ca="1">IF(L353&gt;(NOW()-1),"",Feuil1!F358)</f>
        <v/>
      </c>
      <c r="P353" s="95">
        <f t="shared" ca="1" si="86"/>
        <v>0</v>
      </c>
      <c r="Q353" s="87">
        <f>Feuil1!BE358</f>
        <v>0</v>
      </c>
      <c r="R353" s="88">
        <f>Feuil1!BG358</f>
        <v>0</v>
      </c>
      <c r="S353" s="88" t="str">
        <f ca="1">IF(O353&gt;(NOW()-1),"",Feuil1!G358)</f>
        <v/>
      </c>
      <c r="T353" s="96">
        <f t="shared" ca="1" si="87"/>
        <v>0</v>
      </c>
      <c r="U353" s="87">
        <f>Feuil1!BC358</f>
        <v>0</v>
      </c>
      <c r="V353" s="88" t="str">
        <f ca="1">IF(S353&gt;(NOW()-1),"",Feuil1!H358)</f>
        <v/>
      </c>
      <c r="W353" s="95">
        <f t="shared" ca="1" si="88"/>
        <v>0</v>
      </c>
      <c r="X353" s="87">
        <f>Feuil1!BK358</f>
        <v>0</v>
      </c>
      <c r="Y353" s="88" t="str">
        <f ca="1">IF(V353&gt;(NOW()-1),"",Feuil1!I358)</f>
        <v/>
      </c>
      <c r="Z353" s="95">
        <f t="shared" ca="1" si="89"/>
        <v>0</v>
      </c>
      <c r="AA353" s="87">
        <f>Feuil1!BJ358</f>
        <v>0</v>
      </c>
      <c r="AB353" s="88" t="str">
        <f ca="1">IF(Y353&gt;(NOW()-1),"",Feuil1!J358)</f>
        <v/>
      </c>
      <c r="AC353" s="95">
        <f t="shared" ca="1" si="90"/>
        <v>0</v>
      </c>
      <c r="AD353" s="87">
        <f>Feuil1!BI358</f>
        <v>0</v>
      </c>
      <c r="AE353" s="88" t="str">
        <f ca="1">IF(AB353&gt;(NOW()-1),"",Feuil1!K358)</f>
        <v/>
      </c>
      <c r="AF353" s="95">
        <f t="shared" ca="1" si="91"/>
        <v>0</v>
      </c>
      <c r="AG353" s="91" t="str">
        <f t="shared" ca="1" si="81"/>
        <v/>
      </c>
      <c r="AH353" s="85" t="str">
        <f>IF(Feuil1!L358=0,"",Feuil1!L358)</f>
        <v/>
      </c>
      <c r="AI353" s="97" t="str">
        <f t="shared" si="93"/>
        <v/>
      </c>
      <c r="AJ353" s="87" t="str">
        <f ca="1">IF(A353&gt;(NOW()-1),"",Feuil1!M358)</f>
        <v/>
      </c>
      <c r="AK353" s="88" t="str">
        <f ca="1">IF(C353&gt;(NOW()-1),"",Feuil1!N358)</f>
        <v/>
      </c>
      <c r="AL353" s="88" t="str">
        <f ca="1">IF(F353&gt;(NOW()-1),"",Feuil1!O358)</f>
        <v/>
      </c>
      <c r="AM353" s="88" t="str">
        <f ca="1">IF(I353&gt;(NOW()-1),"",Feuil1!P358)</f>
        <v/>
      </c>
      <c r="AN353" s="89" t="str">
        <f ca="1">IF(L353&gt;(NOW()-1),"",Feuil1!Q358)</f>
        <v/>
      </c>
      <c r="AO353" s="90" t="str">
        <f t="shared" si="92"/>
        <v/>
      </c>
      <c r="AP353" s="91" t="str">
        <f t="shared" si="94"/>
        <v/>
      </c>
      <c r="AQ353" s="92" t="str">
        <f ca="1">IF(C353="","",Feuil1!S358)</f>
        <v/>
      </c>
      <c r="AR353" s="92" t="str">
        <f ca="1">IF(F353="","",Feuil1!T358)</f>
        <v/>
      </c>
      <c r="AS353" s="93">
        <v>15210</v>
      </c>
      <c r="AT353" s="88">
        <f>+AVERAGE($AS$5:AS353)</f>
        <v>15132.478375716333</v>
      </c>
    </row>
    <row r="354" spans="1:46" s="6" customFormat="1" ht="12.75">
      <c r="A354" s="94">
        <f>IF(Feuil1!A359="","",Feuil1!A359)</f>
        <v>45276</v>
      </c>
      <c r="B354" s="87">
        <f>Feuil1!BA359</f>
        <v>0</v>
      </c>
      <c r="C354" s="88" t="str">
        <f ca="1">IF(A354&gt;(NOW()-1),"",Feuil1!B359)</f>
        <v/>
      </c>
      <c r="D354" s="95">
        <f t="shared" ca="1" si="82"/>
        <v>0</v>
      </c>
      <c r="E354" s="87">
        <f>Feuil1!BB359</f>
        <v>0</v>
      </c>
      <c r="F354" s="88" t="str">
        <f ca="1">IF(C354&gt;(NOW()-1),"",Feuil1!C359)</f>
        <v/>
      </c>
      <c r="G354" s="95">
        <f t="shared" ca="1" si="83"/>
        <v>0</v>
      </c>
      <c r="H354" s="87">
        <f>Feuil1!AZ359</f>
        <v>0</v>
      </c>
      <c r="I354" s="88" t="str">
        <f ca="1">IF(F354&gt;(NOW()-1),"",Feuil1!D359)</f>
        <v/>
      </c>
      <c r="J354" s="95">
        <f t="shared" ca="1" si="84"/>
        <v>0</v>
      </c>
      <c r="K354" s="87">
        <f>Feuil1!BL359</f>
        <v>0</v>
      </c>
      <c r="L354" s="88" t="str">
        <f ca="1">IF(I354&gt;(NOW()-1),"",Feuil1!E359)</f>
        <v/>
      </c>
      <c r="M354" s="95">
        <f t="shared" ca="1" si="85"/>
        <v>0</v>
      </c>
      <c r="N354" s="87">
        <f>Feuil1!BM359</f>
        <v>0</v>
      </c>
      <c r="O354" s="88" t="str">
        <f ca="1">IF(L354&gt;(NOW()-1),"",Feuil1!F359)</f>
        <v/>
      </c>
      <c r="P354" s="95">
        <f t="shared" ca="1" si="86"/>
        <v>0</v>
      </c>
      <c r="Q354" s="87">
        <f>Feuil1!BE359</f>
        <v>0</v>
      </c>
      <c r="R354" s="88">
        <f>Feuil1!BG359</f>
        <v>0</v>
      </c>
      <c r="S354" s="88" t="str">
        <f ca="1">IF(O354&gt;(NOW()-1),"",Feuil1!G359)</f>
        <v/>
      </c>
      <c r="T354" s="96">
        <f t="shared" ca="1" si="87"/>
        <v>0</v>
      </c>
      <c r="U354" s="87">
        <f>Feuil1!BC359</f>
        <v>0</v>
      </c>
      <c r="V354" s="88" t="str">
        <f ca="1">IF(S354&gt;(NOW()-1),"",Feuil1!H359)</f>
        <v/>
      </c>
      <c r="W354" s="95">
        <f t="shared" ca="1" si="88"/>
        <v>0</v>
      </c>
      <c r="X354" s="87">
        <f>Feuil1!BK359</f>
        <v>0</v>
      </c>
      <c r="Y354" s="88" t="str">
        <f ca="1">IF(V354&gt;(NOW()-1),"",Feuil1!I359)</f>
        <v/>
      </c>
      <c r="Z354" s="95">
        <f t="shared" ca="1" si="89"/>
        <v>0</v>
      </c>
      <c r="AA354" s="87">
        <f>Feuil1!BJ359</f>
        <v>0</v>
      </c>
      <c r="AB354" s="88" t="str">
        <f ca="1">IF(Y354&gt;(NOW()-1),"",Feuil1!J359)</f>
        <v/>
      </c>
      <c r="AC354" s="95">
        <f t="shared" ca="1" si="90"/>
        <v>0</v>
      </c>
      <c r="AD354" s="87">
        <f>Feuil1!BI359</f>
        <v>0</v>
      </c>
      <c r="AE354" s="88" t="str">
        <f ca="1">IF(AB354&gt;(NOW()-1),"",Feuil1!K359)</f>
        <v/>
      </c>
      <c r="AF354" s="95">
        <f t="shared" ca="1" si="91"/>
        <v>0</v>
      </c>
      <c r="AG354" s="91" t="str">
        <f t="shared" ca="1" si="81"/>
        <v/>
      </c>
      <c r="AH354" s="85" t="str">
        <f>IF(Feuil1!L359=0,"",Feuil1!L359)</f>
        <v/>
      </c>
      <c r="AI354" s="97" t="str">
        <f t="shared" si="93"/>
        <v/>
      </c>
      <c r="AJ354" s="87" t="str">
        <f ca="1">IF(A354&gt;(NOW()-1),"",Feuil1!M359)</f>
        <v/>
      </c>
      <c r="AK354" s="88" t="str">
        <f ca="1">IF(C354&gt;(NOW()-1),"",Feuil1!N359)</f>
        <v/>
      </c>
      <c r="AL354" s="88" t="str">
        <f ca="1">IF(F354&gt;(NOW()-1),"",Feuil1!O359)</f>
        <v/>
      </c>
      <c r="AM354" s="88" t="str">
        <f ca="1">IF(I354&gt;(NOW()-1),"",Feuil1!P359)</f>
        <v/>
      </c>
      <c r="AN354" s="89" t="str">
        <f ca="1">IF(L354&gt;(NOW()-1),"",Feuil1!Q359)</f>
        <v/>
      </c>
      <c r="AO354" s="90" t="str">
        <f t="shared" si="92"/>
        <v/>
      </c>
      <c r="AP354" s="91" t="str">
        <f t="shared" si="94"/>
        <v/>
      </c>
      <c r="AQ354" s="92" t="str">
        <f ca="1">IF(C354="","",Feuil1!S359)</f>
        <v/>
      </c>
      <c r="AR354" s="92" t="str">
        <f ca="1">IF(F354="","",Feuil1!T359)</f>
        <v/>
      </c>
      <c r="AS354" s="93">
        <v>14750</v>
      </c>
      <c r="AT354" s="88">
        <f>+AVERAGE($AS$5:AS354)</f>
        <v>15131.385580357142</v>
      </c>
    </row>
    <row r="355" spans="1:46" s="6" customFormat="1" ht="12.75">
      <c r="A355" s="94">
        <f>IF(Feuil1!A360="","",Feuil1!A360)</f>
        <v>45277</v>
      </c>
      <c r="B355" s="87">
        <f>Feuil1!BA360</f>
        <v>0</v>
      </c>
      <c r="C355" s="88" t="str">
        <f ca="1">IF(A355&gt;(NOW()-1),"",Feuil1!B360)</f>
        <v/>
      </c>
      <c r="D355" s="95">
        <f t="shared" ca="1" si="82"/>
        <v>0</v>
      </c>
      <c r="E355" s="87">
        <f>Feuil1!BB360</f>
        <v>0</v>
      </c>
      <c r="F355" s="88" t="str">
        <f ca="1">IF(C355&gt;(NOW()-1),"",Feuil1!C360)</f>
        <v/>
      </c>
      <c r="G355" s="95">
        <f t="shared" ca="1" si="83"/>
        <v>0</v>
      </c>
      <c r="H355" s="87">
        <f>Feuil1!AZ360</f>
        <v>0</v>
      </c>
      <c r="I355" s="88" t="str">
        <f ca="1">IF(F355&gt;(NOW()-1),"",Feuil1!D360)</f>
        <v/>
      </c>
      <c r="J355" s="95">
        <f t="shared" ca="1" si="84"/>
        <v>0</v>
      </c>
      <c r="K355" s="87">
        <f>Feuil1!BL360</f>
        <v>0</v>
      </c>
      <c r="L355" s="88" t="str">
        <f ca="1">IF(I355&gt;(NOW()-1),"",Feuil1!E360)</f>
        <v/>
      </c>
      <c r="M355" s="95">
        <f t="shared" ca="1" si="85"/>
        <v>0</v>
      </c>
      <c r="N355" s="87">
        <f>Feuil1!BM360</f>
        <v>0</v>
      </c>
      <c r="O355" s="88" t="str">
        <f ca="1">IF(L355&gt;(NOW()-1),"",Feuil1!F360)</f>
        <v/>
      </c>
      <c r="P355" s="95">
        <f t="shared" ca="1" si="86"/>
        <v>0</v>
      </c>
      <c r="Q355" s="87">
        <f>Feuil1!BE360</f>
        <v>0</v>
      </c>
      <c r="R355" s="88">
        <f>Feuil1!BG360</f>
        <v>0</v>
      </c>
      <c r="S355" s="88" t="str">
        <f ca="1">IF(O355&gt;(NOW()-1),"",Feuil1!G360)</f>
        <v/>
      </c>
      <c r="T355" s="96">
        <f t="shared" ca="1" si="87"/>
        <v>0</v>
      </c>
      <c r="U355" s="87">
        <f>Feuil1!BC360</f>
        <v>0</v>
      </c>
      <c r="V355" s="88" t="str">
        <f ca="1">IF(S355&gt;(NOW()-1),"",Feuil1!H360)</f>
        <v/>
      </c>
      <c r="W355" s="95">
        <f t="shared" ca="1" si="88"/>
        <v>0</v>
      </c>
      <c r="X355" s="87">
        <f>Feuil1!BK360</f>
        <v>0</v>
      </c>
      <c r="Y355" s="88" t="str">
        <f ca="1">IF(V355&gt;(NOW()-1),"",Feuil1!I360)</f>
        <v/>
      </c>
      <c r="Z355" s="95">
        <f t="shared" ca="1" si="89"/>
        <v>0</v>
      </c>
      <c r="AA355" s="87">
        <f>Feuil1!BJ360</f>
        <v>0</v>
      </c>
      <c r="AB355" s="88" t="str">
        <f ca="1">IF(Y355&gt;(NOW()-1),"",Feuil1!J360)</f>
        <v/>
      </c>
      <c r="AC355" s="95">
        <f t="shared" ca="1" si="90"/>
        <v>0</v>
      </c>
      <c r="AD355" s="87">
        <f>Feuil1!BI360</f>
        <v>0</v>
      </c>
      <c r="AE355" s="88" t="str">
        <f ca="1">IF(AB355&gt;(NOW()-1),"",Feuil1!K360)</f>
        <v/>
      </c>
      <c r="AF355" s="95">
        <f t="shared" ca="1" si="91"/>
        <v>0</v>
      </c>
      <c r="AG355" s="91" t="str">
        <f t="shared" ca="1" si="81"/>
        <v/>
      </c>
      <c r="AH355" s="85" t="str">
        <f>IF(Feuil1!L360=0,"",Feuil1!L360)</f>
        <v/>
      </c>
      <c r="AI355" s="97" t="str">
        <f t="shared" si="93"/>
        <v/>
      </c>
      <c r="AJ355" s="87" t="str">
        <f ca="1">IF(A355&gt;(NOW()-1),"",Feuil1!M360)</f>
        <v/>
      </c>
      <c r="AK355" s="88" t="str">
        <f ca="1">IF(C355&gt;(NOW()-1),"",Feuil1!N360)</f>
        <v/>
      </c>
      <c r="AL355" s="88" t="str">
        <f ca="1">IF(F355&gt;(NOW()-1),"",Feuil1!O360)</f>
        <v/>
      </c>
      <c r="AM355" s="88" t="str">
        <f ca="1">IF(I355&gt;(NOW()-1),"",Feuil1!P360)</f>
        <v/>
      </c>
      <c r="AN355" s="89" t="str">
        <f ca="1">IF(L355&gt;(NOW()-1),"",Feuil1!Q360)</f>
        <v/>
      </c>
      <c r="AO355" s="90" t="str">
        <f t="shared" si="92"/>
        <v/>
      </c>
      <c r="AP355" s="91" t="str">
        <f t="shared" si="94"/>
        <v/>
      </c>
      <c r="AQ355" s="92" t="str">
        <f ca="1">IF(C355="","",Feuil1!S360)</f>
        <v/>
      </c>
      <c r="AR355" s="92" t="str">
        <f ca="1">IF(F355="","",Feuil1!T360)</f>
        <v/>
      </c>
      <c r="AS355" s="93">
        <v>13810</v>
      </c>
      <c r="AT355" s="88">
        <f>+AVERAGE($AS$5:AS355)</f>
        <v>15127.620949074075</v>
      </c>
    </row>
    <row r="356" spans="1:46" s="6" customFormat="1" ht="12.75">
      <c r="A356" s="94">
        <f>IF(Feuil1!A361="","",Feuil1!A361)</f>
        <v>45278</v>
      </c>
      <c r="B356" s="87">
        <f>Feuil1!BA361</f>
        <v>0</v>
      </c>
      <c r="C356" s="88" t="str">
        <f ca="1">IF(A356&gt;(NOW()-1),"",Feuil1!B361)</f>
        <v/>
      </c>
      <c r="D356" s="95">
        <f t="shared" ca="1" si="82"/>
        <v>0</v>
      </c>
      <c r="E356" s="87">
        <f>Feuil1!BB361</f>
        <v>0</v>
      </c>
      <c r="F356" s="88" t="str">
        <f ca="1">IF(C356&gt;(NOW()-1),"",Feuil1!C361)</f>
        <v/>
      </c>
      <c r="G356" s="95">
        <f t="shared" ca="1" si="83"/>
        <v>0</v>
      </c>
      <c r="H356" s="87">
        <f>Feuil1!AZ361</f>
        <v>0</v>
      </c>
      <c r="I356" s="88" t="str">
        <f ca="1">IF(F356&gt;(NOW()-1),"",Feuil1!D361)</f>
        <v/>
      </c>
      <c r="J356" s="95">
        <f t="shared" ca="1" si="84"/>
        <v>0</v>
      </c>
      <c r="K356" s="87">
        <f>Feuil1!BL361</f>
        <v>0</v>
      </c>
      <c r="L356" s="88" t="str">
        <f ca="1">IF(I356&gt;(NOW()-1),"",Feuil1!E361)</f>
        <v/>
      </c>
      <c r="M356" s="95">
        <f t="shared" ca="1" si="85"/>
        <v>0</v>
      </c>
      <c r="N356" s="87">
        <f>Feuil1!BM361</f>
        <v>0</v>
      </c>
      <c r="O356" s="88" t="str">
        <f ca="1">IF(L356&gt;(NOW()-1),"",Feuil1!F361)</f>
        <v/>
      </c>
      <c r="P356" s="95">
        <f t="shared" ca="1" si="86"/>
        <v>0</v>
      </c>
      <c r="Q356" s="87">
        <f>Feuil1!BE361</f>
        <v>0</v>
      </c>
      <c r="R356" s="88">
        <f>Feuil1!BG361</f>
        <v>0</v>
      </c>
      <c r="S356" s="88" t="str">
        <f ca="1">IF(O356&gt;(NOW()-1),"",Feuil1!G361)</f>
        <v/>
      </c>
      <c r="T356" s="96">
        <f t="shared" ca="1" si="87"/>
        <v>0</v>
      </c>
      <c r="U356" s="87">
        <f>Feuil1!BC361</f>
        <v>0</v>
      </c>
      <c r="V356" s="88" t="str">
        <f ca="1">IF(S356&gt;(NOW()-1),"",Feuil1!H361)</f>
        <v/>
      </c>
      <c r="W356" s="95">
        <f t="shared" ca="1" si="88"/>
        <v>0</v>
      </c>
      <c r="X356" s="87">
        <f>Feuil1!BK361</f>
        <v>0</v>
      </c>
      <c r="Y356" s="88" t="str">
        <f ca="1">IF(V356&gt;(NOW()-1),"",Feuil1!I361)</f>
        <v/>
      </c>
      <c r="Z356" s="95">
        <f t="shared" ca="1" si="89"/>
        <v>0</v>
      </c>
      <c r="AA356" s="87">
        <f>Feuil1!BJ361</f>
        <v>0</v>
      </c>
      <c r="AB356" s="88" t="str">
        <f ca="1">IF(Y356&gt;(NOW()-1),"",Feuil1!J361)</f>
        <v/>
      </c>
      <c r="AC356" s="95">
        <f t="shared" ca="1" si="90"/>
        <v>0</v>
      </c>
      <c r="AD356" s="87">
        <f>Feuil1!BI361</f>
        <v>0</v>
      </c>
      <c r="AE356" s="88" t="str">
        <f ca="1">IF(AB356&gt;(NOW()-1),"",Feuil1!K361)</f>
        <v/>
      </c>
      <c r="AF356" s="95">
        <f t="shared" ca="1" si="91"/>
        <v>0</v>
      </c>
      <c r="AG356" s="91" t="str">
        <f t="shared" ref="AG356:AG369" ca="1" si="95">IF(A356&gt;(NOW()-1),"",C356+F356+I356+L356+O356+S356+V356+Y356+AB356+AE356)</f>
        <v/>
      </c>
      <c r="AH356" s="85" t="str">
        <f>IF(Feuil1!L361=0,"",Feuil1!L361)</f>
        <v/>
      </c>
      <c r="AI356" s="97" t="str">
        <f t="shared" si="93"/>
        <v/>
      </c>
      <c r="AJ356" s="87" t="str">
        <f ca="1">IF(A356&gt;(NOW()-1),"",Feuil1!M361)</f>
        <v/>
      </c>
      <c r="AK356" s="88" t="str">
        <f ca="1">IF(C356&gt;(NOW()-1),"",Feuil1!N361)</f>
        <v/>
      </c>
      <c r="AL356" s="88" t="str">
        <f ca="1">IF(F356&gt;(NOW()-1),"",Feuil1!O361)</f>
        <v/>
      </c>
      <c r="AM356" s="88" t="str">
        <f ca="1">IF(I356&gt;(NOW()-1),"",Feuil1!P361)</f>
        <v/>
      </c>
      <c r="AN356" s="89" t="str">
        <f ca="1">IF(L356&gt;(NOW()-1),"",Feuil1!Q361)</f>
        <v/>
      </c>
      <c r="AO356" s="90" t="str">
        <f t="shared" si="92"/>
        <v/>
      </c>
      <c r="AP356" s="91" t="str">
        <f t="shared" si="94"/>
        <v/>
      </c>
      <c r="AQ356" s="92" t="str">
        <f ca="1">IF(C356="","",Feuil1!S361)</f>
        <v/>
      </c>
      <c r="AR356" s="92" t="str">
        <f ca="1">IF(F356="","",Feuil1!T361)</f>
        <v/>
      </c>
      <c r="AS356" s="93">
        <v>14080</v>
      </c>
      <c r="AT356" s="88">
        <f>+AVERAGE($AS$5:AS356)</f>
        <v>15124.644753196022</v>
      </c>
    </row>
    <row r="357" spans="1:46" s="6" customFormat="1" ht="12.75">
      <c r="A357" s="94">
        <f>IF(Feuil1!A362="","",Feuil1!A362)</f>
        <v>45279</v>
      </c>
      <c r="B357" s="87">
        <f>Feuil1!BA362</f>
        <v>0</v>
      </c>
      <c r="C357" s="88" t="str">
        <f ca="1">IF(A357&gt;(NOW()-1),"",Feuil1!B362)</f>
        <v/>
      </c>
      <c r="D357" s="95">
        <f t="shared" ca="1" si="82"/>
        <v>0</v>
      </c>
      <c r="E357" s="87">
        <f>Feuil1!BB362</f>
        <v>0</v>
      </c>
      <c r="F357" s="88" t="str">
        <f ca="1">IF(C357&gt;(NOW()-1),"",Feuil1!C362)</f>
        <v/>
      </c>
      <c r="G357" s="95">
        <f t="shared" ca="1" si="83"/>
        <v>0</v>
      </c>
      <c r="H357" s="87">
        <f>Feuil1!AZ362</f>
        <v>0</v>
      </c>
      <c r="I357" s="88" t="str">
        <f ca="1">IF(F357&gt;(NOW()-1),"",Feuil1!D362)</f>
        <v/>
      </c>
      <c r="J357" s="95">
        <f t="shared" ca="1" si="84"/>
        <v>0</v>
      </c>
      <c r="K357" s="87">
        <f>Feuil1!BL362</f>
        <v>0</v>
      </c>
      <c r="L357" s="88" t="str">
        <f ca="1">IF(I357&gt;(NOW()-1),"",Feuil1!E362)</f>
        <v/>
      </c>
      <c r="M357" s="95">
        <f t="shared" ca="1" si="85"/>
        <v>0</v>
      </c>
      <c r="N357" s="87">
        <f>Feuil1!BM362</f>
        <v>0</v>
      </c>
      <c r="O357" s="88" t="str">
        <f ca="1">IF(L357&gt;(NOW()-1),"",Feuil1!F362)</f>
        <v/>
      </c>
      <c r="P357" s="95">
        <f t="shared" ca="1" si="86"/>
        <v>0</v>
      </c>
      <c r="Q357" s="87">
        <f>Feuil1!BE362</f>
        <v>0</v>
      </c>
      <c r="R357" s="88">
        <f>Feuil1!BG362</f>
        <v>0</v>
      </c>
      <c r="S357" s="88" t="str">
        <f ca="1">IF(O357&gt;(NOW()-1),"",Feuil1!G362)</f>
        <v/>
      </c>
      <c r="T357" s="96">
        <f t="shared" ca="1" si="87"/>
        <v>0</v>
      </c>
      <c r="U357" s="87">
        <f>Feuil1!BC362</f>
        <v>0</v>
      </c>
      <c r="V357" s="88" t="str">
        <f ca="1">IF(S357&gt;(NOW()-1),"",Feuil1!H362)</f>
        <v/>
      </c>
      <c r="W357" s="95">
        <f t="shared" ca="1" si="88"/>
        <v>0</v>
      </c>
      <c r="X357" s="87">
        <f>Feuil1!BK362</f>
        <v>0</v>
      </c>
      <c r="Y357" s="88" t="str">
        <f ca="1">IF(V357&gt;(NOW()-1),"",Feuil1!I362)</f>
        <v/>
      </c>
      <c r="Z357" s="95">
        <f t="shared" ca="1" si="89"/>
        <v>0</v>
      </c>
      <c r="AA357" s="87">
        <f>Feuil1!BJ362</f>
        <v>0</v>
      </c>
      <c r="AB357" s="88" t="str">
        <f ca="1">IF(Y357&gt;(NOW()-1),"",Feuil1!J362)</f>
        <v/>
      </c>
      <c r="AC357" s="95">
        <f t="shared" ca="1" si="90"/>
        <v>0</v>
      </c>
      <c r="AD357" s="87">
        <f>Feuil1!BI362</f>
        <v>0</v>
      </c>
      <c r="AE357" s="88" t="str">
        <f ca="1">IF(AB357&gt;(NOW()-1),"",Feuil1!K362)</f>
        <v/>
      </c>
      <c r="AF357" s="95">
        <f t="shared" ca="1" si="91"/>
        <v>0</v>
      </c>
      <c r="AG357" s="91" t="str">
        <f t="shared" ca="1" si="95"/>
        <v/>
      </c>
      <c r="AH357" s="85" t="str">
        <f>IF(Feuil1!L362=0,"",Feuil1!L362)</f>
        <v/>
      </c>
      <c r="AI357" s="97" t="str">
        <f t="shared" si="93"/>
        <v/>
      </c>
      <c r="AJ357" s="87" t="str">
        <f ca="1">IF(A357&gt;(NOW()-1),"",Feuil1!M362)</f>
        <v/>
      </c>
      <c r="AK357" s="88" t="str">
        <f ca="1">IF(C357&gt;(NOW()-1),"",Feuil1!N362)</f>
        <v/>
      </c>
      <c r="AL357" s="88" t="str">
        <f ca="1">IF(F357&gt;(NOW()-1),"",Feuil1!O362)</f>
        <v/>
      </c>
      <c r="AM357" s="88" t="str">
        <f ca="1">IF(I357&gt;(NOW()-1),"",Feuil1!P362)</f>
        <v/>
      </c>
      <c r="AN357" s="89" t="str">
        <f ca="1">IF(L357&gt;(NOW()-1),"",Feuil1!Q362)</f>
        <v/>
      </c>
      <c r="AO357" s="90" t="str">
        <f t="shared" si="92"/>
        <v/>
      </c>
      <c r="AP357" s="91" t="str">
        <f t="shared" si="94"/>
        <v/>
      </c>
      <c r="AQ357" s="92" t="str">
        <f ca="1">IF(C357="","",Feuil1!S362)</f>
        <v/>
      </c>
      <c r="AR357" s="92" t="str">
        <f ca="1">IF(F357="","",Feuil1!T362)</f>
        <v/>
      </c>
      <c r="AS357" s="93">
        <v>15010</v>
      </c>
      <c r="AT357" s="88">
        <f>+AVERAGE($AS$5:AS357)</f>
        <v>15124.31998052408</v>
      </c>
    </row>
    <row r="358" spans="1:46" s="6" customFormat="1" ht="12.75">
      <c r="A358" s="94">
        <f>IF(Feuil1!A363="","",Feuil1!A363)</f>
        <v>45280</v>
      </c>
      <c r="B358" s="87">
        <f>Feuil1!BA363</f>
        <v>0</v>
      </c>
      <c r="C358" s="88" t="str">
        <f ca="1">IF(A358&gt;(NOW()-1),"",Feuil1!B363)</f>
        <v/>
      </c>
      <c r="D358" s="95">
        <f t="shared" ca="1" si="82"/>
        <v>0</v>
      </c>
      <c r="E358" s="87">
        <f>Feuil1!BB363</f>
        <v>0</v>
      </c>
      <c r="F358" s="88" t="str">
        <f ca="1">IF(C358&gt;(NOW()-1),"",Feuil1!C363)</f>
        <v/>
      </c>
      <c r="G358" s="95">
        <f t="shared" ca="1" si="83"/>
        <v>0</v>
      </c>
      <c r="H358" s="87">
        <f>Feuil1!AZ363</f>
        <v>0</v>
      </c>
      <c r="I358" s="88" t="str">
        <f ca="1">IF(F358&gt;(NOW()-1),"",Feuil1!D363)</f>
        <v/>
      </c>
      <c r="J358" s="95">
        <f t="shared" ca="1" si="84"/>
        <v>0</v>
      </c>
      <c r="K358" s="87">
        <f>Feuil1!BL363</f>
        <v>0</v>
      </c>
      <c r="L358" s="88" t="str">
        <f ca="1">IF(I358&gt;(NOW()-1),"",Feuil1!E363)</f>
        <v/>
      </c>
      <c r="M358" s="95">
        <f t="shared" ca="1" si="85"/>
        <v>0</v>
      </c>
      <c r="N358" s="87">
        <f>Feuil1!BM363</f>
        <v>0</v>
      </c>
      <c r="O358" s="88" t="str">
        <f ca="1">IF(L358&gt;(NOW()-1),"",Feuil1!F363)</f>
        <v/>
      </c>
      <c r="P358" s="95">
        <f t="shared" ca="1" si="86"/>
        <v>0</v>
      </c>
      <c r="Q358" s="87">
        <f>Feuil1!BE363</f>
        <v>0</v>
      </c>
      <c r="R358" s="88">
        <f>Feuil1!BG363</f>
        <v>0</v>
      </c>
      <c r="S358" s="88" t="str">
        <f ca="1">IF(O358&gt;(NOW()-1),"",Feuil1!G363)</f>
        <v/>
      </c>
      <c r="T358" s="96">
        <f t="shared" ca="1" si="87"/>
        <v>0</v>
      </c>
      <c r="U358" s="87">
        <f>Feuil1!BC363</f>
        <v>0</v>
      </c>
      <c r="V358" s="88" t="str">
        <f ca="1">IF(S358&gt;(NOW()-1),"",Feuil1!H363)</f>
        <v/>
      </c>
      <c r="W358" s="95">
        <f t="shared" ca="1" si="88"/>
        <v>0</v>
      </c>
      <c r="X358" s="87">
        <f>Feuil1!BK363</f>
        <v>0</v>
      </c>
      <c r="Y358" s="88" t="str">
        <f ca="1">IF(V358&gt;(NOW()-1),"",Feuil1!I363)</f>
        <v/>
      </c>
      <c r="Z358" s="95">
        <f t="shared" ca="1" si="89"/>
        <v>0</v>
      </c>
      <c r="AA358" s="87">
        <f>Feuil1!BJ363</f>
        <v>0</v>
      </c>
      <c r="AB358" s="88" t="str">
        <f ca="1">IF(Y358&gt;(NOW()-1),"",Feuil1!J363)</f>
        <v/>
      </c>
      <c r="AC358" s="95">
        <f t="shared" ca="1" si="90"/>
        <v>0</v>
      </c>
      <c r="AD358" s="87">
        <f>Feuil1!BI363</f>
        <v>0</v>
      </c>
      <c r="AE358" s="88" t="str">
        <f ca="1">IF(AB358&gt;(NOW()-1),"",Feuil1!K363)</f>
        <v/>
      </c>
      <c r="AF358" s="95">
        <f t="shared" ca="1" si="91"/>
        <v>0</v>
      </c>
      <c r="AG358" s="91" t="str">
        <f t="shared" ca="1" si="95"/>
        <v/>
      </c>
      <c r="AH358" s="85" t="str">
        <f>IF(Feuil1!L363=0,"",Feuil1!L363)</f>
        <v/>
      </c>
      <c r="AI358" s="97" t="str">
        <f t="shared" si="93"/>
        <v/>
      </c>
      <c r="AJ358" s="87" t="str">
        <f ca="1">IF(A358&gt;(NOW()-1),"",Feuil1!M363)</f>
        <v/>
      </c>
      <c r="AK358" s="88" t="str">
        <f ca="1">IF(C358&gt;(NOW()-1),"",Feuil1!N363)</f>
        <v/>
      </c>
      <c r="AL358" s="88" t="str">
        <f ca="1">IF(F358&gt;(NOW()-1),"",Feuil1!O363)</f>
        <v/>
      </c>
      <c r="AM358" s="88" t="str">
        <f ca="1">IF(I358&gt;(NOW()-1),"",Feuil1!P363)</f>
        <v/>
      </c>
      <c r="AN358" s="89" t="str">
        <f ca="1">IF(L358&gt;(NOW()-1),"",Feuil1!Q363)</f>
        <v/>
      </c>
      <c r="AO358" s="90" t="str">
        <f t="shared" si="92"/>
        <v/>
      </c>
      <c r="AP358" s="91" t="str">
        <f t="shared" si="94"/>
        <v/>
      </c>
      <c r="AQ358" s="92" t="str">
        <f ca="1">IF(C358="","",Feuil1!S363)</f>
        <v/>
      </c>
      <c r="AR358" s="92" t="str">
        <f ca="1">IF(F358="","",Feuil1!T363)</f>
        <v/>
      </c>
      <c r="AS358" s="93">
        <v>14810</v>
      </c>
      <c r="AT358" s="88">
        <f>+AVERAGE($AS$5:AS358)</f>
        <v>15123.432070974577</v>
      </c>
    </row>
    <row r="359" spans="1:46" s="6" customFormat="1" ht="12.75">
      <c r="A359" s="94">
        <f>IF(Feuil1!A364="","",Feuil1!A364)</f>
        <v>45281</v>
      </c>
      <c r="B359" s="87">
        <f>Feuil1!BA364</f>
        <v>0</v>
      </c>
      <c r="C359" s="88" t="str">
        <f ca="1">IF(A359&gt;(NOW()-1),"",Feuil1!B364)</f>
        <v/>
      </c>
      <c r="D359" s="95">
        <f t="shared" ca="1" si="82"/>
        <v>0</v>
      </c>
      <c r="E359" s="87">
        <f>Feuil1!BB364</f>
        <v>0</v>
      </c>
      <c r="F359" s="88" t="str">
        <f ca="1">IF(C359&gt;(NOW()-1),"",Feuil1!C364)</f>
        <v/>
      </c>
      <c r="G359" s="95">
        <f t="shared" ca="1" si="83"/>
        <v>0</v>
      </c>
      <c r="H359" s="87">
        <f>Feuil1!AZ364</f>
        <v>0</v>
      </c>
      <c r="I359" s="88" t="str">
        <f ca="1">IF(F359&gt;(NOW()-1),"",Feuil1!D364)</f>
        <v/>
      </c>
      <c r="J359" s="95">
        <f t="shared" ca="1" si="84"/>
        <v>0</v>
      </c>
      <c r="K359" s="87">
        <f>Feuil1!BL364</f>
        <v>0</v>
      </c>
      <c r="L359" s="88" t="str">
        <f ca="1">IF(I359&gt;(NOW()-1),"",Feuil1!E364)</f>
        <v/>
      </c>
      <c r="M359" s="95">
        <f t="shared" ca="1" si="85"/>
        <v>0</v>
      </c>
      <c r="N359" s="87">
        <f>Feuil1!BM364</f>
        <v>0</v>
      </c>
      <c r="O359" s="88" t="str">
        <f ca="1">IF(L359&gt;(NOW()-1),"",Feuil1!F364)</f>
        <v/>
      </c>
      <c r="P359" s="95">
        <f t="shared" ca="1" si="86"/>
        <v>0</v>
      </c>
      <c r="Q359" s="87">
        <f>Feuil1!BE364</f>
        <v>0</v>
      </c>
      <c r="R359" s="88">
        <f>Feuil1!BG364</f>
        <v>0</v>
      </c>
      <c r="S359" s="88" t="str">
        <f ca="1">IF(O359&gt;(NOW()-1),"",Feuil1!G364)</f>
        <v/>
      </c>
      <c r="T359" s="96">
        <f t="shared" ca="1" si="87"/>
        <v>0</v>
      </c>
      <c r="U359" s="87">
        <f>Feuil1!BC364</f>
        <v>0</v>
      </c>
      <c r="V359" s="88" t="str">
        <f ca="1">IF(S359&gt;(NOW()-1),"",Feuil1!H364)</f>
        <v/>
      </c>
      <c r="W359" s="95">
        <f t="shared" ca="1" si="88"/>
        <v>0</v>
      </c>
      <c r="X359" s="87">
        <f>Feuil1!BK364</f>
        <v>0</v>
      </c>
      <c r="Y359" s="88" t="str">
        <f ca="1">IF(V359&gt;(NOW()-1),"",Feuil1!I364)</f>
        <v/>
      </c>
      <c r="Z359" s="95">
        <f t="shared" ca="1" si="89"/>
        <v>0</v>
      </c>
      <c r="AA359" s="87">
        <f>Feuil1!BJ364</f>
        <v>0</v>
      </c>
      <c r="AB359" s="88" t="str">
        <f ca="1">IF(Y359&gt;(NOW()-1),"",Feuil1!J364)</f>
        <v/>
      </c>
      <c r="AC359" s="95">
        <f t="shared" ca="1" si="90"/>
        <v>0</v>
      </c>
      <c r="AD359" s="87">
        <f>Feuil1!BI364</f>
        <v>0</v>
      </c>
      <c r="AE359" s="88" t="str">
        <f ca="1">IF(AB359&gt;(NOW()-1),"",Feuil1!K364)</f>
        <v/>
      </c>
      <c r="AF359" s="95">
        <f t="shared" ca="1" si="91"/>
        <v>0</v>
      </c>
      <c r="AG359" s="91" t="str">
        <f t="shared" ca="1" si="95"/>
        <v/>
      </c>
      <c r="AH359" s="85" t="str">
        <f>IF(Feuil1!L364=0,"",Feuil1!L364)</f>
        <v/>
      </c>
      <c r="AI359" s="97" t="str">
        <f t="shared" si="93"/>
        <v/>
      </c>
      <c r="AJ359" s="87" t="str">
        <f ca="1">IF(A359&gt;(NOW()-1),"",Feuil1!M364)</f>
        <v/>
      </c>
      <c r="AK359" s="88" t="str">
        <f ca="1">IF(C359&gt;(NOW()-1),"",Feuil1!N364)</f>
        <v/>
      </c>
      <c r="AL359" s="88" t="str">
        <f ca="1">IF(F359&gt;(NOW()-1),"",Feuil1!O364)</f>
        <v/>
      </c>
      <c r="AM359" s="88" t="str">
        <f ca="1">IF(I359&gt;(NOW()-1),"",Feuil1!P364)</f>
        <v/>
      </c>
      <c r="AN359" s="89" t="str">
        <f ca="1">IF(L359&gt;(NOW()-1),"",Feuil1!Q364)</f>
        <v/>
      </c>
      <c r="AO359" s="90" t="str">
        <f t="shared" si="92"/>
        <v/>
      </c>
      <c r="AP359" s="91" t="str">
        <f t="shared" si="94"/>
        <v/>
      </c>
      <c r="AQ359" s="92" t="str">
        <f ca="1">IF(C359="","",Feuil1!S364)</f>
        <v/>
      </c>
      <c r="AR359" s="92" t="str">
        <f ca="1">IF(F359="","",Feuil1!T364)</f>
        <v/>
      </c>
      <c r="AS359" s="93">
        <v>14570</v>
      </c>
      <c r="AT359" s="88">
        <f>+AVERAGE($AS$5:AS359)</f>
        <v>15121.873107394365</v>
      </c>
    </row>
    <row r="360" spans="1:46" s="6" customFormat="1" ht="12.75">
      <c r="A360" s="94">
        <f>IF(Feuil1!A365="","",Feuil1!A365)</f>
        <v>45282</v>
      </c>
      <c r="B360" s="87">
        <f>Feuil1!BA365</f>
        <v>0</v>
      </c>
      <c r="C360" s="88" t="str">
        <f ca="1">IF(A360&gt;(NOW()-1),"",Feuil1!B365)</f>
        <v/>
      </c>
      <c r="D360" s="95">
        <f t="shared" ca="1" si="82"/>
        <v>0</v>
      </c>
      <c r="E360" s="87">
        <f>Feuil1!BB365</f>
        <v>0</v>
      </c>
      <c r="F360" s="88" t="str">
        <f ca="1">IF(C360&gt;(NOW()-1),"",Feuil1!C365)</f>
        <v/>
      </c>
      <c r="G360" s="95">
        <f t="shared" ca="1" si="83"/>
        <v>0</v>
      </c>
      <c r="H360" s="87">
        <f>Feuil1!AZ365</f>
        <v>0</v>
      </c>
      <c r="I360" s="88" t="str">
        <f ca="1">IF(F360&gt;(NOW()-1),"",Feuil1!D365)</f>
        <v/>
      </c>
      <c r="J360" s="95">
        <f t="shared" ca="1" si="84"/>
        <v>0</v>
      </c>
      <c r="K360" s="87">
        <f>Feuil1!BL365</f>
        <v>0</v>
      </c>
      <c r="L360" s="88" t="str">
        <f ca="1">IF(I360&gt;(NOW()-1),"",Feuil1!E365)</f>
        <v/>
      </c>
      <c r="M360" s="95">
        <f t="shared" ca="1" si="85"/>
        <v>0</v>
      </c>
      <c r="N360" s="87">
        <f>Feuil1!BM365</f>
        <v>0</v>
      </c>
      <c r="O360" s="88" t="str">
        <f ca="1">IF(L360&gt;(NOW()-1),"",Feuil1!F365)</f>
        <v/>
      </c>
      <c r="P360" s="95">
        <f t="shared" ca="1" si="86"/>
        <v>0</v>
      </c>
      <c r="Q360" s="87">
        <f>Feuil1!BE365</f>
        <v>0</v>
      </c>
      <c r="R360" s="88">
        <f>Feuil1!BG365</f>
        <v>0</v>
      </c>
      <c r="S360" s="88" t="str">
        <f ca="1">IF(O360&gt;(NOW()-1),"",Feuil1!G365)</f>
        <v/>
      </c>
      <c r="T360" s="96">
        <f t="shared" ca="1" si="87"/>
        <v>0</v>
      </c>
      <c r="U360" s="87">
        <f>Feuil1!BC365</f>
        <v>0</v>
      </c>
      <c r="V360" s="88" t="str">
        <f ca="1">IF(S360&gt;(NOW()-1),"",Feuil1!H365)</f>
        <v/>
      </c>
      <c r="W360" s="95">
        <f t="shared" ca="1" si="88"/>
        <v>0</v>
      </c>
      <c r="X360" s="87">
        <f>Feuil1!BK365</f>
        <v>0</v>
      </c>
      <c r="Y360" s="88" t="str">
        <f ca="1">IF(V360&gt;(NOW()-1),"",Feuil1!I365)</f>
        <v/>
      </c>
      <c r="Z360" s="95">
        <f t="shared" ca="1" si="89"/>
        <v>0</v>
      </c>
      <c r="AA360" s="87">
        <f>Feuil1!BJ365</f>
        <v>0</v>
      </c>
      <c r="AB360" s="88" t="str">
        <f ca="1">IF(Y360&gt;(NOW()-1),"",Feuil1!J365)</f>
        <v/>
      </c>
      <c r="AC360" s="95">
        <f t="shared" ca="1" si="90"/>
        <v>0</v>
      </c>
      <c r="AD360" s="87">
        <f>Feuil1!BI365</f>
        <v>0</v>
      </c>
      <c r="AE360" s="88" t="str">
        <f ca="1">IF(AB360&gt;(NOW()-1),"",Feuil1!K365)</f>
        <v/>
      </c>
      <c r="AF360" s="95">
        <f t="shared" ca="1" si="91"/>
        <v>0</v>
      </c>
      <c r="AG360" s="91" t="str">
        <f t="shared" ca="1" si="95"/>
        <v/>
      </c>
      <c r="AH360" s="85" t="str">
        <f>IF(Feuil1!L365=0,"",Feuil1!L365)</f>
        <v/>
      </c>
      <c r="AI360" s="97" t="str">
        <f t="shared" si="93"/>
        <v/>
      </c>
      <c r="AJ360" s="87" t="str">
        <f ca="1">IF(A360&gt;(NOW()-1),"",Feuil1!M365)</f>
        <v/>
      </c>
      <c r="AK360" s="88" t="str">
        <f ca="1">IF(C360&gt;(NOW()-1),"",Feuil1!N365)</f>
        <v/>
      </c>
      <c r="AL360" s="88" t="str">
        <f ca="1">IF(F360&gt;(NOW()-1),"",Feuil1!O365)</f>
        <v/>
      </c>
      <c r="AM360" s="88" t="str">
        <f ca="1">IF(I360&gt;(NOW()-1),"",Feuil1!P365)</f>
        <v/>
      </c>
      <c r="AN360" s="89" t="str">
        <f ca="1">IF(L360&gt;(NOW()-1),"",Feuil1!Q365)</f>
        <v/>
      </c>
      <c r="AO360" s="90" t="str">
        <f t="shared" si="92"/>
        <v/>
      </c>
      <c r="AP360" s="91" t="str">
        <f t="shared" si="94"/>
        <v/>
      </c>
      <c r="AQ360" s="92" t="str">
        <f ca="1">IF(C360="","",Feuil1!S365)</f>
        <v/>
      </c>
      <c r="AR360" s="92" t="str">
        <f ca="1">IF(F360="","",Feuil1!T365)</f>
        <v/>
      </c>
      <c r="AS360" s="93">
        <v>14700</v>
      </c>
      <c r="AT360" s="88">
        <f>+AVERAGE($AS$5:AS360)</f>
        <v>15120.688070575843</v>
      </c>
    </row>
    <row r="361" spans="1:46" s="6" customFormat="1" ht="12.75">
      <c r="A361" s="94">
        <f>IF(Feuil1!A366="","",Feuil1!A366)</f>
        <v>45283</v>
      </c>
      <c r="B361" s="87">
        <f>Feuil1!BA366</f>
        <v>0</v>
      </c>
      <c r="C361" s="88" t="str">
        <f ca="1">IF(A361&gt;(NOW()-1),"",Feuil1!B366)</f>
        <v/>
      </c>
      <c r="D361" s="95">
        <f t="shared" ca="1" si="82"/>
        <v>0</v>
      </c>
      <c r="E361" s="87">
        <f>Feuil1!BB366</f>
        <v>0</v>
      </c>
      <c r="F361" s="88" t="str">
        <f ca="1">IF(C361&gt;(NOW()-1),"",Feuil1!C366)</f>
        <v/>
      </c>
      <c r="G361" s="95">
        <f t="shared" ca="1" si="83"/>
        <v>0</v>
      </c>
      <c r="H361" s="87">
        <f>Feuil1!AZ366</f>
        <v>0</v>
      </c>
      <c r="I361" s="88" t="str">
        <f ca="1">IF(F361&gt;(NOW()-1),"",Feuil1!D366)</f>
        <v/>
      </c>
      <c r="J361" s="95">
        <f t="shared" ca="1" si="84"/>
        <v>0</v>
      </c>
      <c r="K361" s="87">
        <f>Feuil1!BL366</f>
        <v>0</v>
      </c>
      <c r="L361" s="88" t="str">
        <f ca="1">IF(I361&gt;(NOW()-1),"",Feuil1!E366)</f>
        <v/>
      </c>
      <c r="M361" s="95">
        <f t="shared" ca="1" si="85"/>
        <v>0</v>
      </c>
      <c r="N361" s="87">
        <f>Feuil1!BM366</f>
        <v>0</v>
      </c>
      <c r="O361" s="88" t="str">
        <f ca="1">IF(L361&gt;(NOW()-1),"",Feuil1!F366)</f>
        <v/>
      </c>
      <c r="P361" s="95">
        <f t="shared" ca="1" si="86"/>
        <v>0</v>
      </c>
      <c r="Q361" s="87">
        <f>Feuil1!BE366</f>
        <v>0</v>
      </c>
      <c r="R361" s="88">
        <f>Feuil1!BG366</f>
        <v>0</v>
      </c>
      <c r="S361" s="88" t="str">
        <f ca="1">IF(O361&gt;(NOW()-1),"",Feuil1!G366)</f>
        <v/>
      </c>
      <c r="T361" s="96">
        <f t="shared" ca="1" si="87"/>
        <v>0</v>
      </c>
      <c r="U361" s="87">
        <f>Feuil1!BC366</f>
        <v>0</v>
      </c>
      <c r="V361" s="88" t="str">
        <f ca="1">IF(S361&gt;(NOW()-1),"",Feuil1!H366)</f>
        <v/>
      </c>
      <c r="W361" s="95">
        <f t="shared" ca="1" si="88"/>
        <v>0</v>
      </c>
      <c r="X361" s="87">
        <f>Feuil1!BK366</f>
        <v>0</v>
      </c>
      <c r="Y361" s="88" t="str">
        <f ca="1">IF(V361&gt;(NOW()-1),"",Feuil1!I366)</f>
        <v/>
      </c>
      <c r="Z361" s="95">
        <f t="shared" ca="1" si="89"/>
        <v>0</v>
      </c>
      <c r="AA361" s="87">
        <f>Feuil1!BJ366</f>
        <v>0</v>
      </c>
      <c r="AB361" s="88" t="str">
        <f ca="1">IF(Y361&gt;(NOW()-1),"",Feuil1!J366)</f>
        <v/>
      </c>
      <c r="AC361" s="95">
        <f t="shared" ca="1" si="90"/>
        <v>0</v>
      </c>
      <c r="AD361" s="87">
        <f>Feuil1!BI366</f>
        <v>0</v>
      </c>
      <c r="AE361" s="88" t="str">
        <f ca="1">IF(AB361&gt;(NOW()-1),"",Feuil1!K366)</f>
        <v/>
      </c>
      <c r="AF361" s="95">
        <f t="shared" ca="1" si="91"/>
        <v>0</v>
      </c>
      <c r="AG361" s="91" t="str">
        <f t="shared" ca="1" si="95"/>
        <v/>
      </c>
      <c r="AH361" s="85" t="str">
        <f>IF(Feuil1!L366=0,"",Feuil1!L366)</f>
        <v/>
      </c>
      <c r="AI361" s="97" t="str">
        <f t="shared" si="93"/>
        <v/>
      </c>
      <c r="AJ361" s="87" t="str">
        <f ca="1">IF(A361&gt;(NOW()-1),"",Feuil1!M366)</f>
        <v/>
      </c>
      <c r="AK361" s="88" t="str">
        <f ca="1">IF(C361&gt;(NOW()-1),"",Feuil1!N366)</f>
        <v/>
      </c>
      <c r="AL361" s="88" t="str">
        <f ca="1">IF(F361&gt;(NOW()-1),"",Feuil1!O366)</f>
        <v/>
      </c>
      <c r="AM361" s="88" t="str">
        <f ca="1">IF(I361&gt;(NOW()-1),"",Feuil1!P366)</f>
        <v/>
      </c>
      <c r="AN361" s="89" t="str">
        <f ca="1">IF(L361&gt;(NOW()-1),"",Feuil1!Q366)</f>
        <v/>
      </c>
      <c r="AO361" s="90" t="str">
        <f t="shared" si="92"/>
        <v/>
      </c>
      <c r="AP361" s="91" t="str">
        <f t="shared" si="94"/>
        <v/>
      </c>
      <c r="AQ361" s="92" t="str">
        <f ca="1">IF(C361="","",Feuil1!S366)</f>
        <v/>
      </c>
      <c r="AR361" s="92" t="str">
        <f ca="1">IF(F361="","",Feuil1!T366)</f>
        <v/>
      </c>
      <c r="AS361" s="93">
        <v>14850</v>
      </c>
      <c r="AT361" s="88">
        <f>+AVERAGE($AS$5:AS361)</f>
        <v>15119.929840686274</v>
      </c>
    </row>
    <row r="362" spans="1:46" s="6" customFormat="1" ht="12.75">
      <c r="A362" s="94">
        <f>IF(Feuil1!A367="","",Feuil1!A367)</f>
        <v>45284</v>
      </c>
      <c r="B362" s="87">
        <f>Feuil1!BA367</f>
        <v>0</v>
      </c>
      <c r="C362" s="88" t="str">
        <f ca="1">IF(A362&gt;(NOW()-1),"",Feuil1!B367)</f>
        <v/>
      </c>
      <c r="D362" s="95">
        <f t="shared" ca="1" si="82"/>
        <v>0</v>
      </c>
      <c r="E362" s="87">
        <f>Feuil1!BB367</f>
        <v>0</v>
      </c>
      <c r="F362" s="88" t="str">
        <f ca="1">IF(C362&gt;(NOW()-1),"",Feuil1!C367)</f>
        <v/>
      </c>
      <c r="G362" s="95">
        <f t="shared" ca="1" si="83"/>
        <v>0</v>
      </c>
      <c r="H362" s="87">
        <f>Feuil1!AZ367</f>
        <v>0</v>
      </c>
      <c r="I362" s="88" t="str">
        <f ca="1">IF(F362&gt;(NOW()-1),"",Feuil1!D367)</f>
        <v/>
      </c>
      <c r="J362" s="95">
        <f t="shared" ca="1" si="84"/>
        <v>0</v>
      </c>
      <c r="K362" s="87">
        <f>Feuil1!BL367</f>
        <v>0</v>
      </c>
      <c r="L362" s="88" t="str">
        <f ca="1">IF(I362&gt;(NOW()-1),"",Feuil1!E367)</f>
        <v/>
      </c>
      <c r="M362" s="95">
        <f t="shared" ca="1" si="85"/>
        <v>0</v>
      </c>
      <c r="N362" s="87">
        <f>Feuil1!BM367</f>
        <v>0</v>
      </c>
      <c r="O362" s="88" t="str">
        <f ca="1">IF(L362&gt;(NOW()-1),"",Feuil1!F367)</f>
        <v/>
      </c>
      <c r="P362" s="95">
        <f t="shared" ca="1" si="86"/>
        <v>0</v>
      </c>
      <c r="Q362" s="87">
        <f>Feuil1!BE367</f>
        <v>0</v>
      </c>
      <c r="R362" s="88">
        <f>Feuil1!BG367</f>
        <v>0</v>
      </c>
      <c r="S362" s="88" t="str">
        <f ca="1">IF(O362&gt;(NOW()-1),"",Feuil1!G367)</f>
        <v/>
      </c>
      <c r="T362" s="96">
        <f t="shared" ca="1" si="87"/>
        <v>0</v>
      </c>
      <c r="U362" s="87">
        <f>Feuil1!BC367</f>
        <v>0</v>
      </c>
      <c r="V362" s="88" t="str">
        <f ca="1">IF(S362&gt;(NOW()-1),"",Feuil1!H367)</f>
        <v/>
      </c>
      <c r="W362" s="95">
        <f t="shared" ca="1" si="88"/>
        <v>0</v>
      </c>
      <c r="X362" s="87">
        <f>Feuil1!BK367</f>
        <v>0</v>
      </c>
      <c r="Y362" s="88" t="str">
        <f ca="1">IF(V362&gt;(NOW()-1),"",Feuil1!I367)</f>
        <v/>
      </c>
      <c r="Z362" s="95">
        <f t="shared" ca="1" si="89"/>
        <v>0</v>
      </c>
      <c r="AA362" s="87">
        <f>Feuil1!BJ367</f>
        <v>0</v>
      </c>
      <c r="AB362" s="88" t="str">
        <f ca="1">IF(Y362&gt;(NOW()-1),"",Feuil1!J367)</f>
        <v/>
      </c>
      <c r="AC362" s="95">
        <f t="shared" ca="1" si="90"/>
        <v>0</v>
      </c>
      <c r="AD362" s="87">
        <f>Feuil1!BI367</f>
        <v>0</v>
      </c>
      <c r="AE362" s="88" t="str">
        <f ca="1">IF(AB362&gt;(NOW()-1),"",Feuil1!K367)</f>
        <v/>
      </c>
      <c r="AF362" s="95">
        <f t="shared" ca="1" si="91"/>
        <v>0</v>
      </c>
      <c r="AG362" s="91" t="str">
        <f t="shared" ca="1" si="95"/>
        <v/>
      </c>
      <c r="AH362" s="85" t="str">
        <f>IF(Feuil1!L367=0,"",Feuil1!L367)</f>
        <v/>
      </c>
      <c r="AI362" s="97" t="str">
        <f t="shared" si="93"/>
        <v/>
      </c>
      <c r="AJ362" s="87" t="str">
        <f ca="1">IF(A362&gt;(NOW()-1),"",Feuil1!M367)</f>
        <v/>
      </c>
      <c r="AK362" s="88" t="str">
        <f ca="1">IF(C362&gt;(NOW()-1),"",Feuil1!N367)</f>
        <v/>
      </c>
      <c r="AL362" s="88" t="str">
        <f ca="1">IF(F362&gt;(NOW()-1),"",Feuil1!O367)</f>
        <v/>
      </c>
      <c r="AM362" s="88" t="str">
        <f ca="1">IF(I362&gt;(NOW()-1),"",Feuil1!P367)</f>
        <v/>
      </c>
      <c r="AN362" s="89" t="str">
        <f ca="1">IF(L362&gt;(NOW()-1),"",Feuil1!Q367)</f>
        <v/>
      </c>
      <c r="AO362" s="90" t="str">
        <f t="shared" si="92"/>
        <v/>
      </c>
      <c r="AP362" s="91" t="str">
        <f t="shared" si="94"/>
        <v/>
      </c>
      <c r="AQ362" s="92" t="str">
        <f ca="1">IF(C362="","",Feuil1!S367)</f>
        <v/>
      </c>
      <c r="AR362" s="92" t="str">
        <f ca="1">IF(F362="","",Feuil1!T367)</f>
        <v/>
      </c>
      <c r="AS362" s="93">
        <v>13990</v>
      </c>
      <c r="AT362" s="88">
        <f>+AVERAGE($AS$5:AS362)</f>
        <v>15116.773612081006</v>
      </c>
    </row>
    <row r="363" spans="1:46" s="6" customFormat="1" ht="12.75">
      <c r="A363" s="94">
        <f>IF(Feuil1!A368="","",Feuil1!A368)</f>
        <v>45285</v>
      </c>
      <c r="B363" s="87">
        <f>Feuil1!BA368</f>
        <v>0</v>
      </c>
      <c r="C363" s="88" t="str">
        <f ca="1">IF(A363&gt;(NOW()-1),"",Feuil1!B368)</f>
        <v/>
      </c>
      <c r="D363" s="95">
        <f t="shared" ca="1" si="82"/>
        <v>0</v>
      </c>
      <c r="E363" s="87">
        <f>Feuil1!BB368</f>
        <v>0</v>
      </c>
      <c r="F363" s="88" t="str">
        <f ca="1">IF(C363&gt;(NOW()-1),"",Feuil1!C368)</f>
        <v/>
      </c>
      <c r="G363" s="95">
        <f t="shared" ca="1" si="83"/>
        <v>0</v>
      </c>
      <c r="H363" s="87">
        <f>Feuil1!AZ368</f>
        <v>0</v>
      </c>
      <c r="I363" s="88" t="str">
        <f ca="1">IF(F363&gt;(NOW()-1),"",Feuil1!D368)</f>
        <v/>
      </c>
      <c r="J363" s="95">
        <f t="shared" ca="1" si="84"/>
        <v>0</v>
      </c>
      <c r="K363" s="87">
        <f>Feuil1!BL368</f>
        <v>0</v>
      </c>
      <c r="L363" s="88" t="str">
        <f ca="1">IF(I363&gt;(NOW()-1),"",Feuil1!E368)</f>
        <v/>
      </c>
      <c r="M363" s="95">
        <f t="shared" ca="1" si="85"/>
        <v>0</v>
      </c>
      <c r="N363" s="87">
        <f>Feuil1!BM368</f>
        <v>0</v>
      </c>
      <c r="O363" s="88" t="str">
        <f ca="1">IF(L363&gt;(NOW()-1),"",Feuil1!F368)</f>
        <v/>
      </c>
      <c r="P363" s="95">
        <f t="shared" ca="1" si="86"/>
        <v>0</v>
      </c>
      <c r="Q363" s="87">
        <f>Feuil1!BE368</f>
        <v>0</v>
      </c>
      <c r="R363" s="88">
        <f>Feuil1!BG368</f>
        <v>0</v>
      </c>
      <c r="S363" s="88" t="str">
        <f ca="1">IF(O363&gt;(NOW()-1),"",Feuil1!G368)</f>
        <v/>
      </c>
      <c r="T363" s="96">
        <f t="shared" ca="1" si="87"/>
        <v>0</v>
      </c>
      <c r="U363" s="87">
        <f>Feuil1!BC368</f>
        <v>0</v>
      </c>
      <c r="V363" s="88" t="str">
        <f ca="1">IF(S363&gt;(NOW()-1),"",Feuil1!H368)</f>
        <v/>
      </c>
      <c r="W363" s="95">
        <f t="shared" ca="1" si="88"/>
        <v>0</v>
      </c>
      <c r="X363" s="87">
        <f>Feuil1!BK368</f>
        <v>0</v>
      </c>
      <c r="Y363" s="88" t="str">
        <f ca="1">IF(V363&gt;(NOW()-1),"",Feuil1!I368)</f>
        <v/>
      </c>
      <c r="Z363" s="95">
        <f t="shared" ca="1" si="89"/>
        <v>0</v>
      </c>
      <c r="AA363" s="87">
        <f>Feuil1!BJ368</f>
        <v>0</v>
      </c>
      <c r="AB363" s="88" t="str">
        <f ca="1">IF(Y363&gt;(NOW()-1),"",Feuil1!J368)</f>
        <v/>
      </c>
      <c r="AC363" s="95">
        <f t="shared" ca="1" si="90"/>
        <v>0</v>
      </c>
      <c r="AD363" s="87">
        <f>Feuil1!BI368</f>
        <v>0</v>
      </c>
      <c r="AE363" s="88" t="str">
        <f ca="1">IF(AB363&gt;(NOW()-1),"",Feuil1!K368)</f>
        <v/>
      </c>
      <c r="AF363" s="95">
        <f t="shared" ca="1" si="91"/>
        <v>0</v>
      </c>
      <c r="AG363" s="91" t="str">
        <f t="shared" ca="1" si="95"/>
        <v/>
      </c>
      <c r="AH363" s="85" t="str">
        <f>IF(Feuil1!L368=0,"",Feuil1!L368)</f>
        <v/>
      </c>
      <c r="AI363" s="97" t="str">
        <f t="shared" si="93"/>
        <v/>
      </c>
      <c r="AJ363" s="87" t="str">
        <f ca="1">IF(A363&gt;(NOW()-1),"",Feuil1!M368)</f>
        <v/>
      </c>
      <c r="AK363" s="88" t="str">
        <f ca="1">IF(C363&gt;(NOW()-1),"",Feuil1!N368)</f>
        <v/>
      </c>
      <c r="AL363" s="88" t="str">
        <f ca="1">IF(F363&gt;(NOW()-1),"",Feuil1!O368)</f>
        <v/>
      </c>
      <c r="AM363" s="88" t="str">
        <f ca="1">IF(I363&gt;(NOW()-1),"",Feuil1!P368)</f>
        <v/>
      </c>
      <c r="AN363" s="89" t="str">
        <f ca="1">IF(L363&gt;(NOW()-1),"",Feuil1!Q368)</f>
        <v/>
      </c>
      <c r="AO363" s="90" t="str">
        <f t="shared" si="92"/>
        <v/>
      </c>
      <c r="AP363" s="91" t="str">
        <f t="shared" si="94"/>
        <v/>
      </c>
      <c r="AQ363" s="92" t="str">
        <f ca="1">IF(C363="","",Feuil1!S368)</f>
        <v/>
      </c>
      <c r="AR363" s="92" t="str">
        <f ca="1">IF(F363="","",Feuil1!T368)</f>
        <v/>
      </c>
      <c r="AS363" s="93">
        <v>13190</v>
      </c>
      <c r="AT363" s="88">
        <f>+AVERAGE($AS$5:AS363)</f>
        <v>15111.406554665738</v>
      </c>
    </row>
    <row r="364" spans="1:46" s="6" customFormat="1" ht="12.75">
      <c r="A364" s="94">
        <f>IF(Feuil1!A369="","",Feuil1!A369)</f>
        <v>45286</v>
      </c>
      <c r="B364" s="87">
        <f>Feuil1!BA369</f>
        <v>0</v>
      </c>
      <c r="C364" s="88" t="str">
        <f ca="1">IF(A364&gt;(NOW()-1),"",Feuil1!B369)</f>
        <v/>
      </c>
      <c r="D364" s="95">
        <f t="shared" ca="1" si="82"/>
        <v>0</v>
      </c>
      <c r="E364" s="87">
        <f>Feuil1!BB369</f>
        <v>0</v>
      </c>
      <c r="F364" s="88" t="str">
        <f ca="1">IF(C364&gt;(NOW()-1),"",Feuil1!C369)</f>
        <v/>
      </c>
      <c r="G364" s="95">
        <f t="shared" ca="1" si="83"/>
        <v>0</v>
      </c>
      <c r="H364" s="87">
        <f>Feuil1!AZ369</f>
        <v>0</v>
      </c>
      <c r="I364" s="88" t="str">
        <f ca="1">IF(F364&gt;(NOW()-1),"",Feuil1!D369)</f>
        <v/>
      </c>
      <c r="J364" s="95">
        <f t="shared" ca="1" si="84"/>
        <v>0</v>
      </c>
      <c r="K364" s="87">
        <f>Feuil1!BL369</f>
        <v>0</v>
      </c>
      <c r="L364" s="88" t="str">
        <f ca="1">IF(I364&gt;(NOW()-1),"",Feuil1!E369)</f>
        <v/>
      </c>
      <c r="M364" s="95">
        <f t="shared" ca="1" si="85"/>
        <v>0</v>
      </c>
      <c r="N364" s="87">
        <f>Feuil1!BM369</f>
        <v>0</v>
      </c>
      <c r="O364" s="88" t="str">
        <f ca="1">IF(L364&gt;(NOW()-1),"",Feuil1!F369)</f>
        <v/>
      </c>
      <c r="P364" s="95">
        <f t="shared" ca="1" si="86"/>
        <v>0</v>
      </c>
      <c r="Q364" s="87">
        <f>Feuil1!BE369</f>
        <v>0</v>
      </c>
      <c r="R364" s="88">
        <f>Feuil1!BG369</f>
        <v>0</v>
      </c>
      <c r="S364" s="88" t="str">
        <f ca="1">IF(O364&gt;(NOW()-1),"",Feuil1!G369)</f>
        <v/>
      </c>
      <c r="T364" s="96">
        <f t="shared" ca="1" si="87"/>
        <v>0</v>
      </c>
      <c r="U364" s="87">
        <f>Feuil1!BC369</f>
        <v>0</v>
      </c>
      <c r="V364" s="88" t="str">
        <f ca="1">IF(S364&gt;(NOW()-1),"",Feuil1!H369)</f>
        <v/>
      </c>
      <c r="W364" s="95">
        <f t="shared" ca="1" si="88"/>
        <v>0</v>
      </c>
      <c r="X364" s="87">
        <f>Feuil1!BK369</f>
        <v>0</v>
      </c>
      <c r="Y364" s="88" t="str">
        <f ca="1">IF(V364&gt;(NOW()-1),"",Feuil1!I369)</f>
        <v/>
      </c>
      <c r="Z364" s="95">
        <f t="shared" ca="1" si="89"/>
        <v>0</v>
      </c>
      <c r="AA364" s="87">
        <f>Feuil1!BJ369</f>
        <v>0</v>
      </c>
      <c r="AB364" s="88" t="str">
        <f ca="1">IF(Y364&gt;(NOW()-1),"",Feuil1!J369)</f>
        <v/>
      </c>
      <c r="AC364" s="95">
        <f t="shared" ca="1" si="90"/>
        <v>0</v>
      </c>
      <c r="AD364" s="87">
        <f>Feuil1!BI369</f>
        <v>0</v>
      </c>
      <c r="AE364" s="88" t="str">
        <f ca="1">IF(AB364&gt;(NOW()-1),"",Feuil1!K369)</f>
        <v/>
      </c>
      <c r="AF364" s="95">
        <f t="shared" ca="1" si="91"/>
        <v>0</v>
      </c>
      <c r="AG364" s="91" t="str">
        <f t="shared" ca="1" si="95"/>
        <v/>
      </c>
      <c r="AH364" s="85" t="str">
        <f>IF(Feuil1!L369=0,"",Feuil1!L369)</f>
        <v/>
      </c>
      <c r="AI364" s="97" t="str">
        <f t="shared" si="93"/>
        <v/>
      </c>
      <c r="AJ364" s="87" t="str">
        <f ca="1">IF(A364&gt;(NOW()-1),"",Feuil1!M369)</f>
        <v/>
      </c>
      <c r="AK364" s="88" t="str">
        <f ca="1">IF(C364&gt;(NOW()-1),"",Feuil1!N369)</f>
        <v/>
      </c>
      <c r="AL364" s="88" t="str">
        <f ca="1">IF(F364&gt;(NOW()-1),"",Feuil1!O369)</f>
        <v/>
      </c>
      <c r="AM364" s="88" t="str">
        <f ca="1">IF(I364&gt;(NOW()-1),"",Feuil1!P369)</f>
        <v/>
      </c>
      <c r="AN364" s="89" t="str">
        <f ca="1">IF(L364&gt;(NOW()-1),"",Feuil1!Q369)</f>
        <v/>
      </c>
      <c r="AO364" s="90" t="str">
        <f t="shared" si="92"/>
        <v/>
      </c>
      <c r="AP364" s="91" t="str">
        <f t="shared" si="94"/>
        <v/>
      </c>
      <c r="AQ364" s="92" t="str">
        <f ca="1">IF(C364="","",Feuil1!S369)</f>
        <v/>
      </c>
      <c r="AR364" s="92" t="str">
        <f ca="1">IF(F364="","",Feuil1!T369)</f>
        <v/>
      </c>
      <c r="AS364" s="93">
        <v>15340</v>
      </c>
      <c r="AT364" s="88">
        <f>+AVERAGE($AS$5:AS364)</f>
        <v>15112.041536458333</v>
      </c>
    </row>
    <row r="365" spans="1:46" s="6" customFormat="1" ht="12.75">
      <c r="A365" s="94">
        <f>IF(Feuil1!A370="","",Feuil1!A370)</f>
        <v>45287</v>
      </c>
      <c r="B365" s="87">
        <f>Feuil1!BA370</f>
        <v>0</v>
      </c>
      <c r="C365" s="88" t="str">
        <f ca="1">IF(A365&gt;(NOW()-1),"",Feuil1!B370)</f>
        <v/>
      </c>
      <c r="D365" s="95">
        <f t="shared" ca="1" si="82"/>
        <v>0</v>
      </c>
      <c r="E365" s="87">
        <f>Feuil1!BB370</f>
        <v>0</v>
      </c>
      <c r="F365" s="88" t="str">
        <f ca="1">IF(C365&gt;(NOW()-1),"",Feuil1!C370)</f>
        <v/>
      </c>
      <c r="G365" s="95">
        <f t="shared" ca="1" si="83"/>
        <v>0</v>
      </c>
      <c r="H365" s="87">
        <f>Feuil1!AZ370</f>
        <v>0</v>
      </c>
      <c r="I365" s="88" t="str">
        <f ca="1">IF(F365&gt;(NOW()-1),"",Feuil1!D370)</f>
        <v/>
      </c>
      <c r="J365" s="95">
        <f t="shared" ca="1" si="84"/>
        <v>0</v>
      </c>
      <c r="K365" s="87">
        <f>Feuil1!BL370</f>
        <v>0</v>
      </c>
      <c r="L365" s="88" t="str">
        <f ca="1">IF(I365&gt;(NOW()-1),"",Feuil1!E370)</f>
        <v/>
      </c>
      <c r="M365" s="95">
        <f t="shared" ca="1" si="85"/>
        <v>0</v>
      </c>
      <c r="N365" s="87">
        <f>Feuil1!BM370</f>
        <v>0</v>
      </c>
      <c r="O365" s="88" t="str">
        <f ca="1">IF(L365&gt;(NOW()-1),"",Feuil1!F370)</f>
        <v/>
      </c>
      <c r="P365" s="95">
        <f t="shared" ca="1" si="86"/>
        <v>0</v>
      </c>
      <c r="Q365" s="87">
        <f>Feuil1!BE370</f>
        <v>0</v>
      </c>
      <c r="R365" s="88">
        <f>Feuil1!BG370</f>
        <v>0</v>
      </c>
      <c r="S365" s="88" t="str">
        <f ca="1">IF(O365&gt;(NOW()-1),"",Feuil1!G370)</f>
        <v/>
      </c>
      <c r="T365" s="96">
        <f t="shared" ca="1" si="87"/>
        <v>0</v>
      </c>
      <c r="U365" s="87">
        <f>Feuil1!BC370</f>
        <v>0</v>
      </c>
      <c r="V365" s="88" t="str">
        <f ca="1">IF(S365&gt;(NOW()-1),"",Feuil1!H370)</f>
        <v/>
      </c>
      <c r="W365" s="95">
        <f t="shared" ca="1" si="88"/>
        <v>0</v>
      </c>
      <c r="X365" s="87">
        <f>Feuil1!BK370</f>
        <v>0</v>
      </c>
      <c r="Y365" s="88" t="str">
        <f ca="1">IF(V365&gt;(NOW()-1),"",Feuil1!I370)</f>
        <v/>
      </c>
      <c r="Z365" s="95">
        <f t="shared" ca="1" si="89"/>
        <v>0</v>
      </c>
      <c r="AA365" s="87">
        <f>Feuil1!BJ370</f>
        <v>0</v>
      </c>
      <c r="AB365" s="88" t="str">
        <f ca="1">IF(Y365&gt;(NOW()-1),"",Feuil1!J370)</f>
        <v/>
      </c>
      <c r="AC365" s="95">
        <f t="shared" ca="1" si="90"/>
        <v>0</v>
      </c>
      <c r="AD365" s="87">
        <f>Feuil1!BI370</f>
        <v>0</v>
      </c>
      <c r="AE365" s="88" t="str">
        <f ca="1">IF(AB365&gt;(NOW()-1),"",Feuil1!K370)</f>
        <v/>
      </c>
      <c r="AF365" s="95">
        <f t="shared" ca="1" si="91"/>
        <v>0</v>
      </c>
      <c r="AG365" s="91" t="str">
        <f t="shared" ca="1" si="95"/>
        <v/>
      </c>
      <c r="AH365" s="85" t="str">
        <f>IF(Feuil1!L370=0,"",Feuil1!L370)</f>
        <v/>
      </c>
      <c r="AI365" s="97" t="str">
        <f t="shared" si="93"/>
        <v/>
      </c>
      <c r="AJ365" s="87" t="str">
        <f ca="1">IF(A365&gt;(NOW()-1),"",Feuil1!M370)</f>
        <v/>
      </c>
      <c r="AK365" s="88" t="str">
        <f ca="1">IF(C365&gt;(NOW()-1),"",Feuil1!N370)</f>
        <v/>
      </c>
      <c r="AL365" s="88" t="str">
        <f ca="1">IF(F365&gt;(NOW()-1),"",Feuil1!O370)</f>
        <v/>
      </c>
      <c r="AM365" s="88" t="str">
        <f ca="1">IF(I365&gt;(NOW()-1),"",Feuil1!P370)</f>
        <v/>
      </c>
      <c r="AN365" s="89" t="str">
        <f ca="1">IF(L365&gt;(NOW()-1),"",Feuil1!Q370)</f>
        <v/>
      </c>
      <c r="AO365" s="90" t="str">
        <f t="shared" si="92"/>
        <v/>
      </c>
      <c r="AP365" s="91" t="str">
        <f t="shared" si="94"/>
        <v/>
      </c>
      <c r="AQ365" s="92" t="str">
        <f ca="1">IF(C365="","",Feuil1!S370)</f>
        <v/>
      </c>
      <c r="AR365" s="92" t="str">
        <f ca="1">IF(F365="","",Feuil1!T370)</f>
        <v/>
      </c>
      <c r="AS365" s="93">
        <v>17560</v>
      </c>
      <c r="AT365" s="88">
        <f>+AVERAGE($AS$5:AS365)</f>
        <v>15118.822584833795</v>
      </c>
    </row>
    <row r="366" spans="1:46" s="6" customFormat="1" ht="12.75">
      <c r="A366" s="94">
        <f>IF(Feuil1!A371="","",Feuil1!A371)</f>
        <v>45288</v>
      </c>
      <c r="B366" s="87">
        <f>Feuil1!BA371</f>
        <v>0</v>
      </c>
      <c r="C366" s="88" t="str">
        <f ca="1">IF(A366&gt;(NOW()-1),"",Feuil1!B371)</f>
        <v/>
      </c>
      <c r="D366" s="95">
        <f t="shared" ca="1" si="82"/>
        <v>0</v>
      </c>
      <c r="E366" s="87">
        <f>Feuil1!BB371</f>
        <v>0</v>
      </c>
      <c r="F366" s="88" t="str">
        <f ca="1">IF(C366&gt;(NOW()-1),"",Feuil1!C371)</f>
        <v/>
      </c>
      <c r="G366" s="95">
        <f t="shared" ca="1" si="83"/>
        <v>0</v>
      </c>
      <c r="H366" s="87">
        <f>Feuil1!AZ371</f>
        <v>0</v>
      </c>
      <c r="I366" s="88" t="str">
        <f ca="1">IF(F366&gt;(NOW()-1),"",Feuil1!D371)</f>
        <v/>
      </c>
      <c r="J366" s="95">
        <f t="shared" ca="1" si="84"/>
        <v>0</v>
      </c>
      <c r="K366" s="87">
        <f>Feuil1!BL371</f>
        <v>0</v>
      </c>
      <c r="L366" s="88" t="str">
        <f ca="1">IF(I366&gt;(NOW()-1),"",Feuil1!E371)</f>
        <v/>
      </c>
      <c r="M366" s="95">
        <f t="shared" ca="1" si="85"/>
        <v>0</v>
      </c>
      <c r="N366" s="87">
        <f>Feuil1!BM371</f>
        <v>0</v>
      </c>
      <c r="O366" s="88" t="str">
        <f ca="1">IF(L366&gt;(NOW()-1),"",Feuil1!F371)</f>
        <v/>
      </c>
      <c r="P366" s="95">
        <f t="shared" ca="1" si="86"/>
        <v>0</v>
      </c>
      <c r="Q366" s="87">
        <f>Feuil1!BE371</f>
        <v>0</v>
      </c>
      <c r="R366" s="88">
        <f>Feuil1!BG371</f>
        <v>0</v>
      </c>
      <c r="S366" s="88" t="str">
        <f ca="1">IF(O366&gt;(NOW()-1),"",Feuil1!G371)</f>
        <v/>
      </c>
      <c r="T366" s="96">
        <f t="shared" ca="1" si="87"/>
        <v>0</v>
      </c>
      <c r="U366" s="87">
        <f>Feuil1!BC371</f>
        <v>0</v>
      </c>
      <c r="V366" s="88" t="str">
        <f ca="1">IF(S366&gt;(NOW()-1),"",Feuil1!H371)</f>
        <v/>
      </c>
      <c r="W366" s="95">
        <f t="shared" ca="1" si="88"/>
        <v>0</v>
      </c>
      <c r="X366" s="87">
        <f>Feuil1!BK371</f>
        <v>0</v>
      </c>
      <c r="Y366" s="88" t="str">
        <f ca="1">IF(V366&gt;(NOW()-1),"",Feuil1!I371)</f>
        <v/>
      </c>
      <c r="Z366" s="95">
        <f t="shared" ca="1" si="89"/>
        <v>0</v>
      </c>
      <c r="AA366" s="87">
        <f>Feuil1!BJ371</f>
        <v>0</v>
      </c>
      <c r="AB366" s="88" t="str">
        <f ca="1">IF(Y366&gt;(NOW()-1),"",Feuil1!J371)</f>
        <v/>
      </c>
      <c r="AC366" s="95">
        <f t="shared" ca="1" si="90"/>
        <v>0</v>
      </c>
      <c r="AD366" s="87">
        <f>Feuil1!BI371</f>
        <v>0</v>
      </c>
      <c r="AE366" s="88" t="str">
        <f ca="1">IF(AB366&gt;(NOW()-1),"",Feuil1!K371)</f>
        <v/>
      </c>
      <c r="AF366" s="95">
        <f t="shared" ca="1" si="91"/>
        <v>0</v>
      </c>
      <c r="AG366" s="91" t="str">
        <f t="shared" ca="1" si="95"/>
        <v/>
      </c>
      <c r="AH366" s="85" t="str">
        <f>IF(Feuil1!L371=0,"",Feuil1!L371)</f>
        <v/>
      </c>
      <c r="AI366" s="97" t="str">
        <f t="shared" si="93"/>
        <v/>
      </c>
      <c r="AJ366" s="87" t="str">
        <f ca="1">IF(A366&gt;(NOW()-1),"",Feuil1!M371)</f>
        <v/>
      </c>
      <c r="AK366" s="88" t="str">
        <f ca="1">IF(C366&gt;(NOW()-1),"",Feuil1!N371)</f>
        <v/>
      </c>
      <c r="AL366" s="88" t="str">
        <f ca="1">IF(F366&gt;(NOW()-1),"",Feuil1!O371)</f>
        <v/>
      </c>
      <c r="AM366" s="88" t="str">
        <f ca="1">IF(I366&gt;(NOW()-1),"",Feuil1!P371)</f>
        <v/>
      </c>
      <c r="AN366" s="89" t="str">
        <f ca="1">IF(L366&gt;(NOW()-1),"",Feuil1!Q371)</f>
        <v/>
      </c>
      <c r="AO366" s="90" t="str">
        <f t="shared" si="92"/>
        <v/>
      </c>
      <c r="AP366" s="91" t="str">
        <f t="shared" si="94"/>
        <v/>
      </c>
      <c r="AQ366" s="92" t="str">
        <f ca="1">IF(C366="","",Feuil1!S371)</f>
        <v/>
      </c>
      <c r="AR366" s="92" t="str">
        <f ca="1">IF(F366="","",Feuil1!T371)</f>
        <v/>
      </c>
      <c r="AS366" s="93">
        <v>17350</v>
      </c>
      <c r="AT366" s="88">
        <f>+AVERAGE($AS$5:AS366)</f>
        <v>15124.986058356353</v>
      </c>
    </row>
    <row r="367" spans="1:46" s="6" customFormat="1" ht="12.75">
      <c r="A367" s="94">
        <f>IF(Feuil1!A372="","",Feuil1!A372)</f>
        <v>45289</v>
      </c>
      <c r="B367" s="87">
        <f>Feuil1!BA372</f>
        <v>0</v>
      </c>
      <c r="C367" s="88" t="str">
        <f ca="1">IF(A367&gt;(NOW()-1),"",Feuil1!B372)</f>
        <v/>
      </c>
      <c r="D367" s="95">
        <f t="shared" ca="1" si="82"/>
        <v>0</v>
      </c>
      <c r="E367" s="87">
        <f>Feuil1!BB372</f>
        <v>0</v>
      </c>
      <c r="F367" s="88" t="str">
        <f ca="1">IF(C367&gt;(NOW()-1),"",Feuil1!C372)</f>
        <v/>
      </c>
      <c r="G367" s="95">
        <f t="shared" ca="1" si="83"/>
        <v>0</v>
      </c>
      <c r="H367" s="87">
        <f>Feuil1!AZ372</f>
        <v>0</v>
      </c>
      <c r="I367" s="88" t="str">
        <f ca="1">IF(F367&gt;(NOW()-1),"",Feuil1!D372)</f>
        <v/>
      </c>
      <c r="J367" s="95">
        <f t="shared" ca="1" si="84"/>
        <v>0</v>
      </c>
      <c r="K367" s="87">
        <f>Feuil1!BL372</f>
        <v>0</v>
      </c>
      <c r="L367" s="88" t="str">
        <f ca="1">IF(I367&gt;(NOW()-1),"",Feuil1!E372)</f>
        <v/>
      </c>
      <c r="M367" s="95">
        <f t="shared" ca="1" si="85"/>
        <v>0</v>
      </c>
      <c r="N367" s="87">
        <f>Feuil1!BM372</f>
        <v>0</v>
      </c>
      <c r="O367" s="88" t="str">
        <f ca="1">IF(L367&gt;(NOW()-1),"",Feuil1!F372)</f>
        <v/>
      </c>
      <c r="P367" s="95">
        <f t="shared" ca="1" si="86"/>
        <v>0</v>
      </c>
      <c r="Q367" s="87">
        <f>Feuil1!BE372</f>
        <v>0</v>
      </c>
      <c r="R367" s="88">
        <f>Feuil1!BG372</f>
        <v>0</v>
      </c>
      <c r="S367" s="88" t="str">
        <f ca="1">IF(O367&gt;(NOW()-1),"",Feuil1!G372)</f>
        <v/>
      </c>
      <c r="T367" s="96">
        <f t="shared" ca="1" si="87"/>
        <v>0</v>
      </c>
      <c r="U367" s="87">
        <f>Feuil1!BC372</f>
        <v>0</v>
      </c>
      <c r="V367" s="88" t="str">
        <f ca="1">IF(S367&gt;(NOW()-1),"",Feuil1!H372)</f>
        <v/>
      </c>
      <c r="W367" s="95">
        <f t="shared" ca="1" si="88"/>
        <v>0</v>
      </c>
      <c r="X367" s="87">
        <f>Feuil1!BK372</f>
        <v>0</v>
      </c>
      <c r="Y367" s="88" t="str">
        <f ca="1">IF(V367&gt;(NOW()-1),"",Feuil1!I372)</f>
        <v/>
      </c>
      <c r="Z367" s="95">
        <f t="shared" ca="1" si="89"/>
        <v>0</v>
      </c>
      <c r="AA367" s="87">
        <f>Feuil1!BJ372</f>
        <v>0</v>
      </c>
      <c r="AB367" s="88" t="str">
        <f ca="1">IF(Y367&gt;(NOW()-1),"",Feuil1!J372)</f>
        <v/>
      </c>
      <c r="AC367" s="95">
        <f t="shared" ca="1" si="90"/>
        <v>0</v>
      </c>
      <c r="AD367" s="87">
        <f>Feuil1!BI372</f>
        <v>0</v>
      </c>
      <c r="AE367" s="88" t="str">
        <f ca="1">IF(AB367&gt;(NOW()-1),"",Feuil1!K372)</f>
        <v/>
      </c>
      <c r="AF367" s="95">
        <f t="shared" ca="1" si="91"/>
        <v>0</v>
      </c>
      <c r="AG367" s="91" t="str">
        <f t="shared" ca="1" si="95"/>
        <v/>
      </c>
      <c r="AH367" s="85" t="str">
        <f>IF(Feuil1!L372=0,"",Feuil1!L372)</f>
        <v/>
      </c>
      <c r="AI367" s="97" t="str">
        <f t="shared" si="93"/>
        <v/>
      </c>
      <c r="AJ367" s="87" t="str">
        <f ca="1">IF(A367&gt;(NOW()-1),"",Feuil1!M372)</f>
        <v/>
      </c>
      <c r="AK367" s="88" t="str">
        <f ca="1">IF(C367&gt;(NOW()-1),"",Feuil1!N372)</f>
        <v/>
      </c>
      <c r="AL367" s="88" t="str">
        <f ca="1">IF(F367&gt;(NOW()-1),"",Feuil1!O372)</f>
        <v/>
      </c>
      <c r="AM367" s="88" t="str">
        <f ca="1">IF(I367&gt;(NOW()-1),"",Feuil1!P372)</f>
        <v/>
      </c>
      <c r="AN367" s="89" t="str">
        <f ca="1">IF(L367&gt;(NOW()-1),"",Feuil1!Q372)</f>
        <v/>
      </c>
      <c r="AO367" s="90" t="str">
        <f t="shared" si="92"/>
        <v/>
      </c>
      <c r="AP367" s="91" t="str">
        <f t="shared" si="94"/>
        <v/>
      </c>
      <c r="AQ367" s="92" t="str">
        <f ca="1">IF(C367="","",Feuil1!S372)</f>
        <v/>
      </c>
      <c r="AR367" s="92" t="str">
        <f ca="1">IF(F367="","",Feuil1!T372)</f>
        <v/>
      </c>
      <c r="AS367" s="93">
        <v>17230</v>
      </c>
      <c r="AT367" s="88">
        <f>+AVERAGE($AS$5:AS367)</f>
        <v>15130.78499483471</v>
      </c>
    </row>
    <row r="368" spans="1:46" s="6" customFormat="1" ht="12.75">
      <c r="A368" s="94">
        <f>IF(Feuil1!A373="","",Feuil1!A373)</f>
        <v>45290</v>
      </c>
      <c r="B368" s="87">
        <f>Feuil1!BA373</f>
        <v>0</v>
      </c>
      <c r="C368" s="88" t="str">
        <f ca="1">IF(A368&gt;(NOW()-1),"",Feuil1!B373)</f>
        <v/>
      </c>
      <c r="D368" s="95">
        <f t="shared" ca="1" si="82"/>
        <v>0</v>
      </c>
      <c r="E368" s="87">
        <f>Feuil1!BB373</f>
        <v>0</v>
      </c>
      <c r="F368" s="88" t="str">
        <f ca="1">IF(C368&gt;(NOW()-1),"",Feuil1!C373)</f>
        <v/>
      </c>
      <c r="G368" s="95">
        <f t="shared" ca="1" si="83"/>
        <v>0</v>
      </c>
      <c r="H368" s="87">
        <f>Feuil1!AZ373</f>
        <v>0</v>
      </c>
      <c r="I368" s="88" t="str">
        <f ca="1">IF(F368&gt;(NOW()-1),"",Feuil1!D373)</f>
        <v/>
      </c>
      <c r="J368" s="95">
        <f t="shared" ca="1" si="84"/>
        <v>0</v>
      </c>
      <c r="K368" s="87">
        <f>Feuil1!BL373</f>
        <v>0</v>
      </c>
      <c r="L368" s="88" t="str">
        <f ca="1">IF(I368&gt;(NOW()-1),"",Feuil1!E373)</f>
        <v/>
      </c>
      <c r="M368" s="95">
        <f t="shared" ca="1" si="85"/>
        <v>0</v>
      </c>
      <c r="N368" s="87">
        <f>Feuil1!BM373</f>
        <v>0</v>
      </c>
      <c r="O368" s="88" t="str">
        <f ca="1">IF(L368&gt;(NOW()-1),"",Feuil1!F373)</f>
        <v/>
      </c>
      <c r="P368" s="95">
        <f t="shared" ca="1" si="86"/>
        <v>0</v>
      </c>
      <c r="Q368" s="87">
        <f>Feuil1!BE373</f>
        <v>0</v>
      </c>
      <c r="R368" s="88">
        <f>Feuil1!BG373</f>
        <v>0</v>
      </c>
      <c r="S368" s="88" t="str">
        <f ca="1">IF(O368&gt;(NOW()-1),"",Feuil1!G373)</f>
        <v/>
      </c>
      <c r="T368" s="96">
        <f t="shared" ca="1" si="87"/>
        <v>0</v>
      </c>
      <c r="U368" s="87">
        <f>Feuil1!BC373</f>
        <v>0</v>
      </c>
      <c r="V368" s="88" t="str">
        <f ca="1">IF(S368&gt;(NOW()-1),"",Feuil1!H373)</f>
        <v/>
      </c>
      <c r="W368" s="95">
        <f t="shared" ca="1" si="88"/>
        <v>0</v>
      </c>
      <c r="X368" s="87">
        <f>Feuil1!BK373</f>
        <v>0</v>
      </c>
      <c r="Y368" s="88" t="str">
        <f ca="1">IF(V368&gt;(NOW()-1),"",Feuil1!I373)</f>
        <v/>
      </c>
      <c r="Z368" s="95">
        <f t="shared" ca="1" si="89"/>
        <v>0</v>
      </c>
      <c r="AA368" s="87">
        <f>Feuil1!BJ373</f>
        <v>0</v>
      </c>
      <c r="AB368" s="88" t="str">
        <f ca="1">IF(Y368&gt;(NOW()-1),"",Feuil1!J373)</f>
        <v/>
      </c>
      <c r="AC368" s="95">
        <f t="shared" ca="1" si="90"/>
        <v>0</v>
      </c>
      <c r="AD368" s="87">
        <f>Feuil1!BI373</f>
        <v>0</v>
      </c>
      <c r="AE368" s="88" t="str">
        <f ca="1">IF(AB368&gt;(NOW()-1),"",Feuil1!K373)</f>
        <v/>
      </c>
      <c r="AF368" s="95">
        <f t="shared" ca="1" si="91"/>
        <v>0</v>
      </c>
      <c r="AG368" s="91" t="str">
        <f t="shared" ca="1" si="95"/>
        <v/>
      </c>
      <c r="AH368" s="85" t="str">
        <f>IF(Feuil1!L373=0,"",Feuil1!L373)</f>
        <v/>
      </c>
      <c r="AI368" s="97" t="str">
        <f t="shared" si="93"/>
        <v/>
      </c>
      <c r="AJ368" s="87" t="str">
        <f ca="1">IF(A368&gt;(NOW()-1),"",Feuil1!M373)</f>
        <v/>
      </c>
      <c r="AK368" s="88" t="str">
        <f ca="1">IF(C368&gt;(NOW()-1),"",Feuil1!N373)</f>
        <v/>
      </c>
      <c r="AL368" s="88" t="str">
        <f ca="1">IF(F368&gt;(NOW()-1),"",Feuil1!O373)</f>
        <v/>
      </c>
      <c r="AM368" s="88" t="str">
        <f ca="1">IF(I368&gt;(NOW()-1),"",Feuil1!P373)</f>
        <v/>
      </c>
      <c r="AN368" s="89" t="str">
        <f ca="1">IF(L368&gt;(NOW()-1),"",Feuil1!Q373)</f>
        <v/>
      </c>
      <c r="AO368" s="90" t="str">
        <f t="shared" si="92"/>
        <v/>
      </c>
      <c r="AP368" s="91" t="str">
        <f t="shared" si="94"/>
        <v/>
      </c>
      <c r="AQ368" s="92" t="str">
        <f ca="1">IF(C368="","",Feuil1!S373)</f>
        <v/>
      </c>
      <c r="AR368" s="92" t="str">
        <f ca="1">IF(F368="","",Feuil1!T373)</f>
        <v/>
      </c>
      <c r="AS368" s="93">
        <v>17500</v>
      </c>
      <c r="AT368" s="88">
        <f>+AVERAGE($AS$5:AS368)</f>
        <v>15137.293827266483</v>
      </c>
    </row>
    <row r="369" spans="1:46" s="6" customFormat="1" ht="13.5" thickBot="1">
      <c r="A369" s="98">
        <f>IF(Feuil1!A374="","",Feuil1!A374)</f>
        <v>45291</v>
      </c>
      <c r="B369" s="99">
        <f>Feuil1!BA374</f>
        <v>0</v>
      </c>
      <c r="C369" s="100" t="str">
        <f ca="1">IF(A369&gt;(NOW()-1),"",Feuil1!B374)</f>
        <v/>
      </c>
      <c r="D369" s="101">
        <f t="shared" ca="1" si="82"/>
        <v>0</v>
      </c>
      <c r="E369" s="99">
        <f>Feuil1!BB374</f>
        <v>0</v>
      </c>
      <c r="F369" s="100" t="str">
        <f ca="1">IF(C369&gt;(NOW()-1),"",Feuil1!C374)</f>
        <v/>
      </c>
      <c r="G369" s="101">
        <f t="shared" ca="1" si="83"/>
        <v>0</v>
      </c>
      <c r="H369" s="99">
        <f>Feuil1!AZ374</f>
        <v>0</v>
      </c>
      <c r="I369" s="100" t="str">
        <f ca="1">IF(F369&gt;(NOW()-1),"",Feuil1!D374)</f>
        <v/>
      </c>
      <c r="J369" s="101">
        <f t="shared" ca="1" si="84"/>
        <v>0</v>
      </c>
      <c r="K369" s="99">
        <f>Feuil1!BL374</f>
        <v>0</v>
      </c>
      <c r="L369" s="100" t="str">
        <f ca="1">IF(I369&gt;(NOW()-1),"",Feuil1!E374)</f>
        <v/>
      </c>
      <c r="M369" s="101">
        <f t="shared" ca="1" si="85"/>
        <v>0</v>
      </c>
      <c r="N369" s="99">
        <f>Feuil1!BM374</f>
        <v>0</v>
      </c>
      <c r="O369" s="100" t="str">
        <f ca="1">IF(L369&gt;(NOW()-1),"",Feuil1!F374)</f>
        <v/>
      </c>
      <c r="P369" s="101">
        <f t="shared" ca="1" si="86"/>
        <v>0</v>
      </c>
      <c r="Q369" s="99">
        <f>Feuil1!BE374</f>
        <v>0</v>
      </c>
      <c r="R369" s="100">
        <f>Feuil1!BG374</f>
        <v>0</v>
      </c>
      <c r="S369" s="100" t="str">
        <f ca="1">IF(O369&gt;(NOW()-1),"",Feuil1!G374)</f>
        <v/>
      </c>
      <c r="T369" s="96">
        <f t="shared" ca="1" si="87"/>
        <v>0</v>
      </c>
      <c r="U369" s="99">
        <f>Feuil1!BC374</f>
        <v>0</v>
      </c>
      <c r="V369" s="100" t="str">
        <f ca="1">IF(S369&gt;(NOW()-1),"",Feuil1!H374)</f>
        <v/>
      </c>
      <c r="W369" s="101">
        <f t="shared" ca="1" si="88"/>
        <v>0</v>
      </c>
      <c r="X369" s="99">
        <f>Feuil1!BK374</f>
        <v>0</v>
      </c>
      <c r="Y369" s="100" t="str">
        <f ca="1">IF(V369&gt;(NOW()-1),"",Feuil1!I374)</f>
        <v/>
      </c>
      <c r="Z369" s="101">
        <f t="shared" ca="1" si="89"/>
        <v>0</v>
      </c>
      <c r="AA369" s="99">
        <f>Feuil1!BJ374</f>
        <v>0</v>
      </c>
      <c r="AB369" s="100" t="str">
        <f ca="1">IF(Y369&gt;(NOW()-1),"",Feuil1!J374)</f>
        <v/>
      </c>
      <c r="AC369" s="101">
        <f t="shared" ca="1" si="90"/>
        <v>0</v>
      </c>
      <c r="AD369" s="99">
        <f>Feuil1!BI374</f>
        <v>0</v>
      </c>
      <c r="AE369" s="100" t="str">
        <f ca="1">IF(AB369&gt;(NOW()-1),"",Feuil1!K374)</f>
        <v/>
      </c>
      <c r="AF369" s="101">
        <f t="shared" ca="1" si="91"/>
        <v>0</v>
      </c>
      <c r="AG369" s="102" t="str">
        <f t="shared" ca="1" si="95"/>
        <v/>
      </c>
      <c r="AH369" s="85" t="str">
        <f>IF(Feuil1!L374=0,"",Feuil1!L374)</f>
        <v/>
      </c>
      <c r="AI369" s="103" t="str">
        <f t="shared" si="93"/>
        <v/>
      </c>
      <c r="AJ369" s="99" t="str">
        <f ca="1">IF(A369&gt;(NOW()-1),"",Feuil1!M374)</f>
        <v/>
      </c>
      <c r="AK369" s="100" t="str">
        <f ca="1">IF(C369&gt;(NOW()-1),"",Feuil1!N374)</f>
        <v/>
      </c>
      <c r="AL369" s="100" t="str">
        <f ca="1">IF(F369&gt;(NOW()-1),"",Feuil1!O374)</f>
        <v/>
      </c>
      <c r="AM369" s="100" t="str">
        <f ca="1">IF(I369&gt;(NOW()-1),"",Feuil1!P374)</f>
        <v/>
      </c>
      <c r="AN369" s="104" t="str">
        <f ca="1">IF(L369&gt;(NOW()-1),"",Feuil1!Q374)</f>
        <v/>
      </c>
      <c r="AO369" s="105" t="str">
        <f t="shared" si="92"/>
        <v/>
      </c>
      <c r="AP369" s="102" t="str">
        <f t="shared" si="94"/>
        <v/>
      </c>
      <c r="AQ369" s="92" t="str">
        <f ca="1">IF(C369="","",Feuil1!S374)</f>
        <v/>
      </c>
      <c r="AR369" s="92" t="str">
        <f ca="1">IF(F369="","",Feuil1!T374)</f>
        <v/>
      </c>
      <c r="AS369" s="93">
        <v>16530</v>
      </c>
      <c r="AT369" s="88">
        <f>+AVERAGE($AS$5:AS369)</f>
        <v>15141.109460616439</v>
      </c>
    </row>
    <row r="371" spans="1:46" hidden="1"/>
    <row r="372" spans="1:46" hidden="1"/>
  </sheetData>
  <mergeCells count="23">
    <mergeCell ref="AT2:AT3"/>
    <mergeCell ref="AS2:AS3"/>
    <mergeCell ref="AR2:AR3"/>
    <mergeCell ref="A1:AI1"/>
    <mergeCell ref="AI2:AI3"/>
    <mergeCell ref="B3:D3"/>
    <mergeCell ref="B2:G2"/>
    <mergeCell ref="E3:G3"/>
    <mergeCell ref="H2:J2"/>
    <mergeCell ref="U3:W3"/>
    <mergeCell ref="AD3:AF3"/>
    <mergeCell ref="AA3:AC3"/>
    <mergeCell ref="X3:Z3"/>
    <mergeCell ref="S3:T3"/>
    <mergeCell ref="Q2:W2"/>
    <mergeCell ref="A2:A3"/>
    <mergeCell ref="H3:J3"/>
    <mergeCell ref="K3:M3"/>
    <mergeCell ref="N3:P3"/>
    <mergeCell ref="K2:P2"/>
    <mergeCell ref="AQ2:AQ3"/>
    <mergeCell ref="AJ2:AP2"/>
    <mergeCell ref="X2:AH2"/>
  </mergeCells>
  <conditionalFormatting sqref="AP5:AP369">
    <cfRule type="cellIs" dxfId="1" priority="1" operator="lessThan">
      <formula>0</formula>
    </cfRule>
  </conditionalFormatting>
  <conditionalFormatting sqref="AI5:AI369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AC373"/>
  <sheetViews>
    <sheetView showGridLines="0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23" sqref="F23"/>
    </sheetView>
  </sheetViews>
  <sheetFormatPr baseColWidth="10" defaultColWidth="11.42578125" defaultRowHeight="16.5"/>
  <cols>
    <col min="1" max="2" width="11.42578125" style="48"/>
    <col min="3" max="7" width="10.7109375" style="50" customWidth="1"/>
    <col min="8" max="8" width="10.7109375" style="106" customWidth="1"/>
    <col min="9" max="13" width="10.7109375" style="107" customWidth="1"/>
    <col min="14" max="14" width="12" style="50" customWidth="1"/>
    <col min="15" max="24" width="12" style="108" customWidth="1"/>
    <col min="25" max="25" width="25.85546875" style="52" bestFit="1" customWidth="1"/>
    <col min="26" max="27" width="10.7109375" style="52" customWidth="1"/>
    <col min="28" max="28" width="11.42578125" style="52"/>
    <col min="29" max="29" width="12" style="50" customWidth="1"/>
    <col min="30" max="16384" width="11.42578125" style="52"/>
  </cols>
  <sheetData>
    <row r="1" spans="1:29" ht="17.25" thickBot="1">
      <c r="N1" s="255" t="s">
        <v>119</v>
      </c>
      <c r="O1" s="256"/>
      <c r="P1" s="256"/>
      <c r="Q1" s="257"/>
      <c r="AC1" s="52"/>
    </row>
    <row r="2" spans="1:29" ht="71.25" customHeight="1" thickBot="1">
      <c r="A2" s="53" t="s">
        <v>87</v>
      </c>
      <c r="B2" s="53"/>
      <c r="C2" s="54"/>
      <c r="D2" s="54"/>
      <c r="E2" s="54"/>
      <c r="F2" s="54"/>
      <c r="G2" s="54"/>
      <c r="N2" s="109">
        <f>+AVERAGE(N6:N370)*365</f>
        <v>395024.9</v>
      </c>
      <c r="O2" s="109">
        <f t="shared" ref="O2:R2" si="0">+AVERAGE(O6:O370)*365</f>
        <v>41196.819287109378</v>
      </c>
      <c r="P2" s="109">
        <f t="shared" si="0"/>
        <v>20190.7021484375</v>
      </c>
      <c r="Q2" s="109">
        <f>+AVERAGE(Q6:Q370)*365</f>
        <v>30764.759277343746</v>
      </c>
      <c r="R2" s="109">
        <f t="shared" si="0"/>
        <v>0</v>
      </c>
      <c r="AC2" s="109"/>
    </row>
    <row r="3" spans="1:29" s="5" customFormat="1" ht="54" customHeight="1">
      <c r="A3" s="262">
        <f>Feuil1!D3</f>
        <v>44927</v>
      </c>
      <c r="B3" s="236" t="s">
        <v>94</v>
      </c>
      <c r="C3" s="237"/>
      <c r="D3" s="237"/>
      <c r="E3" s="237"/>
      <c r="F3" s="237"/>
      <c r="G3" s="238"/>
      <c r="H3" s="264" t="s">
        <v>120</v>
      </c>
      <c r="I3" s="260" t="s">
        <v>113</v>
      </c>
      <c r="J3" s="260" t="s">
        <v>121</v>
      </c>
      <c r="K3" s="260" t="s">
        <v>122</v>
      </c>
      <c r="L3" s="260" t="s">
        <v>123</v>
      </c>
      <c r="M3" s="258" t="s">
        <v>124</v>
      </c>
      <c r="N3" s="110" t="s">
        <v>36</v>
      </c>
      <c r="O3" s="111" t="s">
        <v>66</v>
      </c>
      <c r="P3" s="111" t="s">
        <v>67</v>
      </c>
      <c r="Q3" s="111" t="s">
        <v>69</v>
      </c>
      <c r="R3" s="111" t="s">
        <v>68</v>
      </c>
      <c r="S3" s="111" t="s">
        <v>125</v>
      </c>
      <c r="T3" s="112" t="s">
        <v>126</v>
      </c>
      <c r="U3" s="108"/>
      <c r="V3" s="108"/>
      <c r="W3" s="108"/>
      <c r="X3" s="108"/>
      <c r="AC3" s="110" t="s">
        <v>127</v>
      </c>
    </row>
    <row r="4" spans="1:29" s="5" customFormat="1" ht="51.75" customHeight="1" thickBot="1">
      <c r="A4" s="263"/>
      <c r="B4" s="113" t="s">
        <v>30</v>
      </c>
      <c r="C4" s="113" t="s">
        <v>107</v>
      </c>
      <c r="D4" s="113" t="s">
        <v>108</v>
      </c>
      <c r="E4" s="113" t="s">
        <v>109</v>
      </c>
      <c r="F4" s="113" t="s">
        <v>110</v>
      </c>
      <c r="G4" s="113" t="s">
        <v>111</v>
      </c>
      <c r="H4" s="265"/>
      <c r="I4" s="261"/>
      <c r="J4" s="261"/>
      <c r="K4" s="261"/>
      <c r="L4" s="261"/>
      <c r="M4" s="259"/>
      <c r="N4" s="114" t="s">
        <v>128</v>
      </c>
      <c r="O4" s="115" t="s">
        <v>128</v>
      </c>
      <c r="P4" s="115" t="s">
        <v>128</v>
      </c>
      <c r="Q4" s="115" t="s">
        <v>128</v>
      </c>
      <c r="R4" s="115" t="s">
        <v>128</v>
      </c>
      <c r="S4" s="115" t="s">
        <v>128</v>
      </c>
      <c r="T4" s="116"/>
      <c r="U4" s="108"/>
      <c r="V4" s="108"/>
      <c r="W4" s="108"/>
      <c r="X4" s="108"/>
      <c r="AC4" s="114" t="s">
        <v>128</v>
      </c>
    </row>
    <row r="5" spans="1:29" s="5" customFormat="1" ht="17.25" thickBot="1">
      <c r="A5" s="117" t="s">
        <v>85</v>
      </c>
      <c r="B5" s="113" t="s">
        <v>115</v>
      </c>
      <c r="C5" s="118" t="s">
        <v>115</v>
      </c>
      <c r="D5" s="118" t="s">
        <v>115</v>
      </c>
      <c r="E5" s="118" t="s">
        <v>115</v>
      </c>
      <c r="F5" s="118" t="s">
        <v>115</v>
      </c>
      <c r="G5" s="118" t="s">
        <v>115</v>
      </c>
      <c r="H5" s="119" t="s">
        <v>115</v>
      </c>
      <c r="I5" s="120" t="s">
        <v>115</v>
      </c>
      <c r="J5" s="120" t="s">
        <v>115</v>
      </c>
      <c r="K5" s="120" t="s">
        <v>129</v>
      </c>
      <c r="L5" s="120" t="s">
        <v>115</v>
      </c>
      <c r="M5" s="121" t="s">
        <v>129</v>
      </c>
      <c r="N5" s="122" t="s">
        <v>115</v>
      </c>
      <c r="O5" s="123" t="s">
        <v>115</v>
      </c>
      <c r="P5" s="123" t="s">
        <v>115</v>
      </c>
      <c r="Q5" s="123" t="s">
        <v>115</v>
      </c>
      <c r="R5" s="123" t="s">
        <v>115</v>
      </c>
      <c r="S5" s="123" t="s">
        <v>115</v>
      </c>
      <c r="T5" s="124"/>
      <c r="U5" s="108"/>
      <c r="V5" s="108"/>
      <c r="W5" s="108"/>
      <c r="X5" s="108"/>
      <c r="AC5" s="122" t="s">
        <v>115</v>
      </c>
    </row>
    <row r="6" spans="1:29" s="6" customFormat="1" ht="17.25" thickBot="1">
      <c r="A6" s="79">
        <f>IF(Feuil1!A10="","",Feuil1!A10)</f>
        <v>44927</v>
      </c>
      <c r="B6" s="125">
        <f>IF(A6="","",Feuil1!L10)</f>
        <v>15730</v>
      </c>
      <c r="C6" s="126">
        <f>IF(A6="","",Feuil1!M10)</f>
        <v>9667</v>
      </c>
      <c r="D6" s="126">
        <f>IF(C6="","",Feuil1!N10)</f>
        <v>0</v>
      </c>
      <c r="E6" s="126">
        <f>IF(D6="","",Feuil1!O10)</f>
        <v>4047</v>
      </c>
      <c r="F6" s="126">
        <f>IF(E6="","",Feuil1!P10)</f>
        <v>5427</v>
      </c>
      <c r="G6" s="127">
        <f>IF(F6="","",Feuil1!Q10)</f>
        <v>3805</v>
      </c>
      <c r="H6" s="128">
        <f>IF(A6="","",PRODUCTION!AM5-PRODUCTION!AN5)</f>
        <v>1622</v>
      </c>
      <c r="I6" s="129">
        <f>IF(A6="","",PRODUCTION!AG5-PRODUCTION!AO5)</f>
        <v>483.75</v>
      </c>
      <c r="J6" s="129">
        <f>réglages!$B$3</f>
        <v>14280</v>
      </c>
      <c r="K6" s="129">
        <f>IF(PRODUCTION!AH5="","",+AVERAGE(PRODUCTION!$AH$5:'PRODUCTION'!AH5))</f>
        <v>15730</v>
      </c>
      <c r="L6" s="129">
        <f>IF(PRODUCTION!AH5="","",(+PRODUCTION!AH5-N6-R6-Q6-O6-P6-T6-S6))</f>
        <v>12272.103515625</v>
      </c>
      <c r="M6" s="130">
        <f>IF(PRODUCTION!AH5="","",+AVERAGE(PRODUCTION!$AO$5:'PRODUCTION'!AO5))</f>
        <v>15336</v>
      </c>
      <c r="N6" s="131">
        <f>IF(PRODUCTION!AH5="","",Feuil1!R10)</f>
        <v>399</v>
      </c>
      <c r="O6" s="132">
        <f>IF(PRODUCTION!AH5="","",Feuil1!AV10)</f>
        <v>109.5</v>
      </c>
      <c r="P6" s="132">
        <f>IF(PRODUCTION!AH5="","",Feuil1!AW10)</f>
        <v>6.296875</v>
      </c>
      <c r="Q6" s="132">
        <f>IF(PRODUCTION!AH5="","",Feuil1!AY10)</f>
        <v>93.099609375</v>
      </c>
      <c r="R6" s="132">
        <f>IF(PRODUCTION!AH5="","",Feuil1!AX10)</f>
        <v>0</v>
      </c>
      <c r="S6" s="133">
        <v>2850</v>
      </c>
      <c r="T6" s="134"/>
      <c r="U6" s="108"/>
      <c r="V6" s="108"/>
      <c r="W6" s="108"/>
      <c r="X6" s="108"/>
      <c r="AC6" s="131">
        <f>+N6/10</f>
        <v>39.9</v>
      </c>
    </row>
    <row r="7" spans="1:29" s="6" customFormat="1" ht="17.25" thickBot="1">
      <c r="A7" s="94">
        <f>IF(Feuil1!A11="","",Feuil1!A11)</f>
        <v>44928</v>
      </c>
      <c r="B7" s="125">
        <f>IF(A7="","",Feuil1!L11)</f>
        <v>17280</v>
      </c>
      <c r="C7" s="135">
        <f>IF(A7="","",Feuil1!M11)</f>
        <v>10655</v>
      </c>
      <c r="D7" s="135">
        <f>IF(C7="","",Feuil1!N11)</f>
        <v>0</v>
      </c>
      <c r="E7" s="135">
        <f>IF(D7="","",Feuil1!O11)</f>
        <v>4175</v>
      </c>
      <c r="F7" s="135">
        <f>IF(E7="","",Feuil1!P11)</f>
        <v>5632</v>
      </c>
      <c r="G7" s="136">
        <f>IF(F7="","",Feuil1!Q11)</f>
        <v>3604</v>
      </c>
      <c r="H7" s="135">
        <f>IF(A7="","",PRODUCTION!AM6-PRODUCTION!AN6)</f>
        <v>2028</v>
      </c>
      <c r="I7" s="137">
        <f>IF(A7="","",PRODUCTION!AG6-PRODUCTION!AO6)</f>
        <v>530</v>
      </c>
      <c r="J7" s="137">
        <f>réglages!$B$3</f>
        <v>14280</v>
      </c>
      <c r="K7" s="137">
        <f>IF(PRODUCTION!AH6="","",+AVERAGE(PRODUCTION!$AH$5:'PRODUCTION'!AH6))</f>
        <v>16505</v>
      </c>
      <c r="L7" s="129">
        <f>IF(PRODUCTION!AH6="","",(+PRODUCTION!AH6-N7-R7-Q7-O7-P7-T7-S7))</f>
        <v>12856.998046875</v>
      </c>
      <c r="M7" s="138">
        <f>IF(PRODUCTION!AH6="","",+AVERAGE(PRODUCTION!$AO$5:'PRODUCTION'!AO6))</f>
        <v>16097</v>
      </c>
      <c r="N7" s="139">
        <f>IF(PRODUCTION!AH6="","",Feuil1!R11)</f>
        <v>1325</v>
      </c>
      <c r="O7" s="140">
        <f>IF(PRODUCTION!AH6="","",Feuil1!AV11)</f>
        <v>112.5</v>
      </c>
      <c r="P7" s="140">
        <f>IF(PRODUCTION!AH6="","",Feuil1!AW11)</f>
        <v>23.1015625</v>
      </c>
      <c r="Q7" s="140">
        <f>IF(PRODUCTION!AH6="","",Feuil1!AY11)</f>
        <v>112.400390625</v>
      </c>
      <c r="R7" s="140">
        <f>IF(PRODUCTION!AH6="","",Feuil1!AX11)</f>
        <v>0</v>
      </c>
      <c r="S7" s="140">
        <v>2850</v>
      </c>
      <c r="T7" s="141"/>
      <c r="U7" s="108"/>
      <c r="V7" s="108"/>
      <c r="W7" s="108"/>
      <c r="X7" s="108"/>
      <c r="AC7" s="131">
        <f t="shared" ref="AC7:AC70" si="1">+N7/10</f>
        <v>132.5</v>
      </c>
    </row>
    <row r="8" spans="1:29" s="6" customFormat="1" ht="17.25" thickBot="1">
      <c r="A8" s="94">
        <f>IF(Feuil1!A12="","",Feuil1!A12)</f>
        <v>44929</v>
      </c>
      <c r="B8" s="125">
        <f>IF(A8="","",Feuil1!L12)</f>
        <v>17710</v>
      </c>
      <c r="C8" s="135">
        <f>IF(A8="","",Feuil1!M12)</f>
        <v>11142</v>
      </c>
      <c r="D8" s="135">
        <f>IF(C8="","",Feuil1!N12)</f>
        <v>0</v>
      </c>
      <c r="E8" s="135">
        <f>IF(D8="","",Feuil1!O12)</f>
        <v>4110</v>
      </c>
      <c r="F8" s="135">
        <f>IF(E8="","",Feuil1!P12)</f>
        <v>5611</v>
      </c>
      <c r="G8" s="136">
        <f>IF(F8="","",Feuil1!Q12)</f>
        <v>3616</v>
      </c>
      <c r="H8" s="135">
        <f>IF(A8="","",PRODUCTION!AM7-PRODUCTION!AN7)</f>
        <v>1995</v>
      </c>
      <c r="I8" s="137">
        <f>IF(A8="","",PRODUCTION!AG7-PRODUCTION!AO7)</f>
        <v>567.25</v>
      </c>
      <c r="J8" s="137">
        <f>réglages!$B$3</f>
        <v>14280</v>
      </c>
      <c r="K8" s="137">
        <f>IF(PRODUCTION!AH7="","",+AVERAGE(PRODUCTION!$AH$5:'PRODUCTION'!AH7))</f>
        <v>16906.666666666668</v>
      </c>
      <c r="L8" s="129">
        <f>IF(PRODUCTION!AH7="","",(+PRODUCTION!AH7-N8-R8-Q8-O8-P8-T8-S8))</f>
        <v>13001.400390625</v>
      </c>
      <c r="M8" s="138">
        <f>IF(PRODUCTION!AH7="","",+AVERAGE(PRODUCTION!$AO$5:'PRODUCTION'!AO7))</f>
        <v>16480.333333333332</v>
      </c>
      <c r="N8" s="139">
        <f>IF(PRODUCTION!AH7="","",Feuil1!R12)</f>
        <v>1606</v>
      </c>
      <c r="O8" s="140">
        <f>IF(PRODUCTION!AH7="","",Feuil1!AV12)</f>
        <v>118.400390625</v>
      </c>
      <c r="P8" s="140">
        <f>IF(PRODUCTION!AH7="","",Feuil1!AW12)</f>
        <v>19.80078125</v>
      </c>
      <c r="Q8" s="140">
        <f>IF(PRODUCTION!AH7="","",Feuil1!AY12)</f>
        <v>114.3984375</v>
      </c>
      <c r="R8" s="140">
        <f>IF(PRODUCTION!AH7="","",Feuil1!AX12)</f>
        <v>0</v>
      </c>
      <c r="S8" s="140">
        <v>2850</v>
      </c>
      <c r="T8" s="141"/>
      <c r="U8" s="108"/>
      <c r="V8" s="108"/>
      <c r="W8" s="108"/>
      <c r="X8" s="108"/>
      <c r="AC8" s="131">
        <f t="shared" si="1"/>
        <v>160.6</v>
      </c>
    </row>
    <row r="9" spans="1:29" s="6" customFormat="1" ht="17.25" thickBot="1">
      <c r="A9" s="94">
        <f>IF(Feuil1!A13="","",Feuil1!A13)</f>
        <v>44930</v>
      </c>
      <c r="B9" s="125">
        <f>IF(A9="","",Feuil1!L13)</f>
        <v>17590</v>
      </c>
      <c r="C9" s="135">
        <f>IF(A9="","",Feuil1!M13)</f>
        <v>11264</v>
      </c>
      <c r="D9" s="135">
        <f>IF(C9="","",Feuil1!N13)</f>
        <v>0</v>
      </c>
      <c r="E9" s="135">
        <f>IF(D9="","",Feuil1!O13)</f>
        <v>4309</v>
      </c>
      <c r="F9" s="135">
        <f>IF(E9="","",Feuil1!P13)</f>
        <v>5303</v>
      </c>
      <c r="G9" s="136">
        <f>IF(F9="","",Feuil1!Q13)</f>
        <v>3740</v>
      </c>
      <c r="H9" s="135">
        <f>IF(A9="","",PRODUCTION!AM8-PRODUCTION!AN8)</f>
        <v>1563</v>
      </c>
      <c r="I9" s="137">
        <f>IF(A9="","",PRODUCTION!AG8-PRODUCTION!AO8)</f>
        <v>566.25</v>
      </c>
      <c r="J9" s="137">
        <f>réglages!$B$3</f>
        <v>14280</v>
      </c>
      <c r="K9" s="137">
        <f>IF(PRODUCTION!AH8="","",+AVERAGE(PRODUCTION!$AH$5:'PRODUCTION'!AH8))</f>
        <v>17077.5</v>
      </c>
      <c r="L9" s="129">
        <f>IF(PRODUCTION!AH8="","",(+PRODUCTION!AH8-N9-R9-Q9-O9-P9-T9-S9))</f>
        <v>13251.701171875</v>
      </c>
      <c r="M9" s="138">
        <f>IF(PRODUCTION!AH8="","",+AVERAGE(PRODUCTION!$AO$5:'PRODUCTION'!AO8))</f>
        <v>16644.25</v>
      </c>
      <c r="N9" s="139">
        <f>IF(PRODUCTION!AH8="","",Feuil1!R13)</f>
        <v>1179</v>
      </c>
      <c r="O9" s="140">
        <f>IF(PRODUCTION!AH8="","",Feuil1!AV13)</f>
        <v>128</v>
      </c>
      <c r="P9" s="140">
        <f>IF(PRODUCTION!AH8="","",Feuil1!AW13)</f>
        <v>69.59765625</v>
      </c>
      <c r="Q9" s="140">
        <f>IF(PRODUCTION!AH8="","",Feuil1!AY13)</f>
        <v>111.701171875</v>
      </c>
      <c r="R9" s="140">
        <f>IF(PRODUCTION!AH8="","",Feuil1!AX13)</f>
        <v>0</v>
      </c>
      <c r="S9" s="140">
        <v>2850</v>
      </c>
      <c r="T9" s="141"/>
      <c r="U9" s="108"/>
      <c r="V9" s="108"/>
      <c r="W9" s="108"/>
      <c r="X9" s="108"/>
      <c r="AC9" s="131">
        <f t="shared" si="1"/>
        <v>117.9</v>
      </c>
    </row>
    <row r="10" spans="1:29" s="6" customFormat="1" ht="17.25" thickBot="1">
      <c r="A10" s="94">
        <f>IF(Feuil1!A14="","",Feuil1!A14)</f>
        <v>44931</v>
      </c>
      <c r="B10" s="125">
        <f>IF(A10="","",Feuil1!L14)</f>
        <v>17220</v>
      </c>
      <c r="C10" s="135">
        <f>IF(A10="","",Feuil1!M14)</f>
        <v>10833</v>
      </c>
      <c r="D10" s="135">
        <f>IF(C10="","",Feuil1!N14)</f>
        <v>0</v>
      </c>
      <c r="E10" s="135">
        <f>IF(D10="","",Feuil1!O14)</f>
        <v>4120</v>
      </c>
      <c r="F10" s="135">
        <f>IF(E10="","",Feuil1!P14)</f>
        <v>5721</v>
      </c>
      <c r="G10" s="136">
        <f>IF(F10="","",Feuil1!Q14)</f>
        <v>3881</v>
      </c>
      <c r="H10" s="135">
        <f>IF(A10="","",PRODUCTION!AM9-PRODUCTION!AN9)</f>
        <v>1840</v>
      </c>
      <c r="I10" s="137">
        <f>IF(A10="","",PRODUCTION!AG9-PRODUCTION!AO9)</f>
        <v>541</v>
      </c>
      <c r="J10" s="137">
        <f>réglages!$B$3</f>
        <v>14280</v>
      </c>
      <c r="K10" s="137">
        <f>IF(PRODUCTION!AH9="","",+AVERAGE(PRODUCTION!$AH$5:'PRODUCTION'!AH9))</f>
        <v>17106</v>
      </c>
      <c r="L10" s="129">
        <f>IF(PRODUCTION!AH9="","",(+PRODUCTION!AH9-N10-R10-Q10-O10-P10-T10-S10))</f>
        <v>15689.0966796875</v>
      </c>
      <c r="M10" s="138">
        <f>IF(PRODUCTION!AH9="","",+AVERAGE(PRODUCTION!$AO$5:'PRODUCTION'!AO9))</f>
        <v>16674</v>
      </c>
      <c r="N10" s="139">
        <f>IF(PRODUCTION!AH9="","",Feuil1!R14)</f>
        <v>1193</v>
      </c>
      <c r="O10" s="140">
        <f>IF(PRODUCTION!AH9="","",Feuil1!AV14)</f>
        <v>134.2998046875</v>
      </c>
      <c r="P10" s="140">
        <f>IF(PRODUCTION!AH9="","",Feuil1!AW14)</f>
        <v>89.203125</v>
      </c>
      <c r="Q10" s="140">
        <f>IF(PRODUCTION!AH9="","",Feuil1!AY14)</f>
        <v>114.400390625</v>
      </c>
      <c r="R10" s="140">
        <f>IF(PRODUCTION!AH9="","",Feuil1!AX14)</f>
        <v>0</v>
      </c>
      <c r="S10" s="140"/>
      <c r="T10" s="141"/>
      <c r="U10" s="108"/>
      <c r="V10" s="108"/>
      <c r="W10" s="108"/>
      <c r="X10" s="108"/>
      <c r="AC10" s="131">
        <f t="shared" si="1"/>
        <v>119.3</v>
      </c>
    </row>
    <row r="11" spans="1:29" s="6" customFormat="1" ht="17.25" thickBot="1">
      <c r="A11" s="94">
        <f>IF(Feuil1!A15="","",Feuil1!A15)</f>
        <v>44932</v>
      </c>
      <c r="B11" s="125">
        <f>IF(A11="","",Feuil1!L15)</f>
        <v>17590</v>
      </c>
      <c r="C11" s="135">
        <f>IF(A11="","",Feuil1!M15)</f>
        <v>11250</v>
      </c>
      <c r="D11" s="135">
        <f>IF(C11="","",Feuil1!N15)</f>
        <v>0</v>
      </c>
      <c r="E11" s="135">
        <f>IF(D11="","",Feuil1!O15)</f>
        <v>4200</v>
      </c>
      <c r="F11" s="135">
        <f>IF(E11="","",Feuil1!P15)</f>
        <v>5470</v>
      </c>
      <c r="G11" s="136">
        <f>IF(F11="","",Feuil1!Q15)</f>
        <v>3787</v>
      </c>
      <c r="H11" s="135">
        <f>IF(A11="","",PRODUCTION!AM10-PRODUCTION!AN10)</f>
        <v>1683</v>
      </c>
      <c r="I11" s="137">
        <f>IF(A11="","",PRODUCTION!AG10-PRODUCTION!AO10)</f>
        <v>558.25</v>
      </c>
      <c r="J11" s="137">
        <f>réglages!$B$3</f>
        <v>14280</v>
      </c>
      <c r="K11" s="137">
        <f>IF(PRODUCTION!AH10="","",+AVERAGE(PRODUCTION!$AH$5:'PRODUCTION'!AH10))</f>
        <v>17186.666666666668</v>
      </c>
      <c r="L11" s="129">
        <f>IF(PRODUCTION!AH10="","",(+PRODUCTION!AH10-N11-R11-Q11-O11-P11-T11-S11))</f>
        <v>15878.4033203125</v>
      </c>
      <c r="M11" s="138">
        <f>IF(PRODUCTION!AH10="","",+AVERAGE(PRODUCTION!$AO$5:'PRODUCTION'!AO10))</f>
        <v>16750.5</v>
      </c>
      <c r="N11" s="139">
        <f>IF(PRODUCTION!AH10="","",Feuil1!R15)</f>
        <v>1372</v>
      </c>
      <c r="O11" s="140">
        <f>IF(PRODUCTION!AH10="","",Feuil1!AV15)</f>
        <v>144.8994140625</v>
      </c>
      <c r="P11" s="140">
        <f>IF(PRODUCTION!AH10="","",Feuil1!AW15)</f>
        <v>84.3984375</v>
      </c>
      <c r="Q11" s="140">
        <f>IF(PRODUCTION!AH10="","",Feuil1!AY15)</f>
        <v>110.298828125</v>
      </c>
      <c r="R11" s="140">
        <f>IF(PRODUCTION!AH10="","",Feuil1!AX15)</f>
        <v>0</v>
      </c>
      <c r="S11" s="140"/>
      <c r="T11" s="141"/>
      <c r="U11" s="108"/>
      <c r="V11" s="108"/>
      <c r="W11" s="108"/>
      <c r="X11" s="108"/>
      <c r="AC11" s="131">
        <f t="shared" si="1"/>
        <v>137.19999999999999</v>
      </c>
    </row>
    <row r="12" spans="1:29" s="6" customFormat="1" ht="17.25" thickBot="1">
      <c r="A12" s="94">
        <f>IF(Feuil1!A16="","",Feuil1!A16)</f>
        <v>44933</v>
      </c>
      <c r="B12" s="125">
        <f>IF(A12="","",Feuil1!L16)</f>
        <v>17030</v>
      </c>
      <c r="C12" s="135">
        <f>IF(A12="","",Feuil1!M16)</f>
        <v>10431</v>
      </c>
      <c r="D12" s="135">
        <f>IF(C12="","",Feuil1!N16)</f>
        <v>0</v>
      </c>
      <c r="E12" s="135">
        <f>IF(D12="","",Feuil1!O16)</f>
        <v>4259</v>
      </c>
      <c r="F12" s="135">
        <f>IF(E12="","",Feuil1!P16)</f>
        <v>5420</v>
      </c>
      <c r="G12" s="136">
        <f>IF(F12="","",Feuil1!Q16)</f>
        <v>3496</v>
      </c>
      <c r="H12" s="135">
        <f>IF(A12="","",PRODUCTION!AM11-PRODUCTION!AN11)</f>
        <v>1924</v>
      </c>
      <c r="I12" s="137">
        <f>IF(A12="","",PRODUCTION!AG11-PRODUCTION!AO11)</f>
        <v>528</v>
      </c>
      <c r="J12" s="137">
        <f>réglages!$B$3</f>
        <v>14280</v>
      </c>
      <c r="K12" s="137">
        <f>IF(PRODUCTION!AH11="","",+AVERAGE(PRODUCTION!$AH$5:'PRODUCTION'!AH11))</f>
        <v>17164.285714285714</v>
      </c>
      <c r="L12" s="129">
        <f>IF(PRODUCTION!AH11="","",(+PRODUCTION!AH11-N12-R12-Q12-O12-P12-T12-S12))</f>
        <v>15992.900390625</v>
      </c>
      <c r="M12" s="138">
        <f>IF(PRODUCTION!AH11="","",+AVERAGE(PRODUCTION!$AO$5:'PRODUCTION'!AO11))</f>
        <v>16731</v>
      </c>
      <c r="N12" s="139">
        <f>IF(PRODUCTION!AH11="","",Feuil1!R16)</f>
        <v>749</v>
      </c>
      <c r="O12" s="140">
        <f>IF(PRODUCTION!AH11="","",Feuil1!AV16)</f>
        <v>111.400390625</v>
      </c>
      <c r="P12" s="140">
        <f>IF(PRODUCTION!AH11="","",Feuil1!AW16)</f>
        <v>71.8984375</v>
      </c>
      <c r="Q12" s="140">
        <f>IF(PRODUCTION!AH11="","",Feuil1!AY16)</f>
        <v>104.80078125</v>
      </c>
      <c r="R12" s="140">
        <f>IF(PRODUCTION!AH11="","",Feuil1!AX16)</f>
        <v>0</v>
      </c>
      <c r="S12" s="140"/>
      <c r="T12" s="141"/>
      <c r="U12" s="108"/>
      <c r="V12" s="108"/>
      <c r="W12" s="108"/>
      <c r="X12" s="108"/>
      <c r="AC12" s="131">
        <f t="shared" si="1"/>
        <v>74.900000000000006</v>
      </c>
    </row>
    <row r="13" spans="1:29" s="6" customFormat="1" ht="17.25" thickBot="1">
      <c r="A13" s="94">
        <f>IF(Feuil1!A17="","",Feuil1!A17)</f>
        <v>44934</v>
      </c>
      <c r="B13" s="125">
        <f>IF(A13="","",Feuil1!L17)</f>
        <v>16360</v>
      </c>
      <c r="C13" s="135">
        <f>IF(A13="","",Feuil1!M17)</f>
        <v>10068</v>
      </c>
      <c r="D13" s="135">
        <f>IF(C13="","",Feuil1!N17)</f>
        <v>0</v>
      </c>
      <c r="E13" s="135">
        <f>IF(D13="","",Feuil1!O17)</f>
        <v>4273</v>
      </c>
      <c r="F13" s="135">
        <f>IF(E13="","",Feuil1!P17)</f>
        <v>5261</v>
      </c>
      <c r="G13" s="136">
        <f>IF(F13="","",Feuil1!Q17)</f>
        <v>3649</v>
      </c>
      <c r="H13" s="135">
        <f>IF(A13="","",PRODUCTION!AM12-PRODUCTION!AN12)</f>
        <v>1612</v>
      </c>
      <c r="I13" s="137">
        <f>IF(A13="","",PRODUCTION!AG12-PRODUCTION!AO12)</f>
        <v>514.6875</v>
      </c>
      <c r="J13" s="137">
        <f>réglages!$B$3</f>
        <v>14280</v>
      </c>
      <c r="K13" s="137">
        <f>IF(PRODUCTION!AH12="","",+AVERAGE(PRODUCTION!$AH$5:'PRODUCTION'!AH12))</f>
        <v>17063.75</v>
      </c>
      <c r="L13" s="129">
        <f>IF(PRODUCTION!AH12="","",(+PRODUCTION!AH12-N13-R13-Q13-O13-P13-T13-S13))</f>
        <v>15760.998046875</v>
      </c>
      <c r="M13" s="138">
        <f>IF(PRODUCTION!AH12="","",+AVERAGE(PRODUCTION!$AO$5:'PRODUCTION'!AO12))</f>
        <v>16633.75</v>
      </c>
      <c r="N13" s="139">
        <f>IF(PRODUCTION!AH12="","",Feuil1!R17)</f>
        <v>355</v>
      </c>
      <c r="O13" s="140">
        <f>IF(PRODUCTION!AH12="","",Feuil1!AV17)</f>
        <v>93</v>
      </c>
      <c r="P13" s="140">
        <f>IF(PRODUCTION!AH12="","",Feuil1!AW17)</f>
        <v>59.40234375</v>
      </c>
      <c r="Q13" s="140">
        <f>IF(PRODUCTION!AH12="","",Feuil1!AY17)</f>
        <v>91.599609375</v>
      </c>
      <c r="R13" s="140">
        <f>IF(PRODUCTION!AH12="","",Feuil1!AX17)</f>
        <v>0</v>
      </c>
      <c r="S13" s="140"/>
      <c r="T13" s="141"/>
      <c r="U13" s="108"/>
      <c r="V13" s="108"/>
      <c r="W13" s="108"/>
      <c r="X13" s="108"/>
      <c r="AC13" s="131">
        <f t="shared" si="1"/>
        <v>35.5</v>
      </c>
    </row>
    <row r="14" spans="1:29" s="6" customFormat="1" ht="17.25" thickBot="1">
      <c r="A14" s="94">
        <f>IF(Feuil1!A18="","",Feuil1!A18)</f>
        <v>44935</v>
      </c>
      <c r="B14" s="125">
        <f>IF(A14="","",Feuil1!L18)</f>
        <v>17350</v>
      </c>
      <c r="C14" s="135">
        <f>IF(A14="","",Feuil1!M18)</f>
        <v>10885</v>
      </c>
      <c r="D14" s="135">
        <f>IF(C14="","",Feuil1!N18)</f>
        <v>0</v>
      </c>
      <c r="E14" s="135">
        <f>IF(D14="","",Feuil1!O18)</f>
        <v>4173</v>
      </c>
      <c r="F14" s="135">
        <f>IF(E14="","",Feuil1!P18)</f>
        <v>5694</v>
      </c>
      <c r="G14" s="136">
        <f>IF(F14="","",Feuil1!Q18)</f>
        <v>3839</v>
      </c>
      <c r="H14" s="135">
        <f>IF(A14="","",PRODUCTION!AM13-PRODUCTION!AN13)</f>
        <v>1855</v>
      </c>
      <c r="I14" s="137">
        <f>IF(A14="","",PRODUCTION!AG13-PRODUCTION!AO13)</f>
        <v>564.3125</v>
      </c>
      <c r="J14" s="137">
        <f>réglages!$B$3</f>
        <v>14280</v>
      </c>
      <c r="K14" s="137">
        <f>IF(PRODUCTION!AH13="","",+AVERAGE(PRODUCTION!$AH$5:'PRODUCTION'!AH13))</f>
        <v>17095.555555555555</v>
      </c>
      <c r="L14" s="129">
        <f>IF(PRODUCTION!AH13="","",(+PRODUCTION!AH13-N14-R14-Q14-O14-P14-T14-S14))</f>
        <v>15790.798828125</v>
      </c>
      <c r="M14" s="138">
        <f>IF(PRODUCTION!AH13="","",+AVERAGE(PRODUCTION!$AO$5:'PRODUCTION'!AO13))</f>
        <v>16664.777777777777</v>
      </c>
      <c r="N14" s="139">
        <f>IF(PRODUCTION!AH13="","",Feuil1!R18)</f>
        <v>1317</v>
      </c>
      <c r="O14" s="140">
        <f>IF(PRODUCTION!AH13="","",Feuil1!AV18)</f>
        <v>83</v>
      </c>
      <c r="P14" s="140">
        <f>IF(PRODUCTION!AH13="","",Feuil1!AW18)</f>
        <v>61.80078125</v>
      </c>
      <c r="Q14" s="140">
        <f>IF(PRODUCTION!AH13="","",Feuil1!AY18)</f>
        <v>97.400390625</v>
      </c>
      <c r="R14" s="140">
        <f>IF(PRODUCTION!AH13="","",Feuil1!AX18)</f>
        <v>0</v>
      </c>
      <c r="S14" s="140"/>
      <c r="T14" s="141"/>
      <c r="U14" s="108"/>
      <c r="V14" s="108"/>
      <c r="W14" s="108"/>
      <c r="X14" s="108"/>
      <c r="AC14" s="131">
        <f t="shared" si="1"/>
        <v>131.69999999999999</v>
      </c>
    </row>
    <row r="15" spans="1:29" s="6" customFormat="1" ht="17.25" thickBot="1">
      <c r="A15" s="94">
        <f>IF(Feuil1!A19="","",Feuil1!A19)</f>
        <v>44936</v>
      </c>
      <c r="B15" s="125">
        <f>IF(A15="","",Feuil1!L19)</f>
        <v>17740</v>
      </c>
      <c r="C15" s="135">
        <f>IF(A15="","",Feuil1!M19)</f>
        <v>11126</v>
      </c>
      <c r="D15" s="135">
        <f>IF(C15="","",Feuil1!N19)</f>
        <v>0</v>
      </c>
      <c r="E15" s="135">
        <f>IF(D15="","",Feuil1!O19)</f>
        <v>4228</v>
      </c>
      <c r="F15" s="135">
        <f>IF(E15="","",Feuil1!P19)</f>
        <v>5631</v>
      </c>
      <c r="G15" s="136">
        <f>IF(F15="","",Feuil1!Q19)</f>
        <v>3694</v>
      </c>
      <c r="H15" s="135">
        <f>IF(A15="","",PRODUCTION!AM14-PRODUCTION!AN14)</f>
        <v>1937</v>
      </c>
      <c r="I15" s="137">
        <f>IF(A15="","",PRODUCTION!AG14-PRODUCTION!AO14)</f>
        <v>585.5</v>
      </c>
      <c r="J15" s="137">
        <f>réglages!$B$3</f>
        <v>14280</v>
      </c>
      <c r="K15" s="137">
        <f>IF(PRODUCTION!AH14="","",+AVERAGE(PRODUCTION!$AH$5:'PRODUCTION'!AH14))</f>
        <v>17160</v>
      </c>
      <c r="L15" s="129">
        <f>IF(PRODUCTION!AH14="","",(+PRODUCTION!AH14-N15-R15-Q15-O15-P15-T15-S15))</f>
        <v>16072.6015625</v>
      </c>
      <c r="M15" s="138">
        <f>IF(PRODUCTION!AH14="","",+AVERAGE(PRODUCTION!$AO$5:'PRODUCTION'!AO14))</f>
        <v>16727.400000000001</v>
      </c>
      <c r="N15" s="139">
        <f>IF(PRODUCTION!AH14="","",Feuil1!R19)</f>
        <v>1415</v>
      </c>
      <c r="O15" s="140">
        <f>IF(PRODUCTION!AH14="","",Feuil1!AV19)</f>
        <v>80.599609375</v>
      </c>
      <c r="P15" s="140">
        <f>IF(PRODUCTION!AH14="","",Feuil1!AW19)</f>
        <v>61.5</v>
      </c>
      <c r="Q15" s="140">
        <f>IF(PRODUCTION!AH14="","",Feuil1!AY19)</f>
        <v>110.298828125</v>
      </c>
      <c r="R15" s="140">
        <f>IF(PRODUCTION!AH14="","",Feuil1!AX19)</f>
        <v>0</v>
      </c>
      <c r="S15" s="140"/>
      <c r="T15" s="141"/>
      <c r="U15" s="108"/>
      <c r="V15" s="108"/>
      <c r="W15" s="108"/>
      <c r="X15" s="108"/>
      <c r="AC15" s="131">
        <f t="shared" si="1"/>
        <v>141.5</v>
      </c>
    </row>
    <row r="16" spans="1:29" s="6" customFormat="1" ht="17.25" thickBot="1">
      <c r="A16" s="94">
        <f>IF(Feuil1!A20="","",Feuil1!A20)</f>
        <v>44937</v>
      </c>
      <c r="B16" s="125">
        <f>IF(A16="","",Feuil1!L20)</f>
        <v>17600</v>
      </c>
      <c r="C16" s="135">
        <f>IF(A16="","",Feuil1!M20)</f>
        <v>11129</v>
      </c>
      <c r="D16" s="135">
        <f>IF(C16="","",Feuil1!N20)</f>
        <v>0</v>
      </c>
      <c r="E16" s="135">
        <f>IF(D16="","",Feuil1!O20)</f>
        <v>4174</v>
      </c>
      <c r="F16" s="135">
        <f>IF(E16="","",Feuil1!P20)</f>
        <v>5573</v>
      </c>
      <c r="G16" s="136">
        <f>IF(F16="","",Feuil1!Q20)</f>
        <v>3729</v>
      </c>
      <c r="H16" s="135">
        <f>IF(A16="","",PRODUCTION!AM15-PRODUCTION!AN15)</f>
        <v>1844</v>
      </c>
      <c r="I16" s="137">
        <f>IF(A16="","",PRODUCTION!AG15-PRODUCTION!AO15)</f>
        <v>579.09375</v>
      </c>
      <c r="J16" s="137">
        <f>réglages!$B$3</f>
        <v>14280</v>
      </c>
      <c r="K16" s="137">
        <f>IF(PRODUCTION!AH15="","",+AVERAGE(PRODUCTION!$AH$5:'PRODUCTION'!AH15))</f>
        <v>17200</v>
      </c>
      <c r="L16" s="129">
        <f>IF(PRODUCTION!AH15="","",(+PRODUCTION!AH15-N16-R16-Q16-O16-P16-T16-S16))</f>
        <v>16119.6015625</v>
      </c>
      <c r="M16" s="138">
        <f>IF(PRODUCTION!AH15="","",+AVERAGE(PRODUCTION!$AO$5:'PRODUCTION'!AO15))</f>
        <v>16765.545454545456</v>
      </c>
      <c r="N16" s="139">
        <f>IF(PRODUCTION!AH15="","",Feuil1!R20)</f>
        <v>1225</v>
      </c>
      <c r="O16" s="140">
        <f>IF(PRODUCTION!AH15="","",Feuil1!AV20)</f>
        <v>68.900390625</v>
      </c>
      <c r="P16" s="140">
        <f>IF(PRODUCTION!AH15="","",Feuil1!AW20)</f>
        <v>69.296875</v>
      </c>
      <c r="Q16" s="140">
        <f>IF(PRODUCTION!AH15="","",Feuil1!AY20)</f>
        <v>117.201171875</v>
      </c>
      <c r="R16" s="140">
        <f>IF(PRODUCTION!AH15="","",Feuil1!AX20)</f>
        <v>0</v>
      </c>
      <c r="S16" s="140"/>
      <c r="T16" s="141"/>
      <c r="U16" s="108"/>
      <c r="V16" s="108"/>
      <c r="W16" s="108"/>
      <c r="X16" s="108"/>
      <c r="AC16" s="131">
        <f t="shared" si="1"/>
        <v>122.5</v>
      </c>
    </row>
    <row r="17" spans="1:29" s="6" customFormat="1" ht="17.25" thickBot="1">
      <c r="A17" s="94">
        <f>IF(Feuil1!A21="","",Feuil1!A21)</f>
        <v>44938</v>
      </c>
      <c r="B17" s="125">
        <f>IF(A17="","",Feuil1!L21)</f>
        <v>17940</v>
      </c>
      <c r="C17" s="135">
        <f>IF(A17="","",Feuil1!M21)</f>
        <v>11429</v>
      </c>
      <c r="D17" s="135">
        <f>IF(C17="","",Feuil1!N21)</f>
        <v>0</v>
      </c>
      <c r="E17" s="135">
        <f>IF(D17="","",Feuil1!O21)</f>
        <v>4186</v>
      </c>
      <c r="F17" s="135">
        <f>IF(E17="","",Feuil1!P21)</f>
        <v>5550</v>
      </c>
      <c r="G17" s="136">
        <f>IF(F17="","",Feuil1!Q21)</f>
        <v>3690</v>
      </c>
      <c r="H17" s="135">
        <f>IF(A17="","",PRODUCTION!AM16-PRODUCTION!AN16)</f>
        <v>1860</v>
      </c>
      <c r="I17" s="137">
        <f>IF(A17="","",PRODUCTION!AG16-PRODUCTION!AO16)</f>
        <v>596.84375</v>
      </c>
      <c r="J17" s="137">
        <f>réglages!$B$3</f>
        <v>14280</v>
      </c>
      <c r="K17" s="137">
        <f>IF(PRODUCTION!AH16="","",+AVERAGE(PRODUCTION!$AH$5:'PRODUCTION'!AH16))</f>
        <v>17261.666666666668</v>
      </c>
      <c r="L17" s="129">
        <f>IF(PRODUCTION!AH16="","",(+PRODUCTION!AH16-N17-R17-Q17-O17-P17-T17-S17))</f>
        <v>16214.7001953125</v>
      </c>
      <c r="M17" s="138">
        <f>IF(PRODUCTION!AH16="","",+AVERAGE(PRODUCTION!$AO$5:'PRODUCTION'!AO16))</f>
        <v>16824.666666666668</v>
      </c>
      <c r="N17" s="139">
        <f>IF(PRODUCTION!AH16="","",Feuil1!R21)</f>
        <v>1418</v>
      </c>
      <c r="O17" s="140">
        <f>IF(PRODUCTION!AH16="","",Feuil1!AV21)</f>
        <v>91.7001953125</v>
      </c>
      <c r="P17" s="140">
        <f>IF(PRODUCTION!AH16="","",Feuil1!AW21)</f>
        <v>68.80078125</v>
      </c>
      <c r="Q17" s="140">
        <f>IF(PRODUCTION!AH16="","",Feuil1!AY21)</f>
        <v>146.798828125</v>
      </c>
      <c r="R17" s="140">
        <f>IF(PRODUCTION!AH16="","",Feuil1!AX21)</f>
        <v>0</v>
      </c>
      <c r="S17" s="140"/>
      <c r="T17" s="141"/>
      <c r="U17" s="108"/>
      <c r="V17" s="108"/>
      <c r="W17" s="108"/>
      <c r="X17" s="108"/>
      <c r="AC17" s="131">
        <f t="shared" si="1"/>
        <v>141.80000000000001</v>
      </c>
    </row>
    <row r="18" spans="1:29" s="6" customFormat="1" ht="17.25" thickBot="1">
      <c r="A18" s="94">
        <f>IF(Feuil1!A22="","",Feuil1!A22)</f>
        <v>44939</v>
      </c>
      <c r="B18" s="125">
        <f>IF(A18="","",Feuil1!L22)</f>
        <v>17640</v>
      </c>
      <c r="C18" s="135">
        <f>IF(A18="","",Feuil1!M22)</f>
        <v>11211</v>
      </c>
      <c r="D18" s="135">
        <f>IF(C18="","",Feuil1!N22)</f>
        <v>0</v>
      </c>
      <c r="E18" s="135">
        <f>IF(D18="","",Feuil1!O22)</f>
        <v>4181</v>
      </c>
      <c r="F18" s="135">
        <f>IF(E18="","",Feuil1!P22)</f>
        <v>5515</v>
      </c>
      <c r="G18" s="136">
        <f>IF(F18="","",Feuil1!Q22)</f>
        <v>3728</v>
      </c>
      <c r="H18" s="135">
        <f>IF(A18="","",PRODUCTION!AM17-PRODUCTION!AN17)</f>
        <v>1787</v>
      </c>
      <c r="I18" s="137">
        <f>IF(A18="","",PRODUCTION!AG17-PRODUCTION!AO17)</f>
        <v>589.21875</v>
      </c>
      <c r="J18" s="137">
        <f>réglages!$B$3</f>
        <v>14280</v>
      </c>
      <c r="K18" s="137">
        <f>IF(PRODUCTION!AH17="","",+AVERAGE(PRODUCTION!$AH$5:'PRODUCTION'!AH17))</f>
        <v>17290.76923076923</v>
      </c>
      <c r="L18" s="129">
        <f>IF(PRODUCTION!AH17="","",(+PRODUCTION!AH17-N18-R18-Q18-O18-P18-T18-S18))</f>
        <v>15923.7998046875</v>
      </c>
      <c r="M18" s="138">
        <f>IF(PRODUCTION!AH17="","",+AVERAGE(PRODUCTION!$AO$5:'PRODUCTION'!AO17))</f>
        <v>16851.923076923078</v>
      </c>
      <c r="N18" s="139">
        <f>IF(PRODUCTION!AH17="","",Feuil1!R22)</f>
        <v>1397</v>
      </c>
      <c r="O18" s="140">
        <f>IF(PRODUCTION!AH17="","",Feuil1!AV22)</f>
        <v>106.3994140625</v>
      </c>
      <c r="P18" s="140">
        <f>IF(PRODUCTION!AH17="","",Feuil1!AW22)</f>
        <v>82</v>
      </c>
      <c r="Q18" s="140">
        <f>IF(PRODUCTION!AH17="","",Feuil1!AY22)</f>
        <v>130.80078125</v>
      </c>
      <c r="R18" s="140">
        <f>IF(PRODUCTION!AH17="","",Feuil1!AX22)</f>
        <v>0</v>
      </c>
      <c r="S18" s="140"/>
      <c r="T18" s="141"/>
      <c r="U18" s="108"/>
      <c r="V18" s="108"/>
      <c r="W18" s="108"/>
      <c r="X18" s="108"/>
      <c r="AC18" s="131">
        <f t="shared" si="1"/>
        <v>139.69999999999999</v>
      </c>
    </row>
    <row r="19" spans="1:29" s="6" customFormat="1" ht="17.25" thickBot="1">
      <c r="A19" s="94">
        <f>IF(Feuil1!A23="","",Feuil1!A23)</f>
        <v>44940</v>
      </c>
      <c r="B19" s="125">
        <f>IF(A19="","",Feuil1!L23)</f>
        <v>16950</v>
      </c>
      <c r="C19" s="135">
        <f>IF(A19="","",Feuil1!M23)</f>
        <v>10436</v>
      </c>
      <c r="D19" s="135">
        <f>IF(C19="","",Feuil1!N23)</f>
        <v>0</v>
      </c>
      <c r="E19" s="135">
        <f>IF(D19="","",Feuil1!O23)</f>
        <v>4148</v>
      </c>
      <c r="F19" s="135">
        <f>IF(E19="","",Feuil1!P23)</f>
        <v>5562</v>
      </c>
      <c r="G19" s="136">
        <f>IF(F19="","",Feuil1!Q23)</f>
        <v>3626</v>
      </c>
      <c r="H19" s="135">
        <f>IF(A19="","",PRODUCTION!AM18-PRODUCTION!AN18)</f>
        <v>1936</v>
      </c>
      <c r="I19" s="137">
        <f>IF(A19="","",PRODUCTION!AG18-PRODUCTION!AO18)</f>
        <v>549.59375</v>
      </c>
      <c r="J19" s="137">
        <f>réglages!$B$3</f>
        <v>14280</v>
      </c>
      <c r="K19" s="137">
        <f>IF(PRODUCTION!AH18="","",+AVERAGE(PRODUCTION!$AH$5:'PRODUCTION'!AH18))</f>
        <v>17266.428571428572</v>
      </c>
      <c r="L19" s="129">
        <f>IF(PRODUCTION!AH18="","",(+PRODUCTION!AH18-N19-R19-Q19-O19-P19-T19-S19))</f>
        <v>16324.900390625</v>
      </c>
      <c r="M19" s="138">
        <f>IF(PRODUCTION!AH18="","",+AVERAGE(PRODUCTION!$AO$5:'PRODUCTION'!AO18))</f>
        <v>16828.214285714286</v>
      </c>
      <c r="N19" s="139">
        <f>IF(PRODUCTION!AH18="","",Feuil1!R23)</f>
        <v>416</v>
      </c>
      <c r="O19" s="140">
        <f>IF(PRODUCTION!AH18="","",Feuil1!AV23)</f>
        <v>48</v>
      </c>
      <c r="P19" s="140">
        <f>IF(PRODUCTION!AH18="","",Feuil1!AW23)</f>
        <v>53.69921875</v>
      </c>
      <c r="Q19" s="140">
        <f>IF(PRODUCTION!AH18="","",Feuil1!AY23)</f>
        <v>107.400390625</v>
      </c>
      <c r="R19" s="140">
        <f>IF(PRODUCTION!AH18="","",Feuil1!AX23)</f>
        <v>0</v>
      </c>
      <c r="S19" s="140"/>
      <c r="T19" s="141"/>
      <c r="U19" s="108"/>
      <c r="V19" s="108"/>
      <c r="W19" s="108"/>
      <c r="X19" s="108"/>
      <c r="AC19" s="131">
        <f t="shared" si="1"/>
        <v>41.6</v>
      </c>
    </row>
    <row r="20" spans="1:29" s="6" customFormat="1" ht="17.25" thickBot="1">
      <c r="A20" s="94">
        <f>IF(Feuil1!A24="","",Feuil1!A24)</f>
        <v>44941</v>
      </c>
      <c r="B20" s="125">
        <f>IF(A20="","",Feuil1!L24)</f>
        <v>16310</v>
      </c>
      <c r="C20" s="135">
        <f>IF(A20="","",Feuil1!M24)</f>
        <v>10164</v>
      </c>
      <c r="D20" s="135">
        <f>IF(C20="","",Feuil1!N24)</f>
        <v>0</v>
      </c>
      <c r="E20" s="135">
        <f>IF(D20="","",Feuil1!O24)</f>
        <v>4053</v>
      </c>
      <c r="F20" s="135">
        <f>IF(E20="","",Feuil1!P24)</f>
        <v>5460</v>
      </c>
      <c r="G20" s="136">
        <f>IF(F20="","",Feuil1!Q24)</f>
        <v>3780</v>
      </c>
      <c r="H20" s="135">
        <f>IF(A20="","",PRODUCTION!AM19-PRODUCTION!AN19)</f>
        <v>1680</v>
      </c>
      <c r="I20" s="137">
        <f>IF(A20="","",PRODUCTION!AG19-PRODUCTION!AO19)</f>
        <v>531.59375</v>
      </c>
      <c r="J20" s="137">
        <f>réglages!$B$3</f>
        <v>14280</v>
      </c>
      <c r="K20" s="137">
        <f>IF(PRODUCTION!AH19="","",+AVERAGE(PRODUCTION!$AH$5:'PRODUCTION'!AH19))</f>
        <v>17202.666666666668</v>
      </c>
      <c r="L20" s="129">
        <f>IF(PRODUCTION!AH19="","",(+PRODUCTION!AH19-N20-R20-Q20-O20-P20-T20-S20))</f>
        <v>15805.19921875</v>
      </c>
      <c r="M20" s="138">
        <f>IF(PRODUCTION!AH19="","",+AVERAGE(PRODUCTION!$AO$5:'PRODUCTION'!AO19))</f>
        <v>16766.133333333335</v>
      </c>
      <c r="N20" s="139">
        <f>IF(PRODUCTION!AH19="","",Feuil1!R24)</f>
        <v>320</v>
      </c>
      <c r="O20" s="140">
        <f>IF(PRODUCTION!AH19="","",Feuil1!AV24)</f>
        <v>37</v>
      </c>
      <c r="P20" s="140">
        <f>IF(PRODUCTION!AH19="","",Feuil1!AW24)</f>
        <v>47.6015625</v>
      </c>
      <c r="Q20" s="140">
        <f>IF(PRODUCTION!AH19="","",Feuil1!AY24)</f>
        <v>100.19921875</v>
      </c>
      <c r="R20" s="140">
        <f>IF(PRODUCTION!AH19="","",Feuil1!AX24)</f>
        <v>0</v>
      </c>
      <c r="S20" s="140"/>
      <c r="T20" s="141"/>
      <c r="U20" s="108"/>
      <c r="V20" s="108"/>
      <c r="W20" s="108"/>
      <c r="X20" s="108"/>
      <c r="AC20" s="131">
        <f t="shared" si="1"/>
        <v>32</v>
      </c>
    </row>
    <row r="21" spans="1:29" s="6" customFormat="1" ht="17.25" thickBot="1">
      <c r="A21" s="94">
        <f>IF(Feuil1!A25="","",Feuil1!A25)</f>
        <v>44942</v>
      </c>
      <c r="B21" s="125">
        <f>IF(A21="","",Feuil1!L25)</f>
        <v>17630</v>
      </c>
      <c r="C21" s="135">
        <f>IF(A21="","",Feuil1!M25)</f>
        <v>10921</v>
      </c>
      <c r="D21" s="135">
        <f>IF(C21="","",Feuil1!N25)</f>
        <v>0</v>
      </c>
      <c r="E21" s="135">
        <f>IF(D21="","",Feuil1!O25)</f>
        <v>4155</v>
      </c>
      <c r="F21" s="135">
        <f>IF(E21="","",Feuil1!P25)</f>
        <v>5756</v>
      </c>
      <c r="G21" s="136">
        <f>IF(F21="","",Feuil1!Q25)</f>
        <v>3640</v>
      </c>
      <c r="H21" s="135">
        <f>IF(A21="","",PRODUCTION!AM20-PRODUCTION!AN20)</f>
        <v>2116</v>
      </c>
      <c r="I21" s="137">
        <f>IF(A21="","",PRODUCTION!AG20-PRODUCTION!AO20)</f>
        <v>572.0625</v>
      </c>
      <c r="J21" s="137">
        <f>réglages!$B$3</f>
        <v>14280</v>
      </c>
      <c r="K21" s="137">
        <f>IF(PRODUCTION!AH20="","",+AVERAGE(PRODUCTION!$AH$5:'PRODUCTION'!AH20))</f>
        <v>17229.375</v>
      </c>
      <c r="L21" s="129">
        <f>IF(PRODUCTION!AH20="","",(+PRODUCTION!AH20-N21-R21-Q21-O21-P21-T21-S21))</f>
        <v>15941</v>
      </c>
      <c r="M21" s="138">
        <f>IF(PRODUCTION!AH20="","",+AVERAGE(PRODUCTION!$AO$5:'PRODUCTION'!AO20))</f>
        <v>16792.75</v>
      </c>
      <c r="N21" s="139">
        <f>IF(PRODUCTION!AH20="","",Feuil1!R25)</f>
        <v>1378</v>
      </c>
      <c r="O21" s="140">
        <f>IF(PRODUCTION!AH20="","",Feuil1!AV25)</f>
        <v>119.5</v>
      </c>
      <c r="P21" s="140">
        <f>IF(PRODUCTION!AH20="","",Feuil1!AW25)</f>
        <v>77</v>
      </c>
      <c r="Q21" s="140">
        <f>IF(PRODUCTION!AH20="","",Feuil1!AY25)</f>
        <v>114.5</v>
      </c>
      <c r="R21" s="140">
        <f>IF(PRODUCTION!AH20="","",Feuil1!AX25)</f>
        <v>0</v>
      </c>
      <c r="S21" s="140"/>
      <c r="T21" s="141"/>
      <c r="U21" s="108"/>
      <c r="V21" s="108"/>
      <c r="W21" s="108"/>
      <c r="X21" s="108"/>
      <c r="AC21" s="131">
        <f t="shared" si="1"/>
        <v>137.80000000000001</v>
      </c>
    </row>
    <row r="22" spans="1:29" s="6" customFormat="1" ht="17.25" thickBot="1">
      <c r="A22" s="94">
        <f>IF(Feuil1!A26="","",Feuil1!A26)</f>
        <v>44943</v>
      </c>
      <c r="B22" s="125">
        <f>IF(A22="","",Feuil1!L26)</f>
        <v>17640</v>
      </c>
      <c r="C22" s="135">
        <f>IF(A22="","",Feuil1!M26)</f>
        <v>11108</v>
      </c>
      <c r="D22" s="135">
        <f>IF(C22="","",Feuil1!N26)</f>
        <v>0</v>
      </c>
      <c r="E22" s="135">
        <f>IF(D22="","",Feuil1!O26)</f>
        <v>4240</v>
      </c>
      <c r="F22" s="135">
        <f>IF(E22="","",Feuil1!P26)</f>
        <v>5583</v>
      </c>
      <c r="G22" s="136">
        <f>IF(F22="","",Feuil1!Q26)</f>
        <v>3741</v>
      </c>
      <c r="H22" s="135">
        <f>IF(A22="","",PRODUCTION!AM21-PRODUCTION!AN21)</f>
        <v>1842</v>
      </c>
      <c r="I22" s="137">
        <f>IF(A22="","",PRODUCTION!AG21-PRODUCTION!AO21)</f>
        <v>574</v>
      </c>
      <c r="J22" s="137">
        <f>réglages!$B$3</f>
        <v>14280</v>
      </c>
      <c r="K22" s="137">
        <f>IF(PRODUCTION!AH21="","",+AVERAGE(PRODUCTION!$AH$5:'PRODUCTION'!AH21))</f>
        <v>17253.529411764706</v>
      </c>
      <c r="L22" s="129">
        <f>IF(PRODUCTION!AH21="","",(+PRODUCTION!AH21-N22-R22-Q22-O22-P22-T22-S22))</f>
        <v>15849.896484375</v>
      </c>
      <c r="M22" s="138">
        <f>IF(PRODUCTION!AH21="","",+AVERAGE(PRODUCTION!$AO$5:'PRODUCTION'!AO21))</f>
        <v>16816.117647058825</v>
      </c>
      <c r="N22" s="139">
        <f>IF(PRODUCTION!AH21="","",Feuil1!R26)</f>
        <v>1465</v>
      </c>
      <c r="O22" s="140">
        <f>IF(PRODUCTION!AH21="","",Feuil1!AV26)</f>
        <v>106.80078125</v>
      </c>
      <c r="P22" s="140">
        <f>IF(PRODUCTION!AH21="","",Feuil1!AW26)</f>
        <v>105.6015625</v>
      </c>
      <c r="Q22" s="140">
        <f>IF(PRODUCTION!AH21="","",Feuil1!AY26)</f>
        <v>112.701171875</v>
      </c>
      <c r="R22" s="140">
        <f>IF(PRODUCTION!AH21="","",Feuil1!AX26)</f>
        <v>0</v>
      </c>
      <c r="S22" s="140"/>
      <c r="T22" s="141"/>
      <c r="U22" s="108"/>
      <c r="V22" s="108"/>
      <c r="W22" s="108"/>
      <c r="X22" s="108"/>
      <c r="AC22" s="131">
        <f t="shared" si="1"/>
        <v>146.5</v>
      </c>
    </row>
    <row r="23" spans="1:29" s="6" customFormat="1" ht="17.25" thickBot="1">
      <c r="A23" s="94">
        <f>IF(Feuil1!A27="","",Feuil1!A27)</f>
        <v>44944</v>
      </c>
      <c r="B23" s="125">
        <f>IF(A23="","",Feuil1!L27)</f>
        <v>18420</v>
      </c>
      <c r="C23" s="135">
        <f>IF(A23="","",Feuil1!M27)</f>
        <v>11881</v>
      </c>
      <c r="D23" s="135">
        <f>IF(C23="","",Feuil1!N27)</f>
        <v>0</v>
      </c>
      <c r="E23" s="135">
        <f>IF(D23="","",Feuil1!O27)</f>
        <v>4279</v>
      </c>
      <c r="F23" s="135">
        <f>IF(E23="","",Feuil1!P27)</f>
        <v>5491</v>
      </c>
      <c r="G23" s="136">
        <f>IF(F23="","",Feuil1!Q27)</f>
        <v>3724</v>
      </c>
      <c r="H23" s="135">
        <f>IF(A23="","",PRODUCTION!AM22-PRODUCTION!AN22)</f>
        <v>1767</v>
      </c>
      <c r="I23" s="137">
        <f>IF(A23="","",PRODUCTION!AG22-PRODUCTION!AO22)</f>
        <v>620.65625</v>
      </c>
      <c r="J23" s="137">
        <f>réglages!$B$3</f>
        <v>14280</v>
      </c>
      <c r="K23" s="137">
        <f>IF(PRODUCTION!AH22="","",+AVERAGE(PRODUCTION!$AH$5:'PRODUCTION'!AH22))</f>
        <v>17318.333333333332</v>
      </c>
      <c r="L23" s="129">
        <f>IF(PRODUCTION!AH22="","",(+PRODUCTION!AH22-N23-R23-Q23-O23-P23-T23-S23))</f>
        <v>16784.201171875</v>
      </c>
      <c r="M23" s="138">
        <f>IF(PRODUCTION!AH22="","",+AVERAGE(PRODUCTION!$AO$5:'PRODUCTION'!AO22))</f>
        <v>16877.833333333332</v>
      </c>
      <c r="N23" s="139">
        <f>IF(PRODUCTION!AH22="","",Feuil1!R27)</f>
        <v>1317</v>
      </c>
      <c r="O23" s="140">
        <f>IF(PRODUCTION!AH22="","",Feuil1!AV27)</f>
        <v>100.19921875</v>
      </c>
      <c r="P23" s="140">
        <f>IF(PRODUCTION!AH22="","",Feuil1!AW27)</f>
        <v>90.5</v>
      </c>
      <c r="Q23" s="140">
        <f>IF(PRODUCTION!AH22="","",Feuil1!AY27)</f>
        <v>128.099609375</v>
      </c>
      <c r="R23" s="140">
        <f>IF(PRODUCTION!AH22="","",Feuil1!AX27)</f>
        <v>0</v>
      </c>
      <c r="S23" s="140"/>
      <c r="T23" s="141"/>
      <c r="U23" s="108"/>
      <c r="V23" s="108"/>
      <c r="W23" s="108"/>
      <c r="X23" s="108"/>
      <c r="AC23" s="131">
        <f t="shared" si="1"/>
        <v>131.69999999999999</v>
      </c>
    </row>
    <row r="24" spans="1:29" s="6" customFormat="1" ht="17.25" thickBot="1">
      <c r="A24" s="94">
        <f>IF(Feuil1!A28="","",Feuil1!A28)</f>
        <v>44945</v>
      </c>
      <c r="B24" s="125">
        <f>IF(A24="","",Feuil1!L28)</f>
        <v>18250</v>
      </c>
      <c r="C24" s="135">
        <f>IF(A24="","",Feuil1!M28)</f>
        <v>11767</v>
      </c>
      <c r="D24" s="135">
        <f>IF(C24="","",Feuil1!N28)</f>
        <v>0</v>
      </c>
      <c r="E24" s="135">
        <f>IF(D24="","",Feuil1!O28)</f>
        <v>4292</v>
      </c>
      <c r="F24" s="135">
        <f>IF(E24="","",Feuil1!P28)</f>
        <v>5388</v>
      </c>
      <c r="G24" s="136">
        <f>IF(F24="","",Feuil1!Q28)</f>
        <v>3685</v>
      </c>
      <c r="H24" s="135">
        <f>IF(A24="","",PRODUCTION!AM23-PRODUCTION!AN23)</f>
        <v>1703</v>
      </c>
      <c r="I24" s="137">
        <f>IF(A24="","",PRODUCTION!AG23-PRODUCTION!AO23)</f>
        <v>618.6875</v>
      </c>
      <c r="J24" s="137">
        <f>réglages!$B$3</f>
        <v>14280</v>
      </c>
      <c r="K24" s="137">
        <f>IF(PRODUCTION!AH23="","",+AVERAGE(PRODUCTION!$AH$5:'PRODUCTION'!AH23))</f>
        <v>17367.36842105263</v>
      </c>
      <c r="L24" s="129">
        <f>IF(PRODUCTION!AH23="","",(+PRODUCTION!AH23-N24-R24-Q24-O24-P24-T24-S24))</f>
        <v>16793.6015625</v>
      </c>
      <c r="M24" s="138">
        <f>IF(PRODUCTION!AH23="","",+AVERAGE(PRODUCTION!$AO$5:'PRODUCTION'!AO23))</f>
        <v>16924.36842105263</v>
      </c>
      <c r="N24" s="139">
        <f>IF(PRODUCTION!AH23="","",Feuil1!R28)</f>
        <v>1185</v>
      </c>
      <c r="O24" s="140">
        <f>IF(PRODUCTION!AH23="","",Feuil1!AV28)</f>
        <v>93.80078125</v>
      </c>
      <c r="P24" s="140">
        <f>IF(PRODUCTION!AH23="","",Feuil1!AW28)</f>
        <v>66.09765625</v>
      </c>
      <c r="Q24" s="140">
        <f>IF(PRODUCTION!AH23="","",Feuil1!AY28)</f>
        <v>111.5</v>
      </c>
      <c r="R24" s="140">
        <f>IF(PRODUCTION!AH23="","",Feuil1!AX28)</f>
        <v>0</v>
      </c>
      <c r="S24" s="140"/>
      <c r="T24" s="141"/>
      <c r="U24" s="108"/>
      <c r="V24" s="108"/>
      <c r="W24" s="108"/>
      <c r="X24" s="108"/>
      <c r="AC24" s="131">
        <f t="shared" si="1"/>
        <v>118.5</v>
      </c>
    </row>
    <row r="25" spans="1:29" s="6" customFormat="1" ht="17.25" thickBot="1">
      <c r="A25" s="94">
        <f>IF(Feuil1!A29="","",Feuil1!A29)</f>
        <v>44946</v>
      </c>
      <c r="B25" s="125">
        <f>IF(A25="","",Feuil1!L29)</f>
        <v>18830</v>
      </c>
      <c r="C25" s="135">
        <f>IF(A25="","",Feuil1!M29)</f>
        <v>11922</v>
      </c>
      <c r="D25" s="135">
        <f>IF(C25="","",Feuil1!N29)</f>
        <v>0</v>
      </c>
      <c r="E25" s="135">
        <f>IF(D25="","",Feuil1!O29)</f>
        <v>4706</v>
      </c>
      <c r="F25" s="135">
        <f>IF(E25="","",Feuil1!P29)</f>
        <v>5324</v>
      </c>
      <c r="G25" s="136">
        <f>IF(F25="","",Feuil1!Q29)</f>
        <v>3604</v>
      </c>
      <c r="H25" s="135">
        <f>IF(A25="","",PRODUCTION!AM24-PRODUCTION!AN24)</f>
        <v>1720</v>
      </c>
      <c r="I25" s="137">
        <f>IF(A25="","",PRODUCTION!AG24-PRODUCTION!AO24)</f>
        <v>616.40625</v>
      </c>
      <c r="J25" s="137">
        <f>réglages!$B$3</f>
        <v>14280</v>
      </c>
      <c r="K25" s="137">
        <f>IF(PRODUCTION!AH24="","",+AVERAGE(PRODUCTION!$AH$5:'PRODUCTION'!AH24))</f>
        <v>17440.5</v>
      </c>
      <c r="L25" s="129">
        <f>IF(PRODUCTION!AH24="","",(+PRODUCTION!AH24-N25-R25-Q25-O25-P25-T25-S25))</f>
        <v>17065.701171875</v>
      </c>
      <c r="M25" s="138">
        <f>IF(PRODUCTION!AH24="","",+AVERAGE(PRODUCTION!$AO$5:'PRODUCTION'!AO24))</f>
        <v>16995.55</v>
      </c>
      <c r="N25" s="139">
        <f>IF(PRODUCTION!AH24="","",Feuil1!R29)</f>
        <v>1402</v>
      </c>
      <c r="O25" s="140">
        <f>IF(PRODUCTION!AH24="","",Feuil1!AV29)</f>
        <v>122.69921875</v>
      </c>
      <c r="P25" s="140">
        <f>IF(PRODUCTION!AH24="","",Feuil1!AW29)</f>
        <v>118.69921875</v>
      </c>
      <c r="Q25" s="140">
        <f>IF(PRODUCTION!AH24="","",Feuil1!AY29)</f>
        <v>120.900390625</v>
      </c>
      <c r="R25" s="140">
        <f>IF(PRODUCTION!AH24="","",Feuil1!AX29)</f>
        <v>0</v>
      </c>
      <c r="S25" s="140"/>
      <c r="T25" s="141"/>
      <c r="U25" s="108"/>
      <c r="V25" s="108"/>
      <c r="W25" s="108"/>
      <c r="X25" s="108"/>
      <c r="AC25" s="131">
        <f t="shared" si="1"/>
        <v>140.19999999999999</v>
      </c>
    </row>
    <row r="26" spans="1:29" s="6" customFormat="1" ht="17.25" thickBot="1">
      <c r="A26" s="94">
        <f>IF(Feuil1!A30="","",Feuil1!A30)</f>
        <v>44947</v>
      </c>
      <c r="B26" s="125">
        <f>IF(A26="","",Feuil1!L30)</f>
        <v>17990</v>
      </c>
      <c r="C26" s="135">
        <f>IF(A26="","",Feuil1!M30)</f>
        <v>11064</v>
      </c>
      <c r="D26" s="135">
        <f>IF(C26="","",Feuil1!N30)</f>
        <v>0</v>
      </c>
      <c r="E26" s="135">
        <f>IF(D26="","",Feuil1!O30)</f>
        <v>4410</v>
      </c>
      <c r="F26" s="135">
        <f>IF(E26="","",Feuil1!P30)</f>
        <v>5698</v>
      </c>
      <c r="G26" s="136">
        <f>IF(F26="","",Feuil1!Q30)</f>
        <v>3621</v>
      </c>
      <c r="H26" s="135">
        <f>IF(A26="","",PRODUCTION!AM25-PRODUCTION!AN25)</f>
        <v>2077</v>
      </c>
      <c r="I26" s="137">
        <f>IF(A26="","",PRODUCTION!AG25-PRODUCTION!AO25)</f>
        <v>578.15625</v>
      </c>
      <c r="J26" s="137">
        <f>réglages!$B$3</f>
        <v>14280</v>
      </c>
      <c r="K26" s="137">
        <f>IF(PRODUCTION!AH25="","",+AVERAGE(PRODUCTION!$AH$5:'PRODUCTION'!AH25))</f>
        <v>17466.666666666668</v>
      </c>
      <c r="L26" s="129">
        <f>IF(PRODUCTION!AH25="","",(+PRODUCTION!AH25-N26-R26-Q26-O26-P26-T26-S26))</f>
        <v>16844.30078125</v>
      </c>
      <c r="M26" s="138">
        <f>IF(PRODUCTION!AH25="","",+AVERAGE(PRODUCTION!$AO$5:'PRODUCTION'!AO25))</f>
        <v>17022</v>
      </c>
      <c r="N26" s="139">
        <f>IF(PRODUCTION!AH25="","",Feuil1!R30)</f>
        <v>864</v>
      </c>
      <c r="O26" s="140">
        <f>IF(PRODUCTION!AH25="","",Feuil1!AV30)</f>
        <v>124.400390625</v>
      </c>
      <c r="P26" s="140">
        <f>IF(PRODUCTION!AH25="","",Feuil1!AW30)</f>
        <v>64.5</v>
      </c>
      <c r="Q26" s="140">
        <f>IF(PRODUCTION!AH25="","",Feuil1!AY30)</f>
        <v>92.798828125</v>
      </c>
      <c r="R26" s="140">
        <f>IF(PRODUCTION!AH25="","",Feuil1!AX30)</f>
        <v>0</v>
      </c>
      <c r="S26" s="140"/>
      <c r="T26" s="141"/>
      <c r="U26" s="108"/>
      <c r="V26" s="108"/>
      <c r="W26" s="108"/>
      <c r="X26" s="108"/>
      <c r="AC26" s="131">
        <f t="shared" si="1"/>
        <v>86.4</v>
      </c>
    </row>
    <row r="27" spans="1:29" s="6" customFormat="1" ht="17.25" thickBot="1">
      <c r="A27" s="94">
        <f>IF(Feuil1!A31="","",Feuil1!A31)</f>
        <v>44948</v>
      </c>
      <c r="B27" s="125">
        <f>IF(A27="","",Feuil1!L31)</f>
        <v>18050</v>
      </c>
      <c r="C27" s="135">
        <f>IF(A27="","",Feuil1!M31)</f>
        <v>11154</v>
      </c>
      <c r="D27" s="135">
        <f>IF(C27="","",Feuil1!N31)</f>
        <v>0</v>
      </c>
      <c r="E27" s="135">
        <f>IF(D27="","",Feuil1!O31)</f>
        <v>4496</v>
      </c>
      <c r="F27" s="135">
        <f>IF(E27="","",Feuil1!P31)</f>
        <v>5352</v>
      </c>
      <c r="G27" s="136">
        <f>IF(F27="","",Feuil1!Q31)</f>
        <v>3398</v>
      </c>
      <c r="H27" s="135">
        <f>IF(A27="","",PRODUCTION!AM26-PRODUCTION!AN26)</f>
        <v>1954</v>
      </c>
      <c r="I27" s="137">
        <f>IF(A27="","",PRODUCTION!AG26-PRODUCTION!AO26)</f>
        <v>577.1875</v>
      </c>
      <c r="J27" s="137">
        <f>réglages!$B$3</f>
        <v>14280</v>
      </c>
      <c r="K27" s="137">
        <f>IF(PRODUCTION!AH26="","",+AVERAGE(PRODUCTION!$AH$5:'PRODUCTION'!AH26))</f>
        <v>17493.18181818182</v>
      </c>
      <c r="L27" s="129">
        <f>IF(PRODUCTION!AH26="","",(+PRODUCTION!AH26-N27-R27-Q27-O27-P27-T27-S27))</f>
        <v>17393.1962890625</v>
      </c>
      <c r="M27" s="138">
        <f>IF(PRODUCTION!AH26="","",+AVERAGE(PRODUCTION!$AO$5:'PRODUCTION'!AO26))</f>
        <v>17048.454545454544</v>
      </c>
      <c r="N27" s="139">
        <f>IF(PRODUCTION!AH26="","",Feuil1!R31)</f>
        <v>341</v>
      </c>
      <c r="O27" s="140">
        <f>IF(PRODUCTION!AH26="","",Feuil1!AV31)</f>
        <v>127.7001953125</v>
      </c>
      <c r="P27" s="140">
        <f>IF(PRODUCTION!AH26="","",Feuil1!AW31)</f>
        <v>76.90234375</v>
      </c>
      <c r="Q27" s="140">
        <f>IF(PRODUCTION!AH26="","",Feuil1!AY31)</f>
        <v>111.201171875</v>
      </c>
      <c r="R27" s="140">
        <f>IF(PRODUCTION!AH26="","",Feuil1!AX31)</f>
        <v>0</v>
      </c>
      <c r="S27" s="140"/>
      <c r="T27" s="141"/>
      <c r="U27" s="108"/>
      <c r="V27" s="108"/>
      <c r="W27" s="108"/>
      <c r="X27" s="108"/>
      <c r="AC27" s="131">
        <f t="shared" si="1"/>
        <v>34.1</v>
      </c>
    </row>
    <row r="28" spans="1:29" s="6" customFormat="1" ht="17.25" thickBot="1">
      <c r="A28" s="94">
        <f>IF(Feuil1!A32="","",Feuil1!A32)</f>
        <v>44949</v>
      </c>
      <c r="B28" s="125">
        <f>IF(A28="","",Feuil1!L32)</f>
        <v>18860</v>
      </c>
      <c r="C28" s="135">
        <f>IF(A28="","",Feuil1!M32)</f>
        <v>12349</v>
      </c>
      <c r="D28" s="135">
        <f>IF(C28="","",Feuil1!N32)</f>
        <v>0</v>
      </c>
      <c r="E28" s="135">
        <f>IF(D28="","",Feuil1!O32)</f>
        <v>4524</v>
      </c>
      <c r="F28" s="135">
        <f>IF(E28="","",Feuil1!P32)</f>
        <v>5276</v>
      </c>
      <c r="G28" s="136">
        <f>IF(F28="","",Feuil1!Q32)</f>
        <v>3797</v>
      </c>
      <c r="H28" s="135">
        <f>IF(A28="","",PRODUCTION!AM27-PRODUCTION!AN27)</f>
        <v>1479</v>
      </c>
      <c r="I28" s="137">
        <f>IF(A28="","",PRODUCTION!AG27-PRODUCTION!AO27)</f>
        <v>643.4375</v>
      </c>
      <c r="J28" s="137">
        <f>réglages!$B$3</f>
        <v>14280</v>
      </c>
      <c r="K28" s="137">
        <f>IF(PRODUCTION!AH27="","",+AVERAGE(PRODUCTION!$AH$5:'PRODUCTION'!AH27))</f>
        <v>17552.608695652172</v>
      </c>
      <c r="L28" s="129">
        <f>IF(PRODUCTION!AH27="","",(+PRODUCTION!AH27-N28-R28-Q28-O28-P28-T28-S28))</f>
        <v>17103.69921875</v>
      </c>
      <c r="M28" s="138">
        <f>IF(PRODUCTION!AH27="","",+AVERAGE(PRODUCTION!$AO$5:'PRODUCTION'!AO27))</f>
        <v>17105.130434782608</v>
      </c>
      <c r="N28" s="139">
        <f>IF(PRODUCTION!AH27="","",Feuil1!R32)</f>
        <v>1355</v>
      </c>
      <c r="O28" s="140">
        <f>IF(PRODUCTION!AH27="","",Feuil1!AV32)</f>
        <v>201.5</v>
      </c>
      <c r="P28" s="140">
        <f>IF(PRODUCTION!AH27="","",Feuil1!AW32)</f>
        <v>85.30078125</v>
      </c>
      <c r="Q28" s="140">
        <f>IF(PRODUCTION!AH27="","",Feuil1!AY32)</f>
        <v>114.5</v>
      </c>
      <c r="R28" s="140">
        <f>IF(PRODUCTION!AH27="","",Feuil1!AX32)</f>
        <v>0</v>
      </c>
      <c r="S28" s="140"/>
      <c r="T28" s="141"/>
      <c r="U28" s="108"/>
      <c r="V28" s="108"/>
      <c r="W28" s="108"/>
      <c r="X28" s="108"/>
      <c r="AC28" s="131">
        <f t="shared" si="1"/>
        <v>135.5</v>
      </c>
    </row>
    <row r="29" spans="1:29" s="6" customFormat="1" ht="17.25" thickBot="1">
      <c r="A29" s="94">
        <f>IF(Feuil1!A33="","",Feuil1!A33)</f>
        <v>44950</v>
      </c>
      <c r="B29" s="125">
        <f>IF(A29="","",Feuil1!L33)</f>
        <v>18460</v>
      </c>
      <c r="C29" s="135">
        <f>IF(A29="","",Feuil1!M33)</f>
        <v>11623</v>
      </c>
      <c r="D29" s="135">
        <f>IF(C29="","",Feuil1!N33)</f>
        <v>0</v>
      </c>
      <c r="E29" s="135">
        <f>IF(D29="","",Feuil1!O33)</f>
        <v>4478</v>
      </c>
      <c r="F29" s="135">
        <f>IF(E29="","",Feuil1!P33)</f>
        <v>5595</v>
      </c>
      <c r="G29" s="136">
        <f>IF(F29="","",Feuil1!Q33)</f>
        <v>3694</v>
      </c>
      <c r="H29" s="135">
        <f>IF(A29="","",PRODUCTION!AM28-PRODUCTION!AN28)</f>
        <v>1901</v>
      </c>
      <c r="I29" s="137">
        <f>IF(A29="","",PRODUCTION!AG28-PRODUCTION!AO28)</f>
        <v>600.15625</v>
      </c>
      <c r="J29" s="137">
        <f>réglages!$B$3</f>
        <v>14280</v>
      </c>
      <c r="K29" s="137">
        <f>IF(PRODUCTION!AH28="","",+AVERAGE(PRODUCTION!$AH$5:'PRODUCTION'!AH28))</f>
        <v>17590.416666666668</v>
      </c>
      <c r="L29" s="129">
        <f>IF(PRODUCTION!AH28="","",(+PRODUCTION!AH28-N29-R29-Q29-O29-P29-T29-S29))</f>
        <v>16621.1044921875</v>
      </c>
      <c r="M29" s="138">
        <f>IF(PRODUCTION!AH28="","",+AVERAGE(PRODUCTION!$AO$5:'PRODUCTION'!AO28))</f>
        <v>17142.5</v>
      </c>
      <c r="N29" s="139">
        <f>IF(PRODUCTION!AH28="","",Feuil1!R33)</f>
        <v>1504</v>
      </c>
      <c r="O29" s="140">
        <f>IF(PRODUCTION!AH28="","",Feuil1!AV33)</f>
        <v>116.8994140625</v>
      </c>
      <c r="P29" s="140">
        <f>IF(PRODUCTION!AH28="","",Feuil1!AW33)</f>
        <v>112.59765625</v>
      </c>
      <c r="Q29" s="140">
        <f>IF(PRODUCTION!AH28="","",Feuil1!AY33)</f>
        <v>105.3984375</v>
      </c>
      <c r="R29" s="140">
        <f>IF(PRODUCTION!AH28="","",Feuil1!AX33)</f>
        <v>0</v>
      </c>
      <c r="S29" s="140"/>
      <c r="T29" s="141"/>
      <c r="U29" s="108"/>
      <c r="V29" s="108"/>
      <c r="W29" s="108"/>
      <c r="X29" s="108"/>
      <c r="AC29" s="131">
        <f t="shared" si="1"/>
        <v>150.4</v>
      </c>
    </row>
    <row r="30" spans="1:29" s="6" customFormat="1" ht="17.25" thickBot="1">
      <c r="A30" s="94">
        <f>IF(Feuil1!A34="","",Feuil1!A34)</f>
        <v>44951</v>
      </c>
      <c r="B30" s="125">
        <f>IF(A30="","",Feuil1!L34)</f>
        <v>19520</v>
      </c>
      <c r="C30" s="135">
        <f>IF(A30="","",Feuil1!M34)</f>
        <v>11952</v>
      </c>
      <c r="D30" s="135">
        <f>IF(C30="","",Feuil1!N34)</f>
        <v>0</v>
      </c>
      <c r="E30" s="135">
        <f>IF(D30="","",Feuil1!O34)</f>
        <v>4558</v>
      </c>
      <c r="F30" s="135">
        <f>IF(E30="","",Feuil1!P34)</f>
        <v>5604</v>
      </c>
      <c r="G30" s="136">
        <f>IF(F30="","",Feuil1!Q34)</f>
        <v>3076</v>
      </c>
      <c r="H30" s="135">
        <f>IF(A30="","",PRODUCTION!AM29-PRODUCTION!AN29)</f>
        <v>2528</v>
      </c>
      <c r="I30" s="137">
        <f>IF(A30="","",PRODUCTION!AG29-PRODUCTION!AO29)</f>
        <v>613.84375</v>
      </c>
      <c r="J30" s="137">
        <f>réglages!$B$3</f>
        <v>14280</v>
      </c>
      <c r="K30" s="137">
        <f>IF(PRODUCTION!AH29="","",+AVERAGE(PRODUCTION!$AH$5:'PRODUCTION'!AH29))</f>
        <v>17667.599999999999</v>
      </c>
      <c r="L30" s="129">
        <f>IF(PRODUCTION!AH29="","",(+PRODUCTION!AH29-N30-R30-Q30-O30-P30-T30-S30))</f>
        <v>17933.998046875</v>
      </c>
      <c r="M30" s="138">
        <f>IF(PRODUCTION!AH29="","",+AVERAGE(PRODUCTION!$AO$5:'PRODUCTION'!AO29))</f>
        <v>17218.32</v>
      </c>
      <c r="N30" s="139">
        <f>IF(PRODUCTION!AH29="","",Feuil1!R34)</f>
        <v>1237</v>
      </c>
      <c r="O30" s="140">
        <f>IF(PRODUCTION!AH29="","",Feuil1!AV34)</f>
        <v>181</v>
      </c>
      <c r="P30" s="140">
        <f>IF(PRODUCTION!AH29="","",Feuil1!AW34)</f>
        <v>71.6015625</v>
      </c>
      <c r="Q30" s="140">
        <f>IF(PRODUCTION!AH29="","",Feuil1!AY34)</f>
        <v>96.400390625</v>
      </c>
      <c r="R30" s="140">
        <f>IF(PRODUCTION!AH29="","",Feuil1!AX34)</f>
        <v>0</v>
      </c>
      <c r="S30" s="140"/>
      <c r="T30" s="141"/>
      <c r="U30" s="108"/>
      <c r="V30" s="108"/>
      <c r="W30" s="108"/>
      <c r="X30" s="108"/>
      <c r="AC30" s="131">
        <f t="shared" si="1"/>
        <v>123.7</v>
      </c>
    </row>
    <row r="31" spans="1:29" s="6" customFormat="1" ht="17.25" thickBot="1">
      <c r="A31" s="94">
        <f>IF(Feuil1!A35="","",Feuil1!A35)</f>
        <v>44952</v>
      </c>
      <c r="B31" s="125">
        <f>IF(A31="","",Feuil1!L35)</f>
        <v>17820</v>
      </c>
      <c r="C31" s="135">
        <f>IF(A31="","",Feuil1!M35)</f>
        <v>11125</v>
      </c>
      <c r="D31" s="135">
        <f>IF(C31="","",Feuil1!N35)</f>
        <v>0</v>
      </c>
      <c r="E31" s="135">
        <f>IF(D31="","",Feuil1!O35)</f>
        <v>4437</v>
      </c>
      <c r="F31" s="135">
        <f>IF(E31="","",Feuil1!P35)</f>
        <v>5754</v>
      </c>
      <c r="G31" s="136">
        <f>IF(F31="","",Feuil1!Q35)</f>
        <v>3941</v>
      </c>
      <c r="H31" s="135">
        <f>IF(A31="","",PRODUCTION!AM30-PRODUCTION!AN30)</f>
        <v>1813</v>
      </c>
      <c r="I31" s="137">
        <f>IF(A31="","",PRODUCTION!AG30-PRODUCTION!AO30)</f>
        <v>584.90625</v>
      </c>
      <c r="J31" s="137">
        <f>réglages!$B$3</f>
        <v>14280</v>
      </c>
      <c r="K31" s="137">
        <f>IF(PRODUCTION!AH30="","",+AVERAGE(PRODUCTION!$AH$5:'PRODUCTION'!AH30))</f>
        <v>17673.461538461539</v>
      </c>
      <c r="L31" s="129">
        <f>IF(PRODUCTION!AH30="","",(+PRODUCTION!AH30-N31-R31-Q31-O31-P31-T31-S31))</f>
        <v>16683.9990234375</v>
      </c>
      <c r="M31" s="138">
        <f>IF(PRODUCTION!AH30="","",+AVERAGE(PRODUCTION!$AO$5:'PRODUCTION'!AO30))</f>
        <v>17224.346153846152</v>
      </c>
      <c r="N31" s="139">
        <f>IF(PRODUCTION!AH30="","",Feuil1!R35)</f>
        <v>809</v>
      </c>
      <c r="O31" s="140">
        <f>IF(PRODUCTION!AH30="","",Feuil1!AV35)</f>
        <v>116.4013671875</v>
      </c>
      <c r="P31" s="140">
        <f>IF(PRODUCTION!AH30="","",Feuil1!AW35)</f>
        <v>77.19921875</v>
      </c>
      <c r="Q31" s="140">
        <f>IF(PRODUCTION!AH30="","",Feuil1!AY35)</f>
        <v>133.400390625</v>
      </c>
      <c r="R31" s="140">
        <f>IF(PRODUCTION!AH30="","",Feuil1!AX35)</f>
        <v>0</v>
      </c>
      <c r="S31" s="140"/>
      <c r="T31" s="141"/>
      <c r="U31" s="108"/>
      <c r="V31" s="108"/>
      <c r="W31" s="108"/>
      <c r="X31" s="108"/>
      <c r="AC31" s="131">
        <f t="shared" si="1"/>
        <v>80.900000000000006</v>
      </c>
    </row>
    <row r="32" spans="1:29" s="6" customFormat="1" ht="17.25" thickBot="1">
      <c r="A32" s="94">
        <f>IF(Feuil1!A36="","",Feuil1!A36)</f>
        <v>44953</v>
      </c>
      <c r="B32" s="125">
        <f>IF(A32="","",Feuil1!L36)</f>
        <v>15830</v>
      </c>
      <c r="C32" s="135">
        <f>IF(A32="","",Feuil1!M36)</f>
        <v>9021</v>
      </c>
      <c r="D32" s="135">
        <f>IF(C32="","",Feuil1!N36)</f>
        <v>0</v>
      </c>
      <c r="E32" s="135">
        <f>IF(D32="","",Feuil1!O36)</f>
        <v>4393</v>
      </c>
      <c r="F32" s="135">
        <f>IF(E32="","",Feuil1!P36)</f>
        <v>5829</v>
      </c>
      <c r="G32" s="136">
        <f>IF(F32="","",Feuil1!Q36)</f>
        <v>3761</v>
      </c>
      <c r="H32" s="135">
        <f>IF(A32="","",PRODUCTION!AM31-PRODUCTION!AN31)</f>
        <v>2068</v>
      </c>
      <c r="I32" s="137">
        <f>IF(A32="","",PRODUCTION!AG31-PRODUCTION!AO31)</f>
        <v>476.8125</v>
      </c>
      <c r="J32" s="137">
        <f>réglages!$B$3</f>
        <v>14280</v>
      </c>
      <c r="K32" s="137">
        <f>IF(PRODUCTION!AH31="","",+AVERAGE(PRODUCTION!$AH$5:'PRODUCTION'!AH31))</f>
        <v>17605.185185185186</v>
      </c>
      <c r="L32" s="129">
        <f>IF(PRODUCTION!AH31="","",(+PRODUCTION!AH31-N32-R32-Q32-O32-P32-T32-S32))</f>
        <v>14129.400390625</v>
      </c>
      <c r="M32" s="138">
        <f>IF(PRODUCTION!AH31="","",+AVERAGE(PRODUCTION!$AO$5:'PRODUCTION'!AO31))</f>
        <v>17159.814814814814</v>
      </c>
      <c r="N32" s="139">
        <f>IF(PRODUCTION!AH31="","",Feuil1!R36)</f>
        <v>1445</v>
      </c>
      <c r="O32" s="140">
        <f>IF(PRODUCTION!AH31="","",Feuil1!AV36)</f>
        <v>63.798828125</v>
      </c>
      <c r="P32" s="140">
        <f>IF(PRODUCTION!AH31="","",Feuil1!AW36)</f>
        <v>80.30078125</v>
      </c>
      <c r="Q32" s="140">
        <f>IF(PRODUCTION!AH31="","",Feuil1!AY36)</f>
        <v>111.5</v>
      </c>
      <c r="R32" s="140">
        <f>IF(PRODUCTION!AH31="","",Feuil1!AX36)</f>
        <v>0</v>
      </c>
      <c r="S32" s="140"/>
      <c r="T32" s="141"/>
      <c r="U32" s="108"/>
      <c r="V32" s="108"/>
      <c r="W32" s="108"/>
      <c r="X32" s="108"/>
      <c r="AC32" s="131">
        <f t="shared" si="1"/>
        <v>144.5</v>
      </c>
    </row>
    <row r="33" spans="1:29" s="6" customFormat="1" ht="17.25" thickBot="1">
      <c r="A33" s="94">
        <f>IF(Feuil1!A37="","",Feuil1!A37)</f>
        <v>44954</v>
      </c>
      <c r="B33" s="125">
        <f>IF(A33="","",Feuil1!L37)</f>
        <v>15400</v>
      </c>
      <c r="C33" s="135">
        <f>IF(A33="","",Feuil1!M37)</f>
        <v>8443</v>
      </c>
      <c r="D33" s="135">
        <f>IF(C33="","",Feuil1!N37)</f>
        <v>0</v>
      </c>
      <c r="E33" s="135">
        <f>IF(D33="","",Feuil1!O37)</f>
        <v>4402</v>
      </c>
      <c r="F33" s="135">
        <f>IF(E33="","",Feuil1!P37)</f>
        <v>5838</v>
      </c>
      <c r="G33" s="136">
        <f>IF(F33="","",Feuil1!Q37)</f>
        <v>3611</v>
      </c>
      <c r="H33" s="135">
        <f>IF(A33="","",PRODUCTION!AM32-PRODUCTION!AN32)</f>
        <v>2227</v>
      </c>
      <c r="I33" s="137">
        <f>IF(A33="","",PRODUCTION!AG32-PRODUCTION!AO32)</f>
        <v>451.84375</v>
      </c>
      <c r="J33" s="137">
        <f>réglages!$B$3</f>
        <v>14280</v>
      </c>
      <c r="K33" s="137">
        <f>IF(PRODUCTION!AH32="","",+AVERAGE(PRODUCTION!$AH$5:'PRODUCTION'!AH32))</f>
        <v>17526.428571428572</v>
      </c>
      <c r="L33" s="129">
        <f>IF(PRODUCTION!AH32="","",(+PRODUCTION!AH32-N33-R33-Q33-O33-P33-T33-S33))</f>
        <v>14323.8984375</v>
      </c>
      <c r="M33" s="138">
        <f>IF(PRODUCTION!AH32="","",+AVERAGE(PRODUCTION!$AO$5:'PRODUCTION'!AO32))</f>
        <v>17085.25</v>
      </c>
      <c r="N33" s="139">
        <f>IF(PRODUCTION!AH32="","",Feuil1!R37)</f>
        <v>867</v>
      </c>
      <c r="O33" s="140">
        <f>IF(PRODUCTION!AH32="","",Feuil1!AV37)</f>
        <v>40.80078125</v>
      </c>
      <c r="P33" s="140">
        <f>IF(PRODUCTION!AH32="","",Feuil1!AW37)</f>
        <v>80.30078125</v>
      </c>
      <c r="Q33" s="140">
        <f>IF(PRODUCTION!AH32="","",Feuil1!AY37)</f>
        <v>88</v>
      </c>
      <c r="R33" s="140">
        <f>IF(PRODUCTION!AH32="","",Feuil1!AX37)</f>
        <v>0</v>
      </c>
      <c r="S33" s="140"/>
      <c r="T33" s="141"/>
      <c r="U33" s="108"/>
      <c r="V33" s="108"/>
      <c r="W33" s="108"/>
      <c r="X33" s="108"/>
      <c r="AC33" s="131">
        <f t="shared" si="1"/>
        <v>86.7</v>
      </c>
    </row>
    <row r="34" spans="1:29" s="6" customFormat="1" ht="17.25" thickBot="1">
      <c r="A34" s="94">
        <f>IF(Feuil1!A38="","",Feuil1!A38)</f>
        <v>44955</v>
      </c>
      <c r="B34" s="125">
        <f>IF(A34="","",Feuil1!L38)</f>
        <v>15240</v>
      </c>
      <c r="C34" s="135">
        <f>IF(A34="","",Feuil1!M38)</f>
        <v>8319</v>
      </c>
      <c r="D34" s="135">
        <f>IF(C34="","",Feuil1!N38)</f>
        <v>0</v>
      </c>
      <c r="E34" s="135">
        <f>IF(D34="","",Feuil1!O38)</f>
        <v>4546</v>
      </c>
      <c r="F34" s="135">
        <f>IF(E34="","",Feuil1!P38)</f>
        <v>5721</v>
      </c>
      <c r="G34" s="136">
        <f>IF(F34="","",Feuil1!Q38)</f>
        <v>3661</v>
      </c>
      <c r="H34" s="135">
        <f>IF(A34="","",PRODUCTION!AM33-PRODUCTION!AN33)</f>
        <v>2060</v>
      </c>
      <c r="I34" s="137">
        <f>IF(A34="","",PRODUCTION!AG33-PRODUCTION!AO33)</f>
        <v>429.75</v>
      </c>
      <c r="J34" s="137">
        <f>réglages!$B$3</f>
        <v>14280</v>
      </c>
      <c r="K34" s="137">
        <f>IF(PRODUCTION!AH33="","",+AVERAGE(PRODUCTION!$AH$5:'PRODUCTION'!AH33))</f>
        <v>17447.586206896551</v>
      </c>
      <c r="L34" s="129">
        <f>IF(PRODUCTION!AH33="","",(+PRODUCTION!AH33-N34-R34-Q34-O34-P34-T34-S34))</f>
        <v>14689.703125</v>
      </c>
      <c r="M34" s="138">
        <f>IF(PRODUCTION!AH33="","",+AVERAGE(PRODUCTION!$AO$5:'PRODUCTION'!AO33))</f>
        <v>17010.758620689656</v>
      </c>
      <c r="N34" s="139">
        <f>IF(PRODUCTION!AH33="","",Feuil1!R38)</f>
        <v>339</v>
      </c>
      <c r="O34" s="140">
        <f>IF(PRODUCTION!AH33="","",Feuil1!AV38)</f>
        <v>47.298828125</v>
      </c>
      <c r="P34" s="140">
        <f>IF(PRODUCTION!AH33="","",Feuil1!AW38)</f>
        <v>70.09765625</v>
      </c>
      <c r="Q34" s="140">
        <f>IF(PRODUCTION!AH33="","",Feuil1!AY38)</f>
        <v>93.900390625</v>
      </c>
      <c r="R34" s="140">
        <f>IF(PRODUCTION!AH33="","",Feuil1!AX38)</f>
        <v>0</v>
      </c>
      <c r="S34" s="140"/>
      <c r="T34" s="141"/>
      <c r="U34" s="108"/>
      <c r="V34" s="108"/>
      <c r="W34" s="108"/>
      <c r="X34" s="108"/>
      <c r="AC34" s="131">
        <f t="shared" si="1"/>
        <v>33.9</v>
      </c>
    </row>
    <row r="35" spans="1:29" s="6" customFormat="1" ht="17.25" thickBot="1">
      <c r="A35" s="94">
        <f>IF(Feuil1!A39="","",Feuil1!A39)</f>
        <v>44956</v>
      </c>
      <c r="B35" s="125">
        <f>IF(A35="","",Feuil1!L39)</f>
        <v>16320</v>
      </c>
      <c r="C35" s="135">
        <f>IF(A35="","",Feuil1!M39)</f>
        <v>9003</v>
      </c>
      <c r="D35" s="135">
        <f>IF(C35="","",Feuil1!N39)</f>
        <v>0</v>
      </c>
      <c r="E35" s="135">
        <f>IF(D35="","",Feuil1!O39)</f>
        <v>4707</v>
      </c>
      <c r="F35" s="135">
        <f>IF(E35="","",Feuil1!P39)</f>
        <v>5982</v>
      </c>
      <c r="G35" s="136">
        <f>IF(F35="","",Feuil1!Q39)</f>
        <v>3719</v>
      </c>
      <c r="H35" s="135">
        <f>IF(A35="","",PRODUCTION!AM34-PRODUCTION!AN34)</f>
        <v>2263</v>
      </c>
      <c r="I35" s="137">
        <f>IF(A35="","",PRODUCTION!AG34-PRODUCTION!AO34)</f>
        <v>471.5</v>
      </c>
      <c r="J35" s="137">
        <f>réglages!$B$3</f>
        <v>14280</v>
      </c>
      <c r="K35" s="137">
        <f>IF(PRODUCTION!AH34="","",+AVERAGE(PRODUCTION!$AH$5:'PRODUCTION'!AH34))</f>
        <v>17410</v>
      </c>
      <c r="L35" s="129">
        <f>IF(PRODUCTION!AH34="","",(+PRODUCTION!AH34-N35-R35-Q35-O35-P35-T35-S35))</f>
        <v>14533.298828125</v>
      </c>
      <c r="M35" s="138">
        <f>IF(PRODUCTION!AH34="","",+AVERAGE(PRODUCTION!$AO$5:'PRODUCTION'!AO34))</f>
        <v>16976.166666666668</v>
      </c>
      <c r="N35" s="139">
        <f>IF(PRODUCTION!AH34="","",Feuil1!R39)</f>
        <v>1387</v>
      </c>
      <c r="O35" s="140">
        <f>IF(PRODUCTION!AH34="","",Feuil1!AV39)</f>
        <v>149.6015625</v>
      </c>
      <c r="P35" s="140">
        <f>IF(PRODUCTION!AH34="","",Feuil1!AW39)</f>
        <v>123</v>
      </c>
      <c r="Q35" s="140">
        <f>IF(PRODUCTION!AH34="","",Feuil1!AY39)</f>
        <v>127.099609375</v>
      </c>
      <c r="R35" s="140">
        <f>IF(PRODUCTION!AH34="","",Feuil1!AX39)</f>
        <v>0</v>
      </c>
      <c r="S35" s="140"/>
      <c r="T35" s="141"/>
      <c r="U35" s="108"/>
      <c r="V35" s="108"/>
      <c r="W35" s="108"/>
      <c r="X35" s="108"/>
      <c r="AC35" s="131">
        <f t="shared" si="1"/>
        <v>138.69999999999999</v>
      </c>
    </row>
    <row r="36" spans="1:29" s="6" customFormat="1" ht="17.25" thickBot="1">
      <c r="A36" s="94">
        <f>IF(Feuil1!A40="","",Feuil1!A40)</f>
        <v>44957</v>
      </c>
      <c r="B36" s="125">
        <f>IF(A36="","",Feuil1!L40)</f>
        <v>16490</v>
      </c>
      <c r="C36" s="135">
        <f>IF(A36="","",Feuil1!M40)</f>
        <v>9188</v>
      </c>
      <c r="D36" s="135">
        <f>IF(C36="","",Feuil1!N40)</f>
        <v>0</v>
      </c>
      <c r="E36" s="135">
        <f>IF(D36="","",Feuil1!O40)</f>
        <v>4651</v>
      </c>
      <c r="F36" s="135">
        <f>IF(E36="","",Feuil1!P40)</f>
        <v>6112</v>
      </c>
      <c r="G36" s="136">
        <f>IF(F36="","",Feuil1!Q40)</f>
        <v>3807</v>
      </c>
      <c r="H36" s="135">
        <f>IF(A36="","",PRODUCTION!AM35-PRODUCTION!AN35)</f>
        <v>2305</v>
      </c>
      <c r="I36" s="137">
        <f>IF(A36="","",PRODUCTION!AG35-PRODUCTION!AO35)</f>
        <v>471</v>
      </c>
      <c r="J36" s="137">
        <f>réglages!$B$3</f>
        <v>14280</v>
      </c>
      <c r="K36" s="137">
        <f>IF(PRODUCTION!AH35="","",+AVERAGE(PRODUCTION!$AH$5:'PRODUCTION'!AH35))</f>
        <v>17380.322580645163</v>
      </c>
      <c r="L36" s="129">
        <f>IF(PRODUCTION!AH35="","",(+PRODUCTION!AH35-N36-R36-Q36-O36-P36-T36-S36))</f>
        <v>14723.30078125</v>
      </c>
      <c r="M36" s="138">
        <f>IF(PRODUCTION!AH35="","",+AVERAGE(PRODUCTION!$AO$5:'PRODUCTION'!AO35))</f>
        <v>16949.322580645163</v>
      </c>
      <c r="N36" s="139">
        <f>IF(PRODUCTION!AH35="","",Feuil1!R40)</f>
        <v>1348</v>
      </c>
      <c r="O36" s="140">
        <f>IF(PRODUCTION!AH35="","",Feuil1!AV40)</f>
        <v>167.19921875</v>
      </c>
      <c r="P36" s="140">
        <f>IF(PRODUCTION!AH35="","",Feuil1!AW40)</f>
        <v>155.69921875</v>
      </c>
      <c r="Q36" s="140">
        <f>IF(PRODUCTION!AH35="","",Feuil1!AY40)</f>
        <v>95.80078125</v>
      </c>
      <c r="R36" s="140">
        <f>IF(PRODUCTION!AH35="","",Feuil1!AX40)</f>
        <v>0</v>
      </c>
      <c r="S36" s="140"/>
      <c r="T36" s="141"/>
      <c r="U36" s="108"/>
      <c r="V36" s="108"/>
      <c r="W36" s="108"/>
      <c r="X36" s="108"/>
      <c r="AC36" s="131">
        <f t="shared" si="1"/>
        <v>134.80000000000001</v>
      </c>
    </row>
    <row r="37" spans="1:29" s="6" customFormat="1" ht="17.25" thickBot="1">
      <c r="A37" s="94">
        <f>IF(Feuil1!A41="","",Feuil1!A41)</f>
        <v>44958</v>
      </c>
      <c r="B37" s="125">
        <f>IF(A37="","",Feuil1!L41)</f>
        <v>15760</v>
      </c>
      <c r="C37" s="135">
        <f>IF(A37="","",Feuil1!M41)</f>
        <v>9308</v>
      </c>
      <c r="D37" s="135">
        <f>IF(C37="","",Feuil1!N41)</f>
        <v>0</v>
      </c>
      <c r="E37" s="135">
        <f>IF(D37="","",Feuil1!O41)</f>
        <v>4397</v>
      </c>
      <c r="F37" s="135">
        <f>IF(E37="","",Feuil1!P41)</f>
        <v>5554</v>
      </c>
      <c r="G37" s="136">
        <f>IF(F37="","",Feuil1!Q41)</f>
        <v>3866</v>
      </c>
      <c r="H37" s="135">
        <f>IF(A37="","",PRODUCTION!AM36-PRODUCTION!AN36)</f>
        <v>1688</v>
      </c>
      <c r="I37" s="137">
        <f>IF(A37="","",PRODUCTION!AG36-PRODUCTION!AO36)</f>
        <v>490.5625</v>
      </c>
      <c r="J37" s="137">
        <f>réglages!$B$3</f>
        <v>14280</v>
      </c>
      <c r="K37" s="137">
        <f>IF(PRODUCTION!AH36="","",+AVERAGE(PRODUCTION!$AH$5:'PRODUCTION'!AH36))</f>
        <v>17329.6875</v>
      </c>
      <c r="L37" s="129">
        <f>IF(PRODUCTION!AH36="","",(+PRODUCTION!AH36-N37-R37-Q37-O37-P37-T37-S37))</f>
        <v>14263.80078125</v>
      </c>
      <c r="M37" s="138">
        <f>IF(PRODUCTION!AH36="","",+AVERAGE(PRODUCTION!$AO$5:'PRODUCTION'!AO36))</f>
        <v>16900.6875</v>
      </c>
      <c r="N37" s="139">
        <f>IF(PRODUCTION!AH36="","",Feuil1!R41)</f>
        <v>1195</v>
      </c>
      <c r="O37" s="140">
        <f>IF(PRODUCTION!AH36="","",Feuil1!AV41)</f>
        <v>99.69921875</v>
      </c>
      <c r="P37" s="140">
        <f>IF(PRODUCTION!AH36="","",Feuil1!AW41)</f>
        <v>100.6015625</v>
      </c>
      <c r="Q37" s="140">
        <f>IF(PRODUCTION!AH36="","",Feuil1!AY41)</f>
        <v>100.8984375</v>
      </c>
      <c r="R37" s="140">
        <f>IF(PRODUCTION!AH36="","",Feuil1!AX41)</f>
        <v>0</v>
      </c>
      <c r="S37" s="140"/>
      <c r="T37" s="141"/>
      <c r="U37" s="108"/>
      <c r="V37" s="108"/>
      <c r="W37" s="108"/>
      <c r="X37" s="108"/>
      <c r="AC37" s="131">
        <f t="shared" si="1"/>
        <v>119.5</v>
      </c>
    </row>
    <row r="38" spans="1:29" s="6" customFormat="1" ht="17.25" thickBot="1">
      <c r="A38" s="94">
        <f>IF(Feuil1!A42="","",Feuil1!A42)</f>
        <v>44959</v>
      </c>
      <c r="B38" s="125">
        <f>IF(A38="","",Feuil1!L42)</f>
        <v>15620</v>
      </c>
      <c r="C38" s="135">
        <f>IF(A38="","",Feuil1!M42)</f>
        <v>8667</v>
      </c>
      <c r="D38" s="135">
        <f>IF(C38="","",Feuil1!N42)</f>
        <v>0</v>
      </c>
      <c r="E38" s="135">
        <f>IF(D38="","",Feuil1!O42)</f>
        <v>4221</v>
      </c>
      <c r="F38" s="135">
        <f>IF(E38="","",Feuil1!P42)</f>
        <v>6097</v>
      </c>
      <c r="G38" s="136">
        <f>IF(F38="","",Feuil1!Q42)</f>
        <v>3690</v>
      </c>
      <c r="H38" s="135">
        <f>IF(A38="","",PRODUCTION!AM37-PRODUCTION!AN37)</f>
        <v>2407</v>
      </c>
      <c r="I38" s="137">
        <f>IF(A38="","",PRODUCTION!AG37-PRODUCTION!AO37)</f>
        <v>453.875</v>
      </c>
      <c r="J38" s="137">
        <f>réglages!$B$3</f>
        <v>14280</v>
      </c>
      <c r="K38" s="137">
        <f>IF(PRODUCTION!AH37="","",+AVERAGE(PRODUCTION!$AH$5:'PRODUCTION'!AH37))</f>
        <v>17277.878787878788</v>
      </c>
      <c r="L38" s="129">
        <f>IF(PRODUCTION!AH37="","",(+PRODUCTION!AH37-N38-R38-Q38-O38-P38-T38-S38))</f>
        <v>14151.498046875</v>
      </c>
      <c r="M38" s="138">
        <f>IF(PRODUCTION!AH37="","",+AVERAGE(PRODUCTION!$AO$5:'PRODUCTION'!AO37))</f>
        <v>16852.030303030304</v>
      </c>
      <c r="N38" s="139">
        <f>IF(PRODUCTION!AH37="","",Feuil1!R42)</f>
        <v>1181</v>
      </c>
      <c r="O38" s="140">
        <f>IF(PRODUCTION!AH37="","",Feuil1!AV42)</f>
        <v>107.201171875</v>
      </c>
      <c r="P38" s="140">
        <f>IF(PRODUCTION!AH37="","",Feuil1!AW42)</f>
        <v>95.69921875</v>
      </c>
      <c r="Q38" s="140">
        <f>IF(PRODUCTION!AH37="","",Feuil1!AY42)</f>
        <v>84.6015625</v>
      </c>
      <c r="R38" s="140">
        <f>IF(PRODUCTION!AH37="","",Feuil1!AX42)</f>
        <v>0</v>
      </c>
      <c r="S38" s="140"/>
      <c r="T38" s="141"/>
      <c r="U38" s="108"/>
      <c r="V38" s="108"/>
      <c r="W38" s="108"/>
      <c r="X38" s="108"/>
      <c r="AC38" s="131">
        <f t="shared" si="1"/>
        <v>118.1</v>
      </c>
    </row>
    <row r="39" spans="1:29" s="6" customFormat="1" ht="17.25" thickBot="1">
      <c r="A39" s="94">
        <f>IF(Feuil1!A43="","",Feuil1!A43)</f>
        <v>44960</v>
      </c>
      <c r="B39" s="125">
        <f>IF(A39="","",Feuil1!L43)</f>
        <v>15110</v>
      </c>
      <c r="C39" s="135">
        <f>IF(A39="","",Feuil1!M43)</f>
        <v>8678</v>
      </c>
      <c r="D39" s="135">
        <f>IF(C39="","",Feuil1!N43)</f>
        <v>0</v>
      </c>
      <c r="E39" s="135">
        <f>IF(D39="","",Feuil1!O43)</f>
        <v>4142</v>
      </c>
      <c r="F39" s="135">
        <f>IF(E39="","",Feuil1!P43)</f>
        <v>5576</v>
      </c>
      <c r="G39" s="136">
        <f>IF(F39="","",Feuil1!Q43)</f>
        <v>3625</v>
      </c>
      <c r="H39" s="135">
        <f>IF(A39="","",PRODUCTION!AM38-PRODUCTION!AN38)</f>
        <v>1951</v>
      </c>
      <c r="I39" s="137">
        <f>IF(A39="","",PRODUCTION!AG38-PRODUCTION!AO38)</f>
        <v>464.75</v>
      </c>
      <c r="J39" s="137">
        <f>réglages!$B$3</f>
        <v>14280</v>
      </c>
      <c r="K39" s="137">
        <f>IF(PRODUCTION!AH38="","",+AVERAGE(PRODUCTION!$AH$5:'PRODUCTION'!AH38))</f>
        <v>17214.117647058825</v>
      </c>
      <c r="L39" s="129">
        <f>IF(PRODUCTION!AH38="","",(+PRODUCTION!AH38-N39-R39-Q39-O39-P39-T39-S39))</f>
        <v>13437.599609375</v>
      </c>
      <c r="M39" s="138">
        <f>IF(PRODUCTION!AH38="","",+AVERAGE(PRODUCTION!$AO$5:'PRODUCTION'!AO38))</f>
        <v>16790.823529411766</v>
      </c>
      <c r="N39" s="139">
        <f>IF(PRODUCTION!AH38="","",Feuil1!R43)</f>
        <v>1433</v>
      </c>
      <c r="O39" s="140">
        <f>IF(PRODUCTION!AH38="","",Feuil1!AV43)</f>
        <v>104.099609375</v>
      </c>
      <c r="P39" s="140">
        <f>IF(PRODUCTION!AH38="","",Feuil1!AW43)</f>
        <v>60.40234375</v>
      </c>
      <c r="Q39" s="140">
        <f>IF(PRODUCTION!AH38="","",Feuil1!AY43)</f>
        <v>74.8984375</v>
      </c>
      <c r="R39" s="140">
        <f>IF(PRODUCTION!AH38="","",Feuil1!AX43)</f>
        <v>0</v>
      </c>
      <c r="S39" s="140"/>
      <c r="T39" s="141"/>
      <c r="U39" s="108"/>
      <c r="V39" s="108"/>
      <c r="W39" s="108"/>
      <c r="X39" s="108"/>
      <c r="AC39" s="131">
        <f t="shared" si="1"/>
        <v>143.30000000000001</v>
      </c>
    </row>
    <row r="40" spans="1:29" s="6" customFormat="1" ht="17.25" thickBot="1">
      <c r="A40" s="94">
        <f>IF(Feuil1!A44="","",Feuil1!A44)</f>
        <v>44961</v>
      </c>
      <c r="B40" s="125">
        <f>IF(A40="","",Feuil1!L44)</f>
        <v>14620</v>
      </c>
      <c r="C40" s="135">
        <f>IF(A40="","",Feuil1!M44)</f>
        <v>7939</v>
      </c>
      <c r="D40" s="135">
        <f>IF(C40="","",Feuil1!N44)</f>
        <v>0</v>
      </c>
      <c r="E40" s="135">
        <f>IF(D40="","",Feuil1!O44)</f>
        <v>4346</v>
      </c>
      <c r="F40" s="135">
        <f>IF(E40="","",Feuil1!P44)</f>
        <v>5715</v>
      </c>
      <c r="G40" s="136">
        <f>IF(F40="","",Feuil1!Q44)</f>
        <v>3678</v>
      </c>
      <c r="H40" s="135">
        <f>IF(A40="","",PRODUCTION!AM39-PRODUCTION!AN39)</f>
        <v>2037</v>
      </c>
      <c r="I40" s="137">
        <f>IF(A40="","",PRODUCTION!AG39-PRODUCTION!AO39)</f>
        <v>420</v>
      </c>
      <c r="J40" s="137">
        <f>réglages!$B$3</f>
        <v>14280</v>
      </c>
      <c r="K40" s="137">
        <f>IF(PRODUCTION!AH39="","",+AVERAGE(PRODUCTION!$AH$5:'PRODUCTION'!AH39))</f>
        <v>17140</v>
      </c>
      <c r="L40" s="129">
        <f>IF(PRODUCTION!AH39="","",(+PRODUCTION!AH39-N40-R40-Q40-O40-P40-T40-S40))</f>
        <v>14079.501953125</v>
      </c>
      <c r="M40" s="138">
        <f>IF(PRODUCTION!AH39="","",+AVERAGE(PRODUCTION!$AO$5:'PRODUCTION'!AO39))</f>
        <v>16720.285714285714</v>
      </c>
      <c r="N40" s="139">
        <f>IF(PRODUCTION!AH39="","",Feuil1!R44)</f>
        <v>352</v>
      </c>
      <c r="O40" s="140">
        <f>IF(PRODUCTION!AH39="","",Feuil1!AV44)</f>
        <v>60</v>
      </c>
      <c r="P40" s="140">
        <f>IF(PRODUCTION!AH39="","",Feuil1!AW44)</f>
        <v>48.296875</v>
      </c>
      <c r="Q40" s="140">
        <f>IF(PRODUCTION!AH39="","",Feuil1!AY44)</f>
        <v>80.201171875</v>
      </c>
      <c r="R40" s="140">
        <f>IF(PRODUCTION!AH39="","",Feuil1!AX44)</f>
        <v>0</v>
      </c>
      <c r="S40" s="140"/>
      <c r="T40" s="141"/>
      <c r="U40" s="108"/>
      <c r="V40" s="108"/>
      <c r="W40" s="108"/>
      <c r="X40" s="108"/>
      <c r="AC40" s="131">
        <f t="shared" si="1"/>
        <v>35.200000000000003</v>
      </c>
    </row>
    <row r="41" spans="1:29" s="6" customFormat="1" ht="17.25" thickBot="1">
      <c r="A41" s="94">
        <f>IF(Feuil1!A45="","",Feuil1!A45)</f>
        <v>44962</v>
      </c>
      <c r="B41" s="125">
        <f>IF(A41="","",Feuil1!L45)</f>
        <v>14170</v>
      </c>
      <c r="C41" s="135">
        <f>IF(A41="","",Feuil1!M45)</f>
        <v>7907</v>
      </c>
      <c r="D41" s="135">
        <f>IF(C41="","",Feuil1!N45)</f>
        <v>0</v>
      </c>
      <c r="E41" s="135">
        <f>IF(D41="","",Feuil1!O45)</f>
        <v>4290</v>
      </c>
      <c r="F41" s="135">
        <f>IF(E41="","",Feuil1!P45)</f>
        <v>5299</v>
      </c>
      <c r="G41" s="136">
        <f>IF(F41="","",Feuil1!Q45)</f>
        <v>3631</v>
      </c>
      <c r="H41" s="135">
        <f>IF(A41="","",PRODUCTION!AM40-PRODUCTION!AN40)</f>
        <v>1668</v>
      </c>
      <c r="I41" s="137">
        <f>IF(A41="","",PRODUCTION!AG40-PRODUCTION!AO40)</f>
        <v>418.25</v>
      </c>
      <c r="J41" s="137">
        <f>réglages!$B$3</f>
        <v>14280</v>
      </c>
      <c r="K41" s="137">
        <f>IF(PRODUCTION!AH40="","",+AVERAGE(PRODUCTION!$AH$5:'PRODUCTION'!AH40))</f>
        <v>17057.5</v>
      </c>
      <c r="L41" s="129">
        <f>IF(PRODUCTION!AH40="","",(+PRODUCTION!AH40-N41-R41-Q41-O41-P41-T41-S41))</f>
        <v>13668.896484375</v>
      </c>
      <c r="M41" s="138">
        <f>IF(PRODUCTION!AH40="","",+AVERAGE(PRODUCTION!$AO$5:'PRODUCTION'!AO40))</f>
        <v>16640.972222222223</v>
      </c>
      <c r="N41" s="139">
        <f>IF(PRODUCTION!AH40="","",Feuil1!R45)</f>
        <v>304</v>
      </c>
      <c r="O41" s="140">
        <f>IF(PRODUCTION!AH40="","",Feuil1!AV45)</f>
        <v>79.30078125</v>
      </c>
      <c r="P41" s="140">
        <f>IF(PRODUCTION!AH40="","",Feuil1!AW45)</f>
        <v>28.90234375</v>
      </c>
      <c r="Q41" s="140">
        <f>IF(PRODUCTION!AH40="","",Feuil1!AY45)</f>
        <v>88.900390625</v>
      </c>
      <c r="R41" s="140">
        <f>IF(PRODUCTION!AH40="","",Feuil1!AX45)</f>
        <v>0</v>
      </c>
      <c r="S41" s="140"/>
      <c r="T41" s="141"/>
      <c r="U41" s="108"/>
      <c r="V41" s="108"/>
      <c r="W41" s="108"/>
      <c r="X41" s="108"/>
      <c r="AC41" s="131">
        <f t="shared" si="1"/>
        <v>30.4</v>
      </c>
    </row>
    <row r="42" spans="1:29" s="6" customFormat="1" ht="17.25" thickBot="1">
      <c r="A42" s="94">
        <f>IF(Feuil1!A46="","",Feuil1!A46)</f>
        <v>44963</v>
      </c>
      <c r="B42" s="125">
        <f>IF(A42="","",Feuil1!L46)</f>
        <v>15440</v>
      </c>
      <c r="C42" s="135">
        <f>IF(A42="","",Feuil1!M46)</f>
        <v>8641</v>
      </c>
      <c r="D42" s="135">
        <f>IF(C42="","",Feuil1!N46)</f>
        <v>0</v>
      </c>
      <c r="E42" s="135">
        <f>IF(D42="","",Feuil1!O46)</f>
        <v>4311</v>
      </c>
      <c r="F42" s="135">
        <f>IF(E42="","",Feuil1!P46)</f>
        <v>5841</v>
      </c>
      <c r="G42" s="136">
        <f>IF(F42="","",Feuil1!Q46)</f>
        <v>3685</v>
      </c>
      <c r="H42" s="135">
        <f>IF(A42="","",PRODUCTION!AM41-PRODUCTION!AN41)</f>
        <v>2156</v>
      </c>
      <c r="I42" s="137">
        <f>IF(A42="","",PRODUCTION!AG41-PRODUCTION!AO41)</f>
        <v>462.375</v>
      </c>
      <c r="J42" s="137">
        <f>réglages!$B$3</f>
        <v>14280</v>
      </c>
      <c r="K42" s="137">
        <f>IF(PRODUCTION!AH41="","",+AVERAGE(PRODUCTION!$AH$5:'PRODUCTION'!AH41))</f>
        <v>17013.783783783783</v>
      </c>
      <c r="L42" s="129">
        <f>IF(PRODUCTION!AH41="","",(+PRODUCTION!AH41-N42-R42-Q42-O42-P42-T42-S42))</f>
        <v>13877.90234375</v>
      </c>
      <c r="M42" s="138">
        <f>IF(PRODUCTION!AH41="","",+AVERAGE(PRODUCTION!$AO$5:'PRODUCTION'!AO41))</f>
        <v>16599.54054054054</v>
      </c>
      <c r="N42" s="139">
        <f>IF(PRODUCTION!AH41="","",Feuil1!R46)</f>
        <v>1286</v>
      </c>
      <c r="O42" s="140">
        <f>IF(PRODUCTION!AH41="","",Feuil1!AV46)</f>
        <v>119.3984375</v>
      </c>
      <c r="P42" s="140">
        <f>IF(PRODUCTION!AH41="","",Feuil1!AW46)</f>
        <v>60.30078125</v>
      </c>
      <c r="Q42" s="140">
        <f>IF(PRODUCTION!AH41="","",Feuil1!AY46)</f>
        <v>96.3984375</v>
      </c>
      <c r="R42" s="140">
        <f>IF(PRODUCTION!AH41="","",Feuil1!AX46)</f>
        <v>0</v>
      </c>
      <c r="S42" s="140"/>
      <c r="T42" s="141"/>
      <c r="U42" s="108"/>
      <c r="V42" s="108"/>
      <c r="W42" s="108"/>
      <c r="X42" s="108"/>
      <c r="AC42" s="131">
        <f t="shared" si="1"/>
        <v>128.6</v>
      </c>
    </row>
    <row r="43" spans="1:29" s="6" customFormat="1" ht="17.25" thickBot="1">
      <c r="A43" s="94">
        <f>IF(Feuil1!A47="","",Feuil1!A47)</f>
        <v>44964</v>
      </c>
      <c r="B43" s="125">
        <f>IF(A43="","",Feuil1!L47)</f>
        <v>14630</v>
      </c>
      <c r="C43" s="135">
        <f>IF(A43="","",Feuil1!M47)</f>
        <v>8732</v>
      </c>
      <c r="D43" s="135">
        <f>IF(C43="","",Feuil1!N47)</f>
        <v>0</v>
      </c>
      <c r="E43" s="135">
        <f>IF(D43="","",Feuil1!O47)</f>
        <v>4056</v>
      </c>
      <c r="F43" s="135">
        <f>IF(E43="","",Feuil1!P47)</f>
        <v>5603</v>
      </c>
      <c r="G43" s="136">
        <f>IF(F43="","",Feuil1!Q47)</f>
        <v>4107</v>
      </c>
      <c r="H43" s="135">
        <f>IF(A43="","",PRODUCTION!AM42-PRODUCTION!AN42)</f>
        <v>1496</v>
      </c>
      <c r="I43" s="137">
        <f>IF(A43="","",PRODUCTION!AG42-PRODUCTION!AO42)</f>
        <v>468.125</v>
      </c>
      <c r="J43" s="137">
        <f>réglages!$B$3</f>
        <v>14280</v>
      </c>
      <c r="K43" s="137">
        <f>IF(PRODUCTION!AH42="","",+AVERAGE(PRODUCTION!$AH$5:'PRODUCTION'!AH42))</f>
        <v>16951.052631578947</v>
      </c>
      <c r="L43" s="129">
        <f>IF(PRODUCTION!AH42="","",(+PRODUCTION!AH42-N43-R43-Q43-O43-P43-T43-S43))</f>
        <v>12925.197265625</v>
      </c>
      <c r="M43" s="138">
        <f>IF(PRODUCTION!AH42="","",+AVERAGE(PRODUCTION!$AO$5:'PRODUCTION'!AO42))</f>
        <v>16538.605263157893</v>
      </c>
      <c r="N43" s="139">
        <f>IF(PRODUCTION!AH42="","",Feuil1!R47)</f>
        <v>1391</v>
      </c>
      <c r="O43" s="140">
        <f>IF(PRODUCTION!AH42="","",Feuil1!AV47)</f>
        <v>116.1015625</v>
      </c>
      <c r="P43" s="140">
        <f>IF(PRODUCTION!AH42="","",Feuil1!AW47)</f>
        <v>85.5</v>
      </c>
      <c r="Q43" s="140">
        <f>IF(PRODUCTION!AH42="","",Feuil1!AY47)</f>
        <v>112.201171875</v>
      </c>
      <c r="R43" s="140">
        <f>IF(PRODUCTION!AH42="","",Feuil1!AX47)</f>
        <v>0</v>
      </c>
      <c r="S43" s="140"/>
      <c r="T43" s="141"/>
      <c r="U43" s="108"/>
      <c r="V43" s="108"/>
      <c r="W43" s="108"/>
      <c r="X43" s="108"/>
      <c r="AC43" s="131">
        <f t="shared" si="1"/>
        <v>139.1</v>
      </c>
    </row>
    <row r="44" spans="1:29" s="6" customFormat="1" ht="17.25" thickBot="1">
      <c r="A44" s="94">
        <f>IF(Feuil1!A48="","",Feuil1!A48)</f>
        <v>44965</v>
      </c>
      <c r="B44" s="125">
        <f>IF(A44="","",Feuil1!L48)</f>
        <v>15450</v>
      </c>
      <c r="C44" s="135">
        <f>IF(A44="","",Feuil1!M48)</f>
        <v>8921</v>
      </c>
      <c r="D44" s="135">
        <f>IF(C44="","",Feuil1!N48)</f>
        <v>0</v>
      </c>
      <c r="E44" s="135">
        <f>IF(D44="","",Feuil1!O48)</f>
        <v>4213</v>
      </c>
      <c r="F44" s="135">
        <f>IF(E44="","",Feuil1!P48)</f>
        <v>5678</v>
      </c>
      <c r="G44" s="136">
        <f>IF(F44="","",Feuil1!Q48)</f>
        <v>3718</v>
      </c>
      <c r="H44" s="135">
        <f>IF(A44="","",PRODUCTION!AM43-PRODUCTION!AN43)</f>
        <v>1960</v>
      </c>
      <c r="I44" s="137">
        <f>IF(A44="","",PRODUCTION!AG43-PRODUCTION!AO43)</f>
        <v>481.875</v>
      </c>
      <c r="J44" s="137">
        <f>réglages!$B$3</f>
        <v>14280</v>
      </c>
      <c r="K44" s="137">
        <f>IF(PRODUCTION!AH43="","",+AVERAGE(PRODUCTION!$AH$5:'PRODUCTION'!AH43))</f>
        <v>16912.564102564102</v>
      </c>
      <c r="L44" s="129">
        <f>IF(PRODUCTION!AH43="","",(+PRODUCTION!AH43-N44-R44-Q44-O44-P44-T44-S44))</f>
        <v>13858.404296875</v>
      </c>
      <c r="M44" s="138">
        <f>IF(PRODUCTION!AH43="","",+AVERAGE(PRODUCTION!$AO$5:'PRODUCTION'!AO43))</f>
        <v>16501.564102564102</v>
      </c>
      <c r="N44" s="139">
        <f>IF(PRODUCTION!AH43="","",Feuil1!R48)</f>
        <v>1261</v>
      </c>
      <c r="O44" s="140">
        <f>IF(PRODUCTION!AH43="","",Feuil1!AV48)</f>
        <v>139.3984375</v>
      </c>
      <c r="P44" s="140">
        <f>IF(PRODUCTION!AH43="","",Feuil1!AW48)</f>
        <v>67.59765625</v>
      </c>
      <c r="Q44" s="140">
        <f>IF(PRODUCTION!AH43="","",Feuil1!AY48)</f>
        <v>123.599609375</v>
      </c>
      <c r="R44" s="140">
        <f>IF(PRODUCTION!AH43="","",Feuil1!AX48)</f>
        <v>0</v>
      </c>
      <c r="S44" s="140"/>
      <c r="T44" s="141"/>
      <c r="U44" s="108"/>
      <c r="V44" s="108"/>
      <c r="W44" s="108"/>
      <c r="X44" s="108"/>
      <c r="AC44" s="131">
        <f t="shared" si="1"/>
        <v>126.1</v>
      </c>
    </row>
    <row r="45" spans="1:29" s="6" customFormat="1" ht="17.25" thickBot="1">
      <c r="A45" s="94">
        <f>IF(Feuil1!A49="","",Feuil1!A49)</f>
        <v>44966</v>
      </c>
      <c r="B45" s="125">
        <f>IF(A45="","",Feuil1!L49)</f>
        <v>15330</v>
      </c>
      <c r="C45" s="135">
        <f>IF(A45="","",Feuil1!M49)</f>
        <v>8835</v>
      </c>
      <c r="D45" s="135">
        <f>IF(C45="","",Feuil1!N49)</f>
        <v>0</v>
      </c>
      <c r="E45" s="135">
        <f>IF(D45="","",Feuil1!O49)</f>
        <v>4359</v>
      </c>
      <c r="F45" s="135">
        <f>IF(E45="","",Feuil1!P49)</f>
        <v>5618</v>
      </c>
      <c r="G45" s="136">
        <f>IF(F45="","",Feuil1!Q49)</f>
        <v>3820</v>
      </c>
      <c r="H45" s="135">
        <f>IF(A45="","",PRODUCTION!AM44-PRODUCTION!AN44)</f>
        <v>1798</v>
      </c>
      <c r="I45" s="137">
        <f>IF(A45="","",PRODUCTION!AG44-PRODUCTION!AO44)</f>
        <v>463.34375</v>
      </c>
      <c r="J45" s="137">
        <f>réglages!$B$3</f>
        <v>14280</v>
      </c>
      <c r="K45" s="137">
        <f>IF(PRODUCTION!AH44="","",+AVERAGE(PRODUCTION!$AH$5:'PRODUCTION'!AH44))</f>
        <v>16873</v>
      </c>
      <c r="L45" s="129">
        <f>IF(PRODUCTION!AH44="","",(+PRODUCTION!AH44-N45-R45-Q45-O45-P45-T45-S45))</f>
        <v>13815.59765625</v>
      </c>
      <c r="M45" s="138">
        <f>IF(PRODUCTION!AH44="","",+AVERAGE(PRODUCTION!$AO$5:'PRODUCTION'!AO44))</f>
        <v>16463.825000000001</v>
      </c>
      <c r="N45" s="139">
        <f>IF(PRODUCTION!AH44="","",Feuil1!R49)</f>
        <v>1214</v>
      </c>
      <c r="O45" s="140">
        <f>IF(PRODUCTION!AH44="","",Feuil1!AV49)</f>
        <v>133.201171875</v>
      </c>
      <c r="P45" s="140">
        <f>IF(PRODUCTION!AH44="","",Feuil1!AW49)</f>
        <v>71.1015625</v>
      </c>
      <c r="Q45" s="140">
        <f>IF(PRODUCTION!AH44="","",Feuil1!AY49)</f>
        <v>96.099609375</v>
      </c>
      <c r="R45" s="140">
        <f>IF(PRODUCTION!AH44="","",Feuil1!AX49)</f>
        <v>0</v>
      </c>
      <c r="S45" s="140"/>
      <c r="T45" s="141"/>
      <c r="U45" s="108"/>
      <c r="V45" s="108"/>
      <c r="W45" s="108"/>
      <c r="X45" s="108"/>
      <c r="AC45" s="131">
        <f t="shared" si="1"/>
        <v>121.4</v>
      </c>
    </row>
    <row r="46" spans="1:29" s="6" customFormat="1" ht="17.25" thickBot="1">
      <c r="A46" s="94">
        <f>IF(Feuil1!A50="","",Feuil1!A50)</f>
        <v>44967</v>
      </c>
      <c r="B46" s="125">
        <f>IF(A46="","",Feuil1!L50)</f>
        <v>15590</v>
      </c>
      <c r="C46" s="135">
        <f>IF(A46="","",Feuil1!M50)</f>
        <v>8962</v>
      </c>
      <c r="D46" s="135">
        <f>IF(C46="","",Feuil1!N50)</f>
        <v>0</v>
      </c>
      <c r="E46" s="135">
        <f>IF(D46="","",Feuil1!O50)</f>
        <v>4295</v>
      </c>
      <c r="F46" s="135">
        <f>IF(E46="","",Feuil1!P50)</f>
        <v>5847</v>
      </c>
      <c r="G46" s="136">
        <f>IF(F46="","",Feuil1!Q50)</f>
        <v>3854</v>
      </c>
      <c r="H46" s="135">
        <f>IF(A46="","",PRODUCTION!AM45-PRODUCTION!AN45)</f>
        <v>1993</v>
      </c>
      <c r="I46" s="137">
        <f>IF(A46="","",PRODUCTION!AG45-PRODUCTION!AO45)</f>
        <v>470.03125</v>
      </c>
      <c r="J46" s="137">
        <f>réglages!$B$3</f>
        <v>14280</v>
      </c>
      <c r="K46" s="137">
        <f>IF(PRODUCTION!AH45="","",+AVERAGE(PRODUCTION!$AH$5:'PRODUCTION'!AH45))</f>
        <v>16841.707317073171</v>
      </c>
      <c r="L46" s="129">
        <f>IF(PRODUCTION!AH45="","",(+PRODUCTION!AH45-N46-R46-Q46-O46-P46-T46-S46))</f>
        <v>13865.998046875</v>
      </c>
      <c r="M46" s="138">
        <f>IF(PRODUCTION!AH45="","",+AVERAGE(PRODUCTION!$AO$5:'PRODUCTION'!AO45))</f>
        <v>16434.219512195123</v>
      </c>
      <c r="N46" s="139">
        <f>IF(PRODUCTION!AH45="","",Feuil1!R50)</f>
        <v>1481</v>
      </c>
      <c r="O46" s="140">
        <f>IF(PRODUCTION!AH45="","",Feuil1!AV50)</f>
        <v>101</v>
      </c>
      <c r="P46" s="140">
        <f>IF(PRODUCTION!AH45="","",Feuil1!AW50)</f>
        <v>37.80078125</v>
      </c>
      <c r="Q46" s="140">
        <f>IF(PRODUCTION!AH45="","",Feuil1!AY50)</f>
        <v>104.201171875</v>
      </c>
      <c r="R46" s="140">
        <f>IF(PRODUCTION!AH45="","",Feuil1!AX50)</f>
        <v>0</v>
      </c>
      <c r="S46" s="140"/>
      <c r="T46" s="141"/>
      <c r="U46" s="108"/>
      <c r="V46" s="108"/>
      <c r="W46" s="108"/>
      <c r="X46" s="108"/>
      <c r="AC46" s="131">
        <f t="shared" si="1"/>
        <v>148.1</v>
      </c>
    </row>
    <row r="47" spans="1:29" s="6" customFormat="1" ht="17.25" thickBot="1">
      <c r="A47" s="94">
        <f>IF(Feuil1!A51="","",Feuil1!A51)</f>
        <v>44968</v>
      </c>
      <c r="B47" s="125">
        <f>IF(A47="","",Feuil1!L51)</f>
        <v>15200</v>
      </c>
      <c r="C47" s="135">
        <f>IF(A47="","",Feuil1!M51)</f>
        <v>8482</v>
      </c>
      <c r="D47" s="135">
        <f>IF(C47="","",Feuil1!N51)</f>
        <v>0</v>
      </c>
      <c r="E47" s="135">
        <f>IF(D47="","",Feuil1!O51)</f>
        <v>4229</v>
      </c>
      <c r="F47" s="135">
        <f>IF(E47="","",Feuil1!P51)</f>
        <v>5735</v>
      </c>
      <c r="G47" s="136">
        <f>IF(F47="","",Feuil1!Q51)</f>
        <v>3573</v>
      </c>
      <c r="H47" s="135">
        <f>IF(A47="","",PRODUCTION!AM46-PRODUCTION!AN46)</f>
        <v>2162</v>
      </c>
      <c r="I47" s="137">
        <f>IF(A47="","",PRODUCTION!AG46-PRODUCTION!AO46)</f>
        <v>449.125</v>
      </c>
      <c r="J47" s="137">
        <f>réglages!$B$3</f>
        <v>14280</v>
      </c>
      <c r="K47" s="137">
        <f>IF(PRODUCTION!AH46="","",+AVERAGE(PRODUCTION!$AH$5:'PRODUCTION'!AH46))</f>
        <v>16802.619047619046</v>
      </c>
      <c r="L47" s="129">
        <f>IF(PRODUCTION!AH46="","",(+PRODUCTION!AH46-N47-R47-Q47-O47-P47-T47-S47))</f>
        <v>13852.40234375</v>
      </c>
      <c r="M47" s="138">
        <f>IF(PRODUCTION!AH46="","",+AVERAGE(PRODUCTION!$AO$5:'PRODUCTION'!AO46))</f>
        <v>16397.047619047618</v>
      </c>
      <c r="N47" s="139">
        <f>IF(PRODUCTION!AH46="","",Feuil1!R51)</f>
        <v>1151</v>
      </c>
      <c r="O47" s="140">
        <f>IF(PRODUCTION!AH46="","",Feuil1!AV51)</f>
        <v>86</v>
      </c>
      <c r="P47" s="140">
        <f>IF(PRODUCTION!AH46="","",Feuil1!AW51)</f>
        <v>20.19921875</v>
      </c>
      <c r="Q47" s="140">
        <f>IF(PRODUCTION!AH46="","",Feuil1!AY51)</f>
        <v>90.3984375</v>
      </c>
      <c r="R47" s="140">
        <f>IF(PRODUCTION!AH46="","",Feuil1!AX51)</f>
        <v>0</v>
      </c>
      <c r="S47" s="140"/>
      <c r="T47" s="141"/>
      <c r="U47" s="108"/>
      <c r="V47" s="108"/>
      <c r="W47" s="108"/>
      <c r="X47" s="108"/>
      <c r="AC47" s="131">
        <f t="shared" si="1"/>
        <v>115.1</v>
      </c>
    </row>
    <row r="48" spans="1:29" s="6" customFormat="1" ht="17.25" thickBot="1">
      <c r="A48" s="94">
        <f>IF(Feuil1!A52="","",Feuil1!A52)</f>
        <v>44969</v>
      </c>
      <c r="B48" s="125">
        <f>IF(A48="","",Feuil1!L52)</f>
        <v>14510</v>
      </c>
      <c r="C48" s="135">
        <f>IF(A48="","",Feuil1!M52)</f>
        <v>7954</v>
      </c>
      <c r="D48" s="135">
        <f>IF(C48="","",Feuil1!N52)</f>
        <v>0</v>
      </c>
      <c r="E48" s="135">
        <f>IF(D48="","",Feuil1!O52)</f>
        <v>4300</v>
      </c>
      <c r="F48" s="135">
        <f>IF(E48="","",Feuil1!P52)</f>
        <v>5514</v>
      </c>
      <c r="G48" s="136">
        <f>IF(F48="","",Feuil1!Q52)</f>
        <v>3556</v>
      </c>
      <c r="H48" s="135">
        <f>IF(A48="","",PRODUCTION!AM47-PRODUCTION!AN47)</f>
        <v>1958</v>
      </c>
      <c r="I48" s="137">
        <f>IF(A48="","",PRODUCTION!AG47-PRODUCTION!AO47)</f>
        <v>420.53125</v>
      </c>
      <c r="J48" s="137">
        <f>réglages!$B$3</f>
        <v>14280</v>
      </c>
      <c r="K48" s="137">
        <f>IF(PRODUCTION!AH47="","",+AVERAGE(PRODUCTION!$AH$5:'PRODUCTION'!AH47))</f>
        <v>16749.302325581397</v>
      </c>
      <c r="L48" s="129">
        <f>IF(PRODUCTION!AH47="","",(+PRODUCTION!AH47-N48-R48-Q48-O48-P48-T48-S48))</f>
        <v>13793.900390625</v>
      </c>
      <c r="M48" s="138">
        <f>IF(PRODUCTION!AH47="","",+AVERAGE(PRODUCTION!$AO$5:'PRODUCTION'!AO47))</f>
        <v>16346.232558139534</v>
      </c>
      <c r="N48" s="139">
        <f>IF(PRODUCTION!AH47="","",Feuil1!R52)</f>
        <v>484</v>
      </c>
      <c r="O48" s="140">
        <f>IF(PRODUCTION!AH47="","",Feuil1!AV52)</f>
        <v>114.099609375</v>
      </c>
      <c r="P48" s="140">
        <f>IF(PRODUCTION!AH47="","",Feuil1!AW52)</f>
        <v>44.69921875</v>
      </c>
      <c r="Q48" s="140">
        <f>IF(PRODUCTION!AH47="","",Feuil1!AY52)</f>
        <v>73.30078125</v>
      </c>
      <c r="R48" s="140">
        <f>IF(PRODUCTION!AH47="","",Feuil1!AX52)</f>
        <v>0</v>
      </c>
      <c r="S48" s="140"/>
      <c r="T48" s="141"/>
      <c r="U48" s="108"/>
      <c r="V48" s="108"/>
      <c r="W48" s="108"/>
      <c r="X48" s="108"/>
      <c r="AC48" s="131">
        <f t="shared" si="1"/>
        <v>48.4</v>
      </c>
    </row>
    <row r="49" spans="1:29" s="6" customFormat="1" ht="17.25" thickBot="1">
      <c r="A49" s="94">
        <f>IF(Feuil1!A53="","",Feuil1!A53)</f>
        <v>44970</v>
      </c>
      <c r="B49" s="125">
        <f>IF(A49="","",Feuil1!L53)</f>
        <v>15940</v>
      </c>
      <c r="C49" s="135">
        <f>IF(A49="","",Feuil1!M53)</f>
        <v>9162</v>
      </c>
      <c r="D49" s="135">
        <f>IF(C49="","",Feuil1!N53)</f>
        <v>0</v>
      </c>
      <c r="E49" s="135">
        <f>IF(D49="","",Feuil1!O53)</f>
        <v>4352</v>
      </c>
      <c r="F49" s="135">
        <f>IF(E49="","",Feuil1!P53)</f>
        <v>5681</v>
      </c>
      <c r="G49" s="136">
        <f>IF(F49="","",Feuil1!Q53)</f>
        <v>3605</v>
      </c>
      <c r="H49" s="135">
        <f>IF(A49="","",PRODUCTION!AM48-PRODUCTION!AN48)</f>
        <v>2076</v>
      </c>
      <c r="I49" s="137">
        <f>IF(A49="","",PRODUCTION!AG48-PRODUCTION!AO48)</f>
        <v>477.40625</v>
      </c>
      <c r="J49" s="137">
        <f>réglages!$B$3</f>
        <v>14280</v>
      </c>
      <c r="K49" s="137">
        <f>IF(PRODUCTION!AH48="","",+AVERAGE(PRODUCTION!$AH$5:'PRODUCTION'!AH48))</f>
        <v>16730.909090909092</v>
      </c>
      <c r="L49" s="129">
        <f>IF(PRODUCTION!AH48="","",(+PRODUCTION!AH48-N49-R49-Q49-O49-P49-T49-S49))</f>
        <v>14207.802734375</v>
      </c>
      <c r="M49" s="138">
        <f>IF(PRODUCTION!AH48="","",+AVERAGE(PRODUCTION!$AO$5:'PRODUCTION'!AO48))</f>
        <v>16329.045454545454</v>
      </c>
      <c r="N49" s="139">
        <f>IF(PRODUCTION!AH48="","",Feuil1!R53)</f>
        <v>1500</v>
      </c>
      <c r="O49" s="140">
        <f>IF(PRODUCTION!AH48="","",Feuil1!AV53)</f>
        <v>125.599609375</v>
      </c>
      <c r="P49" s="140">
        <f>IF(PRODUCTION!AH48="","",Feuil1!AW53)</f>
        <v>43.3984375</v>
      </c>
      <c r="Q49" s="140">
        <f>IF(PRODUCTION!AH48="","",Feuil1!AY53)</f>
        <v>63.19921875</v>
      </c>
      <c r="R49" s="140">
        <f>IF(PRODUCTION!AH48="","",Feuil1!AX53)</f>
        <v>0</v>
      </c>
      <c r="S49" s="140"/>
      <c r="T49" s="141"/>
      <c r="U49" s="108"/>
      <c r="V49" s="108"/>
      <c r="W49" s="108"/>
      <c r="X49" s="108"/>
      <c r="AC49" s="131">
        <f t="shared" si="1"/>
        <v>150</v>
      </c>
    </row>
    <row r="50" spans="1:29" s="6" customFormat="1" ht="17.25" thickBot="1">
      <c r="A50" s="94">
        <f>IF(Feuil1!A54="","",Feuil1!A54)</f>
        <v>44971</v>
      </c>
      <c r="B50" s="125">
        <f>IF(A50="","",Feuil1!L54)</f>
        <v>15480</v>
      </c>
      <c r="C50" s="135">
        <f>IF(A50="","",Feuil1!M54)</f>
        <v>8591</v>
      </c>
      <c r="D50" s="135">
        <f>IF(C50="","",Feuil1!N54)</f>
        <v>0</v>
      </c>
      <c r="E50" s="135">
        <f>IF(D50="","",Feuil1!O54)</f>
        <v>4281</v>
      </c>
      <c r="F50" s="135">
        <f>IF(E50="","",Feuil1!P54)</f>
        <v>6028</v>
      </c>
      <c r="G50" s="136">
        <f>IF(F50="","",Feuil1!Q54)</f>
        <v>3746</v>
      </c>
      <c r="H50" s="135">
        <f>IF(A50="","",PRODUCTION!AM49-PRODUCTION!AN49)</f>
        <v>2282</v>
      </c>
      <c r="I50" s="137">
        <f>IF(A50="","",PRODUCTION!AG49-PRODUCTION!AO49)</f>
        <v>466.4375</v>
      </c>
      <c r="J50" s="137">
        <f>réglages!$B$3</f>
        <v>14280</v>
      </c>
      <c r="K50" s="137">
        <f>IF(PRODUCTION!AH49="","",+AVERAGE(PRODUCTION!$AH$5:'PRODUCTION'!AH49))</f>
        <v>16703.111111111109</v>
      </c>
      <c r="L50" s="129">
        <f>IF(PRODUCTION!AH49="","",(+PRODUCTION!AH49-N50-R50-Q50-O50-P50-T50-S50))</f>
        <v>13667.197265625</v>
      </c>
      <c r="M50" s="138">
        <f>IF(PRODUCTION!AH49="","",+AVERAGE(PRODUCTION!$AO$5:'PRODUCTION'!AO49))</f>
        <v>16302.933333333332</v>
      </c>
      <c r="N50" s="139">
        <f>IF(PRODUCTION!AH49="","",Feuil1!R54)</f>
        <v>1595</v>
      </c>
      <c r="O50" s="140">
        <f>IF(PRODUCTION!AH49="","",Feuil1!AV54)</f>
        <v>106.30078125</v>
      </c>
      <c r="P50" s="140">
        <f>IF(PRODUCTION!AH49="","",Feuil1!AW54)</f>
        <v>57.1015625</v>
      </c>
      <c r="Q50" s="140">
        <f>IF(PRODUCTION!AH49="","",Feuil1!AY54)</f>
        <v>54.400390625</v>
      </c>
      <c r="R50" s="140">
        <f>IF(PRODUCTION!AH49="","",Feuil1!AX54)</f>
        <v>0</v>
      </c>
      <c r="S50" s="140"/>
      <c r="T50" s="141"/>
      <c r="U50" s="108"/>
      <c r="V50" s="108"/>
      <c r="W50" s="108"/>
      <c r="X50" s="108"/>
      <c r="AC50" s="131">
        <f t="shared" si="1"/>
        <v>159.5</v>
      </c>
    </row>
    <row r="51" spans="1:29" s="6" customFormat="1" ht="17.25" thickBot="1">
      <c r="A51" s="94">
        <f>IF(Feuil1!A55="","",Feuil1!A55)</f>
        <v>44972</v>
      </c>
      <c r="B51" s="125">
        <f>IF(A51="","",Feuil1!L55)</f>
        <v>15080</v>
      </c>
      <c r="C51" s="135">
        <f>IF(A51="","",Feuil1!M55)</f>
        <v>8307</v>
      </c>
      <c r="D51" s="135">
        <f>IF(C51="","",Feuil1!N55)</f>
        <v>0</v>
      </c>
      <c r="E51" s="135">
        <f>IF(D51="","",Feuil1!O55)</f>
        <v>4340</v>
      </c>
      <c r="F51" s="135">
        <f>IF(E51="","",Feuil1!P55)</f>
        <v>5875</v>
      </c>
      <c r="G51" s="136">
        <f>IF(F51="","",Feuil1!Q55)</f>
        <v>3762</v>
      </c>
      <c r="H51" s="135">
        <f>IF(A51="","",PRODUCTION!AM50-PRODUCTION!AN50)</f>
        <v>2113</v>
      </c>
      <c r="I51" s="137">
        <f>IF(A51="","",PRODUCTION!AG50-PRODUCTION!AO50)</f>
        <v>453.8125</v>
      </c>
      <c r="J51" s="137">
        <f>réglages!$B$3</f>
        <v>14280</v>
      </c>
      <c r="K51" s="137">
        <f>IF(PRODUCTION!AH50="","",+AVERAGE(PRODUCTION!$AH$5:'PRODUCTION'!AH50))</f>
        <v>16667.82608695652</v>
      </c>
      <c r="L51" s="129">
        <f>IF(PRODUCTION!AH50="","",(+PRODUCTION!AH50-N51-R51-Q51-O51-P51-T51-S51))</f>
        <v>13671.69921875</v>
      </c>
      <c r="M51" s="138">
        <f>IF(PRODUCTION!AH50="","",+AVERAGE(PRODUCTION!$AO$5:'PRODUCTION'!AO50))</f>
        <v>16269.391304347826</v>
      </c>
      <c r="N51" s="139">
        <f>IF(PRODUCTION!AH50="","",Feuil1!R55)</f>
        <v>1208</v>
      </c>
      <c r="O51" s="140">
        <f>IF(PRODUCTION!AH50="","",Feuil1!AV55)</f>
        <v>118.798828125</v>
      </c>
      <c r="P51" s="140">
        <f>IF(PRODUCTION!AH50="","",Feuil1!AW55)</f>
        <v>28.6015625</v>
      </c>
      <c r="Q51" s="140">
        <f>IF(PRODUCTION!AH50="","",Feuil1!AY55)</f>
        <v>52.900390625</v>
      </c>
      <c r="R51" s="140">
        <f>IF(PRODUCTION!AH50="","",Feuil1!AX55)</f>
        <v>0</v>
      </c>
      <c r="S51" s="140"/>
      <c r="T51" s="141"/>
      <c r="U51" s="108"/>
      <c r="V51" s="108"/>
      <c r="W51" s="108"/>
      <c r="X51" s="108"/>
      <c r="AC51" s="131">
        <f t="shared" si="1"/>
        <v>120.8</v>
      </c>
    </row>
    <row r="52" spans="1:29" s="6" customFormat="1" ht="17.25" thickBot="1">
      <c r="A52" s="94">
        <f>IF(Feuil1!A56="","",Feuil1!A56)</f>
        <v>44973</v>
      </c>
      <c r="B52" s="125">
        <f>IF(A52="","",Feuil1!L56)</f>
        <v>14550</v>
      </c>
      <c r="C52" s="135">
        <f>IF(A52="","",Feuil1!M56)</f>
        <v>7877</v>
      </c>
      <c r="D52" s="135">
        <f>IF(C52="","",Feuil1!N56)</f>
        <v>0</v>
      </c>
      <c r="E52" s="135">
        <f>IF(D52="","",Feuil1!O56)</f>
        <v>4381</v>
      </c>
      <c r="F52" s="135">
        <f>IF(E52="","",Feuil1!P56)</f>
        <v>5581</v>
      </c>
      <c r="G52" s="136">
        <f>IF(F52="","",Feuil1!Q56)</f>
        <v>3588</v>
      </c>
      <c r="H52" s="135">
        <f>IF(A52="","",PRODUCTION!AM51-PRODUCTION!AN51)</f>
        <v>1993</v>
      </c>
      <c r="I52" s="137">
        <f>IF(A52="","",PRODUCTION!AG51-PRODUCTION!AO51)</f>
        <v>433.9375</v>
      </c>
      <c r="J52" s="137">
        <f>réglages!$B$3</f>
        <v>14280</v>
      </c>
      <c r="K52" s="137">
        <f>IF(PRODUCTION!AH51="","",+AVERAGE(PRODUCTION!$AH$5:'PRODUCTION'!AH51))</f>
        <v>16622.765957446809</v>
      </c>
      <c r="L52" s="129">
        <f>IF(PRODUCTION!AH51="","",(+PRODUCTION!AH51-N52-R52-Q52-O52-P52-T52-S52))</f>
        <v>13665.400390625</v>
      </c>
      <c r="M52" s="138">
        <f>IF(PRODUCTION!AH51="","",+AVERAGE(PRODUCTION!$AO$5:'PRODUCTION'!AO51))</f>
        <v>16226.446808510638</v>
      </c>
      <c r="N52" s="139">
        <f>IF(PRODUCTION!AH51="","",Feuil1!R56)</f>
        <v>678</v>
      </c>
      <c r="O52" s="140">
        <f>IF(PRODUCTION!AH51="","",Feuil1!AV56)</f>
        <v>125.201171875</v>
      </c>
      <c r="P52" s="140">
        <f>IF(PRODUCTION!AH51="","",Feuil1!AW56)</f>
        <v>30.59765625</v>
      </c>
      <c r="Q52" s="140">
        <f>IF(PRODUCTION!AH51="","",Feuil1!AY56)</f>
        <v>50.80078125</v>
      </c>
      <c r="R52" s="140">
        <f>IF(PRODUCTION!AH51="","",Feuil1!AX56)</f>
        <v>0</v>
      </c>
      <c r="S52" s="140"/>
      <c r="T52" s="141"/>
      <c r="U52" s="108"/>
      <c r="V52" s="108"/>
      <c r="W52" s="108"/>
      <c r="X52" s="108"/>
      <c r="AC52" s="131">
        <f t="shared" si="1"/>
        <v>67.8</v>
      </c>
    </row>
    <row r="53" spans="1:29" s="6" customFormat="1" ht="17.25" thickBot="1">
      <c r="A53" s="94">
        <f>IF(Feuil1!A57="","",Feuil1!A57)</f>
        <v>44974</v>
      </c>
      <c r="B53" s="125">
        <f>IF(A53="","",Feuil1!L57)</f>
        <v>15170</v>
      </c>
      <c r="C53" s="135">
        <f>IF(A53="","",Feuil1!M57)</f>
        <v>8525</v>
      </c>
      <c r="D53" s="135">
        <f>IF(C53="","",Feuil1!N57)</f>
        <v>0</v>
      </c>
      <c r="E53" s="135">
        <f>IF(D53="","",Feuil1!O57)</f>
        <v>4352</v>
      </c>
      <c r="F53" s="135">
        <f>IF(E53="","",Feuil1!P57)</f>
        <v>5673</v>
      </c>
      <c r="G53" s="136">
        <f>IF(F53="","",Feuil1!Q57)</f>
        <v>3716</v>
      </c>
      <c r="H53" s="135">
        <f>IF(A53="","",PRODUCTION!AM52-PRODUCTION!AN52)</f>
        <v>1957</v>
      </c>
      <c r="I53" s="137">
        <f>IF(A53="","",PRODUCTION!AG52-PRODUCTION!AO52)</f>
        <v>474.71875</v>
      </c>
      <c r="J53" s="137">
        <f>réglages!$B$3</f>
        <v>14280</v>
      </c>
      <c r="K53" s="137">
        <f>IF(PRODUCTION!AH52="","",+AVERAGE(PRODUCTION!$AH$5:'PRODUCTION'!AH52))</f>
        <v>16592.5</v>
      </c>
      <c r="L53" s="129">
        <f>IF(PRODUCTION!AH52="","",(+PRODUCTION!AH52-N53-R53-Q53-O53-P53-T53-S53))</f>
        <v>13441.703125</v>
      </c>
      <c r="M53" s="138">
        <f>IF(PRODUCTION!AH52="","",+AVERAGE(PRODUCTION!$AO$5:'PRODUCTION'!AO52))</f>
        <v>16197.4375</v>
      </c>
      <c r="N53" s="139">
        <f>IF(PRODUCTION!AH52="","",Feuil1!R57)</f>
        <v>1561</v>
      </c>
      <c r="O53" s="140">
        <f>IF(PRODUCTION!AH52="","",Feuil1!AV57)</f>
        <v>93.19921875</v>
      </c>
      <c r="P53" s="140">
        <f>IF(PRODUCTION!AH52="","",Feuil1!AW57)</f>
        <v>27.69921875</v>
      </c>
      <c r="Q53" s="140">
        <f>IF(PRODUCTION!AH52="","",Feuil1!AY57)</f>
        <v>46.3984375</v>
      </c>
      <c r="R53" s="140">
        <f>IF(PRODUCTION!AH52="","",Feuil1!AX57)</f>
        <v>0</v>
      </c>
      <c r="S53" s="140"/>
      <c r="T53" s="141"/>
      <c r="U53" s="108"/>
      <c r="V53" s="108"/>
      <c r="W53" s="108"/>
      <c r="X53" s="108"/>
      <c r="AC53" s="131">
        <f t="shared" si="1"/>
        <v>156.1</v>
      </c>
    </row>
    <row r="54" spans="1:29" s="6" customFormat="1" ht="17.25" thickBot="1">
      <c r="A54" s="94">
        <f>IF(Feuil1!A58="","",Feuil1!A58)</f>
        <v>44975</v>
      </c>
      <c r="B54" s="125">
        <f>IF(A54="","",Feuil1!L58)</f>
        <v>14780</v>
      </c>
      <c r="C54" s="135">
        <f>IF(A54="","",Feuil1!M58)</f>
        <v>8217</v>
      </c>
      <c r="D54" s="135">
        <f>IF(C54="","",Feuil1!N58)</f>
        <v>0</v>
      </c>
      <c r="E54" s="135">
        <f>IF(D54="","",Feuil1!O58)</f>
        <v>4371</v>
      </c>
      <c r="F54" s="135">
        <f>IF(E54="","",Feuil1!P58)</f>
        <v>5482</v>
      </c>
      <c r="G54" s="136">
        <f>IF(F54="","",Feuil1!Q58)</f>
        <v>3596</v>
      </c>
      <c r="H54" s="135">
        <f>IF(A54="","",PRODUCTION!AM53-PRODUCTION!AN53)</f>
        <v>1886</v>
      </c>
      <c r="I54" s="137">
        <f>IF(A54="","",PRODUCTION!AG53-PRODUCTION!AO53)</f>
        <v>450.75</v>
      </c>
      <c r="J54" s="137">
        <f>réglages!$B$3</f>
        <v>14280</v>
      </c>
      <c r="K54" s="137">
        <f>IF(PRODUCTION!AH53="","",+AVERAGE(PRODUCTION!$AH$5:'PRODUCTION'!AH53))</f>
        <v>16555.510204081631</v>
      </c>
      <c r="L54" s="129">
        <f>IF(PRODUCTION!AH53="","",(+PRODUCTION!AH53-N54-R54-Q54-O54-P54-T54-S54))</f>
        <v>13542.99609375</v>
      </c>
      <c r="M54" s="138">
        <f>IF(PRODUCTION!AH53="","",+AVERAGE(PRODUCTION!$AO$5:'PRODUCTION'!AO53))</f>
        <v>16162.265306122448</v>
      </c>
      <c r="N54" s="139">
        <f>IF(PRODUCTION!AH53="","",Feuil1!R58)</f>
        <v>1095</v>
      </c>
      <c r="O54" s="140">
        <f>IF(PRODUCTION!AH53="","",Feuil1!AV58)</f>
        <v>78</v>
      </c>
      <c r="P54" s="140">
        <f>IF(PRODUCTION!AH53="","",Feuil1!AW58)</f>
        <v>26.703125</v>
      </c>
      <c r="Q54" s="140">
        <f>IF(PRODUCTION!AH53="","",Feuil1!AY58)</f>
        <v>37.30078125</v>
      </c>
      <c r="R54" s="140">
        <f>IF(PRODUCTION!AH53="","",Feuil1!AX58)</f>
        <v>0</v>
      </c>
      <c r="S54" s="140"/>
      <c r="T54" s="141"/>
      <c r="U54" s="108"/>
      <c r="V54" s="108"/>
      <c r="W54" s="108"/>
      <c r="X54" s="108"/>
      <c r="AC54" s="131">
        <f t="shared" si="1"/>
        <v>109.5</v>
      </c>
    </row>
    <row r="55" spans="1:29" s="6" customFormat="1" ht="17.25" thickBot="1">
      <c r="A55" s="94">
        <f>IF(Feuil1!A59="","",Feuil1!A59)</f>
        <v>44976</v>
      </c>
      <c r="B55" s="125">
        <f>IF(A55="","",Feuil1!L59)</f>
        <v>14600</v>
      </c>
      <c r="C55" s="135">
        <f>IF(A55="","",Feuil1!M59)</f>
        <v>8135</v>
      </c>
      <c r="D55" s="135">
        <f>IF(C55="","",Feuil1!N59)</f>
        <v>0</v>
      </c>
      <c r="E55" s="135">
        <f>IF(D55="","",Feuil1!O59)</f>
        <v>4502</v>
      </c>
      <c r="F55" s="135">
        <f>IF(E55="","",Feuil1!P59)</f>
        <v>5339</v>
      </c>
      <c r="G55" s="136">
        <f>IF(F55="","",Feuil1!Q59)</f>
        <v>3687</v>
      </c>
      <c r="H55" s="135">
        <f>IF(A55="","",PRODUCTION!AM54-PRODUCTION!AN54)</f>
        <v>1652</v>
      </c>
      <c r="I55" s="137">
        <f>IF(A55="","",PRODUCTION!AG54-PRODUCTION!AO54)</f>
        <v>443.59375</v>
      </c>
      <c r="J55" s="137">
        <f>réglages!$B$3</f>
        <v>14280</v>
      </c>
      <c r="K55" s="137">
        <f>IF(PRODUCTION!AH54="","",+AVERAGE(PRODUCTION!$AH$5:'PRODUCTION'!AH54))</f>
        <v>16516.400000000001</v>
      </c>
      <c r="L55" s="129">
        <f>IF(PRODUCTION!AH54="","",(+PRODUCTION!AH54-N55-R55-Q55-O55-P55-T55-S55))</f>
        <v>13833.201171875</v>
      </c>
      <c r="M55" s="138">
        <f>IF(PRODUCTION!AH54="","",+AVERAGE(PRODUCTION!$AO$5:'PRODUCTION'!AO54))</f>
        <v>16124.8</v>
      </c>
      <c r="N55" s="139">
        <f>IF(PRODUCTION!AH54="","",Feuil1!R59)</f>
        <v>588</v>
      </c>
      <c r="O55" s="140">
        <f>IF(PRODUCTION!AH54="","",Feuil1!AV59)</f>
        <v>91</v>
      </c>
      <c r="P55" s="140">
        <f>IF(PRODUCTION!AH54="","",Feuil1!AW59)</f>
        <v>55.19921875</v>
      </c>
      <c r="Q55" s="140">
        <f>IF(PRODUCTION!AH54="","",Feuil1!AY59)</f>
        <v>32.599609375</v>
      </c>
      <c r="R55" s="140">
        <f>IF(PRODUCTION!AH54="","",Feuil1!AX59)</f>
        <v>0</v>
      </c>
      <c r="S55" s="140"/>
      <c r="T55" s="141"/>
      <c r="U55" s="108"/>
      <c r="V55" s="108"/>
      <c r="W55" s="108"/>
      <c r="X55" s="108"/>
      <c r="AC55" s="131">
        <f t="shared" si="1"/>
        <v>58.8</v>
      </c>
    </row>
    <row r="56" spans="1:29" s="6" customFormat="1" ht="17.25" thickBot="1">
      <c r="A56" s="94">
        <f>IF(Feuil1!A60="","",Feuil1!A60)</f>
        <v>44977</v>
      </c>
      <c r="B56" s="125">
        <f>IF(A56="","",Feuil1!L60)</f>
        <v>15190</v>
      </c>
      <c r="C56" s="135">
        <f>IF(A56="","",Feuil1!M60)</f>
        <v>8728</v>
      </c>
      <c r="D56" s="135">
        <f>IF(C56="","",Feuil1!N60)</f>
        <v>0</v>
      </c>
      <c r="E56" s="135">
        <f>IF(D56="","",Feuil1!O60)</f>
        <v>4392</v>
      </c>
      <c r="F56" s="135">
        <f>IF(E56="","",Feuil1!P60)</f>
        <v>5749</v>
      </c>
      <c r="G56" s="136">
        <f>IF(F56="","",Feuil1!Q60)</f>
        <v>4020</v>
      </c>
      <c r="H56" s="135">
        <f>IF(A56="","",PRODUCTION!AM55-PRODUCTION!AN55)</f>
        <v>1729</v>
      </c>
      <c r="I56" s="137">
        <f>IF(A56="","",PRODUCTION!AG55-PRODUCTION!AO55)</f>
        <v>459.5</v>
      </c>
      <c r="J56" s="137">
        <f>réglages!$B$3</f>
        <v>14280</v>
      </c>
      <c r="K56" s="137">
        <f>IF(PRODUCTION!AH55="","",+AVERAGE(PRODUCTION!$AH$5:'PRODUCTION'!AH55))</f>
        <v>16490.392156862745</v>
      </c>
      <c r="L56" s="129">
        <f>IF(PRODUCTION!AH55="","",(+PRODUCTION!AH55-N56-R56-Q56-O56-P56-T56-S56))</f>
        <v>13424.1015625</v>
      </c>
      <c r="M56" s="138">
        <f>IF(PRODUCTION!AH55="","",+AVERAGE(PRODUCTION!$AO$5:'PRODUCTION'!AO55))</f>
        <v>16099.784313725489</v>
      </c>
      <c r="N56" s="139">
        <f>IF(PRODUCTION!AH55="","",Feuil1!R60)</f>
        <v>1565</v>
      </c>
      <c r="O56" s="140">
        <f>IF(PRODUCTION!AH55="","",Feuil1!AV60)</f>
        <v>101.5</v>
      </c>
      <c r="P56" s="140">
        <f>IF(PRODUCTION!AH55="","",Feuil1!AW60)</f>
        <v>52.59765625</v>
      </c>
      <c r="Q56" s="140">
        <f>IF(PRODUCTION!AH55="","",Feuil1!AY60)</f>
        <v>46.80078125</v>
      </c>
      <c r="R56" s="140">
        <f>IF(PRODUCTION!AH55="","",Feuil1!AX60)</f>
        <v>0</v>
      </c>
      <c r="S56" s="140"/>
      <c r="T56" s="141"/>
      <c r="U56" s="108"/>
      <c r="V56" s="108"/>
      <c r="W56" s="108"/>
      <c r="X56" s="108"/>
      <c r="AC56" s="131">
        <f t="shared" si="1"/>
        <v>156.5</v>
      </c>
    </row>
    <row r="57" spans="1:29" s="6" customFormat="1" ht="17.25" thickBot="1">
      <c r="A57" s="94">
        <f>IF(Feuil1!A61="","",Feuil1!A61)</f>
        <v>44978</v>
      </c>
      <c r="B57" s="125">
        <f>IF(A57="","",Feuil1!L61)</f>
        <v>21570</v>
      </c>
      <c r="C57" s="135">
        <f>IF(A57="","",Feuil1!M61)</f>
        <v>8420</v>
      </c>
      <c r="D57" s="135">
        <f>IF(C57="","",Feuil1!N61)</f>
        <v>0</v>
      </c>
      <c r="E57" s="135">
        <f>IF(D57="","",Feuil1!O61)</f>
        <v>4315</v>
      </c>
      <c r="F57" s="135">
        <f>IF(E57="","",Feuil1!P61)</f>
        <v>5818</v>
      </c>
      <c r="G57" s="136">
        <f>IF(F57="","",Feuil1!Q61)</f>
        <v>3927</v>
      </c>
      <c r="H57" s="135">
        <f>IF(A57="","",PRODUCTION!AM56-PRODUCTION!AN56)</f>
        <v>1891</v>
      </c>
      <c r="I57" s="137">
        <f>IF(A57="","",PRODUCTION!AG56-PRODUCTION!AO56)</f>
        <v>448.75</v>
      </c>
      <c r="J57" s="137">
        <f>réglages!$B$3</f>
        <v>14280</v>
      </c>
      <c r="K57" s="137">
        <f>IF(PRODUCTION!AH56="","",+AVERAGE(PRODUCTION!$AH$5:'PRODUCTION'!AH56))</f>
        <v>16588.076923076922</v>
      </c>
      <c r="L57" s="129">
        <f>IF(PRODUCTION!AH56="","",(+PRODUCTION!AH56-N57-R57-Q57-O57-P57-T57-S57))</f>
        <v>19968.697265625</v>
      </c>
      <c r="M57" s="138">
        <f>IF(PRODUCTION!AH56="","",+AVERAGE(PRODUCTION!$AO$5:'PRODUCTION'!AO56))</f>
        <v>16071.442307692309</v>
      </c>
      <c r="N57" s="139">
        <f>IF(PRODUCTION!AH56="","",Feuil1!R61)</f>
        <v>1429</v>
      </c>
      <c r="O57" s="140">
        <f>IF(PRODUCTION!AH56="","",Feuil1!AV61)</f>
        <v>92.201171875</v>
      </c>
      <c r="P57" s="140">
        <f>IF(PRODUCTION!AH56="","",Feuil1!AW61)</f>
        <v>37.6015625</v>
      </c>
      <c r="Q57" s="140">
        <f>IF(PRODUCTION!AH56="","",Feuil1!AY61)</f>
        <v>42.5</v>
      </c>
      <c r="R57" s="140">
        <f>IF(PRODUCTION!AH56="","",Feuil1!AX61)</f>
        <v>0</v>
      </c>
      <c r="S57" s="140"/>
      <c r="T57" s="141"/>
      <c r="U57" s="108"/>
      <c r="V57" s="108"/>
      <c r="W57" s="108"/>
      <c r="X57" s="108"/>
      <c r="AC57" s="131">
        <f t="shared" si="1"/>
        <v>142.9</v>
      </c>
    </row>
    <row r="58" spans="1:29" s="6" customFormat="1" ht="17.25" thickBot="1">
      <c r="A58" s="94">
        <f>IF(Feuil1!A62="","",Feuil1!A62)</f>
        <v>44979</v>
      </c>
      <c r="B58" s="125">
        <f>IF(A58="","",Feuil1!L62)</f>
        <v>8840</v>
      </c>
      <c r="C58" s="135">
        <f>IF(A58="","",Feuil1!M62)</f>
        <v>8206</v>
      </c>
      <c r="D58" s="135">
        <f>IF(C58="","",Feuil1!N62)</f>
        <v>0</v>
      </c>
      <c r="E58" s="135">
        <f>IF(D58="","",Feuil1!O62)</f>
        <v>4257</v>
      </c>
      <c r="F58" s="135">
        <f>IF(E58="","",Feuil1!P62)</f>
        <v>5714</v>
      </c>
      <c r="G58" s="136">
        <f>IF(F58="","",Feuil1!Q62)</f>
        <v>3892</v>
      </c>
      <c r="H58" s="135">
        <f>IF(A58="","",PRODUCTION!AM57-PRODUCTION!AN57)</f>
        <v>1822</v>
      </c>
      <c r="I58" s="137">
        <f>IF(A58="","",PRODUCTION!AG57-PRODUCTION!AO57)</f>
        <v>447.5</v>
      </c>
      <c r="J58" s="137">
        <f>réglages!$B$3</f>
        <v>14280</v>
      </c>
      <c r="K58" s="137">
        <f>IF(PRODUCTION!AH57="","",+AVERAGE(PRODUCTION!$AH$5:'PRODUCTION'!AH57))</f>
        <v>16441.886792452831</v>
      </c>
      <c r="L58" s="129">
        <f>IF(PRODUCTION!AH57="","",(+PRODUCTION!AH57-N58-R58-Q58-O58-P58-T58-S58))</f>
        <v>7418.30078125</v>
      </c>
      <c r="M58" s="138">
        <f>IF(PRODUCTION!AH57="","",+AVERAGE(PRODUCTION!$AO$5:'PRODUCTION'!AO57))</f>
        <v>16037.735849056604</v>
      </c>
      <c r="N58" s="139">
        <f>IF(PRODUCTION!AH57="","",Feuil1!R62)</f>
        <v>1224</v>
      </c>
      <c r="O58" s="140">
        <f>IF(PRODUCTION!AH57="","",Feuil1!AV62)</f>
        <v>100.8984375</v>
      </c>
      <c r="P58" s="140">
        <f>IF(PRODUCTION!AH57="","",Feuil1!AW62)</f>
        <v>38.6015625</v>
      </c>
      <c r="Q58" s="140">
        <f>IF(PRODUCTION!AH57="","",Feuil1!AY62)</f>
        <v>58.19921875</v>
      </c>
      <c r="R58" s="140">
        <f>IF(PRODUCTION!AH57="","",Feuil1!AX62)</f>
        <v>0</v>
      </c>
      <c r="S58" s="140"/>
      <c r="T58" s="141"/>
      <c r="U58" s="108"/>
      <c r="V58" s="108"/>
      <c r="W58" s="108"/>
      <c r="X58" s="108"/>
      <c r="AC58" s="131">
        <f t="shared" si="1"/>
        <v>122.4</v>
      </c>
    </row>
    <row r="59" spans="1:29" s="6" customFormat="1" ht="17.25" thickBot="1">
      <c r="A59" s="94">
        <f>IF(Feuil1!A63="","",Feuil1!A63)</f>
        <v>44980</v>
      </c>
      <c r="B59" s="125">
        <f>IF(A59="","",Feuil1!L63)</f>
        <v>14520</v>
      </c>
      <c r="C59" s="135">
        <f>IF(A59="","",Feuil1!M63)</f>
        <v>7989</v>
      </c>
      <c r="D59" s="135">
        <f>IF(C59="","",Feuil1!N63)</f>
        <v>0</v>
      </c>
      <c r="E59" s="135">
        <f>IF(D59="","",Feuil1!O63)</f>
        <v>4213</v>
      </c>
      <c r="F59" s="135">
        <f>IF(E59="","",Feuil1!P63)</f>
        <v>5807</v>
      </c>
      <c r="G59" s="136">
        <f>IF(F59="","",Feuil1!Q63)</f>
        <v>3776</v>
      </c>
      <c r="H59" s="135">
        <f>IF(A59="","",PRODUCTION!AM58-PRODUCTION!AN58)</f>
        <v>2031</v>
      </c>
      <c r="I59" s="137">
        <f>IF(A59="","",PRODUCTION!AG58-PRODUCTION!AO58)</f>
        <v>438.5</v>
      </c>
      <c r="J59" s="137">
        <f>réglages!$B$3</f>
        <v>14280</v>
      </c>
      <c r="K59" s="137">
        <f>IF(PRODUCTION!AH58="","",+AVERAGE(PRODUCTION!$AH$5:'PRODUCTION'!AH58))</f>
        <v>16406.296296296296</v>
      </c>
      <c r="L59" s="129">
        <f>IF(PRODUCTION!AH58="","",(+PRODUCTION!AH58-N59-R59-Q59-O59-P59-T59-S59))</f>
        <v>12854.5</v>
      </c>
      <c r="M59" s="138">
        <f>IF(PRODUCTION!AH58="","",+AVERAGE(PRODUCTION!$AO$5:'PRODUCTION'!AO58))</f>
        <v>16004.314814814816</v>
      </c>
      <c r="N59" s="139">
        <f>IF(PRODUCTION!AH58="","",Feuil1!R63)</f>
        <v>1461</v>
      </c>
      <c r="O59" s="140">
        <f>IF(PRODUCTION!AH58="","",Feuil1!AV63)</f>
        <v>97.6015625</v>
      </c>
      <c r="P59" s="140">
        <f>IF(PRODUCTION!AH58="","",Feuil1!AW63)</f>
        <v>28.8984375</v>
      </c>
      <c r="Q59" s="140">
        <f>IF(PRODUCTION!AH58="","",Feuil1!AY63)</f>
        <v>78</v>
      </c>
      <c r="R59" s="140">
        <f>IF(PRODUCTION!AH58="","",Feuil1!AX63)</f>
        <v>0</v>
      </c>
      <c r="S59" s="140"/>
      <c r="T59" s="141"/>
      <c r="U59" s="108"/>
      <c r="V59" s="108"/>
      <c r="W59" s="108"/>
      <c r="X59" s="108"/>
      <c r="AC59" s="131">
        <f t="shared" si="1"/>
        <v>146.1</v>
      </c>
    </row>
    <row r="60" spans="1:29" s="6" customFormat="1" ht="17.25" thickBot="1">
      <c r="A60" s="94">
        <f>IF(Feuil1!A64="","",Feuil1!A64)</f>
        <v>44981</v>
      </c>
      <c r="B60" s="125">
        <f>IF(A60="","",Feuil1!L64)</f>
        <v>15100</v>
      </c>
      <c r="C60" s="135">
        <f>IF(A60="","",Feuil1!M64)</f>
        <v>8604</v>
      </c>
      <c r="D60" s="135">
        <f>IF(C60="","",Feuil1!N64)</f>
        <v>0</v>
      </c>
      <c r="E60" s="135">
        <f>IF(D60="","",Feuil1!O64)</f>
        <v>4258</v>
      </c>
      <c r="F60" s="135">
        <f>IF(E60="","",Feuil1!P64)</f>
        <v>5906</v>
      </c>
      <c r="G60" s="136">
        <f>IF(F60="","",Feuil1!Q64)</f>
        <v>3991</v>
      </c>
      <c r="H60" s="135">
        <f>IF(A60="","",PRODUCTION!AM59-PRODUCTION!AN59)</f>
        <v>1915</v>
      </c>
      <c r="I60" s="137">
        <f>IF(A60="","",PRODUCTION!AG59-PRODUCTION!AO59)</f>
        <v>471.5</v>
      </c>
      <c r="J60" s="137">
        <f>réglages!$B$3</f>
        <v>14280</v>
      </c>
      <c r="K60" s="137">
        <f>IF(PRODUCTION!AH59="","",+AVERAGE(PRODUCTION!$AH$5:'PRODUCTION'!AH59))</f>
        <v>16382.545454545454</v>
      </c>
      <c r="L60" s="129">
        <f>IF(PRODUCTION!AH59="","",(+PRODUCTION!AH59-N60-R60-Q60-O60-P60-T60-S60))</f>
        <v>13233.298828125</v>
      </c>
      <c r="M60" s="138">
        <f>IF(PRODUCTION!AH59="","",+AVERAGE(PRODUCTION!$AO$5:'PRODUCTION'!AO59))</f>
        <v>15982</v>
      </c>
      <c r="N60" s="139">
        <f>IF(PRODUCTION!AH59="","",Feuil1!R64)</f>
        <v>1671</v>
      </c>
      <c r="O60" s="140">
        <f>IF(PRODUCTION!AH59="","",Feuil1!AV64)</f>
        <v>85.298828125</v>
      </c>
      <c r="P60" s="140">
        <f>IF(PRODUCTION!AH59="","",Feuil1!AW64)</f>
        <v>27.6015625</v>
      </c>
      <c r="Q60" s="140">
        <f>IF(PRODUCTION!AH59="","",Feuil1!AY64)</f>
        <v>82.80078125</v>
      </c>
      <c r="R60" s="140">
        <f>IF(PRODUCTION!AH59="","",Feuil1!AX64)</f>
        <v>0</v>
      </c>
      <c r="S60" s="140"/>
      <c r="T60" s="141"/>
      <c r="U60" s="108"/>
      <c r="V60" s="108"/>
      <c r="W60" s="108"/>
      <c r="X60" s="108"/>
      <c r="AC60" s="131">
        <f t="shared" si="1"/>
        <v>167.1</v>
      </c>
    </row>
    <row r="61" spans="1:29" s="6" customFormat="1" ht="17.25" thickBot="1">
      <c r="A61" s="94">
        <f>IF(Feuil1!A65="","",Feuil1!A65)</f>
        <v>44982</v>
      </c>
      <c r="B61" s="125">
        <f>IF(A61="","",Feuil1!L65)</f>
        <v>14770</v>
      </c>
      <c r="C61" s="135">
        <f>IF(A61="","",Feuil1!M65)</f>
        <v>8384</v>
      </c>
      <c r="D61" s="135">
        <f>IF(C61="","",Feuil1!N65)</f>
        <v>0</v>
      </c>
      <c r="E61" s="135">
        <f>IF(D61="","",Feuil1!O65)</f>
        <v>4329</v>
      </c>
      <c r="F61" s="135">
        <f>IF(E61="","",Feuil1!P65)</f>
        <v>5733</v>
      </c>
      <c r="G61" s="136">
        <f>IF(F61="","",Feuil1!Q65)</f>
        <v>3977</v>
      </c>
      <c r="H61" s="135">
        <f>IF(A61="","",PRODUCTION!AM60-PRODUCTION!AN60)</f>
        <v>1756</v>
      </c>
      <c r="I61" s="137">
        <f>IF(A61="","",PRODUCTION!AG60-PRODUCTION!AO60)</f>
        <v>448.75</v>
      </c>
      <c r="J61" s="137">
        <f>réglages!$B$3</f>
        <v>14280</v>
      </c>
      <c r="K61" s="137">
        <f>IF(PRODUCTION!AH60="","",+AVERAGE(PRODUCTION!$AH$5:'PRODUCTION'!AH60))</f>
        <v>16353.75</v>
      </c>
      <c r="L61" s="129">
        <f>IF(PRODUCTION!AH60="","",(+PRODUCTION!AH60-N61-R61-Q61-O61-P61-T61-S61))</f>
        <v>13224.69921875</v>
      </c>
      <c r="M61" s="138">
        <f>IF(PRODUCTION!AH60="","",+AVERAGE(PRODUCTION!$AO$5:'PRODUCTION'!AO60))</f>
        <v>15954.982142857143</v>
      </c>
      <c r="N61" s="139">
        <f>IF(PRODUCTION!AH60="","",Feuil1!R65)</f>
        <v>1351</v>
      </c>
      <c r="O61" s="140">
        <f>IF(PRODUCTION!AH60="","",Feuil1!AV65)</f>
        <v>85.900390625</v>
      </c>
      <c r="P61" s="140">
        <f>IF(PRODUCTION!AH60="","",Feuil1!AW65)</f>
        <v>42</v>
      </c>
      <c r="Q61" s="140">
        <f>IF(PRODUCTION!AH60="","",Feuil1!AY65)</f>
        <v>66.400390625</v>
      </c>
      <c r="R61" s="140">
        <f>IF(PRODUCTION!AH60="","",Feuil1!AX65)</f>
        <v>0</v>
      </c>
      <c r="S61" s="140"/>
      <c r="T61" s="141"/>
      <c r="U61" s="108"/>
      <c r="V61" s="108"/>
      <c r="W61" s="108"/>
      <c r="X61" s="108"/>
      <c r="AC61" s="131">
        <f t="shared" si="1"/>
        <v>135.1</v>
      </c>
    </row>
    <row r="62" spans="1:29" s="6" customFormat="1" ht="17.25" thickBot="1">
      <c r="A62" s="94">
        <f>IF(Feuil1!A66="","",Feuil1!A66)</f>
        <v>44983</v>
      </c>
      <c r="B62" s="125">
        <f>IF(A62="","",Feuil1!L66)</f>
        <v>13900</v>
      </c>
      <c r="C62" s="135">
        <f>IF(A62="","",Feuil1!M66)</f>
        <v>8043</v>
      </c>
      <c r="D62" s="135">
        <f>IF(C62="","",Feuil1!N66)</f>
        <v>0</v>
      </c>
      <c r="E62" s="135">
        <f>IF(D62="","",Feuil1!O66)</f>
        <v>4397</v>
      </c>
      <c r="F62" s="135">
        <f>IF(E62="","",Feuil1!P66)</f>
        <v>5106</v>
      </c>
      <c r="G62" s="136">
        <f>IF(F62="","",Feuil1!Q66)</f>
        <v>3929</v>
      </c>
      <c r="H62" s="135">
        <f>IF(A62="","",PRODUCTION!AM61-PRODUCTION!AN61)</f>
        <v>1177</v>
      </c>
      <c r="I62" s="137">
        <f>IF(A62="","",PRODUCTION!AG61-PRODUCTION!AO61)</f>
        <v>430</v>
      </c>
      <c r="J62" s="137">
        <f>réglages!$B$3</f>
        <v>14280</v>
      </c>
      <c r="K62" s="137">
        <f>IF(PRODUCTION!AH61="","",+AVERAGE(PRODUCTION!$AH$5:'PRODUCTION'!AH61))</f>
        <v>16310.701754385966</v>
      </c>
      <c r="L62" s="129">
        <f>IF(PRODUCTION!AH61="","",(+PRODUCTION!AH61-N62-R62-Q62-O62-P62-T62-S62))</f>
        <v>12890.001953125</v>
      </c>
      <c r="M62" s="138">
        <f>IF(PRODUCTION!AH61="","",+AVERAGE(PRODUCTION!$AO$5:'PRODUCTION'!AO61))</f>
        <v>15913.964912280702</v>
      </c>
      <c r="N62" s="139">
        <f>IF(PRODUCTION!AH61="","",Feuil1!R66)</f>
        <v>806</v>
      </c>
      <c r="O62" s="140">
        <f>IF(PRODUCTION!AH61="","",Feuil1!AV66)</f>
        <v>105.19921875</v>
      </c>
      <c r="P62" s="140">
        <f>IF(PRODUCTION!AH61="","",Feuil1!AW66)</f>
        <v>40.19921875</v>
      </c>
      <c r="Q62" s="140">
        <f>IF(PRODUCTION!AH61="","",Feuil1!AY66)</f>
        <v>58.599609375</v>
      </c>
      <c r="R62" s="140">
        <f>IF(PRODUCTION!AH61="","",Feuil1!AX66)</f>
        <v>0</v>
      </c>
      <c r="S62" s="140"/>
      <c r="T62" s="141"/>
      <c r="U62" s="108"/>
      <c r="V62" s="108"/>
      <c r="W62" s="108"/>
      <c r="X62" s="108"/>
      <c r="AC62" s="131">
        <f t="shared" si="1"/>
        <v>80.599999999999994</v>
      </c>
    </row>
    <row r="63" spans="1:29" s="6" customFormat="1" ht="17.25" thickBot="1">
      <c r="A63" s="94">
        <f>IF(Feuil1!A67="","",Feuil1!A67)</f>
        <v>44984</v>
      </c>
      <c r="B63" s="125">
        <f>IF(A63="","",Feuil1!L67)</f>
        <v>15990</v>
      </c>
      <c r="C63" s="135">
        <f>IF(A63="","",Feuil1!M67)</f>
        <v>8508</v>
      </c>
      <c r="D63" s="135">
        <f>IF(C63="","",Feuil1!N67)</f>
        <v>0</v>
      </c>
      <c r="E63" s="135">
        <f>IF(D63="","",Feuil1!O67)</f>
        <v>4822</v>
      </c>
      <c r="F63" s="135">
        <f>IF(E63="","",Feuil1!P67)</f>
        <v>5957</v>
      </c>
      <c r="G63" s="136">
        <f>IF(F63="","",Feuil1!Q67)</f>
        <v>3579</v>
      </c>
      <c r="H63" s="135">
        <f>IF(A63="","",PRODUCTION!AM62-PRODUCTION!AN62)</f>
        <v>2378</v>
      </c>
      <c r="I63" s="137">
        <f>IF(A63="","",PRODUCTION!AG62-PRODUCTION!AO62)</f>
        <v>465.8125</v>
      </c>
      <c r="J63" s="137">
        <f>réglages!$B$3</f>
        <v>14280</v>
      </c>
      <c r="K63" s="137">
        <f>IF(PRODUCTION!AH62="","",+AVERAGE(PRODUCTION!$AH$5:'PRODUCTION'!AH62))</f>
        <v>16305.172413793103</v>
      </c>
      <c r="L63" s="129">
        <f>IF(PRODUCTION!AH62="","",(+PRODUCTION!AH62-N63-R63-Q63-O63-P63-T63-S63))</f>
        <v>14277.701171875</v>
      </c>
      <c r="M63" s="138">
        <f>IF(PRODUCTION!AH62="","",+AVERAGE(PRODUCTION!$AO$5:'PRODUCTION'!AO62))</f>
        <v>15910.413793103447</v>
      </c>
      <c r="N63" s="139">
        <f>IF(PRODUCTION!AH62="","",Feuil1!R67)</f>
        <v>1464</v>
      </c>
      <c r="O63" s="140">
        <f>IF(PRODUCTION!AH62="","",Feuil1!AV67)</f>
        <v>109.30078125</v>
      </c>
      <c r="P63" s="140">
        <f>IF(PRODUCTION!AH62="","",Feuil1!AW67)</f>
        <v>83.19921875</v>
      </c>
      <c r="Q63" s="140">
        <f>IF(PRODUCTION!AH62="","",Feuil1!AY67)</f>
        <v>55.798828125</v>
      </c>
      <c r="R63" s="140">
        <f>IF(PRODUCTION!AH62="","",Feuil1!AX67)</f>
        <v>0</v>
      </c>
      <c r="S63" s="140"/>
      <c r="T63" s="141"/>
      <c r="U63" s="108"/>
      <c r="V63" s="108"/>
      <c r="W63" s="108"/>
      <c r="X63" s="108"/>
      <c r="AC63" s="131">
        <f t="shared" si="1"/>
        <v>146.4</v>
      </c>
    </row>
    <row r="64" spans="1:29" s="6" customFormat="1" ht="17.25" thickBot="1">
      <c r="A64" s="94">
        <f>IF(Feuil1!A68="","",Feuil1!A68)</f>
        <v>44985</v>
      </c>
      <c r="B64" s="125">
        <f>IF(A64="","",Feuil1!L68)</f>
        <v>15030</v>
      </c>
      <c r="C64" s="135">
        <f>IF(A64="","",Feuil1!M68)</f>
        <v>8475</v>
      </c>
      <c r="D64" s="135">
        <f>IF(C64="","",Feuil1!N68)</f>
        <v>0</v>
      </c>
      <c r="E64" s="135">
        <f>IF(D64="","",Feuil1!O68)</f>
        <v>4472</v>
      </c>
      <c r="F64" s="135">
        <f>IF(E64="","",Feuil1!P68)</f>
        <v>5628</v>
      </c>
      <c r="G64" s="136">
        <f>IF(F64="","",Feuil1!Q68)</f>
        <v>3846</v>
      </c>
      <c r="H64" s="135">
        <f>IF(A64="","",PRODUCTION!AM63-PRODUCTION!AN63)</f>
        <v>1782</v>
      </c>
      <c r="I64" s="137">
        <f>IF(A64="","",PRODUCTION!AG63-PRODUCTION!AO63)</f>
        <v>475.78125</v>
      </c>
      <c r="J64" s="137">
        <f>réglages!$B$3</f>
        <v>14280</v>
      </c>
      <c r="K64" s="137">
        <f>IF(PRODUCTION!AH63="","",+AVERAGE(PRODUCTION!$AH$5:'PRODUCTION'!AH63))</f>
        <v>16283.559322033898</v>
      </c>
      <c r="L64" s="129">
        <f>IF(PRODUCTION!AH63="","",(+PRODUCTION!AH63-N64-R64-Q64-O64-P64-T64-S64))</f>
        <v>13383.697265625</v>
      </c>
      <c r="M64" s="138">
        <f>IF(PRODUCTION!AH63="","",+AVERAGE(PRODUCTION!$AO$5:'PRODUCTION'!AO63))</f>
        <v>15890.389830508475</v>
      </c>
      <c r="N64" s="139">
        <f>IF(PRODUCTION!AH63="","",Feuil1!R68)</f>
        <v>1438</v>
      </c>
      <c r="O64" s="140">
        <f>IF(PRODUCTION!AH63="","",Feuil1!AV68)</f>
        <v>84.900390625</v>
      </c>
      <c r="P64" s="140">
        <f>IF(PRODUCTION!AH63="","",Feuil1!AW68)</f>
        <v>64.30078125</v>
      </c>
      <c r="Q64" s="140">
        <f>IF(PRODUCTION!AH63="","",Feuil1!AY68)</f>
        <v>59.1015625</v>
      </c>
      <c r="R64" s="140">
        <f>IF(PRODUCTION!AH63="","",Feuil1!AX68)</f>
        <v>0</v>
      </c>
      <c r="S64" s="140"/>
      <c r="T64" s="141"/>
      <c r="U64" s="108"/>
      <c r="V64" s="108"/>
      <c r="W64" s="108"/>
      <c r="X64" s="108"/>
      <c r="AC64" s="131">
        <f t="shared" si="1"/>
        <v>143.80000000000001</v>
      </c>
    </row>
    <row r="65" spans="1:29" s="6" customFormat="1" ht="17.25" thickBot="1">
      <c r="A65" s="94">
        <f>IF(Feuil1!A69="","",Feuil1!A69)</f>
        <v>44986</v>
      </c>
      <c r="B65" s="125">
        <f>IF(A65="","",Feuil1!L69)</f>
        <v>15350</v>
      </c>
      <c r="C65" s="135">
        <f>IF(A65="","",Feuil1!M69)</f>
        <v>8658</v>
      </c>
      <c r="D65" s="135">
        <f>IF(C65="","",Feuil1!N69)</f>
        <v>0</v>
      </c>
      <c r="E65" s="135">
        <f>IF(D65="","",Feuil1!O69)</f>
        <v>4412</v>
      </c>
      <c r="F65" s="135">
        <f>IF(E65="","",Feuil1!P69)</f>
        <v>5591</v>
      </c>
      <c r="G65" s="136">
        <f>IF(F65="","",Feuil1!Q69)</f>
        <v>3608</v>
      </c>
      <c r="H65" s="135">
        <f>IF(A65="","",PRODUCTION!AM64-PRODUCTION!AN64)</f>
        <v>1983</v>
      </c>
      <c r="I65" s="137">
        <f>IF(A65="","",PRODUCTION!AG64-PRODUCTION!AO64)</f>
        <v>472.75</v>
      </c>
      <c r="J65" s="137">
        <f>réglages!$B$3</f>
        <v>14280</v>
      </c>
      <c r="K65" s="137">
        <f>IF(PRODUCTION!AH64="","",+AVERAGE(PRODUCTION!$AH$5:'PRODUCTION'!AH64))</f>
        <v>16268</v>
      </c>
      <c r="L65" s="129">
        <f>IF(PRODUCTION!AH64="","",(+PRODUCTION!AH64-N65-R65-Q65-O65-P65-T65-S65))</f>
        <v>13795.1015625</v>
      </c>
      <c r="M65" s="138">
        <f>IF(PRODUCTION!AH64="","",+AVERAGE(PRODUCTION!$AO$5:'PRODUCTION'!AO64))</f>
        <v>15876.433333333332</v>
      </c>
      <c r="N65" s="139">
        <f>IF(PRODUCTION!AH64="","",Feuil1!R69)</f>
        <v>1376</v>
      </c>
      <c r="O65" s="140">
        <f>IF(PRODUCTION!AH64="","",Feuil1!AV69)</f>
        <v>95.400390625</v>
      </c>
      <c r="P65" s="140">
        <f>IF(PRODUCTION!AH64="","",Feuil1!AW69)</f>
        <v>37.69921875</v>
      </c>
      <c r="Q65" s="140">
        <f>IF(PRODUCTION!AH64="","",Feuil1!AY69)</f>
        <v>45.798828125</v>
      </c>
      <c r="R65" s="140">
        <f>IF(PRODUCTION!AH64="","",Feuil1!AX69)</f>
        <v>0</v>
      </c>
      <c r="S65" s="140"/>
      <c r="T65" s="141"/>
      <c r="U65" s="108"/>
      <c r="V65" s="108"/>
      <c r="W65" s="108"/>
      <c r="X65" s="108"/>
      <c r="AC65" s="131">
        <f t="shared" si="1"/>
        <v>137.6</v>
      </c>
    </row>
    <row r="66" spans="1:29" s="6" customFormat="1" ht="17.25" thickBot="1">
      <c r="A66" s="94">
        <f>IF(Feuil1!A70="","",Feuil1!A70)</f>
        <v>44987</v>
      </c>
      <c r="B66" s="125">
        <f>IF(A66="","",Feuil1!L70)</f>
        <v>14560</v>
      </c>
      <c r="C66" s="135">
        <f>IF(A66="","",Feuil1!M70)</f>
        <v>8302</v>
      </c>
      <c r="D66" s="135">
        <f>IF(C66="","",Feuil1!N70)</f>
        <v>0</v>
      </c>
      <c r="E66" s="135">
        <f>IF(D66="","",Feuil1!O70)</f>
        <v>4351</v>
      </c>
      <c r="F66" s="135">
        <f>IF(E66="","",Feuil1!P70)</f>
        <v>5597</v>
      </c>
      <c r="G66" s="136">
        <f>IF(F66="","",Feuil1!Q70)</f>
        <v>3977</v>
      </c>
      <c r="H66" s="135">
        <f>IF(A66="","",PRODUCTION!AM65-PRODUCTION!AN65)</f>
        <v>1620</v>
      </c>
      <c r="I66" s="137">
        <f>IF(A66="","",PRODUCTION!AG65-PRODUCTION!AO65)</f>
        <v>455.96875</v>
      </c>
      <c r="J66" s="137">
        <f>réglages!$B$3</f>
        <v>14280</v>
      </c>
      <c r="K66" s="137">
        <f>IF(PRODUCTION!AH65="","",+AVERAGE(PRODUCTION!$AH$5:'PRODUCTION'!AH65))</f>
        <v>16240</v>
      </c>
      <c r="L66" s="129">
        <f>IF(PRODUCTION!AH65="","",(+PRODUCTION!AH65-N66-R66-Q66-O66-P66-T66-S66))</f>
        <v>13310.30078125</v>
      </c>
      <c r="M66" s="138">
        <f>IF(PRODUCTION!AH65="","",+AVERAGE(PRODUCTION!$AO$5:'PRODUCTION'!AO65))</f>
        <v>15850.147540983606</v>
      </c>
      <c r="N66" s="139">
        <f>IF(PRODUCTION!AH65="","",Feuil1!R70)</f>
        <v>1030</v>
      </c>
      <c r="O66" s="140">
        <f>IF(PRODUCTION!AH65="","",Feuil1!AV70)</f>
        <v>110.599609375</v>
      </c>
      <c r="P66" s="140">
        <f>IF(PRODUCTION!AH65="","",Feuil1!AW70)</f>
        <v>54.5</v>
      </c>
      <c r="Q66" s="140">
        <f>IF(PRODUCTION!AH65="","",Feuil1!AY70)</f>
        <v>54.599609375</v>
      </c>
      <c r="R66" s="140">
        <f>IF(PRODUCTION!AH65="","",Feuil1!AX70)</f>
        <v>0</v>
      </c>
      <c r="S66" s="140"/>
      <c r="T66" s="141"/>
      <c r="U66" s="108"/>
      <c r="V66" s="108"/>
      <c r="W66" s="108"/>
      <c r="X66" s="108"/>
      <c r="AC66" s="131">
        <f t="shared" si="1"/>
        <v>103</v>
      </c>
    </row>
    <row r="67" spans="1:29" s="6" customFormat="1" ht="17.25" thickBot="1">
      <c r="A67" s="94">
        <f>IF(Feuil1!A71="","",Feuil1!A71)</f>
        <v>44988</v>
      </c>
      <c r="B67" s="125">
        <f>IF(A67="","",Feuil1!L71)</f>
        <v>14360</v>
      </c>
      <c r="C67" s="135">
        <f>IF(A67="","",Feuil1!M71)</f>
        <v>8119</v>
      </c>
      <c r="D67" s="135">
        <f>IF(C67="","",Feuil1!N71)</f>
        <v>0</v>
      </c>
      <c r="E67" s="135">
        <f>IF(D67="","",Feuil1!O71)</f>
        <v>4394</v>
      </c>
      <c r="F67" s="135">
        <f>IF(E67="","",Feuil1!P71)</f>
        <v>5254</v>
      </c>
      <c r="G67" s="136">
        <f>IF(F67="","",Feuil1!Q71)</f>
        <v>3691</v>
      </c>
      <c r="H67" s="135">
        <f>IF(A67="","",PRODUCTION!AM66-PRODUCTION!AN66)</f>
        <v>1563</v>
      </c>
      <c r="I67" s="137">
        <f>IF(A67="","",PRODUCTION!AG66-PRODUCTION!AO66)</f>
        <v>452</v>
      </c>
      <c r="J67" s="137">
        <f>réglages!$B$3</f>
        <v>14280</v>
      </c>
      <c r="K67" s="137">
        <f>IF(PRODUCTION!AH66="","",+AVERAGE(PRODUCTION!$AH$5:'PRODUCTION'!AH66))</f>
        <v>16209.677419354839</v>
      </c>
      <c r="L67" s="129">
        <f>IF(PRODUCTION!AH66="","",(+PRODUCTION!AH66-N67-R67-Q67-O67-P67-T67-S67))</f>
        <v>13127.900390625</v>
      </c>
      <c r="M67" s="138">
        <f>IF(PRODUCTION!AH66="","",+AVERAGE(PRODUCTION!$AO$5:'PRODUCTION'!AO66))</f>
        <v>15821.532258064517</v>
      </c>
      <c r="N67" s="139">
        <f>IF(PRODUCTION!AH66="","",Feuil1!R71)</f>
        <v>1034</v>
      </c>
      <c r="O67" s="140">
        <f>IF(PRODUCTION!AH66="","",Feuil1!AV71)</f>
        <v>80.599609375</v>
      </c>
      <c r="P67" s="140">
        <f>IF(PRODUCTION!AH66="","",Feuil1!AW71)</f>
        <v>47</v>
      </c>
      <c r="Q67" s="140">
        <f>IF(PRODUCTION!AH66="","",Feuil1!AY71)</f>
        <v>70.5</v>
      </c>
      <c r="R67" s="140">
        <f>IF(PRODUCTION!AH66="","",Feuil1!AX71)</f>
        <v>0</v>
      </c>
      <c r="S67" s="140"/>
      <c r="T67" s="141"/>
      <c r="U67" s="108"/>
      <c r="V67" s="108"/>
      <c r="W67" s="108"/>
      <c r="X67" s="108"/>
      <c r="AC67" s="131">
        <f t="shared" si="1"/>
        <v>103.4</v>
      </c>
    </row>
    <row r="68" spans="1:29" s="6" customFormat="1" ht="17.25" thickBot="1">
      <c r="A68" s="94">
        <f>IF(Feuil1!A72="","",Feuil1!A72)</f>
        <v>44989</v>
      </c>
      <c r="B68" s="125">
        <f>IF(A68="","",Feuil1!L72)</f>
        <v>14770</v>
      </c>
      <c r="C68" s="135">
        <f>IF(A68="","",Feuil1!M72)</f>
        <v>8289</v>
      </c>
      <c r="D68" s="135">
        <f>IF(C68="","",Feuil1!N72)</f>
        <v>0</v>
      </c>
      <c r="E68" s="135">
        <f>IF(D68="","",Feuil1!O72)</f>
        <v>4295</v>
      </c>
      <c r="F68" s="135">
        <f>IF(E68="","",Feuil1!P72)</f>
        <v>5450</v>
      </c>
      <c r="G68" s="136">
        <f>IF(F68="","",Feuil1!Q72)</f>
        <v>3552</v>
      </c>
      <c r="H68" s="135">
        <f>IF(A68="","",PRODUCTION!AM67-PRODUCTION!AN67)</f>
        <v>1898</v>
      </c>
      <c r="I68" s="137">
        <f>IF(A68="","",PRODUCTION!AG67-PRODUCTION!AO67)</f>
        <v>412.5</v>
      </c>
      <c r="J68" s="137">
        <f>réglages!$B$3</f>
        <v>14280</v>
      </c>
      <c r="K68" s="137">
        <f>IF(PRODUCTION!AH67="","",+AVERAGE(PRODUCTION!$AH$5:'PRODUCTION'!AH67))</f>
        <v>16186.825396825398</v>
      </c>
      <c r="L68" s="129">
        <f>IF(PRODUCTION!AH67="","",(+PRODUCTION!AH67-N68-R68-Q68-O68-P68-T68-S68))</f>
        <v>13417.998046875</v>
      </c>
      <c r="M68" s="138">
        <f>IF(PRODUCTION!AH67="","",+AVERAGE(PRODUCTION!$AO$5:'PRODUCTION'!AO67))</f>
        <v>15800.269841269841</v>
      </c>
      <c r="N68" s="139">
        <f>IF(PRODUCTION!AH67="","",Feuil1!R72)</f>
        <v>1187</v>
      </c>
      <c r="O68" s="140">
        <f>IF(PRODUCTION!AH67="","",Feuil1!AV72)</f>
        <v>88.099609375</v>
      </c>
      <c r="P68" s="140">
        <f>IF(PRODUCTION!AH67="","",Feuil1!AW72)</f>
        <v>16.6015625</v>
      </c>
      <c r="Q68" s="140">
        <f>IF(PRODUCTION!AH67="","",Feuil1!AY72)</f>
        <v>60.30078125</v>
      </c>
      <c r="R68" s="140">
        <f>IF(PRODUCTION!AH67="","",Feuil1!AX72)</f>
        <v>0</v>
      </c>
      <c r="S68" s="140"/>
      <c r="T68" s="141"/>
      <c r="U68" s="108"/>
      <c r="V68" s="108"/>
      <c r="W68" s="108"/>
      <c r="X68" s="108"/>
      <c r="AC68" s="131">
        <f t="shared" si="1"/>
        <v>118.7</v>
      </c>
    </row>
    <row r="69" spans="1:29" s="6" customFormat="1" ht="17.25" thickBot="1">
      <c r="A69" s="94">
        <f>IF(Feuil1!A73="","",Feuil1!A73)</f>
        <v>44990</v>
      </c>
      <c r="B69" s="125">
        <f>IF(A69="","",Feuil1!L73)</f>
        <v>14520</v>
      </c>
      <c r="C69" s="135">
        <f>IF(A69="","",Feuil1!M73)</f>
        <v>8222</v>
      </c>
      <c r="D69" s="135">
        <f>IF(C69="","",Feuil1!N73)</f>
        <v>0</v>
      </c>
      <c r="E69" s="135">
        <f>IF(D69="","",Feuil1!O73)</f>
        <v>4492</v>
      </c>
      <c r="F69" s="135">
        <f>IF(E69="","",Feuil1!P73)</f>
        <v>5231</v>
      </c>
      <c r="G69" s="136">
        <f>IF(F69="","",Feuil1!Q73)</f>
        <v>3707</v>
      </c>
      <c r="H69" s="135">
        <f>IF(A69="","",PRODUCTION!AM68-PRODUCTION!AN68)</f>
        <v>1524</v>
      </c>
      <c r="I69" s="137">
        <f>IF(A69="","",PRODUCTION!AG68-PRODUCTION!AO68)</f>
        <v>368.84375</v>
      </c>
      <c r="J69" s="137">
        <f>réglages!$B$3</f>
        <v>14280</v>
      </c>
      <c r="K69" s="137">
        <f>IF(PRODUCTION!AH68="","",+AVERAGE(PRODUCTION!$AH$5:'PRODUCTION'!AH68))</f>
        <v>16160.78125</v>
      </c>
      <c r="L69" s="129">
        <f>IF(PRODUCTION!AH68="","",(+PRODUCTION!AH68-N69-R69-Q69-O69-P69-T69-S69))</f>
        <v>13598.603515625</v>
      </c>
      <c r="M69" s="138">
        <f>IF(PRODUCTION!AH68="","",+AVERAGE(PRODUCTION!$AO$5:'PRODUCTION'!AO68))</f>
        <v>15775.859375</v>
      </c>
      <c r="N69" s="139">
        <f>IF(PRODUCTION!AH68="","",Feuil1!R73)</f>
        <v>742</v>
      </c>
      <c r="O69" s="140">
        <f>IF(PRODUCTION!AH68="","",Feuil1!AV73)</f>
        <v>91.599609375</v>
      </c>
      <c r="P69" s="140">
        <f>IF(PRODUCTION!AH68="","",Feuil1!AW73)</f>
        <v>41.796875</v>
      </c>
      <c r="Q69" s="140">
        <f>IF(PRODUCTION!AH68="","",Feuil1!AY73)</f>
        <v>46</v>
      </c>
      <c r="R69" s="140">
        <f>IF(PRODUCTION!AH68="","",Feuil1!AX73)</f>
        <v>0</v>
      </c>
      <c r="S69" s="140"/>
      <c r="T69" s="141"/>
      <c r="U69" s="108"/>
      <c r="V69" s="108"/>
      <c r="W69" s="108"/>
      <c r="X69" s="108"/>
      <c r="AC69" s="131">
        <f t="shared" si="1"/>
        <v>74.2</v>
      </c>
    </row>
    <row r="70" spans="1:29" s="6" customFormat="1" ht="17.25" thickBot="1">
      <c r="A70" s="94">
        <f>IF(Feuil1!A74="","",Feuil1!A74)</f>
        <v>44991</v>
      </c>
      <c r="B70" s="125">
        <f>IF(A70="","",Feuil1!L74)</f>
        <v>13630</v>
      </c>
      <c r="C70" s="135">
        <f>IF(A70="","",Feuil1!M74)</f>
        <v>6980</v>
      </c>
      <c r="D70" s="135">
        <f>IF(C70="","",Feuil1!N74)</f>
        <v>0</v>
      </c>
      <c r="E70" s="135">
        <f>IF(D70="","",Feuil1!O74)</f>
        <v>4180</v>
      </c>
      <c r="F70" s="135">
        <f>IF(E70="","",Feuil1!P74)</f>
        <v>5638</v>
      </c>
      <c r="G70" s="136">
        <f>IF(F70="","",Feuil1!Q74)</f>
        <v>3397</v>
      </c>
      <c r="H70" s="135">
        <f>IF(A70="","",PRODUCTION!AM69-PRODUCTION!AN69)</f>
        <v>2241</v>
      </c>
      <c r="I70" s="137">
        <f>IF(A70="","",PRODUCTION!AG69-PRODUCTION!AO69)</f>
        <v>304.03125</v>
      </c>
      <c r="J70" s="137">
        <f>réglages!$B$3</f>
        <v>14280</v>
      </c>
      <c r="K70" s="137">
        <f>IF(PRODUCTION!AH69="","",+AVERAGE(PRODUCTION!$AH$5:'PRODUCTION'!AH69))</f>
        <v>16121.846153846154</v>
      </c>
      <c r="L70" s="129">
        <f>IF(PRODUCTION!AH69="","",(+PRODUCTION!AH69-N70-R70-Q70-O70-P70-T70-S70))</f>
        <v>12997.197265625</v>
      </c>
      <c r="M70" s="138">
        <f>IF(PRODUCTION!AH69="","",+AVERAGE(PRODUCTION!$AO$5:'PRODUCTION'!AO69))</f>
        <v>15739.323076923078</v>
      </c>
      <c r="N70" s="139">
        <f>IF(PRODUCTION!AH69="","",Feuil1!R74)</f>
        <v>373</v>
      </c>
      <c r="O70" s="140">
        <f>IF(PRODUCTION!AH69="","",Feuil1!AV74)</f>
        <v>131.80078125</v>
      </c>
      <c r="P70" s="140">
        <f>IF(PRODUCTION!AH69="","",Feuil1!AW74)</f>
        <v>73.40234375</v>
      </c>
      <c r="Q70" s="140">
        <f>IF(PRODUCTION!AH69="","",Feuil1!AY74)</f>
        <v>54.599609375</v>
      </c>
      <c r="R70" s="140">
        <f>IF(PRODUCTION!AH69="","",Feuil1!AX74)</f>
        <v>0</v>
      </c>
      <c r="S70" s="140"/>
      <c r="T70" s="141"/>
      <c r="U70" s="108"/>
      <c r="V70" s="108"/>
      <c r="W70" s="108"/>
      <c r="X70" s="108"/>
      <c r="AC70" s="131">
        <f t="shared" si="1"/>
        <v>37.299999999999997</v>
      </c>
    </row>
    <row r="71" spans="1:29" s="6" customFormat="1" ht="17.25" thickBot="1">
      <c r="A71" s="94">
        <f>IF(Feuil1!A75="","",Feuil1!A75)</f>
        <v>44992</v>
      </c>
      <c r="B71" s="125">
        <f>IF(A71="","",Feuil1!L75)</f>
        <v>13580</v>
      </c>
      <c r="C71" s="135">
        <f>IF(A71="","",Feuil1!M75)</f>
        <v>7527</v>
      </c>
      <c r="D71" s="135">
        <f>IF(C71="","",Feuil1!N75)</f>
        <v>0</v>
      </c>
      <c r="E71" s="135">
        <f>IF(D71="","",Feuil1!O75)</f>
        <v>3944</v>
      </c>
      <c r="F71" s="135">
        <f>IF(E71="","",Feuil1!P75)</f>
        <v>5335</v>
      </c>
      <c r="G71" s="136">
        <f>IF(F71="","",Feuil1!Q75)</f>
        <v>3480</v>
      </c>
      <c r="H71" s="135">
        <f>IF(A71="","",PRODUCTION!AM70-PRODUCTION!AN70)</f>
        <v>1855</v>
      </c>
      <c r="I71" s="137">
        <f>IF(A71="","",PRODUCTION!AG70-PRODUCTION!AO70)</f>
        <v>330</v>
      </c>
      <c r="J71" s="137">
        <f>réglages!$B$3</f>
        <v>14280</v>
      </c>
      <c r="K71" s="137">
        <f>IF(PRODUCTION!AH70="","",+AVERAGE(PRODUCTION!$AH$5:'PRODUCTION'!AH70))</f>
        <v>16083.333333333334</v>
      </c>
      <c r="L71" s="129">
        <f>IF(PRODUCTION!AH70="","",(+PRODUCTION!AH70-N71-R71-Q71-O71-P71-T71-S71))</f>
        <v>12992.900390625</v>
      </c>
      <c r="M71" s="138">
        <f>IF(PRODUCTION!AH70="","",+AVERAGE(PRODUCTION!$AO$5:'PRODUCTION'!AO70))</f>
        <v>15702.757575757576</v>
      </c>
      <c r="N71" s="139">
        <f>IF(PRODUCTION!AH70="","",Feuil1!R75)</f>
        <v>300</v>
      </c>
      <c r="O71" s="140">
        <f>IF(PRODUCTION!AH70="","",Feuil1!AV75)</f>
        <v>158.69921875</v>
      </c>
      <c r="P71" s="140">
        <f>IF(PRODUCTION!AH70="","",Feuil1!AW75)</f>
        <v>64.19921875</v>
      </c>
      <c r="Q71" s="140">
        <f>IF(PRODUCTION!AH70="","",Feuil1!AY75)</f>
        <v>64.201171875</v>
      </c>
      <c r="R71" s="140">
        <f>IF(PRODUCTION!AH70="","",Feuil1!AX75)</f>
        <v>0</v>
      </c>
      <c r="S71" s="140"/>
      <c r="T71" s="141"/>
      <c r="U71" s="108"/>
      <c r="V71" s="108"/>
      <c r="W71" s="108"/>
      <c r="X71" s="108"/>
      <c r="AC71" s="131">
        <f t="shared" ref="AC71:AC134" si="2">+N71/10</f>
        <v>30</v>
      </c>
    </row>
    <row r="72" spans="1:29" s="6" customFormat="1" ht="17.25" thickBot="1">
      <c r="A72" s="94">
        <f>IF(Feuil1!A76="","",Feuil1!A76)</f>
        <v>44993</v>
      </c>
      <c r="B72" s="125">
        <f>IF(A72="","",Feuil1!L76)</f>
        <v>13500</v>
      </c>
      <c r="C72" s="135">
        <f>IF(A72="","",Feuil1!M76)</f>
        <v>7694</v>
      </c>
      <c r="D72" s="135">
        <f>IF(C72="","",Feuil1!N76)</f>
        <v>0</v>
      </c>
      <c r="E72" s="135">
        <f>IF(D72="","",Feuil1!O76)</f>
        <v>4238</v>
      </c>
      <c r="F72" s="135">
        <f>IF(E72="","",Feuil1!P76)</f>
        <v>4938</v>
      </c>
      <c r="G72" s="136">
        <f>IF(F72="","",Feuil1!Q76)</f>
        <v>3640</v>
      </c>
      <c r="H72" s="135">
        <f>IF(A72="","",PRODUCTION!AM71-PRODUCTION!AN71)</f>
        <v>1298</v>
      </c>
      <c r="I72" s="137">
        <f>IF(A72="","",PRODUCTION!AG71-PRODUCTION!AO71)</f>
        <v>333</v>
      </c>
      <c r="J72" s="137">
        <f>réglages!$B$3</f>
        <v>14280</v>
      </c>
      <c r="K72" s="137">
        <f>IF(PRODUCTION!AH71="","",+AVERAGE(PRODUCTION!$AH$5:'PRODUCTION'!AH71))</f>
        <v>16044.776119402984</v>
      </c>
      <c r="L72" s="129">
        <f>IF(PRODUCTION!AH71="","",(+PRODUCTION!AH71-N72-R72-Q72-O72-P72-T72-S72))</f>
        <v>12908.298828125</v>
      </c>
      <c r="M72" s="138">
        <f>IF(PRODUCTION!AH71="","",+AVERAGE(PRODUCTION!$AO$5:'PRODUCTION'!AO71))</f>
        <v>15665.850746268658</v>
      </c>
      <c r="N72" s="139">
        <f>IF(PRODUCTION!AH71="","",Feuil1!R76)</f>
        <v>351</v>
      </c>
      <c r="O72" s="140">
        <f>IF(PRODUCTION!AH71="","",Feuil1!AV76)</f>
        <v>117.30078125</v>
      </c>
      <c r="P72" s="140">
        <f>IF(PRODUCTION!AH71="","",Feuil1!AW76)</f>
        <v>36.30078125</v>
      </c>
      <c r="Q72" s="140">
        <f>IF(PRODUCTION!AH71="","",Feuil1!AY76)</f>
        <v>87.099609375</v>
      </c>
      <c r="R72" s="140">
        <f>IF(PRODUCTION!AH71="","",Feuil1!AX76)</f>
        <v>0</v>
      </c>
      <c r="S72" s="140"/>
      <c r="T72" s="141"/>
      <c r="U72" s="108"/>
      <c r="V72" s="108"/>
      <c r="W72" s="108"/>
      <c r="X72" s="108"/>
      <c r="AC72" s="131">
        <f t="shared" si="2"/>
        <v>35.1</v>
      </c>
    </row>
    <row r="73" spans="1:29" s="6" customFormat="1" ht="17.25" thickBot="1">
      <c r="A73" s="94">
        <f>IF(Feuil1!A77="","",Feuil1!A77)</f>
        <v>44994</v>
      </c>
      <c r="B73" s="125">
        <f>IF(A73="","",Feuil1!L77)</f>
        <v>13850</v>
      </c>
      <c r="C73" s="135">
        <f>IF(A73="","",Feuil1!M77)</f>
        <v>7158</v>
      </c>
      <c r="D73" s="135">
        <f>IF(C73="","",Feuil1!N77)</f>
        <v>0</v>
      </c>
      <c r="E73" s="135">
        <f>IF(D73="","",Feuil1!O77)</f>
        <v>4375</v>
      </c>
      <c r="F73" s="135">
        <f>IF(E73="","",Feuil1!P77)</f>
        <v>5579</v>
      </c>
      <c r="G73" s="136">
        <f>IF(F73="","",Feuil1!Q77)</f>
        <v>3510</v>
      </c>
      <c r="H73" s="135">
        <f>IF(A73="","",PRODUCTION!AM72-PRODUCTION!AN72)</f>
        <v>2069</v>
      </c>
      <c r="I73" s="137">
        <f>IF(A73="","",PRODUCTION!AG72-PRODUCTION!AO72)</f>
        <v>299.625</v>
      </c>
      <c r="J73" s="137">
        <f>réglages!$B$3</f>
        <v>14280</v>
      </c>
      <c r="K73" s="137">
        <f>IF(PRODUCTION!AH72="","",+AVERAGE(PRODUCTION!$AH$5:'PRODUCTION'!AH72))</f>
        <v>16012.5</v>
      </c>
      <c r="L73" s="129">
        <f>IF(PRODUCTION!AH72="","",(+PRODUCTION!AH72-N73-R73-Q73-O73-P73-T73-S73))</f>
        <v>13078.599609375</v>
      </c>
      <c r="M73" s="138">
        <f>IF(PRODUCTION!AH72="","",+AVERAGE(PRODUCTION!$AO$5:'PRODUCTION'!AO72))</f>
        <v>15635.5</v>
      </c>
      <c r="N73" s="139">
        <f>IF(PRODUCTION!AH72="","",Feuil1!R77)</f>
        <v>504</v>
      </c>
      <c r="O73" s="140">
        <f>IF(PRODUCTION!AH72="","",Feuil1!AV77)</f>
        <v>144.30078125</v>
      </c>
      <c r="P73" s="140">
        <f>IF(PRODUCTION!AH72="","",Feuil1!AW77)</f>
        <v>47.69921875</v>
      </c>
      <c r="Q73" s="140">
        <f>IF(PRODUCTION!AH72="","",Feuil1!AY77)</f>
        <v>75.400390625</v>
      </c>
      <c r="R73" s="140">
        <f>IF(PRODUCTION!AH72="","",Feuil1!AX77)</f>
        <v>0</v>
      </c>
      <c r="S73" s="140"/>
      <c r="T73" s="141"/>
      <c r="U73" s="108"/>
      <c r="V73" s="108"/>
      <c r="W73" s="108"/>
      <c r="X73" s="108"/>
      <c r="AC73" s="131">
        <f t="shared" si="2"/>
        <v>50.4</v>
      </c>
    </row>
    <row r="74" spans="1:29" s="6" customFormat="1" ht="17.25" thickBot="1">
      <c r="A74" s="94">
        <f>IF(Feuil1!A78="","",Feuil1!A78)</f>
        <v>44995</v>
      </c>
      <c r="B74" s="125">
        <f>IF(A74="","",Feuil1!L78)</f>
        <v>13710</v>
      </c>
      <c r="C74" s="135">
        <f>IF(A74="","",Feuil1!M78)</f>
        <v>7816</v>
      </c>
      <c r="D74" s="135">
        <f>IF(C74="","",Feuil1!N78)</f>
        <v>0</v>
      </c>
      <c r="E74" s="135">
        <f>IF(D74="","",Feuil1!O78)</f>
        <v>4248</v>
      </c>
      <c r="F74" s="135">
        <f>IF(E74="","",Feuil1!P78)</f>
        <v>5046</v>
      </c>
      <c r="G74" s="136">
        <f>IF(F74="","",Feuil1!Q78)</f>
        <v>3661</v>
      </c>
      <c r="H74" s="135">
        <f>IF(A74="","",PRODUCTION!AM73-PRODUCTION!AN73)</f>
        <v>1385</v>
      </c>
      <c r="I74" s="137">
        <f>IF(A74="","",PRODUCTION!AG73-PRODUCTION!AO73)</f>
        <v>327.75</v>
      </c>
      <c r="J74" s="137">
        <f>réglages!$B$3</f>
        <v>14280</v>
      </c>
      <c r="K74" s="137">
        <f>IF(PRODUCTION!AH73="","",+AVERAGE(PRODUCTION!$AH$5:'PRODUCTION'!AH73))</f>
        <v>15979.130434782608</v>
      </c>
      <c r="L74" s="129">
        <f>IF(PRODUCTION!AH73="","",(+PRODUCTION!AH73-N74-R74-Q74-O74-P74-T74-S74))</f>
        <v>12521.40234375</v>
      </c>
      <c r="M74" s="138">
        <f>IF(PRODUCTION!AH73="","",+AVERAGE(PRODUCTION!$AO$5:'PRODUCTION'!AO73))</f>
        <v>15603.811594202898</v>
      </c>
      <c r="N74" s="139">
        <f>IF(PRODUCTION!AH73="","",Feuil1!R78)</f>
        <v>971</v>
      </c>
      <c r="O74" s="140">
        <f>IF(PRODUCTION!AH73="","",Feuil1!AV78)</f>
        <v>101.8984375</v>
      </c>
      <c r="P74" s="140">
        <f>IF(PRODUCTION!AH73="","",Feuil1!AW78)</f>
        <v>42.19921875</v>
      </c>
      <c r="Q74" s="140">
        <f>IF(PRODUCTION!AH73="","",Feuil1!AY78)</f>
        <v>73.5</v>
      </c>
      <c r="R74" s="140">
        <f>IF(PRODUCTION!AH73="","",Feuil1!AX78)</f>
        <v>0</v>
      </c>
      <c r="S74" s="140"/>
      <c r="T74" s="141"/>
      <c r="U74" s="108"/>
      <c r="V74" s="108"/>
      <c r="W74" s="108"/>
      <c r="X74" s="108"/>
      <c r="AC74" s="131">
        <f t="shared" si="2"/>
        <v>97.1</v>
      </c>
    </row>
    <row r="75" spans="1:29" s="6" customFormat="1" ht="17.25" thickBot="1">
      <c r="A75" s="94">
        <f>IF(Feuil1!A79="","",Feuil1!A79)</f>
        <v>44996</v>
      </c>
      <c r="B75" s="125">
        <f>IF(A75="","",Feuil1!L79)</f>
        <v>12930</v>
      </c>
      <c r="C75" s="135">
        <f>IF(A75="","",Feuil1!M79)</f>
        <v>7033</v>
      </c>
      <c r="D75" s="135">
        <f>IF(C75="","",Feuil1!N79)</f>
        <v>0</v>
      </c>
      <c r="E75" s="135">
        <f>IF(D75="","",Feuil1!O79)</f>
        <v>4166</v>
      </c>
      <c r="F75" s="135">
        <f>IF(E75="","",Feuil1!P79)</f>
        <v>5078</v>
      </c>
      <c r="G75" s="136">
        <f>IF(F75="","",Feuil1!Q79)</f>
        <v>3600</v>
      </c>
      <c r="H75" s="135">
        <f>IF(A75="","",PRODUCTION!AM74-PRODUCTION!AN74)</f>
        <v>1478</v>
      </c>
      <c r="I75" s="137">
        <f>IF(A75="","",PRODUCTION!AG74-PRODUCTION!AO74)</f>
        <v>288.1875</v>
      </c>
      <c r="J75" s="137">
        <f>réglages!$B$3</f>
        <v>14280</v>
      </c>
      <c r="K75" s="137">
        <f>IF(PRODUCTION!AH74="","",+AVERAGE(PRODUCTION!$AH$5:'PRODUCTION'!AH74))</f>
        <v>15935.571428571429</v>
      </c>
      <c r="L75" s="129">
        <f>IF(PRODUCTION!AH74="","",(+PRODUCTION!AH74-N75-R75-Q75-O75-P75-T75-S75))</f>
        <v>12241.701171875</v>
      </c>
      <c r="M75" s="138">
        <f>IF(PRODUCTION!AH74="","",+AVERAGE(PRODUCTION!$AO$5:'PRODUCTION'!AO74))</f>
        <v>15562</v>
      </c>
      <c r="N75" s="139">
        <f>IF(PRODUCTION!AH74="","",Feuil1!R79)</f>
        <v>552</v>
      </c>
      <c r="O75" s="140">
        <f>IF(PRODUCTION!AH74="","",Feuil1!AV79)</f>
        <v>47.400390625</v>
      </c>
      <c r="P75" s="140">
        <f>IF(PRODUCTION!AH74="","",Feuil1!AW79)</f>
        <v>46</v>
      </c>
      <c r="Q75" s="140">
        <f>IF(PRODUCTION!AH74="","",Feuil1!AY79)</f>
        <v>42.8984375</v>
      </c>
      <c r="R75" s="140">
        <f>IF(PRODUCTION!AH74="","",Feuil1!AX79)</f>
        <v>0</v>
      </c>
      <c r="S75" s="140"/>
      <c r="T75" s="141"/>
      <c r="U75" s="108"/>
      <c r="V75" s="108"/>
      <c r="W75" s="108"/>
      <c r="X75" s="108"/>
      <c r="AC75" s="131">
        <f t="shared" si="2"/>
        <v>55.2</v>
      </c>
    </row>
    <row r="76" spans="1:29" s="6" customFormat="1" ht="17.25" thickBot="1">
      <c r="A76" s="94">
        <f>IF(Feuil1!A80="","",Feuil1!A80)</f>
        <v>44997</v>
      </c>
      <c r="B76" s="125">
        <f>IF(A76="","",Feuil1!L80)</f>
        <v>14190</v>
      </c>
      <c r="C76" s="135">
        <f>IF(A76="","",Feuil1!M80)</f>
        <v>7638</v>
      </c>
      <c r="D76" s="135">
        <f>IF(C76="","",Feuil1!N80)</f>
        <v>0</v>
      </c>
      <c r="E76" s="135">
        <f>IF(D76="","",Feuil1!O80)</f>
        <v>4379</v>
      </c>
      <c r="F76" s="135">
        <f>IF(E76="","",Feuil1!P80)</f>
        <v>5222</v>
      </c>
      <c r="G76" s="136">
        <f>IF(F76="","",Feuil1!Q80)</f>
        <v>3321</v>
      </c>
      <c r="H76" s="135">
        <f>IF(A76="","",PRODUCTION!AM75-PRODUCTION!AN75)</f>
        <v>1901</v>
      </c>
      <c r="I76" s="137">
        <f>IF(A76="","",PRODUCTION!AG75-PRODUCTION!AO75)</f>
        <v>341.25</v>
      </c>
      <c r="J76" s="137">
        <f>réglages!$B$3</f>
        <v>14280</v>
      </c>
      <c r="K76" s="137">
        <f>IF(PRODUCTION!AH75="","",+AVERAGE(PRODUCTION!$AH$5:'PRODUCTION'!AH75))</f>
        <v>15910.985915492958</v>
      </c>
      <c r="L76" s="129">
        <f>IF(PRODUCTION!AH75="","",(+PRODUCTION!AH75-N76-R76-Q76-O76-P76-T76-S76))</f>
        <v>13557.8984375</v>
      </c>
      <c r="M76" s="138">
        <f>IF(PRODUCTION!AH75="","",+AVERAGE(PRODUCTION!$AO$5:'PRODUCTION'!AO75))</f>
        <v>15538.845070422536</v>
      </c>
      <c r="N76" s="139">
        <f>IF(PRODUCTION!AH75="","",Feuil1!R80)</f>
        <v>490</v>
      </c>
      <c r="O76" s="140">
        <f>IF(PRODUCTION!AH75="","",Feuil1!AV80)</f>
        <v>86.900390625</v>
      </c>
      <c r="P76" s="140">
        <f>IF(PRODUCTION!AH75="","",Feuil1!AW80)</f>
        <v>19.30078125</v>
      </c>
      <c r="Q76" s="140">
        <f>IF(PRODUCTION!AH75="","",Feuil1!AY80)</f>
        <v>35.900390625</v>
      </c>
      <c r="R76" s="140">
        <f>IF(PRODUCTION!AH75="","",Feuil1!AX80)</f>
        <v>0</v>
      </c>
      <c r="S76" s="140"/>
      <c r="T76" s="141"/>
      <c r="U76" s="108"/>
      <c r="V76" s="108"/>
      <c r="W76" s="108"/>
      <c r="X76" s="108"/>
      <c r="AC76" s="131">
        <f t="shared" si="2"/>
        <v>49</v>
      </c>
    </row>
    <row r="77" spans="1:29" s="6" customFormat="1" ht="17.25" thickBot="1">
      <c r="A77" s="94">
        <f>IF(Feuil1!A81="","",Feuil1!A81)</f>
        <v>44998</v>
      </c>
      <c r="B77" s="125">
        <f>IF(A77="","",Feuil1!L81)</f>
        <v>13900</v>
      </c>
      <c r="C77" s="135">
        <f>IF(A77="","",Feuil1!M81)</f>
        <v>7992</v>
      </c>
      <c r="D77" s="135">
        <f>IF(C77="","",Feuil1!N81)</f>
        <v>0</v>
      </c>
      <c r="E77" s="135">
        <f>IF(D77="","",Feuil1!O81)</f>
        <v>4382</v>
      </c>
      <c r="F77" s="135">
        <f>IF(E77="","",Feuil1!P81)</f>
        <v>5025</v>
      </c>
      <c r="G77" s="136">
        <f>IF(F77="","",Feuil1!Q81)</f>
        <v>3796</v>
      </c>
      <c r="H77" s="135">
        <f>IF(A77="","",PRODUCTION!AM76-PRODUCTION!AN76)</f>
        <v>1229</v>
      </c>
      <c r="I77" s="137">
        <f>IF(A77="","",PRODUCTION!AG76-PRODUCTION!AO76)</f>
        <v>355.9375</v>
      </c>
      <c r="J77" s="137">
        <f>réglages!$B$3</f>
        <v>14280</v>
      </c>
      <c r="K77" s="137">
        <f>IF(PRODUCTION!AH76="","",+AVERAGE(PRODUCTION!$AH$5:'PRODUCTION'!AH76))</f>
        <v>15883.055555555555</v>
      </c>
      <c r="L77" s="129">
        <f>IF(PRODUCTION!AH76="","",(+PRODUCTION!AH76-N77-R77-Q77-O77-P77-T77-S77))</f>
        <v>12536.599609375</v>
      </c>
      <c r="M77" s="138">
        <f>IF(PRODUCTION!AH76="","",+AVERAGE(PRODUCTION!$AO$5:'PRODUCTION'!AO76))</f>
        <v>15511.958333333334</v>
      </c>
      <c r="N77" s="139">
        <f>IF(PRODUCTION!AH76="","",Feuil1!R81)</f>
        <v>1089</v>
      </c>
      <c r="O77" s="140">
        <f>IF(PRODUCTION!AH76="","",Feuil1!AV81)</f>
        <v>133.5</v>
      </c>
      <c r="P77" s="140">
        <f>IF(PRODUCTION!AH76="","",Feuil1!AW81)</f>
        <v>75.80078125</v>
      </c>
      <c r="Q77" s="140">
        <f>IF(PRODUCTION!AH76="","",Feuil1!AY81)</f>
        <v>65.099609375</v>
      </c>
      <c r="R77" s="140">
        <f>IF(PRODUCTION!AH76="","",Feuil1!AX81)</f>
        <v>0</v>
      </c>
      <c r="S77" s="140"/>
      <c r="T77" s="141"/>
      <c r="U77" s="108"/>
      <c r="V77" s="108"/>
      <c r="W77" s="108"/>
      <c r="X77" s="108"/>
      <c r="AC77" s="131">
        <f t="shared" si="2"/>
        <v>108.9</v>
      </c>
    </row>
    <row r="78" spans="1:29" s="6" customFormat="1" ht="17.25" thickBot="1">
      <c r="A78" s="94">
        <f>IF(Feuil1!A82="","",Feuil1!A82)</f>
        <v>44999</v>
      </c>
      <c r="B78" s="125">
        <f>IF(A78="","",Feuil1!L82)</f>
        <v>14040</v>
      </c>
      <c r="C78" s="135">
        <f>IF(A78="","",Feuil1!M82)</f>
        <v>7489</v>
      </c>
      <c r="D78" s="135">
        <f>IF(C78="","",Feuil1!N82)</f>
        <v>0</v>
      </c>
      <c r="E78" s="135">
        <f>IF(D78="","",Feuil1!O82)</f>
        <v>4279</v>
      </c>
      <c r="F78" s="135">
        <f>IF(E78="","",Feuil1!P82)</f>
        <v>5593</v>
      </c>
      <c r="G78" s="136">
        <f>IF(F78="","",Feuil1!Q82)</f>
        <v>3579</v>
      </c>
      <c r="H78" s="135">
        <f>IF(A78="","",PRODUCTION!AM77-PRODUCTION!AN77)</f>
        <v>2014</v>
      </c>
      <c r="I78" s="137">
        <f>IF(A78="","",PRODUCTION!AG77-PRODUCTION!AO77)</f>
        <v>338.90625</v>
      </c>
      <c r="J78" s="137">
        <f>réglages!$B$3</f>
        <v>14280</v>
      </c>
      <c r="K78" s="137">
        <f>IF(PRODUCTION!AH77="","",+AVERAGE(PRODUCTION!$AH$5:'PRODUCTION'!AH77))</f>
        <v>15857.808219178081</v>
      </c>
      <c r="L78" s="129">
        <f>IF(PRODUCTION!AH77="","",(+PRODUCTION!AH77-N78-R78-Q78-O78-P78-T78-S78))</f>
        <v>12468.30078125</v>
      </c>
      <c r="M78" s="138">
        <f>IF(PRODUCTION!AH77="","",+AVERAGE(PRODUCTION!$AO$5:'PRODUCTION'!AO77))</f>
        <v>15488.260273972603</v>
      </c>
      <c r="N78" s="139">
        <f>IF(PRODUCTION!AH77="","",Feuil1!R82)</f>
        <v>1297</v>
      </c>
      <c r="O78" s="140">
        <f>IF(PRODUCTION!AH77="","",Feuil1!AV82)</f>
        <v>158.30078125</v>
      </c>
      <c r="P78" s="140">
        <f>IF(PRODUCTION!AH77="","",Feuil1!AW82)</f>
        <v>40.8984375</v>
      </c>
      <c r="Q78" s="140">
        <f>IF(PRODUCTION!AH77="","",Feuil1!AY82)</f>
        <v>75.5</v>
      </c>
      <c r="R78" s="140">
        <f>IF(PRODUCTION!AH77="","",Feuil1!AX82)</f>
        <v>0</v>
      </c>
      <c r="S78" s="140"/>
      <c r="T78" s="141"/>
      <c r="U78" s="108"/>
      <c r="V78" s="108"/>
      <c r="W78" s="108"/>
      <c r="X78" s="108"/>
      <c r="AC78" s="131">
        <f t="shared" si="2"/>
        <v>129.69999999999999</v>
      </c>
    </row>
    <row r="79" spans="1:29" s="6" customFormat="1" ht="17.25" thickBot="1">
      <c r="A79" s="94">
        <f>IF(Feuil1!A83="","",Feuil1!A83)</f>
        <v>45000</v>
      </c>
      <c r="B79" s="125">
        <f>IF(A79="","",Feuil1!L83)</f>
        <v>14840</v>
      </c>
      <c r="C79" s="135">
        <f>IF(A79="","",Feuil1!M83)</f>
        <v>8478</v>
      </c>
      <c r="D79" s="135">
        <f>IF(C79="","",Feuil1!N83)</f>
        <v>0</v>
      </c>
      <c r="E79" s="135">
        <f>IF(D79="","",Feuil1!O83)</f>
        <v>4433</v>
      </c>
      <c r="F79" s="135">
        <f>IF(E79="","",Feuil1!P83)</f>
        <v>5264</v>
      </c>
      <c r="G79" s="136">
        <f>IF(F79="","",Feuil1!Q83)</f>
        <v>3638</v>
      </c>
      <c r="H79" s="135">
        <f>IF(A79="","",PRODUCTION!AM78-PRODUCTION!AN78)</f>
        <v>1626</v>
      </c>
      <c r="I79" s="137">
        <f>IF(A79="","",PRODUCTION!AG78-PRODUCTION!AO78)</f>
        <v>401.15625</v>
      </c>
      <c r="J79" s="137">
        <f>réglages!$B$3</f>
        <v>14280</v>
      </c>
      <c r="K79" s="137">
        <f>IF(PRODUCTION!AH78="","",+AVERAGE(PRODUCTION!$AH$5:'PRODUCTION'!AH78))</f>
        <v>15844.054054054053</v>
      </c>
      <c r="L79" s="129">
        <f>IF(PRODUCTION!AH78="","",(+PRODUCTION!AH78-N79-R79-Q79-O79-P79-T79-S79))</f>
        <v>13156.5</v>
      </c>
      <c r="M79" s="138">
        <f>IF(PRODUCTION!AH78="","",+AVERAGE(PRODUCTION!$AO$5:'PRODUCTION'!AO78))</f>
        <v>15475.405405405405</v>
      </c>
      <c r="N79" s="139">
        <f>IF(PRODUCTION!AH78="","",Feuil1!R83)</f>
        <v>1411</v>
      </c>
      <c r="O79" s="140">
        <f>IF(PRODUCTION!AH78="","",Feuil1!AV83)</f>
        <v>157.099609375</v>
      </c>
      <c r="P79" s="140">
        <f>IF(PRODUCTION!AH78="","",Feuil1!AW83)</f>
        <v>44.19921875</v>
      </c>
      <c r="Q79" s="140">
        <f>IF(PRODUCTION!AH78="","",Feuil1!AY83)</f>
        <v>71.201171875</v>
      </c>
      <c r="R79" s="140">
        <f>IF(PRODUCTION!AH78="","",Feuil1!AX83)</f>
        <v>0</v>
      </c>
      <c r="S79" s="140"/>
      <c r="T79" s="141"/>
      <c r="U79" s="108"/>
      <c r="V79" s="108"/>
      <c r="W79" s="108"/>
      <c r="X79" s="108"/>
      <c r="AC79" s="131">
        <f t="shared" si="2"/>
        <v>141.1</v>
      </c>
    </row>
    <row r="80" spans="1:29" s="6" customFormat="1" ht="17.25" thickBot="1">
      <c r="A80" s="94">
        <f>IF(Feuil1!A84="","",Feuil1!A84)</f>
        <v>45001</v>
      </c>
      <c r="B80" s="125">
        <f>IF(A80="","",Feuil1!L84)</f>
        <v>14320</v>
      </c>
      <c r="C80" s="135">
        <f>IF(A80="","",Feuil1!M84)</f>
        <v>7960</v>
      </c>
      <c r="D80" s="135">
        <f>IF(C80="","",Feuil1!N84)</f>
        <v>0</v>
      </c>
      <c r="E80" s="135">
        <f>IF(D80="","",Feuil1!O84)</f>
        <v>4408</v>
      </c>
      <c r="F80" s="135">
        <f>IF(E80="","",Feuil1!P84)</f>
        <v>5162</v>
      </c>
      <c r="G80" s="136">
        <f>IF(F80="","",Feuil1!Q84)</f>
        <v>3513</v>
      </c>
      <c r="H80" s="135">
        <f>IF(A80="","",PRODUCTION!AM79-PRODUCTION!AN79)</f>
        <v>1649</v>
      </c>
      <c r="I80" s="137">
        <f>IF(A80="","",PRODUCTION!AG79-PRODUCTION!AO79)</f>
        <v>382.09375</v>
      </c>
      <c r="J80" s="137">
        <f>réglages!$B$3</f>
        <v>14280</v>
      </c>
      <c r="K80" s="137">
        <f>IF(PRODUCTION!AH79="","",+AVERAGE(PRODUCTION!$AH$5:'PRODUCTION'!AH79))</f>
        <v>15823.733333333334</v>
      </c>
      <c r="L80" s="129">
        <f>IF(PRODUCTION!AH79="","",(+PRODUCTION!AH79-N80-R80-Q80-O80-P80-T80-S80))</f>
        <v>13066.69921875</v>
      </c>
      <c r="M80" s="138">
        <f>IF(PRODUCTION!AH79="","",+AVERAGE(PRODUCTION!$AO$5:'PRODUCTION'!AO79))</f>
        <v>15455.96</v>
      </c>
      <c r="N80" s="139">
        <f>IF(PRODUCTION!AH79="","",Feuil1!R84)</f>
        <v>963</v>
      </c>
      <c r="O80" s="140">
        <f>IF(PRODUCTION!AH79="","",Feuil1!AV84)</f>
        <v>153.5</v>
      </c>
      <c r="P80" s="140">
        <f>IF(PRODUCTION!AH79="","",Feuil1!AW84)</f>
        <v>52.6015625</v>
      </c>
      <c r="Q80" s="140">
        <f>IF(PRODUCTION!AH79="","",Feuil1!AY84)</f>
        <v>84.19921875</v>
      </c>
      <c r="R80" s="140">
        <f>IF(PRODUCTION!AH79="","",Feuil1!AX84)</f>
        <v>0</v>
      </c>
      <c r="S80" s="140"/>
      <c r="T80" s="141"/>
      <c r="U80" s="108"/>
      <c r="V80" s="108"/>
      <c r="W80" s="108"/>
      <c r="X80" s="108"/>
      <c r="AC80" s="131">
        <f t="shared" si="2"/>
        <v>96.3</v>
      </c>
    </row>
    <row r="81" spans="1:29" s="6" customFormat="1" ht="17.25" thickBot="1">
      <c r="A81" s="94">
        <f>IF(Feuil1!A85="","",Feuil1!A85)</f>
        <v>45002</v>
      </c>
      <c r="B81" s="125">
        <f>IF(A81="","",Feuil1!L85)</f>
        <v>13960</v>
      </c>
      <c r="C81" s="135">
        <f>IF(A81="","",Feuil1!M85)</f>
        <v>7948</v>
      </c>
      <c r="D81" s="135">
        <f>IF(C81="","",Feuil1!N85)</f>
        <v>0</v>
      </c>
      <c r="E81" s="135">
        <f>IF(D81="","",Feuil1!O85)</f>
        <v>4310</v>
      </c>
      <c r="F81" s="135">
        <f>IF(E81="","",Feuil1!P85)</f>
        <v>4994</v>
      </c>
      <c r="G81" s="136">
        <f>IF(F81="","",Feuil1!Q85)</f>
        <v>3598</v>
      </c>
      <c r="H81" s="135">
        <f>IF(A81="","",PRODUCTION!AM80-PRODUCTION!AN80)</f>
        <v>1396</v>
      </c>
      <c r="I81" s="137">
        <f>IF(A81="","",PRODUCTION!AG80-PRODUCTION!AO80)</f>
        <v>391.65625</v>
      </c>
      <c r="J81" s="137">
        <f>réglages!$B$3</f>
        <v>14280</v>
      </c>
      <c r="K81" s="137">
        <f>IF(PRODUCTION!AH80="","",+AVERAGE(PRODUCTION!$AH$5:'PRODUCTION'!AH80))</f>
        <v>15799.21052631579</v>
      </c>
      <c r="L81" s="129">
        <f>IF(PRODUCTION!AH80="","",(+PRODUCTION!AH80-N81-R81-Q81-O81-P81-T81-S81))</f>
        <v>12533.599609375</v>
      </c>
      <c r="M81" s="138">
        <f>IF(PRODUCTION!AH80="","",+AVERAGE(PRODUCTION!$AO$5:'PRODUCTION'!AO80))</f>
        <v>15432.25</v>
      </c>
      <c r="N81" s="139">
        <f>IF(PRODUCTION!AH80="","",Feuil1!R85)</f>
        <v>1180</v>
      </c>
      <c r="O81" s="140">
        <f>IF(PRODUCTION!AH80="","",Feuil1!AV85)</f>
        <v>131.599609375</v>
      </c>
      <c r="P81" s="140">
        <f>IF(PRODUCTION!AH80="","",Feuil1!AW85)</f>
        <v>50.30078125</v>
      </c>
      <c r="Q81" s="140">
        <f>IF(PRODUCTION!AH80="","",Feuil1!AY85)</f>
        <v>64.5</v>
      </c>
      <c r="R81" s="140">
        <f>IF(PRODUCTION!AH80="","",Feuil1!AX85)</f>
        <v>0</v>
      </c>
      <c r="S81" s="140"/>
      <c r="T81" s="141"/>
      <c r="U81" s="108"/>
      <c r="V81" s="108"/>
      <c r="W81" s="108"/>
      <c r="X81" s="108"/>
      <c r="AC81" s="131">
        <f t="shared" si="2"/>
        <v>118</v>
      </c>
    </row>
    <row r="82" spans="1:29" s="6" customFormat="1" ht="17.25" thickBot="1">
      <c r="A82" s="94">
        <f>IF(Feuil1!A86="","",Feuil1!A86)</f>
        <v>45003</v>
      </c>
      <c r="B82" s="125">
        <f>IF(A82="","",Feuil1!L86)</f>
        <v>14090</v>
      </c>
      <c r="C82" s="135">
        <f>IF(A82="","",Feuil1!M86)</f>
        <v>7485</v>
      </c>
      <c r="D82" s="135">
        <f>IF(C82="","",Feuil1!N86)</f>
        <v>0</v>
      </c>
      <c r="E82" s="135">
        <f>IF(D82="","",Feuil1!O86)</f>
        <v>4356</v>
      </c>
      <c r="F82" s="135">
        <f>IF(E82="","",Feuil1!P86)</f>
        <v>4741</v>
      </c>
      <c r="G82" s="136">
        <f>IF(F82="","",Feuil1!Q86)</f>
        <v>2780</v>
      </c>
      <c r="H82" s="135">
        <f>IF(A82="","",PRODUCTION!AM81-PRODUCTION!AN81)</f>
        <v>1961</v>
      </c>
      <c r="I82" s="137">
        <f>IF(A82="","",PRODUCTION!AG81-PRODUCTION!AO81)</f>
        <v>367.15625</v>
      </c>
      <c r="J82" s="137">
        <f>réglages!$B$3</f>
        <v>14280</v>
      </c>
      <c r="K82" s="137">
        <f>IF(PRODUCTION!AH81="","",+AVERAGE(PRODUCTION!$AH$5:'PRODUCTION'!AH81))</f>
        <v>15777.012987012988</v>
      </c>
      <c r="L82" s="129">
        <f>IF(PRODUCTION!AH81="","",(+PRODUCTION!AH81-N82-R82-Q82-O82-P82-T82-S82))</f>
        <v>12709.900390625</v>
      </c>
      <c r="M82" s="138">
        <f>IF(PRODUCTION!AH81="","",+AVERAGE(PRODUCTION!$AO$5:'PRODUCTION'!AO81))</f>
        <v>15411.077922077922</v>
      </c>
      <c r="N82" s="139">
        <f>IF(PRODUCTION!AH81="","",Feuil1!R86)</f>
        <v>1132</v>
      </c>
      <c r="O82" s="140">
        <f>IF(PRODUCTION!AH81="","",Feuil1!AV86)</f>
        <v>115.599609375</v>
      </c>
      <c r="P82" s="140">
        <f>IF(PRODUCTION!AH81="","",Feuil1!AW86)</f>
        <v>54.30078125</v>
      </c>
      <c r="Q82" s="140">
        <f>IF(PRODUCTION!AH81="","",Feuil1!AY86)</f>
        <v>78.19921875</v>
      </c>
      <c r="R82" s="140">
        <f>IF(PRODUCTION!AH81="","",Feuil1!AX86)</f>
        <v>0</v>
      </c>
      <c r="S82" s="140"/>
      <c r="T82" s="141"/>
      <c r="U82" s="108"/>
      <c r="V82" s="108"/>
      <c r="W82" s="108"/>
      <c r="X82" s="108"/>
      <c r="AC82" s="131">
        <f t="shared" si="2"/>
        <v>113.2</v>
      </c>
    </row>
    <row r="83" spans="1:29" s="6" customFormat="1" ht="17.25" thickBot="1">
      <c r="A83" s="94">
        <f>IF(Feuil1!A87="","",Feuil1!A87)</f>
        <v>45004</v>
      </c>
      <c r="B83" s="125">
        <f>IF(A83="","",Feuil1!L87)</f>
        <v>13490</v>
      </c>
      <c r="C83" s="135">
        <f>IF(A83="","",Feuil1!M87)</f>
        <v>7701</v>
      </c>
      <c r="D83" s="135">
        <f>IF(C83="","",Feuil1!N87)</f>
        <v>0</v>
      </c>
      <c r="E83" s="135">
        <f>IF(D83="","",Feuil1!O87)</f>
        <v>4261</v>
      </c>
      <c r="F83" s="135">
        <f>IF(E83="","",Feuil1!P87)</f>
        <v>2950</v>
      </c>
      <c r="G83" s="136">
        <f>IF(F83="","",Feuil1!Q87)</f>
        <v>1740</v>
      </c>
      <c r="H83" s="135">
        <f>IF(A83="","",PRODUCTION!AM82-PRODUCTION!AN82)</f>
        <v>1210</v>
      </c>
      <c r="I83" s="137">
        <f>IF(A83="","",PRODUCTION!AG82-PRODUCTION!AO82)</f>
        <v>391.75</v>
      </c>
      <c r="J83" s="137">
        <f>réglages!$B$3</f>
        <v>14280</v>
      </c>
      <c r="K83" s="137">
        <f>IF(PRODUCTION!AH82="","",+AVERAGE(PRODUCTION!$AH$5:'PRODUCTION'!AH82))</f>
        <v>15747.692307692309</v>
      </c>
      <c r="L83" s="129">
        <f>IF(PRODUCTION!AH82="","",(+PRODUCTION!AH82-N83-R83-Q83-O83-P83-T83-S83))</f>
        <v>12658.19921875</v>
      </c>
      <c r="M83" s="138">
        <f>IF(PRODUCTION!AH82="","",+AVERAGE(PRODUCTION!$AO$5:'PRODUCTION'!AO82))</f>
        <v>15382.371794871795</v>
      </c>
      <c r="N83" s="139">
        <f>IF(PRODUCTION!AH82="","",Feuil1!R87)</f>
        <v>593</v>
      </c>
      <c r="O83" s="140">
        <f>IF(PRODUCTION!AH82="","",Feuil1!AV87)</f>
        <v>134</v>
      </c>
      <c r="P83" s="140">
        <f>IF(PRODUCTION!AH82="","",Feuil1!AW87)</f>
        <v>42.69921875</v>
      </c>
      <c r="Q83" s="140">
        <f>IF(PRODUCTION!AH82="","",Feuil1!AY87)</f>
        <v>62.1015625</v>
      </c>
      <c r="R83" s="140">
        <f>IF(PRODUCTION!AH82="","",Feuil1!AX87)</f>
        <v>0</v>
      </c>
      <c r="S83" s="140"/>
      <c r="T83" s="141"/>
      <c r="U83" s="108"/>
      <c r="V83" s="108"/>
      <c r="W83" s="108"/>
      <c r="X83" s="108"/>
      <c r="AC83" s="131">
        <f t="shared" si="2"/>
        <v>59.3</v>
      </c>
    </row>
    <row r="84" spans="1:29" s="6" customFormat="1" ht="17.25" thickBot="1">
      <c r="A84" s="94">
        <f>IF(Feuil1!A88="","",Feuil1!A88)</f>
        <v>45005</v>
      </c>
      <c r="B84" s="125">
        <f>IF(A84="","",Feuil1!L88)</f>
        <v>14290</v>
      </c>
      <c r="C84" s="135">
        <f>IF(A84="","",Feuil1!M88)</f>
        <v>7774</v>
      </c>
      <c r="D84" s="135">
        <f>IF(C84="","",Feuil1!N88)</f>
        <v>0</v>
      </c>
      <c r="E84" s="135">
        <f>IF(D84="","",Feuil1!O88)</f>
        <v>4440</v>
      </c>
      <c r="F84" s="135">
        <f>IF(E84="","",Feuil1!P88)</f>
        <v>3058</v>
      </c>
      <c r="G84" s="136">
        <f>IF(F84="","",Feuil1!Q88)</f>
        <v>1309</v>
      </c>
      <c r="H84" s="135">
        <f>IF(A84="","",PRODUCTION!AM83-PRODUCTION!AN83)</f>
        <v>1749</v>
      </c>
      <c r="I84" s="137">
        <f>IF(A84="","",PRODUCTION!AG83-PRODUCTION!AO83)</f>
        <v>399.59375</v>
      </c>
      <c r="J84" s="137">
        <f>réglages!$B$3</f>
        <v>14280</v>
      </c>
      <c r="K84" s="137">
        <f>IF(PRODUCTION!AH83="","",+AVERAGE(PRODUCTION!$AH$5:'PRODUCTION'!AH83))</f>
        <v>15729.240506329113</v>
      </c>
      <c r="L84" s="129">
        <f>IF(PRODUCTION!AH83="","",(+PRODUCTION!AH83-N84-R84-Q84-O84-P84-T84-S84))</f>
        <v>12741.900390625</v>
      </c>
      <c r="M84" s="138">
        <f>IF(PRODUCTION!AH83="","",+AVERAGE(PRODUCTION!$AO$5:'PRODUCTION'!AO83))</f>
        <v>15364.405063291139</v>
      </c>
      <c r="N84" s="139">
        <f>IF(PRODUCTION!AH83="","",Feuil1!R88)</f>
        <v>1210</v>
      </c>
      <c r="O84" s="140">
        <f>IF(PRODUCTION!AH83="","",Feuil1!AV88)</f>
        <v>197.099609375</v>
      </c>
      <c r="P84" s="140">
        <f>IF(PRODUCTION!AH83="","",Feuil1!AW88)</f>
        <v>76.19921875</v>
      </c>
      <c r="Q84" s="140">
        <f>IF(PRODUCTION!AH83="","",Feuil1!AY88)</f>
        <v>64.80078125</v>
      </c>
      <c r="R84" s="140">
        <f>IF(PRODUCTION!AH83="","",Feuil1!AX88)</f>
        <v>0</v>
      </c>
      <c r="S84" s="140"/>
      <c r="T84" s="141"/>
      <c r="U84" s="108"/>
      <c r="V84" s="108"/>
      <c r="W84" s="108"/>
      <c r="X84" s="108"/>
      <c r="AC84" s="131">
        <f t="shared" si="2"/>
        <v>121</v>
      </c>
    </row>
    <row r="85" spans="1:29" s="6" customFormat="1" ht="17.25" thickBot="1">
      <c r="A85" s="94">
        <f>IF(Feuil1!A89="","",Feuil1!A89)</f>
        <v>45006</v>
      </c>
      <c r="B85" s="125">
        <f>IF(A85="","",Feuil1!L89)</f>
        <v>14270</v>
      </c>
      <c r="C85" s="135">
        <f>IF(A85="","",Feuil1!M89)</f>
        <v>8174</v>
      </c>
      <c r="D85" s="135">
        <f>IF(C85="","",Feuil1!N89)</f>
        <v>0</v>
      </c>
      <c r="E85" s="135">
        <f>IF(D85="","",Feuil1!O89)</f>
        <v>4290</v>
      </c>
      <c r="F85" s="135">
        <f>IF(E85="","",Feuil1!P89)</f>
        <v>2873</v>
      </c>
      <c r="G85" s="136">
        <f>IF(F85="","",Feuil1!Q89)</f>
        <v>1402</v>
      </c>
      <c r="H85" s="135">
        <f>IF(A85="","",PRODUCTION!AM84-PRODUCTION!AN84)</f>
        <v>1471</v>
      </c>
      <c r="I85" s="137">
        <f>IF(A85="","",PRODUCTION!AG84-PRODUCTION!AO84)</f>
        <v>419.3125</v>
      </c>
      <c r="J85" s="137">
        <f>réglages!$B$3</f>
        <v>14280</v>
      </c>
      <c r="K85" s="137">
        <f>IF(PRODUCTION!AH84="","",+AVERAGE(PRODUCTION!$AH$5:'PRODUCTION'!AH84))</f>
        <v>15711</v>
      </c>
      <c r="L85" s="129">
        <f>IF(PRODUCTION!AH84="","",(+PRODUCTION!AH84-N85-R85-Q85-O85-P85-T85-S85))</f>
        <v>12499.3984375</v>
      </c>
      <c r="M85" s="138">
        <f>IF(PRODUCTION!AH84="","",+AVERAGE(PRODUCTION!$AO$5:'PRODUCTION'!AO84))</f>
        <v>15346.5375</v>
      </c>
      <c r="N85" s="139">
        <f>IF(PRODUCTION!AH84="","",Feuil1!R89)</f>
        <v>1509</v>
      </c>
      <c r="O85" s="140">
        <f>IF(PRODUCTION!AH84="","",Feuil1!AV89)</f>
        <v>159.6015625</v>
      </c>
      <c r="P85" s="140">
        <f>IF(PRODUCTION!AH84="","",Feuil1!AW89)</f>
        <v>53.6015625</v>
      </c>
      <c r="Q85" s="140">
        <f>IF(PRODUCTION!AH84="","",Feuil1!AY89)</f>
        <v>48.3984375</v>
      </c>
      <c r="R85" s="140">
        <f>IF(PRODUCTION!AH84="","",Feuil1!AX89)</f>
        <v>0</v>
      </c>
      <c r="S85" s="140"/>
      <c r="T85" s="141"/>
      <c r="U85" s="108"/>
      <c r="V85" s="108"/>
      <c r="W85" s="108"/>
      <c r="X85" s="108"/>
      <c r="AC85" s="131">
        <f t="shared" si="2"/>
        <v>150.9</v>
      </c>
    </row>
    <row r="86" spans="1:29" s="6" customFormat="1" ht="17.25" thickBot="1">
      <c r="A86" s="94">
        <f>IF(Feuil1!A90="","",Feuil1!A90)</f>
        <v>45007</v>
      </c>
      <c r="B86" s="125">
        <f>IF(A86="","",Feuil1!L90)</f>
        <v>14780</v>
      </c>
      <c r="C86" s="135">
        <f>IF(A86="","",Feuil1!M90)</f>
        <v>8378</v>
      </c>
      <c r="D86" s="135">
        <f>IF(C86="","",Feuil1!N90)</f>
        <v>0</v>
      </c>
      <c r="E86" s="135">
        <f>IF(D86="","",Feuil1!O90)</f>
        <v>4368</v>
      </c>
      <c r="F86" s="135">
        <f>IF(E86="","",Feuil1!P90)</f>
        <v>3015</v>
      </c>
      <c r="G86" s="136">
        <f>IF(F86="","",Feuil1!Q90)</f>
        <v>1337</v>
      </c>
      <c r="H86" s="135">
        <f>IF(A86="","",PRODUCTION!AM85-PRODUCTION!AN85)</f>
        <v>1678</v>
      </c>
      <c r="I86" s="137">
        <f>IF(A86="","",PRODUCTION!AG85-PRODUCTION!AO85)</f>
        <v>444.5</v>
      </c>
      <c r="J86" s="137">
        <f>réglages!$B$3</f>
        <v>14280</v>
      </c>
      <c r="K86" s="137">
        <f>IF(PRODUCTION!AH85="","",+AVERAGE(PRODUCTION!$AH$5:'PRODUCTION'!AH85))</f>
        <v>15699.506172839507</v>
      </c>
      <c r="L86" s="129">
        <f>IF(PRODUCTION!AH85="","",(+PRODUCTION!AH85-N86-R86-Q86-O86-P86-T86-S86))</f>
        <v>13233.302734375</v>
      </c>
      <c r="M86" s="138">
        <f>IF(PRODUCTION!AH85="","",+AVERAGE(PRODUCTION!$AO$5:'PRODUCTION'!AO85))</f>
        <v>15335.148148148148</v>
      </c>
      <c r="N86" s="139">
        <f>IF(PRODUCTION!AH85="","",Feuil1!R90)</f>
        <v>1291</v>
      </c>
      <c r="O86" s="140">
        <f>IF(PRODUCTION!AH85="","",Feuil1!AV90)</f>
        <v>161.798828125</v>
      </c>
      <c r="P86" s="140">
        <f>IF(PRODUCTION!AH85="","",Feuil1!AW90)</f>
        <v>35.19921875</v>
      </c>
      <c r="Q86" s="140">
        <f>IF(PRODUCTION!AH85="","",Feuil1!AY90)</f>
        <v>58.69921875</v>
      </c>
      <c r="R86" s="140">
        <f>IF(PRODUCTION!AH85="","",Feuil1!AX90)</f>
        <v>0</v>
      </c>
      <c r="S86" s="140"/>
      <c r="T86" s="141"/>
      <c r="U86" s="108"/>
      <c r="V86" s="108"/>
      <c r="W86" s="108"/>
      <c r="X86" s="108"/>
      <c r="AC86" s="131">
        <f t="shared" si="2"/>
        <v>129.1</v>
      </c>
    </row>
    <row r="87" spans="1:29" s="6" customFormat="1" ht="17.25" thickBot="1">
      <c r="A87" s="94">
        <f>IF(Feuil1!A91="","",Feuil1!A91)</f>
        <v>45008</v>
      </c>
      <c r="B87" s="125">
        <f>IF(A87="","",Feuil1!L91)</f>
        <v>14340</v>
      </c>
      <c r="C87" s="135">
        <f>IF(A87="","",Feuil1!M91)</f>
        <v>8106</v>
      </c>
      <c r="D87" s="135">
        <f>IF(C87="","",Feuil1!N91)</f>
        <v>0</v>
      </c>
      <c r="E87" s="135">
        <f>IF(D87="","",Feuil1!O91)</f>
        <v>4281</v>
      </c>
      <c r="F87" s="135">
        <f>IF(E87="","",Feuil1!P91)</f>
        <v>3032</v>
      </c>
      <c r="G87" s="136">
        <f>IF(F87="","",Feuil1!Q91)</f>
        <v>1457</v>
      </c>
      <c r="H87" s="135">
        <f>IF(A87="","",PRODUCTION!AM86-PRODUCTION!AN86)</f>
        <v>1575</v>
      </c>
      <c r="I87" s="137">
        <f>IF(A87="","",PRODUCTION!AG86-PRODUCTION!AO86)</f>
        <v>451.4375</v>
      </c>
      <c r="J87" s="137">
        <f>réglages!$B$3</f>
        <v>14280</v>
      </c>
      <c r="K87" s="137">
        <f>IF(PRODUCTION!AH86="","",+AVERAGE(PRODUCTION!$AH$5:'PRODUCTION'!AH86))</f>
        <v>15682.926829268292</v>
      </c>
      <c r="L87" s="129">
        <f>IF(PRODUCTION!AH86="","",(+PRODUCTION!AH86-N87-R87-Q87-O87-P87-T87-S87))</f>
        <v>12602.298828125</v>
      </c>
      <c r="M87" s="138">
        <f>IF(PRODUCTION!AH86="","",+AVERAGE(PRODUCTION!$AO$5:'PRODUCTION'!AO86))</f>
        <v>15318.40243902439</v>
      </c>
      <c r="N87" s="139">
        <f>IF(PRODUCTION!AH86="","",Feuil1!R91)</f>
        <v>1405</v>
      </c>
      <c r="O87" s="140">
        <f>IF(PRODUCTION!AH86="","",Feuil1!AV91)</f>
        <v>189.599609375</v>
      </c>
      <c r="P87" s="140">
        <f>IF(PRODUCTION!AH86="","",Feuil1!AW91)</f>
        <v>56.3984375</v>
      </c>
      <c r="Q87" s="140">
        <f>IF(PRODUCTION!AH86="","",Feuil1!AY91)</f>
        <v>86.703125</v>
      </c>
      <c r="R87" s="140">
        <f>IF(PRODUCTION!AH86="","",Feuil1!AX91)</f>
        <v>0</v>
      </c>
      <c r="S87" s="140"/>
      <c r="T87" s="141"/>
      <c r="U87" s="108"/>
      <c r="V87" s="108"/>
      <c r="W87" s="108"/>
      <c r="X87" s="108"/>
      <c r="AC87" s="131">
        <f t="shared" si="2"/>
        <v>140.5</v>
      </c>
    </row>
    <row r="88" spans="1:29" s="6" customFormat="1" ht="17.25" thickBot="1">
      <c r="A88" s="94">
        <f>IF(Feuil1!A92="","",Feuil1!A92)</f>
        <v>45009</v>
      </c>
      <c r="B88" s="125">
        <f>IF(A88="","",Feuil1!L92)</f>
        <v>14130</v>
      </c>
      <c r="C88" s="135">
        <f>IF(A88="","",Feuil1!M92)</f>
        <v>7938</v>
      </c>
      <c r="D88" s="135">
        <f>IF(C88="","",Feuil1!N92)</f>
        <v>0</v>
      </c>
      <c r="E88" s="135">
        <f>IF(D88="","",Feuil1!O92)</f>
        <v>4219</v>
      </c>
      <c r="F88" s="135">
        <f>IF(E88="","",Feuil1!P92)</f>
        <v>2915</v>
      </c>
      <c r="G88" s="136">
        <f>IF(F88="","",Feuil1!Q92)</f>
        <v>1318</v>
      </c>
      <c r="H88" s="135">
        <f>IF(A88="","",PRODUCTION!AM87-PRODUCTION!AN87)</f>
        <v>1597</v>
      </c>
      <c r="I88" s="137">
        <f>IF(A88="","",PRODUCTION!AG87-PRODUCTION!AO87)</f>
        <v>453.0625</v>
      </c>
      <c r="J88" s="137">
        <f>réglages!$B$3</f>
        <v>14280</v>
      </c>
      <c r="K88" s="137">
        <f>IF(PRODUCTION!AH87="","",+AVERAGE(PRODUCTION!$AH$5:'PRODUCTION'!AH87))</f>
        <v>15664.216867469879</v>
      </c>
      <c r="L88" s="129">
        <f>IF(PRODUCTION!AH87="","",(+PRODUCTION!AH87-N88-R88-Q88-O88-P88-T88-S88))</f>
        <v>12184.498046875</v>
      </c>
      <c r="M88" s="138">
        <f>IF(PRODUCTION!AH87="","",+AVERAGE(PRODUCTION!$AO$5:'PRODUCTION'!AO87))</f>
        <v>15299.554216867469</v>
      </c>
      <c r="N88" s="139">
        <f>IF(PRODUCTION!AH87="","",Feuil1!R92)</f>
        <v>1569</v>
      </c>
      <c r="O88" s="140">
        <f>IF(PRODUCTION!AH87="","",Feuil1!AV92)</f>
        <v>216.701171875</v>
      </c>
      <c r="P88" s="140">
        <f>IF(PRODUCTION!AH87="","",Feuil1!AW92)</f>
        <v>53.30078125</v>
      </c>
      <c r="Q88" s="140">
        <f>IF(PRODUCTION!AH87="","",Feuil1!AY92)</f>
        <v>106.5</v>
      </c>
      <c r="R88" s="140">
        <f>IF(PRODUCTION!AH87="","",Feuil1!AX92)</f>
        <v>0</v>
      </c>
      <c r="S88" s="140"/>
      <c r="T88" s="141"/>
      <c r="U88" s="108"/>
      <c r="V88" s="108"/>
      <c r="W88" s="108"/>
      <c r="X88" s="108"/>
      <c r="AC88" s="131">
        <f t="shared" si="2"/>
        <v>156.9</v>
      </c>
    </row>
    <row r="89" spans="1:29" s="6" customFormat="1" ht="17.25" thickBot="1">
      <c r="A89" s="94">
        <f>IF(Feuil1!A93="","",Feuil1!A93)</f>
        <v>45010</v>
      </c>
      <c r="B89" s="125">
        <f>IF(A89="","",Feuil1!L93)</f>
        <v>13900</v>
      </c>
      <c r="C89" s="135">
        <f>IF(A89="","",Feuil1!M93)</f>
        <v>8069</v>
      </c>
      <c r="D89" s="135">
        <f>IF(C89="","",Feuil1!N93)</f>
        <v>0</v>
      </c>
      <c r="E89" s="135">
        <f>IF(D89="","",Feuil1!O93)</f>
        <v>4199</v>
      </c>
      <c r="F89" s="135">
        <f>IF(E89="","",Feuil1!P93)</f>
        <v>2806</v>
      </c>
      <c r="G89" s="136">
        <f>IF(F89="","",Feuil1!Q93)</f>
        <v>1554</v>
      </c>
      <c r="H89" s="135">
        <f>IF(A89="","",PRODUCTION!AM88-PRODUCTION!AN88)</f>
        <v>1252</v>
      </c>
      <c r="I89" s="137">
        <f>IF(A89="","",PRODUCTION!AG88-PRODUCTION!AO88)</f>
        <v>459.75</v>
      </c>
      <c r="J89" s="137">
        <f>réglages!$B$3</f>
        <v>14280</v>
      </c>
      <c r="K89" s="137">
        <f>IF(PRODUCTION!AH88="","",+AVERAGE(PRODUCTION!$AH$5:'PRODUCTION'!AH88))</f>
        <v>15643.214285714286</v>
      </c>
      <c r="L89" s="129">
        <f>IF(PRODUCTION!AH88="","",(+PRODUCTION!AH88-N89-R89-Q89-O89-P89-T89-S89))</f>
        <v>12538.8046875</v>
      </c>
      <c r="M89" s="138">
        <f>IF(PRODUCTION!AH88="","",+AVERAGE(PRODUCTION!$AO$5:'PRODUCTION'!AO88))</f>
        <v>15278.369047619048</v>
      </c>
      <c r="N89" s="139">
        <f>IF(PRODUCTION!AH88="","",Feuil1!R93)</f>
        <v>1115</v>
      </c>
      <c r="O89" s="140">
        <f>IF(PRODUCTION!AH88="","",Feuil1!AV93)</f>
        <v>152</v>
      </c>
      <c r="P89" s="140">
        <f>IF(PRODUCTION!AH88="","",Feuil1!AW93)</f>
        <v>16.3984375</v>
      </c>
      <c r="Q89" s="140">
        <f>IF(PRODUCTION!AH88="","",Feuil1!AY93)</f>
        <v>77.796875</v>
      </c>
      <c r="R89" s="140">
        <f>IF(PRODUCTION!AH88="","",Feuil1!AX93)</f>
        <v>0</v>
      </c>
      <c r="S89" s="140"/>
      <c r="T89" s="141"/>
      <c r="U89" s="108"/>
      <c r="V89" s="108"/>
      <c r="W89" s="108"/>
      <c r="X89" s="108"/>
      <c r="AC89" s="131">
        <f t="shared" si="2"/>
        <v>111.5</v>
      </c>
    </row>
    <row r="90" spans="1:29" s="6" customFormat="1" ht="17.25" thickBot="1">
      <c r="A90" s="94">
        <f>IF(Feuil1!A94="","",Feuil1!A94)</f>
        <v>45011</v>
      </c>
      <c r="B90" s="125">
        <f>IF(A90="","",Feuil1!L94)</f>
        <v>12900</v>
      </c>
      <c r="C90" s="135">
        <f>IF(A90="","",Feuil1!M94)</f>
        <v>6933</v>
      </c>
      <c r="D90" s="135">
        <f>IF(C90="","",Feuil1!N94)</f>
        <v>0</v>
      </c>
      <c r="E90" s="135">
        <f>IF(D90="","",Feuil1!O94)</f>
        <v>4002</v>
      </c>
      <c r="F90" s="135">
        <f>IF(E90="","",Feuil1!P94)</f>
        <v>3172</v>
      </c>
      <c r="G90" s="136">
        <f>IF(F90="","",Feuil1!Q94)</f>
        <v>1530</v>
      </c>
      <c r="H90" s="135">
        <f>IF(A90="","",PRODUCTION!AM89-PRODUCTION!AN89)</f>
        <v>1642</v>
      </c>
      <c r="I90" s="137">
        <f>IF(A90="","",PRODUCTION!AG89-PRODUCTION!AO89)</f>
        <v>399.9375</v>
      </c>
      <c r="J90" s="137">
        <f>réglages!$B$3</f>
        <v>14280</v>
      </c>
      <c r="K90" s="137">
        <f>IF(PRODUCTION!AH89="","",+AVERAGE(PRODUCTION!$AH$5:'PRODUCTION'!AH89))</f>
        <v>15610.941176470587</v>
      </c>
      <c r="L90" s="129">
        <f>IF(PRODUCTION!AH89="","",(+PRODUCTION!AH89-N90-R90-Q90-O90-P90-T90-S90))</f>
        <v>12119.900390625</v>
      </c>
      <c r="M90" s="138">
        <f>IF(PRODUCTION!AH89="","",+AVERAGE(PRODUCTION!$AO$5:'PRODUCTION'!AO89))</f>
        <v>15246.588235294117</v>
      </c>
      <c r="N90" s="139">
        <f>IF(PRODUCTION!AH89="","",Feuil1!R94)</f>
        <v>537</v>
      </c>
      <c r="O90" s="140">
        <f>IF(PRODUCTION!AH89="","",Feuil1!AV94)</f>
        <v>139.798828125</v>
      </c>
      <c r="P90" s="140">
        <f>IF(PRODUCTION!AH89="","",Feuil1!AW94)</f>
        <v>30.30078125</v>
      </c>
      <c r="Q90" s="140">
        <f>IF(PRODUCTION!AH89="","",Feuil1!AY94)</f>
        <v>73</v>
      </c>
      <c r="R90" s="140">
        <f>IF(PRODUCTION!AH89="","",Feuil1!AX94)</f>
        <v>0</v>
      </c>
      <c r="S90" s="140"/>
      <c r="T90" s="141"/>
      <c r="U90" s="108"/>
      <c r="V90" s="108"/>
      <c r="W90" s="108"/>
      <c r="X90" s="108"/>
      <c r="AC90" s="131">
        <f t="shared" si="2"/>
        <v>53.7</v>
      </c>
    </row>
    <row r="91" spans="1:29" s="6" customFormat="1" ht="17.25" thickBot="1">
      <c r="A91" s="94">
        <f>IF(Feuil1!A95="","",Feuil1!A95)</f>
        <v>45012</v>
      </c>
      <c r="B91" s="125">
        <f>IF(A91="","",Feuil1!L95)</f>
        <v>13930</v>
      </c>
      <c r="C91" s="135">
        <f>IF(A91="","",Feuil1!M95)</f>
        <v>7816</v>
      </c>
      <c r="D91" s="135">
        <f>IF(C91="","",Feuil1!N95)</f>
        <v>0</v>
      </c>
      <c r="E91" s="135">
        <f>IF(D91="","",Feuil1!O95)</f>
        <v>4250</v>
      </c>
      <c r="F91" s="135">
        <f>IF(E91="","",Feuil1!P95)</f>
        <v>2923</v>
      </c>
      <c r="G91" s="136">
        <f>IF(F91="","",Feuil1!Q95)</f>
        <v>1457</v>
      </c>
      <c r="H91" s="135">
        <f>IF(A91="","",PRODUCTION!AM90-PRODUCTION!AN90)</f>
        <v>1466</v>
      </c>
      <c r="I91" s="137">
        <f>IF(A91="","",PRODUCTION!AG90-PRODUCTION!AO90)</f>
        <v>479.3125</v>
      </c>
      <c r="J91" s="137">
        <f>réglages!$B$3</f>
        <v>14280</v>
      </c>
      <c r="K91" s="137">
        <f>IF(PRODUCTION!AH90="","",+AVERAGE(PRODUCTION!$AH$5:'PRODUCTION'!AH90))</f>
        <v>15591.39534883721</v>
      </c>
      <c r="L91" s="129">
        <f>IF(PRODUCTION!AH90="","",(+PRODUCTION!AH90-N91-R91-Q91-O91-P91-T91-S91))</f>
        <v>12434.697265625</v>
      </c>
      <c r="M91" s="138">
        <f>IF(PRODUCTION!AH90="","",+AVERAGE(PRODUCTION!$AO$5:'PRODUCTION'!AO90))</f>
        <v>15226.651162790698</v>
      </c>
      <c r="N91" s="139">
        <f>IF(PRODUCTION!AH90="","",Feuil1!R95)</f>
        <v>1191</v>
      </c>
      <c r="O91" s="140">
        <f>IF(PRODUCTION!AH90="","",Feuil1!AV95)</f>
        <v>173.400390625</v>
      </c>
      <c r="P91" s="140">
        <f>IF(PRODUCTION!AH90="","",Feuil1!AW95)</f>
        <v>48</v>
      </c>
      <c r="Q91" s="140">
        <f>IF(PRODUCTION!AH90="","",Feuil1!AY95)</f>
        <v>82.90234375</v>
      </c>
      <c r="R91" s="140">
        <f>IF(PRODUCTION!AH90="","",Feuil1!AX95)</f>
        <v>0</v>
      </c>
      <c r="S91" s="140"/>
      <c r="T91" s="141"/>
      <c r="U91" s="108"/>
      <c r="V91" s="108"/>
      <c r="W91" s="108"/>
      <c r="X91" s="108"/>
      <c r="AC91" s="131">
        <f t="shared" si="2"/>
        <v>119.1</v>
      </c>
    </row>
    <row r="92" spans="1:29" s="6" customFormat="1" ht="17.25" thickBot="1">
      <c r="A92" s="94">
        <f>IF(Feuil1!A96="","",Feuil1!A96)</f>
        <v>45013</v>
      </c>
      <c r="B92" s="125">
        <f>IF(A92="","",Feuil1!L96)</f>
        <v>14270</v>
      </c>
      <c r="C92" s="135">
        <f>IF(A92="","",Feuil1!M96)</f>
        <v>8243</v>
      </c>
      <c r="D92" s="135">
        <f>IF(C92="","",Feuil1!N96)</f>
        <v>0</v>
      </c>
      <c r="E92" s="135">
        <f>IF(D92="","",Feuil1!O96)</f>
        <v>4250</v>
      </c>
      <c r="F92" s="135">
        <f>IF(E92="","",Feuil1!P96)</f>
        <v>2882</v>
      </c>
      <c r="G92" s="136">
        <f>IF(F92="","",Feuil1!Q96)</f>
        <v>1515</v>
      </c>
      <c r="H92" s="135">
        <f>IF(A92="","",PRODUCTION!AM91-PRODUCTION!AN91)</f>
        <v>1367</v>
      </c>
      <c r="I92" s="137">
        <f>IF(A92="","",PRODUCTION!AG91-PRODUCTION!AO91)</f>
        <v>489.9375</v>
      </c>
      <c r="J92" s="137">
        <f>réglages!$B$3</f>
        <v>14280</v>
      </c>
      <c r="K92" s="137">
        <f>IF(PRODUCTION!AH91="","",+AVERAGE(PRODUCTION!$AH$5:'PRODUCTION'!AH91))</f>
        <v>15576.206896551725</v>
      </c>
      <c r="L92" s="129">
        <f>IF(PRODUCTION!AH91="","",(+PRODUCTION!AH91-N92-R92-Q92-O92-P92-T92-S92))</f>
        <v>12605.69921875</v>
      </c>
      <c r="M92" s="138">
        <f>IF(PRODUCTION!AH91="","",+AVERAGE(PRODUCTION!$AO$5:'PRODUCTION'!AO91))</f>
        <v>15210.942528735632</v>
      </c>
      <c r="N92" s="139">
        <f>IF(PRODUCTION!AH91="","",Feuil1!R96)</f>
        <v>1386</v>
      </c>
      <c r="O92" s="140">
        <f>IF(PRODUCTION!AH91="","",Feuil1!AV96)</f>
        <v>134</v>
      </c>
      <c r="P92" s="140">
        <f>IF(PRODUCTION!AH91="","",Feuil1!AW96)</f>
        <v>54.30078125</v>
      </c>
      <c r="Q92" s="140">
        <f>IF(PRODUCTION!AH91="","",Feuil1!AY96)</f>
        <v>90</v>
      </c>
      <c r="R92" s="140">
        <f>IF(PRODUCTION!AH91="","",Feuil1!AX96)</f>
        <v>0</v>
      </c>
      <c r="S92" s="140"/>
      <c r="T92" s="141"/>
      <c r="U92" s="108"/>
      <c r="V92" s="108"/>
      <c r="W92" s="108"/>
      <c r="X92" s="108"/>
      <c r="AC92" s="131">
        <f t="shared" si="2"/>
        <v>138.6</v>
      </c>
    </row>
    <row r="93" spans="1:29" s="6" customFormat="1" ht="17.25" thickBot="1">
      <c r="A93" s="94">
        <f>IF(Feuil1!A97="","",Feuil1!A97)</f>
        <v>45014</v>
      </c>
      <c r="B93" s="125">
        <f>IF(A93="","",Feuil1!L97)</f>
        <v>14610</v>
      </c>
      <c r="C93" s="135">
        <f>IF(A93="","",Feuil1!M97)</f>
        <v>8123</v>
      </c>
      <c r="D93" s="135">
        <f>IF(C93="","",Feuil1!N97)</f>
        <v>0</v>
      </c>
      <c r="E93" s="135">
        <f>IF(D93="","",Feuil1!O97)</f>
        <v>4378</v>
      </c>
      <c r="F93" s="135">
        <f>IF(E93="","",Feuil1!P97)</f>
        <v>3242</v>
      </c>
      <c r="G93" s="136">
        <f>IF(F93="","",Feuil1!Q97)</f>
        <v>1552</v>
      </c>
      <c r="H93" s="135">
        <f>IF(A93="","",PRODUCTION!AM92-PRODUCTION!AN92)</f>
        <v>1690</v>
      </c>
      <c r="I93" s="137">
        <f>IF(A93="","",PRODUCTION!AG92-PRODUCTION!AO92)</f>
        <v>522.1875</v>
      </c>
      <c r="J93" s="137">
        <f>réglages!$B$3</f>
        <v>14280</v>
      </c>
      <c r="K93" s="137">
        <f>IF(PRODUCTION!AH92="","",+AVERAGE(PRODUCTION!$AH$5:'PRODUCTION'!AH92))</f>
        <v>15565.227272727272</v>
      </c>
      <c r="L93" s="129">
        <f>IF(PRODUCTION!AH92="","",(+PRODUCTION!AH92-N93-R93-Q93-O93-P93-T93-S93))</f>
        <v>13292.404296875</v>
      </c>
      <c r="M93" s="138">
        <f>IF(PRODUCTION!AH92="","",+AVERAGE(PRODUCTION!$AO$5:'PRODUCTION'!AO92))</f>
        <v>15199.352272727272</v>
      </c>
      <c r="N93" s="139">
        <f>IF(PRODUCTION!AH92="","",Feuil1!R97)</f>
        <v>1070</v>
      </c>
      <c r="O93" s="140">
        <f>IF(PRODUCTION!AH92="","",Feuil1!AV97)</f>
        <v>118.099609375</v>
      </c>
      <c r="P93" s="140">
        <f>IF(PRODUCTION!AH92="","",Feuil1!AW97)</f>
        <v>40.8984375</v>
      </c>
      <c r="Q93" s="140">
        <f>IF(PRODUCTION!AH92="","",Feuil1!AY97)</f>
        <v>88.59765625</v>
      </c>
      <c r="R93" s="140">
        <f>IF(PRODUCTION!AH92="","",Feuil1!AX97)</f>
        <v>0</v>
      </c>
      <c r="S93" s="140"/>
      <c r="T93" s="141"/>
      <c r="U93" s="108"/>
      <c r="V93" s="108"/>
      <c r="W93" s="108"/>
      <c r="X93" s="108"/>
      <c r="AC93" s="131">
        <f t="shared" si="2"/>
        <v>107</v>
      </c>
    </row>
    <row r="94" spans="1:29" s="6" customFormat="1" ht="17.25" thickBot="1">
      <c r="A94" s="94">
        <f>IF(Feuil1!A98="","",Feuil1!A98)</f>
        <v>45015</v>
      </c>
      <c r="B94" s="125">
        <f>IF(A94="","",Feuil1!L98)</f>
        <v>14380</v>
      </c>
      <c r="C94" s="135">
        <f>IF(A94="","",Feuil1!M98)</f>
        <v>8350</v>
      </c>
      <c r="D94" s="135">
        <f>IF(C94="","",Feuil1!N98)</f>
        <v>0</v>
      </c>
      <c r="E94" s="135">
        <f>IF(D94="","",Feuil1!O98)</f>
        <v>4303</v>
      </c>
      <c r="F94" s="135">
        <f>IF(E94="","",Feuil1!P98)</f>
        <v>2877</v>
      </c>
      <c r="G94" s="136">
        <f>IF(F94="","",Feuil1!Q98)</f>
        <v>1644</v>
      </c>
      <c r="H94" s="135">
        <f>IF(A94="","",PRODUCTION!AM93-PRODUCTION!AN93)</f>
        <v>1233</v>
      </c>
      <c r="I94" s="137">
        <f>IF(A94="","",PRODUCTION!AG93-PRODUCTION!AO93)</f>
        <v>586.125</v>
      </c>
      <c r="J94" s="137">
        <f>réglages!$B$3</f>
        <v>14280</v>
      </c>
      <c r="K94" s="137">
        <f>IF(PRODUCTION!AH93="","",+AVERAGE(PRODUCTION!$AH$5:'PRODUCTION'!AH93))</f>
        <v>15551.91011235955</v>
      </c>
      <c r="L94" s="129">
        <f>IF(PRODUCTION!AH93="","",(+PRODUCTION!AH93-N94-R94-Q94-O94-P94-T94-S94))</f>
        <v>12946.8984375</v>
      </c>
      <c r="M94" s="138">
        <f>IF(PRODUCTION!AH93="","",+AVERAGE(PRODUCTION!$AO$5:'PRODUCTION'!AO93))</f>
        <v>15184.595505617977</v>
      </c>
      <c r="N94" s="139">
        <f>IF(PRODUCTION!AH93="","",Feuil1!R98)</f>
        <v>1179</v>
      </c>
      <c r="O94" s="140">
        <f>IF(PRODUCTION!AH93="","",Feuil1!AV98)</f>
        <v>126</v>
      </c>
      <c r="P94" s="140">
        <f>IF(PRODUCTION!AH93="","",Feuil1!AW98)</f>
        <v>40.1015625</v>
      </c>
      <c r="Q94" s="140">
        <f>IF(PRODUCTION!AH93="","",Feuil1!AY98)</f>
        <v>88</v>
      </c>
      <c r="R94" s="140">
        <f>IF(PRODUCTION!AH93="","",Feuil1!AX98)</f>
        <v>0</v>
      </c>
      <c r="S94" s="140"/>
      <c r="T94" s="141"/>
      <c r="U94" s="108"/>
      <c r="V94" s="108"/>
      <c r="W94" s="108"/>
      <c r="X94" s="108"/>
      <c r="AC94" s="131">
        <f t="shared" si="2"/>
        <v>117.9</v>
      </c>
    </row>
    <row r="95" spans="1:29" s="6" customFormat="1" ht="17.25" thickBot="1">
      <c r="A95" s="94">
        <f>IF(Feuil1!A99="","",Feuil1!A99)</f>
        <v>45016</v>
      </c>
      <c r="B95" s="125">
        <f>IF(A95="","",Feuil1!L99)</f>
        <v>13610</v>
      </c>
      <c r="C95" s="135">
        <f>IF(A95="","",Feuil1!M99)</f>
        <v>7738</v>
      </c>
      <c r="D95" s="135">
        <f>IF(C95="","",Feuil1!N99)</f>
        <v>0</v>
      </c>
      <c r="E95" s="135">
        <f>IF(D95="","",Feuil1!O99)</f>
        <v>4034</v>
      </c>
      <c r="F95" s="135">
        <f>IF(E95="","",Feuil1!P99)</f>
        <v>3000</v>
      </c>
      <c r="G95" s="136">
        <f>IF(F95="","",Feuil1!Q99)</f>
        <v>1636</v>
      </c>
      <c r="H95" s="135">
        <f>IF(A95="","",PRODUCTION!AM94-PRODUCTION!AN94)</f>
        <v>1364</v>
      </c>
      <c r="I95" s="137">
        <f>IF(A95="","",PRODUCTION!AG94-PRODUCTION!AO94)</f>
        <v>572.25</v>
      </c>
      <c r="J95" s="137">
        <f>réglages!$B$3</f>
        <v>14280</v>
      </c>
      <c r="K95" s="137">
        <f>IF(PRODUCTION!AH94="","",+AVERAGE(PRODUCTION!$AH$5:'PRODUCTION'!AH94))</f>
        <v>15530.333333333334</v>
      </c>
      <c r="L95" s="129">
        <f>IF(PRODUCTION!AH94="","",(+PRODUCTION!AH94-N95-R95-Q95-O95-P95-T95-S95))</f>
        <v>11900.296875</v>
      </c>
      <c r="M95" s="138">
        <f>IF(PRODUCTION!AH94="","",+AVERAGE(PRODUCTION!$AO$5:'PRODUCTION'!AO94))</f>
        <v>15161.833333333334</v>
      </c>
      <c r="N95" s="139">
        <f>IF(PRODUCTION!AH94="","",Feuil1!R99)</f>
        <v>1457</v>
      </c>
      <c r="O95" s="140">
        <f>IF(PRODUCTION!AH94="","",Feuil1!AV99)</f>
        <v>93</v>
      </c>
      <c r="P95" s="140">
        <f>IF(PRODUCTION!AH94="","",Feuil1!AW99)</f>
        <v>66.6015625</v>
      </c>
      <c r="Q95" s="140">
        <f>IF(PRODUCTION!AH94="","",Feuil1!AY99)</f>
        <v>93.1015625</v>
      </c>
      <c r="R95" s="140">
        <f>IF(PRODUCTION!AH94="","",Feuil1!AX99)</f>
        <v>0</v>
      </c>
      <c r="S95" s="140"/>
      <c r="T95" s="141"/>
      <c r="U95" s="108"/>
      <c r="V95" s="108"/>
      <c r="W95" s="108"/>
      <c r="X95" s="108"/>
      <c r="AC95" s="131">
        <f t="shared" si="2"/>
        <v>145.69999999999999</v>
      </c>
    </row>
    <row r="96" spans="1:29" s="6" customFormat="1" ht="17.25" thickBot="1">
      <c r="A96" s="94">
        <f>IF(Feuil1!A100="","",Feuil1!A100)</f>
        <v>45017</v>
      </c>
      <c r="B96" s="125">
        <f>IF(A96="","",Feuil1!L100)</f>
        <v>13530</v>
      </c>
      <c r="C96" s="135">
        <f>IF(A96="","",Feuil1!M100)</f>
        <v>7479</v>
      </c>
      <c r="D96" s="135">
        <f>IF(C96="","",Feuil1!N100)</f>
        <v>0</v>
      </c>
      <c r="E96" s="135">
        <f>IF(D96="","",Feuil1!O100)</f>
        <v>4076</v>
      </c>
      <c r="F96" s="135">
        <f>IF(E96="","",Feuil1!P100)</f>
        <v>3087</v>
      </c>
      <c r="G96" s="136">
        <f>IF(F96="","",Feuil1!Q100)</f>
        <v>1563</v>
      </c>
      <c r="H96" s="135">
        <f>IF(A96="","",PRODUCTION!AM95-PRODUCTION!AN95)</f>
        <v>1524</v>
      </c>
      <c r="I96" s="137">
        <f>IF(A96="","",PRODUCTION!AG95-PRODUCTION!AO95)</f>
        <v>545.875</v>
      </c>
      <c r="J96" s="137">
        <f>réglages!$B$3</f>
        <v>14280</v>
      </c>
      <c r="K96" s="137">
        <f>IF(PRODUCTION!AH95="","",+AVERAGE(PRODUCTION!$AH$5:'PRODUCTION'!AH95))</f>
        <v>15508.351648351649</v>
      </c>
      <c r="L96" s="129">
        <f>IF(PRODUCTION!AH95="","",(+PRODUCTION!AH95-N96-R96-Q96-O96-P96-T96-S96))</f>
        <v>12437.80078125</v>
      </c>
      <c r="M96" s="138">
        <f>IF(PRODUCTION!AH95="","",+AVERAGE(PRODUCTION!$AO$5:'PRODUCTION'!AO95))</f>
        <v>15138.945054945056</v>
      </c>
      <c r="N96" s="139">
        <f>IF(PRODUCTION!AH95="","",Feuil1!R100)</f>
        <v>894</v>
      </c>
      <c r="O96" s="140">
        <f>IF(PRODUCTION!AH95="","",Feuil1!AV100)</f>
        <v>57.5</v>
      </c>
      <c r="P96" s="140">
        <f>IF(PRODUCTION!AH95="","",Feuil1!AW100)</f>
        <v>58.19921875</v>
      </c>
      <c r="Q96" s="140">
        <f>IF(PRODUCTION!AH95="","",Feuil1!AY100)</f>
        <v>82.5</v>
      </c>
      <c r="R96" s="140">
        <f>IF(PRODUCTION!AH95="","",Feuil1!AX100)</f>
        <v>0</v>
      </c>
      <c r="S96" s="140"/>
      <c r="T96" s="141"/>
      <c r="U96" s="108"/>
      <c r="V96" s="108"/>
      <c r="W96" s="108"/>
      <c r="X96" s="108"/>
      <c r="AC96" s="131">
        <f t="shared" si="2"/>
        <v>89.4</v>
      </c>
    </row>
    <row r="97" spans="1:29" s="6" customFormat="1" ht="17.25" thickBot="1">
      <c r="A97" s="94">
        <f>IF(Feuil1!A101="","",Feuil1!A101)</f>
        <v>45018</v>
      </c>
      <c r="B97" s="125">
        <f>IF(A97="","",Feuil1!L101)</f>
        <v>12890</v>
      </c>
      <c r="C97" s="135">
        <f>IF(A97="","",Feuil1!M101)</f>
        <v>7274</v>
      </c>
      <c r="D97" s="135">
        <f>IF(C97="","",Feuil1!N101)</f>
        <v>0</v>
      </c>
      <c r="E97" s="135">
        <f>IF(D97="","",Feuil1!O101)</f>
        <v>4072</v>
      </c>
      <c r="F97" s="135">
        <f>IF(E97="","",Feuil1!P101)</f>
        <v>3136</v>
      </c>
      <c r="G97" s="136">
        <f>IF(F97="","",Feuil1!Q101)</f>
        <v>1975</v>
      </c>
      <c r="H97" s="135">
        <f>IF(A97="","",PRODUCTION!AM96-PRODUCTION!AN96)</f>
        <v>1161</v>
      </c>
      <c r="I97" s="137">
        <f>IF(A97="","",PRODUCTION!AG96-PRODUCTION!AO96)</f>
        <v>469.875</v>
      </c>
      <c r="J97" s="137">
        <f>réglages!$B$3</f>
        <v>14280</v>
      </c>
      <c r="K97" s="137">
        <f>IF(PRODUCTION!AH96="","",+AVERAGE(PRODUCTION!$AH$5:'PRODUCTION'!AH96))</f>
        <v>15479.891304347826</v>
      </c>
      <c r="L97" s="129">
        <f>IF(PRODUCTION!AH96="","",(+PRODUCTION!AH96-N97-R97-Q97-O97-P97-T97-S97))</f>
        <v>12222.501953125</v>
      </c>
      <c r="M97" s="138">
        <f>IF(PRODUCTION!AH96="","",+AVERAGE(PRODUCTION!$AO$5:'PRODUCTION'!AO96))</f>
        <v>15110.33695652174</v>
      </c>
      <c r="N97" s="139">
        <f>IF(PRODUCTION!AH96="","",Feuil1!R101)</f>
        <v>512</v>
      </c>
      <c r="O97" s="140">
        <f>IF(PRODUCTION!AH96="","",Feuil1!AV101)</f>
        <v>57.900390625</v>
      </c>
      <c r="P97" s="140">
        <f>IF(PRODUCTION!AH96="","",Feuil1!AW101)</f>
        <v>21.69921875</v>
      </c>
      <c r="Q97" s="140">
        <f>IF(PRODUCTION!AH96="","",Feuil1!AY101)</f>
        <v>75.8984375</v>
      </c>
      <c r="R97" s="140">
        <f>IF(PRODUCTION!AH96="","",Feuil1!AX101)</f>
        <v>0</v>
      </c>
      <c r="S97" s="140"/>
      <c r="T97" s="141"/>
      <c r="U97" s="108"/>
      <c r="V97" s="108"/>
      <c r="W97" s="108"/>
      <c r="X97" s="108"/>
      <c r="AC97" s="131">
        <f t="shared" si="2"/>
        <v>51.2</v>
      </c>
    </row>
    <row r="98" spans="1:29" s="6" customFormat="1" ht="17.25" thickBot="1">
      <c r="A98" s="94">
        <f>IF(Feuil1!A102="","",Feuil1!A102)</f>
        <v>45019</v>
      </c>
      <c r="B98" s="125">
        <f>IF(A98="","",Feuil1!L102)</f>
        <v>14400</v>
      </c>
      <c r="C98" s="135">
        <f>IF(A98="","",Feuil1!M102)</f>
        <v>8275</v>
      </c>
      <c r="D98" s="135">
        <f>IF(C98="","",Feuil1!N102)</f>
        <v>0</v>
      </c>
      <c r="E98" s="135">
        <f>IF(D98="","",Feuil1!O102)</f>
        <v>4110</v>
      </c>
      <c r="F98" s="135">
        <f>IF(E98="","",Feuil1!P102)</f>
        <v>2865</v>
      </c>
      <c r="G98" s="136">
        <f>IF(F98="","",Feuil1!Q102)</f>
        <v>1302</v>
      </c>
      <c r="H98" s="135">
        <f>IF(A98="","",PRODUCTION!AM97-PRODUCTION!AN97)</f>
        <v>1563</v>
      </c>
      <c r="I98" s="137">
        <f>IF(A98="","",PRODUCTION!AG97-PRODUCTION!AO97)</f>
        <v>558.78125</v>
      </c>
      <c r="J98" s="137">
        <f>réglages!$B$3</f>
        <v>14280</v>
      </c>
      <c r="K98" s="137">
        <f>IF(PRODUCTION!AH97="","",+AVERAGE(PRODUCTION!$AH$5:'PRODUCTION'!AH97))</f>
        <v>15468.279569892473</v>
      </c>
      <c r="L98" s="129">
        <f>IF(PRODUCTION!AH97="","",(+PRODUCTION!AH97-N98-R98-Q98-O98-P98-T98-S98))</f>
        <v>12625.498046875</v>
      </c>
      <c r="M98" s="138">
        <f>IF(PRODUCTION!AH97="","",+AVERAGE(PRODUCTION!$AO$5:'PRODUCTION'!AO97))</f>
        <v>15097.838709677419</v>
      </c>
      <c r="N98" s="139">
        <f>IF(PRODUCTION!AH97="","",Feuil1!R102)</f>
        <v>1491</v>
      </c>
      <c r="O98" s="140">
        <f>IF(PRODUCTION!AH97="","",Feuil1!AV102)</f>
        <v>133.701171875</v>
      </c>
      <c r="P98" s="140">
        <f>IF(PRODUCTION!AH97="","",Feuil1!AW102)</f>
        <v>54.69921875</v>
      </c>
      <c r="Q98" s="140">
        <f>IF(PRODUCTION!AH97="","",Feuil1!AY102)</f>
        <v>95.1015625</v>
      </c>
      <c r="R98" s="140">
        <f>IF(PRODUCTION!AH97="","",Feuil1!AX102)</f>
        <v>0</v>
      </c>
      <c r="S98" s="140"/>
      <c r="T98" s="141"/>
      <c r="U98" s="108"/>
      <c r="V98" s="108"/>
      <c r="W98" s="108"/>
      <c r="X98" s="108"/>
      <c r="AC98" s="131">
        <f t="shared" si="2"/>
        <v>149.1</v>
      </c>
    </row>
    <row r="99" spans="1:29" s="6" customFormat="1" ht="17.25" thickBot="1">
      <c r="A99" s="94">
        <f>IF(Feuil1!A103="","",Feuil1!A103)</f>
        <v>45020</v>
      </c>
      <c r="B99" s="125">
        <f>IF(A99="","",Feuil1!L103)</f>
        <v>14130</v>
      </c>
      <c r="C99" s="135">
        <f>IF(A99="","",Feuil1!M103)</f>
        <v>7820</v>
      </c>
      <c r="D99" s="135">
        <f>IF(C99="","",Feuil1!N103)</f>
        <v>0</v>
      </c>
      <c r="E99" s="135">
        <f>IF(D99="","",Feuil1!O103)</f>
        <v>4242</v>
      </c>
      <c r="F99" s="135">
        <f>IF(E99="","",Feuil1!P103)</f>
        <v>3040</v>
      </c>
      <c r="G99" s="136">
        <f>IF(F99="","",Feuil1!Q103)</f>
        <v>1395</v>
      </c>
      <c r="H99" s="135">
        <f>IF(A99="","",PRODUCTION!AM98-PRODUCTION!AN98)</f>
        <v>1645</v>
      </c>
      <c r="I99" s="137">
        <f>IF(A99="","",PRODUCTION!AG98-PRODUCTION!AO98)</f>
        <v>526.0625</v>
      </c>
      <c r="J99" s="137">
        <f>réglages!$B$3</f>
        <v>14280</v>
      </c>
      <c r="K99" s="137">
        <f>IF(PRODUCTION!AH98="","",+AVERAGE(PRODUCTION!$AH$5:'PRODUCTION'!AH98))</f>
        <v>15454.04255319149</v>
      </c>
      <c r="L99" s="129">
        <f>IF(PRODUCTION!AH98="","",(+PRODUCTION!AH98-N99-R99-Q99-O99-P99-T99-S99))</f>
        <v>12563.796875</v>
      </c>
      <c r="M99" s="138">
        <f>IF(PRODUCTION!AH98="","",+AVERAGE(PRODUCTION!$AO$5:'PRODUCTION'!AO98))</f>
        <v>15083.04255319149</v>
      </c>
      <c r="N99" s="139">
        <f>IF(PRODUCTION!AH98="","",Feuil1!R103)</f>
        <v>1293</v>
      </c>
      <c r="O99" s="140">
        <f>IF(PRODUCTION!AH98="","",Feuil1!AV103)</f>
        <v>142.5</v>
      </c>
      <c r="P99" s="140">
        <f>IF(PRODUCTION!AH98="","",Feuil1!AW103)</f>
        <v>36.1015625</v>
      </c>
      <c r="Q99" s="140">
        <f>IF(PRODUCTION!AH98="","",Feuil1!AY103)</f>
        <v>94.6015625</v>
      </c>
      <c r="R99" s="140">
        <f>IF(PRODUCTION!AH98="","",Feuil1!AX103)</f>
        <v>0</v>
      </c>
      <c r="S99" s="140"/>
      <c r="T99" s="141"/>
      <c r="U99" s="108"/>
      <c r="V99" s="108"/>
      <c r="W99" s="108"/>
      <c r="X99" s="108"/>
      <c r="AC99" s="131">
        <f t="shared" si="2"/>
        <v>129.30000000000001</v>
      </c>
    </row>
    <row r="100" spans="1:29" s="6" customFormat="1" ht="17.25" thickBot="1">
      <c r="A100" s="94">
        <f>IF(Feuil1!A104="","",Feuil1!A104)</f>
        <v>45021</v>
      </c>
      <c r="B100" s="125">
        <f>IF(A100="","",Feuil1!L104)</f>
        <v>14240</v>
      </c>
      <c r="C100" s="135">
        <f>IF(A100="","",Feuil1!M104)</f>
        <v>8436</v>
      </c>
      <c r="D100" s="135">
        <f>IF(C100="","",Feuil1!N104)</f>
        <v>0</v>
      </c>
      <c r="E100" s="135">
        <f>IF(D100="","",Feuil1!O104)</f>
        <v>4192</v>
      </c>
      <c r="F100" s="135">
        <f>IF(E100="","",Feuil1!P104)</f>
        <v>2939</v>
      </c>
      <c r="G100" s="136">
        <f>IF(F100="","",Feuil1!Q104)</f>
        <v>1782</v>
      </c>
      <c r="H100" s="135">
        <f>IF(A100="","",PRODUCTION!AM99-PRODUCTION!AN99)</f>
        <v>1157</v>
      </c>
      <c r="I100" s="137">
        <f>IF(A100="","",PRODUCTION!AG99-PRODUCTION!AO99)</f>
        <v>591.9375</v>
      </c>
      <c r="J100" s="137">
        <f>réglages!$B$3</f>
        <v>14280</v>
      </c>
      <c r="K100" s="137">
        <f>IF(PRODUCTION!AH99="","",+AVERAGE(PRODUCTION!$AH$5:'PRODUCTION'!AH99))</f>
        <v>15441.263157894737</v>
      </c>
      <c r="L100" s="129">
        <f>IF(PRODUCTION!AH99="","",(+PRODUCTION!AH99-N100-R100-Q100-O100-P100-T100-S100))</f>
        <v>12793.703125</v>
      </c>
      <c r="M100" s="138">
        <f>IF(PRODUCTION!AH99="","",+AVERAGE(PRODUCTION!$AO$5:'PRODUCTION'!AO99))</f>
        <v>15069.378947368421</v>
      </c>
      <c r="N100" s="139">
        <f>IF(PRODUCTION!AH99="","",Feuil1!R104)</f>
        <v>1231</v>
      </c>
      <c r="O100" s="140">
        <f>IF(PRODUCTION!AH99="","",Feuil1!AV104)</f>
        <v>89.69921875</v>
      </c>
      <c r="P100" s="140">
        <f>IF(PRODUCTION!AH99="","",Feuil1!AW104)</f>
        <v>31.59765625</v>
      </c>
      <c r="Q100" s="140">
        <f>IF(PRODUCTION!AH99="","",Feuil1!AY104)</f>
        <v>94</v>
      </c>
      <c r="R100" s="140">
        <f>IF(PRODUCTION!AH99="","",Feuil1!AX104)</f>
        <v>0</v>
      </c>
      <c r="S100" s="140"/>
      <c r="T100" s="141"/>
      <c r="U100" s="108"/>
      <c r="V100" s="108"/>
      <c r="W100" s="108"/>
      <c r="X100" s="108"/>
      <c r="AC100" s="131">
        <f t="shared" si="2"/>
        <v>123.1</v>
      </c>
    </row>
    <row r="101" spans="1:29" s="6" customFormat="1" ht="17.25" thickBot="1">
      <c r="A101" s="94">
        <f>IF(Feuil1!A105="","",Feuil1!A105)</f>
        <v>45022</v>
      </c>
      <c r="B101" s="125">
        <f>IF(A101="","",Feuil1!L105)</f>
        <v>14130</v>
      </c>
      <c r="C101" s="135">
        <f>IF(A101="","",Feuil1!M105)</f>
        <v>7949</v>
      </c>
      <c r="D101" s="135">
        <f>IF(C101="","",Feuil1!N105)</f>
        <v>0</v>
      </c>
      <c r="E101" s="135">
        <f>IF(D101="","",Feuil1!O105)</f>
        <v>4198</v>
      </c>
      <c r="F101" s="135">
        <f>IF(E101="","",Feuil1!P105)</f>
        <v>3294</v>
      </c>
      <c r="G101" s="136">
        <f>IF(F101="","",Feuil1!Q105)</f>
        <v>1778</v>
      </c>
      <c r="H101" s="135">
        <f>IF(A101="","",PRODUCTION!AM100-PRODUCTION!AN100)</f>
        <v>1516</v>
      </c>
      <c r="I101" s="137">
        <f>IF(A101="","",PRODUCTION!AG100-PRODUCTION!AO100)</f>
        <v>588.3125</v>
      </c>
      <c r="J101" s="137">
        <f>réglages!$B$3</f>
        <v>14280</v>
      </c>
      <c r="K101" s="137">
        <f>IF(PRODUCTION!AH100="","",+AVERAGE(PRODUCTION!$AH$5:'PRODUCTION'!AH100))</f>
        <v>15427.604166666666</v>
      </c>
      <c r="L101" s="129">
        <f>IF(PRODUCTION!AH100="","",(+PRODUCTION!AH100-N101-R101-Q101-O101-P101-T101-S101))</f>
        <v>12976.103515625</v>
      </c>
      <c r="M101" s="138">
        <f>IF(PRODUCTION!AH100="","",+AVERAGE(PRODUCTION!$AO$5:'PRODUCTION'!AO100))</f>
        <v>15054.729166666666</v>
      </c>
      <c r="N101" s="139">
        <f>IF(PRODUCTION!AH100="","",Feuil1!R105)</f>
        <v>933</v>
      </c>
      <c r="O101" s="140">
        <f>IF(PRODUCTION!AH100="","",Feuil1!AV105)</f>
        <v>96.599609375</v>
      </c>
      <c r="P101" s="140">
        <f>IF(PRODUCTION!AH100="","",Feuil1!AW105)</f>
        <v>29</v>
      </c>
      <c r="Q101" s="140">
        <f>IF(PRODUCTION!AH100="","",Feuil1!AY105)</f>
        <v>95.296875</v>
      </c>
      <c r="R101" s="140">
        <f>IF(PRODUCTION!AH100="","",Feuil1!AX105)</f>
        <v>0</v>
      </c>
      <c r="S101" s="140"/>
      <c r="T101" s="141"/>
      <c r="U101" s="108"/>
      <c r="V101" s="108"/>
      <c r="W101" s="108"/>
      <c r="X101" s="108"/>
      <c r="AC101" s="131">
        <f t="shared" si="2"/>
        <v>93.3</v>
      </c>
    </row>
    <row r="102" spans="1:29" s="6" customFormat="1" ht="17.25" thickBot="1">
      <c r="A102" s="94">
        <f>IF(Feuil1!A106="","",Feuil1!A106)</f>
        <v>45023</v>
      </c>
      <c r="B102" s="125">
        <f>IF(A102="","",Feuil1!L106)</f>
        <v>14460</v>
      </c>
      <c r="C102" s="135">
        <f>IF(A102="","",Feuil1!M106)</f>
        <v>8130</v>
      </c>
      <c r="D102" s="135">
        <f>IF(C102="","",Feuil1!N106)</f>
        <v>0</v>
      </c>
      <c r="E102" s="135">
        <f>IF(D102="","",Feuil1!O106)</f>
        <v>4314</v>
      </c>
      <c r="F102" s="135">
        <f>IF(E102="","",Feuil1!P106)</f>
        <v>3129</v>
      </c>
      <c r="G102" s="136">
        <f>IF(F102="","",Feuil1!Q106)</f>
        <v>1591</v>
      </c>
      <c r="H102" s="135">
        <f>IF(A102="","",PRODUCTION!AM101-PRODUCTION!AN101)</f>
        <v>1538</v>
      </c>
      <c r="I102" s="137">
        <f>IF(A102="","",PRODUCTION!AG101-PRODUCTION!AO101)</f>
        <v>610.40625</v>
      </c>
      <c r="J102" s="137">
        <f>réglages!$B$3</f>
        <v>14280</v>
      </c>
      <c r="K102" s="137">
        <f>IF(PRODUCTION!AH101="","",+AVERAGE(PRODUCTION!$AH$5:'PRODUCTION'!AH101))</f>
        <v>15417.628865979381</v>
      </c>
      <c r="L102" s="129">
        <f>IF(PRODUCTION!AH101="","",(+PRODUCTION!AH101-N102-R102-Q102-O102-P102-T102-S102))</f>
        <v>12767.998046875</v>
      </c>
      <c r="M102" s="138">
        <f>IF(PRODUCTION!AH101="","",+AVERAGE(PRODUCTION!$AO$5:'PRODUCTION'!AO101))</f>
        <v>15043.670103092783</v>
      </c>
      <c r="N102" s="139">
        <f>IF(PRODUCTION!AH101="","",Feuil1!R106)</f>
        <v>1423</v>
      </c>
      <c r="O102" s="140">
        <f>IF(PRODUCTION!AH101="","",Feuil1!AV106)</f>
        <v>133.400390625</v>
      </c>
      <c r="P102" s="140">
        <f>IF(PRODUCTION!AH101="","",Feuil1!AW106)</f>
        <v>44.5</v>
      </c>
      <c r="Q102" s="140">
        <f>IF(PRODUCTION!AH101="","",Feuil1!AY106)</f>
        <v>91.1015625</v>
      </c>
      <c r="R102" s="140">
        <f>IF(PRODUCTION!AH101="","",Feuil1!AX106)</f>
        <v>0</v>
      </c>
      <c r="S102" s="140"/>
      <c r="T102" s="141"/>
      <c r="U102" s="108"/>
      <c r="V102" s="108"/>
      <c r="W102" s="108"/>
      <c r="X102" s="108"/>
      <c r="AC102" s="131">
        <f t="shared" si="2"/>
        <v>142.30000000000001</v>
      </c>
    </row>
    <row r="103" spans="1:29" s="6" customFormat="1" ht="17.25" thickBot="1">
      <c r="A103" s="94">
        <f>IF(Feuil1!A107="","",Feuil1!A107)</f>
        <v>45024</v>
      </c>
      <c r="B103" s="125">
        <f>IF(A103="","",Feuil1!L107)</f>
        <v>13600</v>
      </c>
      <c r="C103" s="135">
        <f>IF(A103="","",Feuil1!M107)</f>
        <v>7867</v>
      </c>
      <c r="D103" s="135">
        <f>IF(C103="","",Feuil1!N107)</f>
        <v>0</v>
      </c>
      <c r="E103" s="135">
        <f>IF(D103="","",Feuil1!O107)</f>
        <v>4218</v>
      </c>
      <c r="F103" s="135">
        <f>IF(E103="","",Feuil1!P107)</f>
        <v>2880</v>
      </c>
      <c r="G103" s="136">
        <f>IF(F103="","",Feuil1!Q107)</f>
        <v>1846</v>
      </c>
      <c r="H103" s="135">
        <f>IF(A103="","",PRODUCTION!AM102-PRODUCTION!AN102)</f>
        <v>1034</v>
      </c>
      <c r="I103" s="137">
        <f>IF(A103="","",PRODUCTION!AG102-PRODUCTION!AO102)</f>
        <v>612.6875</v>
      </c>
      <c r="J103" s="137">
        <f>réglages!$B$3</f>
        <v>14280</v>
      </c>
      <c r="K103" s="137">
        <f>IF(PRODUCTION!AH102="","",+AVERAGE(PRODUCTION!$AH$5:'PRODUCTION'!AH102))</f>
        <v>15399.081632653062</v>
      </c>
      <c r="L103" s="129">
        <f>IF(PRODUCTION!AH102="","",(+PRODUCTION!AH102-N103-R103-Q103-O103-P103-T103-S103))</f>
        <v>12622.6953125</v>
      </c>
      <c r="M103" s="138">
        <f>IF(PRODUCTION!AH102="","",+AVERAGE(PRODUCTION!$AO$5:'PRODUCTION'!AO102))</f>
        <v>15024.030612244898</v>
      </c>
      <c r="N103" s="139">
        <f>IF(PRODUCTION!AH102="","",Feuil1!R107)</f>
        <v>772</v>
      </c>
      <c r="O103" s="140">
        <f>IF(PRODUCTION!AH102="","",Feuil1!AV107)</f>
        <v>120.5</v>
      </c>
      <c r="P103" s="140">
        <f>IF(PRODUCTION!AH102="","",Feuil1!AW107)</f>
        <v>15.203125</v>
      </c>
      <c r="Q103" s="140">
        <f>IF(PRODUCTION!AH102="","",Feuil1!AY107)</f>
        <v>69.6015625</v>
      </c>
      <c r="R103" s="140">
        <f>IF(PRODUCTION!AH102="","",Feuil1!AX107)</f>
        <v>0</v>
      </c>
      <c r="S103" s="140"/>
      <c r="T103" s="141"/>
      <c r="U103" s="108"/>
      <c r="V103" s="108"/>
      <c r="W103" s="108"/>
      <c r="X103" s="108"/>
      <c r="AC103" s="131">
        <f t="shared" si="2"/>
        <v>77.2</v>
      </c>
    </row>
    <row r="104" spans="1:29" s="6" customFormat="1" ht="17.25" thickBot="1">
      <c r="A104" s="94">
        <f>IF(Feuil1!A108="","",Feuil1!A108)</f>
        <v>45025</v>
      </c>
      <c r="B104" s="125">
        <f>IF(A104="","",Feuil1!L108)</f>
        <v>12570</v>
      </c>
      <c r="C104" s="135">
        <f>IF(A104="","",Feuil1!M108)</f>
        <v>6306</v>
      </c>
      <c r="D104" s="135">
        <f>IF(C104="","",Feuil1!N108)</f>
        <v>0</v>
      </c>
      <c r="E104" s="135">
        <f>IF(D104="","",Feuil1!O108)</f>
        <v>4043</v>
      </c>
      <c r="F104" s="135">
        <f>IF(E104="","",Feuil1!P108)</f>
        <v>3535</v>
      </c>
      <c r="G104" s="136">
        <f>IF(F104="","",Feuil1!Q108)</f>
        <v>1737</v>
      </c>
      <c r="H104" s="135">
        <f>IF(A104="","",PRODUCTION!AM103-PRODUCTION!AN103)</f>
        <v>1798</v>
      </c>
      <c r="I104" s="137">
        <f>IF(A104="","",PRODUCTION!AG103-PRODUCTION!AO103)</f>
        <v>538.34375</v>
      </c>
      <c r="J104" s="137">
        <f>réglages!$B$3</f>
        <v>14280</v>
      </c>
      <c r="K104" s="137">
        <f>IF(PRODUCTION!AH103="","",+AVERAGE(PRODUCTION!$AH$5:'PRODUCTION'!AH103))</f>
        <v>15370.505050505051</v>
      </c>
      <c r="L104" s="129">
        <f>IF(PRODUCTION!AH103="","",(+PRODUCTION!AH103-N104-R104-Q104-O104-P104-T104-S104))</f>
        <v>11930.103515625</v>
      </c>
      <c r="M104" s="138">
        <f>IF(PRODUCTION!AH103="","",+AVERAGE(PRODUCTION!$AO$5:'PRODUCTION'!AO103))</f>
        <v>14994.969696969696</v>
      </c>
      <c r="N104" s="139">
        <f>IF(PRODUCTION!AH103="","",Feuil1!R108)</f>
        <v>434</v>
      </c>
      <c r="O104" s="140">
        <f>IF(PRODUCTION!AH103="","",Feuil1!AV108)</f>
        <v>99.400390625</v>
      </c>
      <c r="P104" s="140">
        <f>IF(PRODUCTION!AH103="","",Feuil1!AW108)</f>
        <v>41.59765625</v>
      </c>
      <c r="Q104" s="140">
        <f>IF(PRODUCTION!AH103="","",Feuil1!AY108)</f>
        <v>64.8984375</v>
      </c>
      <c r="R104" s="140">
        <f>IF(PRODUCTION!AH103="","",Feuil1!AX108)</f>
        <v>0</v>
      </c>
      <c r="S104" s="140"/>
      <c r="T104" s="141"/>
      <c r="U104" s="108"/>
      <c r="V104" s="108"/>
      <c r="W104" s="108"/>
      <c r="X104" s="108"/>
      <c r="AC104" s="131">
        <f t="shared" si="2"/>
        <v>43.4</v>
      </c>
    </row>
    <row r="105" spans="1:29" s="6" customFormat="1" ht="17.25" thickBot="1">
      <c r="A105" s="94">
        <f>IF(Feuil1!A109="","",Feuil1!A109)</f>
        <v>45026</v>
      </c>
      <c r="B105" s="125">
        <f>IF(A105="","",Feuil1!L109)</f>
        <v>13070</v>
      </c>
      <c r="C105" s="135">
        <f>IF(A105="","",Feuil1!M109)</f>
        <v>7340</v>
      </c>
      <c r="D105" s="135">
        <f>IF(C105="","",Feuil1!N109)</f>
        <v>0</v>
      </c>
      <c r="E105" s="135">
        <f>IF(D105="","",Feuil1!O109)</f>
        <v>4069</v>
      </c>
      <c r="F105" s="135">
        <f>IF(E105="","",Feuil1!P109)</f>
        <v>3032</v>
      </c>
      <c r="G105" s="136">
        <f>IF(F105="","",Feuil1!Q109)</f>
        <v>1809</v>
      </c>
      <c r="H105" s="135">
        <f>IF(A105="","",PRODUCTION!AM104-PRODUCTION!AN104)</f>
        <v>1223</v>
      </c>
      <c r="I105" s="137">
        <f>IF(A105="","",PRODUCTION!AG104-PRODUCTION!AO104)</f>
        <v>563.5</v>
      </c>
      <c r="J105" s="137">
        <f>réglages!$B$3</f>
        <v>14280</v>
      </c>
      <c r="K105" s="137">
        <f>IF(PRODUCTION!AH104="","",+AVERAGE(PRODUCTION!$AH$5:'PRODUCTION'!AH104))</f>
        <v>15347.5</v>
      </c>
      <c r="L105" s="129">
        <f>IF(PRODUCTION!AH104="","",(+PRODUCTION!AH104-N105-R105-Q105-O105-P105-T105-S105))</f>
        <v>12493.59765625</v>
      </c>
      <c r="M105" s="138">
        <f>IF(PRODUCTION!AH104="","",+AVERAGE(PRODUCTION!$AO$5:'PRODUCTION'!AO104))</f>
        <v>14971.34</v>
      </c>
      <c r="N105" s="139">
        <f>IF(PRODUCTION!AH104="","",Feuil1!R109)</f>
        <v>453</v>
      </c>
      <c r="O105" s="140">
        <f>IF(PRODUCTION!AH104="","",Feuil1!AV109)</f>
        <v>48.69921875</v>
      </c>
      <c r="P105" s="140">
        <f>IF(PRODUCTION!AH104="","",Feuil1!AW109)</f>
        <v>11.1015625</v>
      </c>
      <c r="Q105" s="140">
        <f>IF(PRODUCTION!AH104="","",Feuil1!AY109)</f>
        <v>63.6015625</v>
      </c>
      <c r="R105" s="140">
        <f>IF(PRODUCTION!AH104="","",Feuil1!AX109)</f>
        <v>0</v>
      </c>
      <c r="S105" s="140"/>
      <c r="T105" s="141"/>
      <c r="U105" s="108"/>
      <c r="V105" s="108"/>
      <c r="W105" s="108"/>
      <c r="X105" s="108"/>
      <c r="AC105" s="131">
        <f t="shared" si="2"/>
        <v>45.3</v>
      </c>
    </row>
    <row r="106" spans="1:29" s="6" customFormat="1" ht="17.25" thickBot="1">
      <c r="A106" s="94">
        <f>IF(Feuil1!A110="","",Feuil1!A110)</f>
        <v>45027</v>
      </c>
      <c r="B106" s="125">
        <f>IF(A106="","",Feuil1!L110)</f>
        <v>0</v>
      </c>
      <c r="C106" s="135">
        <f>IF(A106="","",Feuil1!M110)</f>
        <v>0</v>
      </c>
      <c r="D106" s="135">
        <f>IF(C106="","",Feuil1!N110)</f>
        <v>0</v>
      </c>
      <c r="E106" s="135">
        <f>IF(D106="","",Feuil1!O110)</f>
        <v>0</v>
      </c>
      <c r="F106" s="135">
        <f>IF(E106="","",Feuil1!P110)</f>
        <v>0</v>
      </c>
      <c r="G106" s="136">
        <f>IF(F106="","",Feuil1!Q110)</f>
        <v>0</v>
      </c>
      <c r="H106" s="135">
        <f>IF(A106="","",PRODUCTION!AM105-PRODUCTION!AN105)</f>
        <v>0</v>
      </c>
      <c r="I106" s="137" t="e">
        <f>IF(A106="","",PRODUCTION!AG105-PRODUCTION!AO105)</f>
        <v>#VALUE!</v>
      </c>
      <c r="J106" s="137">
        <f>réglages!$B$3</f>
        <v>14280</v>
      </c>
      <c r="K106" s="137" t="str">
        <f>IF(PRODUCTION!AH105="","",+AVERAGE(PRODUCTION!$AH$5:'PRODUCTION'!AH105))</f>
        <v/>
      </c>
      <c r="L106" s="129" t="str">
        <f>IF(PRODUCTION!AH105="","",(+PRODUCTION!AH105-N106-R106-Q106-O106-P106-T106-S106))</f>
        <v/>
      </c>
      <c r="M106" s="138" t="str">
        <f>IF(PRODUCTION!AH105="","",+AVERAGE(PRODUCTION!$AO$5:'PRODUCTION'!AO105))</f>
        <v/>
      </c>
      <c r="N106" s="139" t="str">
        <f>IF(PRODUCTION!AH105="","",Feuil1!R110)</f>
        <v/>
      </c>
      <c r="O106" s="140" t="str">
        <f>IF(PRODUCTION!AH105="","",Feuil1!AV110)</f>
        <v/>
      </c>
      <c r="P106" s="140" t="str">
        <f>IF(PRODUCTION!AH105="","",Feuil1!AW110)</f>
        <v/>
      </c>
      <c r="Q106" s="140" t="str">
        <f>IF(PRODUCTION!AH105="","",Feuil1!AY110)</f>
        <v/>
      </c>
      <c r="R106" s="140" t="str">
        <f>IF(PRODUCTION!AH105="","",Feuil1!AX110)</f>
        <v/>
      </c>
      <c r="S106" s="140"/>
      <c r="T106" s="141"/>
      <c r="U106" s="108"/>
      <c r="V106" s="108"/>
      <c r="W106" s="108"/>
      <c r="X106" s="108"/>
      <c r="AC106" s="131" t="e">
        <f t="shared" si="2"/>
        <v>#VALUE!</v>
      </c>
    </row>
    <row r="107" spans="1:29" s="6" customFormat="1" ht="17.25" thickBot="1">
      <c r="A107" s="94">
        <f>IF(Feuil1!A111="","",Feuil1!A111)</f>
        <v>45028</v>
      </c>
      <c r="B107" s="125">
        <f>IF(A107="","",Feuil1!L111)</f>
        <v>0</v>
      </c>
      <c r="C107" s="135">
        <f>IF(A107="","",Feuil1!M111)</f>
        <v>0</v>
      </c>
      <c r="D107" s="135">
        <f>IF(C107="","",Feuil1!N111)</f>
        <v>0</v>
      </c>
      <c r="E107" s="135">
        <f>IF(D107="","",Feuil1!O111)</f>
        <v>0</v>
      </c>
      <c r="F107" s="135">
        <f>IF(E107="","",Feuil1!P111)</f>
        <v>0</v>
      </c>
      <c r="G107" s="136">
        <f>IF(F107="","",Feuil1!Q111)</f>
        <v>0</v>
      </c>
      <c r="H107" s="135">
        <f>IF(A107="","",PRODUCTION!AM106-PRODUCTION!AN106)</f>
        <v>0</v>
      </c>
      <c r="I107" s="137" t="e">
        <f>IF(A107="","",PRODUCTION!AG106-PRODUCTION!AO106)</f>
        <v>#VALUE!</v>
      </c>
      <c r="J107" s="137">
        <f>réglages!$B$3</f>
        <v>14280</v>
      </c>
      <c r="K107" s="137" t="str">
        <f>IF(PRODUCTION!AH106="","",+AVERAGE(PRODUCTION!$AH$5:'PRODUCTION'!AH106))</f>
        <v/>
      </c>
      <c r="L107" s="129" t="str">
        <f>IF(PRODUCTION!AH106="","",(+PRODUCTION!AH106-N107-R107-Q107-O107-P107-T107-S107))</f>
        <v/>
      </c>
      <c r="M107" s="138" t="str">
        <f>IF(PRODUCTION!AH106="","",+AVERAGE(PRODUCTION!$AO$5:'PRODUCTION'!AO106))</f>
        <v/>
      </c>
      <c r="N107" s="139" t="str">
        <f>IF(PRODUCTION!AH106="","",Feuil1!R111)</f>
        <v/>
      </c>
      <c r="O107" s="140" t="str">
        <f>IF(PRODUCTION!AH106="","",Feuil1!AV111)</f>
        <v/>
      </c>
      <c r="P107" s="140" t="str">
        <f>IF(PRODUCTION!AH106="","",Feuil1!AW111)</f>
        <v/>
      </c>
      <c r="Q107" s="140" t="str">
        <f>IF(PRODUCTION!AH106="","",Feuil1!AY111)</f>
        <v/>
      </c>
      <c r="R107" s="140" t="str">
        <f>IF(PRODUCTION!AH106="","",Feuil1!AX111)</f>
        <v/>
      </c>
      <c r="S107" s="140"/>
      <c r="T107" s="141"/>
      <c r="U107" s="108"/>
      <c r="V107" s="108"/>
      <c r="W107" s="108"/>
      <c r="X107" s="108"/>
      <c r="AC107" s="131" t="e">
        <f t="shared" si="2"/>
        <v>#VALUE!</v>
      </c>
    </row>
    <row r="108" spans="1:29" s="6" customFormat="1" ht="17.25" thickBot="1">
      <c r="A108" s="94">
        <f>IF(Feuil1!A112="","",Feuil1!A112)</f>
        <v>45029</v>
      </c>
      <c r="B108" s="125">
        <f>IF(A108="","",Feuil1!L112)</f>
        <v>0</v>
      </c>
      <c r="C108" s="135">
        <f>IF(A108="","",Feuil1!M112)</f>
        <v>0</v>
      </c>
      <c r="D108" s="135">
        <f>IF(C108="","",Feuil1!N112)</f>
        <v>0</v>
      </c>
      <c r="E108" s="135">
        <f>IF(D108="","",Feuil1!O112)</f>
        <v>0</v>
      </c>
      <c r="F108" s="135">
        <f>IF(E108="","",Feuil1!P112)</f>
        <v>0</v>
      </c>
      <c r="G108" s="136">
        <f>IF(F108="","",Feuil1!Q112)</f>
        <v>0</v>
      </c>
      <c r="H108" s="135">
        <f>IF(A108="","",PRODUCTION!AM107-PRODUCTION!AN107)</f>
        <v>0</v>
      </c>
      <c r="I108" s="137" t="e">
        <f>IF(A108="","",PRODUCTION!AG107-PRODUCTION!AO107)</f>
        <v>#VALUE!</v>
      </c>
      <c r="J108" s="137">
        <f>réglages!$B$3</f>
        <v>14280</v>
      </c>
      <c r="K108" s="137" t="str">
        <f>IF(PRODUCTION!AH107="","",+AVERAGE(PRODUCTION!$AH$5:'PRODUCTION'!AH107))</f>
        <v/>
      </c>
      <c r="L108" s="129" t="str">
        <f>IF(PRODUCTION!AH107="","",(+PRODUCTION!AH107-N108-R108-Q108-O108-P108-T108-S108))</f>
        <v/>
      </c>
      <c r="M108" s="138" t="str">
        <f>IF(PRODUCTION!AH107="","",+AVERAGE(PRODUCTION!$AO$5:'PRODUCTION'!AO107))</f>
        <v/>
      </c>
      <c r="N108" s="139" t="str">
        <f>IF(PRODUCTION!AH107="","",Feuil1!R112)</f>
        <v/>
      </c>
      <c r="O108" s="140" t="str">
        <f>IF(PRODUCTION!AH107="","",Feuil1!AV112)</f>
        <v/>
      </c>
      <c r="P108" s="140" t="str">
        <f>IF(PRODUCTION!AH107="","",Feuil1!AW112)</f>
        <v/>
      </c>
      <c r="Q108" s="140" t="str">
        <f>IF(PRODUCTION!AH107="","",Feuil1!AY112)</f>
        <v/>
      </c>
      <c r="R108" s="140" t="str">
        <f>IF(PRODUCTION!AH107="","",Feuil1!AX112)</f>
        <v/>
      </c>
      <c r="S108" s="140"/>
      <c r="T108" s="141"/>
      <c r="U108" s="108"/>
      <c r="V108" s="108"/>
      <c r="W108" s="108"/>
      <c r="X108" s="108"/>
      <c r="AC108" s="131" t="e">
        <f t="shared" si="2"/>
        <v>#VALUE!</v>
      </c>
    </row>
    <row r="109" spans="1:29" s="6" customFormat="1" ht="17.25" thickBot="1">
      <c r="A109" s="94">
        <f>IF(Feuil1!A113="","",Feuil1!A113)</f>
        <v>45030</v>
      </c>
      <c r="B109" s="125">
        <f>IF(A109="","",Feuil1!L113)</f>
        <v>0</v>
      </c>
      <c r="C109" s="135">
        <f>IF(A109="","",Feuil1!M113)</f>
        <v>0</v>
      </c>
      <c r="D109" s="135">
        <f>IF(C109="","",Feuil1!N113)</f>
        <v>0</v>
      </c>
      <c r="E109" s="135">
        <f>IF(D109="","",Feuil1!O113)</f>
        <v>0</v>
      </c>
      <c r="F109" s="135">
        <f>IF(E109="","",Feuil1!P113)</f>
        <v>0</v>
      </c>
      <c r="G109" s="136">
        <f>IF(F109="","",Feuil1!Q113)</f>
        <v>0</v>
      </c>
      <c r="H109" s="135">
        <f>IF(A109="","",PRODUCTION!AM108-PRODUCTION!AN108)</f>
        <v>0</v>
      </c>
      <c r="I109" s="137" t="e">
        <f>IF(A109="","",PRODUCTION!AG108-PRODUCTION!AO108)</f>
        <v>#VALUE!</v>
      </c>
      <c r="J109" s="137">
        <f>réglages!$B$3</f>
        <v>14280</v>
      </c>
      <c r="K109" s="137" t="str">
        <f>IF(PRODUCTION!AH108="","",+AVERAGE(PRODUCTION!$AH$5:'PRODUCTION'!AH108))</f>
        <v/>
      </c>
      <c r="L109" s="129" t="str">
        <f>IF(PRODUCTION!AH108="","",(+PRODUCTION!AH108-N109-R109-Q109-O109-P109-T109-S109))</f>
        <v/>
      </c>
      <c r="M109" s="138" t="str">
        <f>IF(PRODUCTION!AH108="","",+AVERAGE(PRODUCTION!$AO$5:'PRODUCTION'!AO108))</f>
        <v/>
      </c>
      <c r="N109" s="139" t="str">
        <f>IF(PRODUCTION!AH108="","",Feuil1!R113)</f>
        <v/>
      </c>
      <c r="O109" s="140" t="str">
        <f>IF(PRODUCTION!AH108="","",Feuil1!AV113)</f>
        <v/>
      </c>
      <c r="P109" s="140" t="str">
        <f>IF(PRODUCTION!AH108="","",Feuil1!AW113)</f>
        <v/>
      </c>
      <c r="Q109" s="140" t="str">
        <f>IF(PRODUCTION!AH108="","",Feuil1!AY113)</f>
        <v/>
      </c>
      <c r="R109" s="140" t="str">
        <f>IF(PRODUCTION!AH108="","",Feuil1!AX113)</f>
        <v/>
      </c>
      <c r="S109" s="140"/>
      <c r="T109" s="141"/>
      <c r="U109" s="108"/>
      <c r="V109" s="108"/>
      <c r="W109" s="108"/>
      <c r="X109" s="108"/>
      <c r="AC109" s="131" t="e">
        <f t="shared" si="2"/>
        <v>#VALUE!</v>
      </c>
    </row>
    <row r="110" spans="1:29" s="6" customFormat="1" ht="17.25" thickBot="1">
      <c r="A110" s="94">
        <f>IF(Feuil1!A114="","",Feuil1!A114)</f>
        <v>45031</v>
      </c>
      <c r="B110" s="125">
        <f>IF(A110="","",Feuil1!L114)</f>
        <v>0</v>
      </c>
      <c r="C110" s="135">
        <f>IF(A110="","",Feuil1!M114)</f>
        <v>0</v>
      </c>
      <c r="D110" s="135">
        <f>IF(C110="","",Feuil1!N114)</f>
        <v>0</v>
      </c>
      <c r="E110" s="135">
        <f>IF(D110="","",Feuil1!O114)</f>
        <v>0</v>
      </c>
      <c r="F110" s="135">
        <f>IF(E110="","",Feuil1!P114)</f>
        <v>0</v>
      </c>
      <c r="G110" s="136">
        <f>IF(F110="","",Feuil1!Q114)</f>
        <v>0</v>
      </c>
      <c r="H110" s="135">
        <f>IF(A110="","",PRODUCTION!AM109-PRODUCTION!AN109)</f>
        <v>0</v>
      </c>
      <c r="I110" s="137" t="e">
        <f>IF(A110="","",PRODUCTION!AG109-PRODUCTION!AO109)</f>
        <v>#VALUE!</v>
      </c>
      <c r="J110" s="137">
        <f>réglages!$B$3</f>
        <v>14280</v>
      </c>
      <c r="K110" s="137" t="str">
        <f>IF(PRODUCTION!AH109="","",+AVERAGE(PRODUCTION!$AH$5:'PRODUCTION'!AH109))</f>
        <v/>
      </c>
      <c r="L110" s="129" t="str">
        <f>IF(PRODUCTION!AH109="","",(+PRODUCTION!AH109-N110-R110-Q110-O110-P110-T110-S110))</f>
        <v/>
      </c>
      <c r="M110" s="138" t="str">
        <f>IF(PRODUCTION!AH109="","",+AVERAGE(PRODUCTION!$AO$5:'PRODUCTION'!AO109))</f>
        <v/>
      </c>
      <c r="N110" s="139" t="str">
        <f>IF(PRODUCTION!AH109="","",Feuil1!R114)</f>
        <v/>
      </c>
      <c r="O110" s="140" t="str">
        <f>IF(PRODUCTION!AH109="","",Feuil1!AV114)</f>
        <v/>
      </c>
      <c r="P110" s="140" t="str">
        <f>IF(PRODUCTION!AH109="","",Feuil1!AW114)</f>
        <v/>
      </c>
      <c r="Q110" s="140" t="str">
        <f>IF(PRODUCTION!AH109="","",Feuil1!AY114)</f>
        <v/>
      </c>
      <c r="R110" s="140" t="str">
        <f>IF(PRODUCTION!AH109="","",Feuil1!AX114)</f>
        <v/>
      </c>
      <c r="S110" s="140"/>
      <c r="T110" s="141"/>
      <c r="U110" s="108"/>
      <c r="V110" s="108"/>
      <c r="W110" s="108"/>
      <c r="X110" s="108"/>
      <c r="AC110" s="131" t="e">
        <f t="shared" si="2"/>
        <v>#VALUE!</v>
      </c>
    </row>
    <row r="111" spans="1:29" s="6" customFormat="1" ht="17.25" thickBot="1">
      <c r="A111" s="94">
        <f>IF(Feuil1!A115="","",Feuil1!A115)</f>
        <v>45032</v>
      </c>
      <c r="B111" s="125">
        <f>IF(A111="","",Feuil1!L115)</f>
        <v>0</v>
      </c>
      <c r="C111" s="135">
        <f>IF(A111="","",Feuil1!M115)</f>
        <v>0</v>
      </c>
      <c r="D111" s="135">
        <f>IF(C111="","",Feuil1!N115)</f>
        <v>0</v>
      </c>
      <c r="E111" s="135">
        <f>IF(D111="","",Feuil1!O115)</f>
        <v>0</v>
      </c>
      <c r="F111" s="135">
        <f>IF(E111="","",Feuil1!P115)</f>
        <v>0</v>
      </c>
      <c r="G111" s="136">
        <f>IF(F111="","",Feuil1!Q115)</f>
        <v>0</v>
      </c>
      <c r="H111" s="135">
        <f>IF(A111="","",PRODUCTION!AM110-PRODUCTION!AN110)</f>
        <v>0</v>
      </c>
      <c r="I111" s="137" t="e">
        <f>IF(A111="","",PRODUCTION!AG110-PRODUCTION!AO110)</f>
        <v>#VALUE!</v>
      </c>
      <c r="J111" s="137">
        <f>réglages!$B$3</f>
        <v>14280</v>
      </c>
      <c r="K111" s="137" t="str">
        <f>IF(PRODUCTION!AH110="","",+AVERAGE(PRODUCTION!$AH$5:'PRODUCTION'!AH110))</f>
        <v/>
      </c>
      <c r="L111" s="129" t="str">
        <f>IF(PRODUCTION!AH110="","",(+PRODUCTION!AH110-N111-R111-Q111-O111-P111-T111-S111))</f>
        <v/>
      </c>
      <c r="M111" s="138" t="str">
        <f>IF(PRODUCTION!AH110="","",+AVERAGE(PRODUCTION!$AO$5:'PRODUCTION'!AO110))</f>
        <v/>
      </c>
      <c r="N111" s="139" t="str">
        <f>IF(PRODUCTION!AH110="","",Feuil1!R115)</f>
        <v/>
      </c>
      <c r="O111" s="140" t="str">
        <f>IF(PRODUCTION!AH110="","",Feuil1!AV115)</f>
        <v/>
      </c>
      <c r="P111" s="140" t="str">
        <f>IF(PRODUCTION!AH110="","",Feuil1!AW115)</f>
        <v/>
      </c>
      <c r="Q111" s="140" t="str">
        <f>IF(PRODUCTION!AH110="","",Feuil1!AY115)</f>
        <v/>
      </c>
      <c r="R111" s="140" t="str">
        <f>IF(PRODUCTION!AH110="","",Feuil1!AX115)</f>
        <v/>
      </c>
      <c r="S111" s="140"/>
      <c r="T111" s="141"/>
      <c r="U111" s="108"/>
      <c r="V111" s="108"/>
      <c r="W111" s="108"/>
      <c r="X111" s="108"/>
      <c r="AC111" s="131" t="e">
        <f t="shared" si="2"/>
        <v>#VALUE!</v>
      </c>
    </row>
    <row r="112" spans="1:29" s="6" customFormat="1" ht="17.25" thickBot="1">
      <c r="A112" s="94">
        <f>IF(Feuil1!A116="","",Feuil1!A116)</f>
        <v>45033</v>
      </c>
      <c r="B112" s="125">
        <f>IF(A112="","",Feuil1!L116)</f>
        <v>0</v>
      </c>
      <c r="C112" s="135">
        <f>IF(A112="","",Feuil1!M116)</f>
        <v>0</v>
      </c>
      <c r="D112" s="135">
        <f>IF(C112="","",Feuil1!N116)</f>
        <v>0</v>
      </c>
      <c r="E112" s="135">
        <f>IF(D112="","",Feuil1!O116)</f>
        <v>0</v>
      </c>
      <c r="F112" s="135">
        <f>IF(E112="","",Feuil1!P116)</f>
        <v>0</v>
      </c>
      <c r="G112" s="136">
        <f>IF(F112="","",Feuil1!Q116)</f>
        <v>0</v>
      </c>
      <c r="H112" s="135">
        <f>IF(A112="","",PRODUCTION!AM111-PRODUCTION!AN111)</f>
        <v>0</v>
      </c>
      <c r="I112" s="137" t="e">
        <f>IF(A112="","",PRODUCTION!AG111-PRODUCTION!AO111)</f>
        <v>#VALUE!</v>
      </c>
      <c r="J112" s="137">
        <f>réglages!$B$3</f>
        <v>14280</v>
      </c>
      <c r="K112" s="137" t="str">
        <f>IF(PRODUCTION!AH111="","",+AVERAGE(PRODUCTION!$AH$5:'PRODUCTION'!AH111))</f>
        <v/>
      </c>
      <c r="L112" s="129" t="str">
        <f>IF(PRODUCTION!AH111="","",(+PRODUCTION!AH111-N112-R112-Q112-O112-P112-T112-S112))</f>
        <v/>
      </c>
      <c r="M112" s="138" t="str">
        <f>IF(PRODUCTION!AH111="","",+AVERAGE(PRODUCTION!$AO$5:'PRODUCTION'!AO111))</f>
        <v/>
      </c>
      <c r="N112" s="139" t="str">
        <f>IF(PRODUCTION!AH111="","",Feuil1!R116)</f>
        <v/>
      </c>
      <c r="O112" s="140" t="str">
        <f>IF(PRODUCTION!AH111="","",Feuil1!AV116)</f>
        <v/>
      </c>
      <c r="P112" s="140" t="str">
        <f>IF(PRODUCTION!AH111="","",Feuil1!AW116)</f>
        <v/>
      </c>
      <c r="Q112" s="140" t="str">
        <f>IF(PRODUCTION!AH111="","",Feuil1!AY116)</f>
        <v/>
      </c>
      <c r="R112" s="140" t="str">
        <f>IF(PRODUCTION!AH111="","",Feuil1!AX116)</f>
        <v/>
      </c>
      <c r="S112" s="140"/>
      <c r="T112" s="141"/>
      <c r="U112" s="108"/>
      <c r="V112" s="108"/>
      <c r="W112" s="108"/>
      <c r="X112" s="108"/>
      <c r="AC112" s="131" t="e">
        <f t="shared" si="2"/>
        <v>#VALUE!</v>
      </c>
    </row>
    <row r="113" spans="1:29" s="6" customFormat="1" ht="17.25" thickBot="1">
      <c r="A113" s="94">
        <f>IF(Feuil1!A117="","",Feuil1!A117)</f>
        <v>45034</v>
      </c>
      <c r="B113" s="125">
        <f>IF(A113="","",Feuil1!L117)</f>
        <v>0</v>
      </c>
      <c r="C113" s="135">
        <f>IF(A113="","",Feuil1!M117)</f>
        <v>0</v>
      </c>
      <c r="D113" s="135">
        <f>IF(C113="","",Feuil1!N117)</f>
        <v>0</v>
      </c>
      <c r="E113" s="135">
        <f>IF(D113="","",Feuil1!O117)</f>
        <v>0</v>
      </c>
      <c r="F113" s="135">
        <f>IF(E113="","",Feuil1!P117)</f>
        <v>0</v>
      </c>
      <c r="G113" s="136">
        <f>IF(F113="","",Feuil1!Q117)</f>
        <v>0</v>
      </c>
      <c r="H113" s="135">
        <f>IF(A113="","",PRODUCTION!AM112-PRODUCTION!AN112)</f>
        <v>0</v>
      </c>
      <c r="I113" s="137" t="e">
        <f>IF(A113="","",PRODUCTION!AG112-PRODUCTION!AO112)</f>
        <v>#VALUE!</v>
      </c>
      <c r="J113" s="137">
        <f>réglages!$B$3</f>
        <v>14280</v>
      </c>
      <c r="K113" s="137" t="str">
        <f>IF(PRODUCTION!AH112="","",+AVERAGE(PRODUCTION!$AH$5:'PRODUCTION'!AH112))</f>
        <v/>
      </c>
      <c r="L113" s="129" t="str">
        <f>IF(PRODUCTION!AH112="","",(+PRODUCTION!AH112-N113-R113-Q113-O113-P113-T113-S113))</f>
        <v/>
      </c>
      <c r="M113" s="138" t="str">
        <f>IF(PRODUCTION!AH112="","",+AVERAGE(PRODUCTION!$AO$5:'PRODUCTION'!AO112))</f>
        <v/>
      </c>
      <c r="N113" s="139" t="str">
        <f>IF(PRODUCTION!AH112="","",Feuil1!R117)</f>
        <v/>
      </c>
      <c r="O113" s="140" t="str">
        <f>IF(PRODUCTION!AH112="","",Feuil1!AV117)</f>
        <v/>
      </c>
      <c r="P113" s="140" t="str">
        <f>IF(PRODUCTION!AH112="","",Feuil1!AW117)</f>
        <v/>
      </c>
      <c r="Q113" s="140" t="str">
        <f>IF(PRODUCTION!AH112="","",Feuil1!AY117)</f>
        <v/>
      </c>
      <c r="R113" s="140" t="str">
        <f>IF(PRODUCTION!AH112="","",Feuil1!AX117)</f>
        <v/>
      </c>
      <c r="S113" s="140"/>
      <c r="T113" s="141"/>
      <c r="U113" s="108"/>
      <c r="V113" s="108"/>
      <c r="W113" s="108"/>
      <c r="X113" s="108"/>
      <c r="AC113" s="131" t="e">
        <f t="shared" si="2"/>
        <v>#VALUE!</v>
      </c>
    </row>
    <row r="114" spans="1:29" s="6" customFormat="1" ht="17.25" thickBot="1">
      <c r="A114" s="94">
        <f>IF(Feuil1!A118="","",Feuil1!A118)</f>
        <v>45035</v>
      </c>
      <c r="B114" s="125">
        <f>IF(A114="","",Feuil1!L118)</f>
        <v>0</v>
      </c>
      <c r="C114" s="135">
        <f>IF(A114="","",Feuil1!M118)</f>
        <v>0</v>
      </c>
      <c r="D114" s="135">
        <f>IF(C114="","",Feuil1!N118)</f>
        <v>0</v>
      </c>
      <c r="E114" s="135">
        <f>IF(D114="","",Feuil1!O118)</f>
        <v>0</v>
      </c>
      <c r="F114" s="135">
        <f>IF(E114="","",Feuil1!P118)</f>
        <v>0</v>
      </c>
      <c r="G114" s="136">
        <f>IF(F114="","",Feuil1!Q118)</f>
        <v>0</v>
      </c>
      <c r="H114" s="135">
        <f>IF(A114="","",PRODUCTION!AM113-PRODUCTION!AN113)</f>
        <v>0</v>
      </c>
      <c r="I114" s="137" t="e">
        <f>IF(A114="","",PRODUCTION!AG113-PRODUCTION!AO113)</f>
        <v>#VALUE!</v>
      </c>
      <c r="J114" s="137">
        <f>réglages!$B$3</f>
        <v>14280</v>
      </c>
      <c r="K114" s="137" t="str">
        <f>IF(PRODUCTION!AH113="","",+AVERAGE(PRODUCTION!$AH$5:'PRODUCTION'!AH113))</f>
        <v/>
      </c>
      <c r="L114" s="129" t="str">
        <f>IF(PRODUCTION!AH113="","",(+PRODUCTION!AH113-N114-R114-Q114-O114-P114-T114-S114))</f>
        <v/>
      </c>
      <c r="M114" s="138" t="str">
        <f>IF(PRODUCTION!AH113="","",+AVERAGE(PRODUCTION!$AO$5:'PRODUCTION'!AO113))</f>
        <v/>
      </c>
      <c r="N114" s="139" t="str">
        <f>IF(PRODUCTION!AH113="","",Feuil1!R118)</f>
        <v/>
      </c>
      <c r="O114" s="140" t="str">
        <f>IF(PRODUCTION!AH113="","",Feuil1!AV118)</f>
        <v/>
      </c>
      <c r="P114" s="140" t="str">
        <f>IF(PRODUCTION!AH113="","",Feuil1!AW118)</f>
        <v/>
      </c>
      <c r="Q114" s="140" t="str">
        <f>IF(PRODUCTION!AH113="","",Feuil1!AY118)</f>
        <v/>
      </c>
      <c r="R114" s="140" t="str">
        <f>IF(PRODUCTION!AH113="","",Feuil1!AX118)</f>
        <v/>
      </c>
      <c r="S114" s="140"/>
      <c r="T114" s="141"/>
      <c r="U114" s="108"/>
      <c r="V114" s="108"/>
      <c r="W114" s="108"/>
      <c r="X114" s="108"/>
      <c r="AC114" s="131" t="e">
        <f t="shared" si="2"/>
        <v>#VALUE!</v>
      </c>
    </row>
    <row r="115" spans="1:29" s="6" customFormat="1" ht="17.25" thickBot="1">
      <c r="A115" s="94">
        <f>IF(Feuil1!A119="","",Feuil1!A119)</f>
        <v>45036</v>
      </c>
      <c r="B115" s="125">
        <f>IF(A115="","",Feuil1!L119)</f>
        <v>0</v>
      </c>
      <c r="C115" s="135">
        <f>IF(A115="","",Feuil1!M119)</f>
        <v>0</v>
      </c>
      <c r="D115" s="135">
        <f>IF(C115="","",Feuil1!N119)</f>
        <v>0</v>
      </c>
      <c r="E115" s="135">
        <f>IF(D115="","",Feuil1!O119)</f>
        <v>0</v>
      </c>
      <c r="F115" s="135">
        <f>IF(E115="","",Feuil1!P119)</f>
        <v>0</v>
      </c>
      <c r="G115" s="136">
        <f>IF(F115="","",Feuil1!Q119)</f>
        <v>0</v>
      </c>
      <c r="H115" s="135">
        <f>IF(A115="","",PRODUCTION!AM114-PRODUCTION!AN114)</f>
        <v>0</v>
      </c>
      <c r="I115" s="137" t="e">
        <f>IF(A115="","",PRODUCTION!AG114-PRODUCTION!AO114)</f>
        <v>#VALUE!</v>
      </c>
      <c r="J115" s="137">
        <f>réglages!$B$3</f>
        <v>14280</v>
      </c>
      <c r="K115" s="137" t="str">
        <f>IF(PRODUCTION!AH114="","",+AVERAGE(PRODUCTION!$AH$5:'PRODUCTION'!AH114))</f>
        <v/>
      </c>
      <c r="L115" s="129" t="str">
        <f>IF(PRODUCTION!AH114="","",(+PRODUCTION!AH114-N115-R115-Q115-O115-P115-T115-S115))</f>
        <v/>
      </c>
      <c r="M115" s="138" t="str">
        <f>IF(PRODUCTION!AH114="","",+AVERAGE(PRODUCTION!$AO$5:'PRODUCTION'!AO114))</f>
        <v/>
      </c>
      <c r="N115" s="139" t="str">
        <f>IF(PRODUCTION!AH114="","",Feuil1!R119)</f>
        <v/>
      </c>
      <c r="O115" s="140" t="str">
        <f>IF(PRODUCTION!AH114="","",Feuil1!AV119)</f>
        <v/>
      </c>
      <c r="P115" s="140" t="str">
        <f>IF(PRODUCTION!AH114="","",Feuil1!AW119)</f>
        <v/>
      </c>
      <c r="Q115" s="140" t="str">
        <f>IF(PRODUCTION!AH114="","",Feuil1!AY119)</f>
        <v/>
      </c>
      <c r="R115" s="140" t="str">
        <f>IF(PRODUCTION!AH114="","",Feuil1!AX119)</f>
        <v/>
      </c>
      <c r="S115" s="140"/>
      <c r="T115" s="141"/>
      <c r="U115" s="108"/>
      <c r="V115" s="108"/>
      <c r="W115" s="108"/>
      <c r="X115" s="108"/>
      <c r="AC115" s="131" t="e">
        <f t="shared" si="2"/>
        <v>#VALUE!</v>
      </c>
    </row>
    <row r="116" spans="1:29" s="6" customFormat="1" ht="17.25" thickBot="1">
      <c r="A116" s="94">
        <f>IF(Feuil1!A120="","",Feuil1!A120)</f>
        <v>45037</v>
      </c>
      <c r="B116" s="125">
        <f>IF(A116="","",Feuil1!L120)</f>
        <v>0</v>
      </c>
      <c r="C116" s="135">
        <f>IF(A116="","",Feuil1!M120)</f>
        <v>0</v>
      </c>
      <c r="D116" s="135">
        <f>IF(C116="","",Feuil1!N120)</f>
        <v>0</v>
      </c>
      <c r="E116" s="135">
        <f>IF(D116="","",Feuil1!O120)</f>
        <v>0</v>
      </c>
      <c r="F116" s="135">
        <f>IF(E116="","",Feuil1!P120)</f>
        <v>0</v>
      </c>
      <c r="G116" s="136">
        <f>IF(F116="","",Feuil1!Q120)</f>
        <v>0</v>
      </c>
      <c r="H116" s="135">
        <f>IF(A116="","",PRODUCTION!AM115-PRODUCTION!AN115)</f>
        <v>0</v>
      </c>
      <c r="I116" s="137" t="e">
        <f>IF(A116="","",PRODUCTION!AG115-PRODUCTION!AO115)</f>
        <v>#VALUE!</v>
      </c>
      <c r="J116" s="137">
        <f>réglages!$B$3</f>
        <v>14280</v>
      </c>
      <c r="K116" s="137" t="str">
        <f>IF(PRODUCTION!AH115="","",+AVERAGE(PRODUCTION!$AH$5:'PRODUCTION'!AH115))</f>
        <v/>
      </c>
      <c r="L116" s="129" t="str">
        <f>IF(PRODUCTION!AH115="","",(+PRODUCTION!AH115-N116-R116-Q116-O116-P116-T116-S116))</f>
        <v/>
      </c>
      <c r="M116" s="138" t="str">
        <f>IF(PRODUCTION!AH115="","",+AVERAGE(PRODUCTION!$AO$5:'PRODUCTION'!AO115))</f>
        <v/>
      </c>
      <c r="N116" s="139" t="str">
        <f>IF(PRODUCTION!AH115="","",Feuil1!R120)</f>
        <v/>
      </c>
      <c r="O116" s="140" t="str">
        <f>IF(PRODUCTION!AH115="","",Feuil1!AV120)</f>
        <v/>
      </c>
      <c r="P116" s="140" t="str">
        <f>IF(PRODUCTION!AH115="","",Feuil1!AW120)</f>
        <v/>
      </c>
      <c r="Q116" s="140" t="str">
        <f>IF(PRODUCTION!AH115="","",Feuil1!AY120)</f>
        <v/>
      </c>
      <c r="R116" s="140" t="str">
        <f>IF(PRODUCTION!AH115="","",Feuil1!AX120)</f>
        <v/>
      </c>
      <c r="S116" s="140"/>
      <c r="T116" s="141"/>
      <c r="U116" s="108"/>
      <c r="V116" s="108"/>
      <c r="W116" s="108"/>
      <c r="X116" s="108"/>
      <c r="AC116" s="131" t="e">
        <f t="shared" si="2"/>
        <v>#VALUE!</v>
      </c>
    </row>
    <row r="117" spans="1:29" s="6" customFormat="1" ht="17.25" thickBot="1">
      <c r="A117" s="94">
        <f>IF(Feuil1!A121="","",Feuil1!A121)</f>
        <v>45038</v>
      </c>
      <c r="B117" s="125">
        <f>IF(A117="","",Feuil1!L121)</f>
        <v>0</v>
      </c>
      <c r="C117" s="135">
        <f>IF(A117="","",Feuil1!M121)</f>
        <v>0</v>
      </c>
      <c r="D117" s="135">
        <f>IF(C117="","",Feuil1!N121)</f>
        <v>0</v>
      </c>
      <c r="E117" s="135">
        <f>IF(D117="","",Feuil1!O121)</f>
        <v>0</v>
      </c>
      <c r="F117" s="135">
        <f>IF(E117="","",Feuil1!P121)</f>
        <v>0</v>
      </c>
      <c r="G117" s="136">
        <f>IF(F117="","",Feuil1!Q121)</f>
        <v>0</v>
      </c>
      <c r="H117" s="135">
        <f>IF(A117="","",PRODUCTION!AM116-PRODUCTION!AN116)</f>
        <v>0</v>
      </c>
      <c r="I117" s="137" t="e">
        <f>IF(A117="","",PRODUCTION!AG116-PRODUCTION!AO116)</f>
        <v>#VALUE!</v>
      </c>
      <c r="J117" s="137">
        <f>réglages!$B$3</f>
        <v>14280</v>
      </c>
      <c r="K117" s="137" t="str">
        <f>IF(PRODUCTION!AH116="","",+AVERAGE(PRODUCTION!$AH$5:'PRODUCTION'!AH116))</f>
        <v/>
      </c>
      <c r="L117" s="129" t="str">
        <f>IF(PRODUCTION!AH116="","",(+PRODUCTION!AH116-N117-R117-Q117-O117-P117-T117-S117))</f>
        <v/>
      </c>
      <c r="M117" s="138" t="str">
        <f>IF(PRODUCTION!AH116="","",+AVERAGE(PRODUCTION!$AO$5:'PRODUCTION'!AO116))</f>
        <v/>
      </c>
      <c r="N117" s="139" t="str">
        <f>IF(PRODUCTION!AH116="","",Feuil1!R121)</f>
        <v/>
      </c>
      <c r="O117" s="140" t="str">
        <f>IF(PRODUCTION!AH116="","",Feuil1!AV121)</f>
        <v/>
      </c>
      <c r="P117" s="140" t="str">
        <f>IF(PRODUCTION!AH116="","",Feuil1!AW121)</f>
        <v/>
      </c>
      <c r="Q117" s="140" t="str">
        <f>IF(PRODUCTION!AH116="","",Feuil1!AY121)</f>
        <v/>
      </c>
      <c r="R117" s="140" t="str">
        <f>IF(PRODUCTION!AH116="","",Feuil1!AX121)</f>
        <v/>
      </c>
      <c r="S117" s="140"/>
      <c r="T117" s="141"/>
      <c r="U117" s="108"/>
      <c r="V117" s="108"/>
      <c r="W117" s="108"/>
      <c r="X117" s="108"/>
      <c r="AC117" s="131" t="e">
        <f t="shared" si="2"/>
        <v>#VALUE!</v>
      </c>
    </row>
    <row r="118" spans="1:29" s="6" customFormat="1" ht="17.25" thickBot="1">
      <c r="A118" s="94">
        <f>IF(Feuil1!A122="","",Feuil1!A122)</f>
        <v>45039</v>
      </c>
      <c r="B118" s="125">
        <f>IF(A118="","",Feuil1!L122)</f>
        <v>0</v>
      </c>
      <c r="C118" s="135">
        <f>IF(A118="","",Feuil1!M122)</f>
        <v>0</v>
      </c>
      <c r="D118" s="135">
        <f>IF(C118="","",Feuil1!N122)</f>
        <v>0</v>
      </c>
      <c r="E118" s="135">
        <f>IF(D118="","",Feuil1!O122)</f>
        <v>0</v>
      </c>
      <c r="F118" s="135">
        <f>IF(E118="","",Feuil1!P122)</f>
        <v>0</v>
      </c>
      <c r="G118" s="136">
        <f>IF(F118="","",Feuil1!Q122)</f>
        <v>0</v>
      </c>
      <c r="H118" s="135">
        <f>IF(A118="","",PRODUCTION!AM117-PRODUCTION!AN117)</f>
        <v>0</v>
      </c>
      <c r="I118" s="137" t="e">
        <f>IF(A118="","",PRODUCTION!AG117-PRODUCTION!AO117)</f>
        <v>#VALUE!</v>
      </c>
      <c r="J118" s="137">
        <f>réglages!$B$3</f>
        <v>14280</v>
      </c>
      <c r="K118" s="137" t="str">
        <f>IF(PRODUCTION!AH117="","",+AVERAGE(PRODUCTION!$AH$5:'PRODUCTION'!AH117))</f>
        <v/>
      </c>
      <c r="L118" s="129" t="str">
        <f>IF(PRODUCTION!AH117="","",(+PRODUCTION!AH117-N118-R118-Q118-O118-P118-T118-S118))</f>
        <v/>
      </c>
      <c r="M118" s="138" t="str">
        <f>IF(PRODUCTION!AH117="","",+AVERAGE(PRODUCTION!$AO$5:'PRODUCTION'!AO117))</f>
        <v/>
      </c>
      <c r="N118" s="139" t="str">
        <f>IF(PRODUCTION!AH117="","",Feuil1!R122)</f>
        <v/>
      </c>
      <c r="O118" s="140" t="str">
        <f>IF(PRODUCTION!AH117="","",Feuil1!AV122)</f>
        <v/>
      </c>
      <c r="P118" s="140" t="str">
        <f>IF(PRODUCTION!AH117="","",Feuil1!AW122)</f>
        <v/>
      </c>
      <c r="Q118" s="140" t="str">
        <f>IF(PRODUCTION!AH117="","",Feuil1!AY122)</f>
        <v/>
      </c>
      <c r="R118" s="140" t="str">
        <f>IF(PRODUCTION!AH117="","",Feuil1!AX122)</f>
        <v/>
      </c>
      <c r="S118" s="140"/>
      <c r="T118" s="141"/>
      <c r="U118" s="108"/>
      <c r="V118" s="108"/>
      <c r="W118" s="108"/>
      <c r="X118" s="108"/>
      <c r="AC118" s="131" t="e">
        <f t="shared" si="2"/>
        <v>#VALUE!</v>
      </c>
    </row>
    <row r="119" spans="1:29" s="6" customFormat="1" ht="17.25" thickBot="1">
      <c r="A119" s="94">
        <f>IF(Feuil1!A123="","",Feuil1!A123)</f>
        <v>45040</v>
      </c>
      <c r="B119" s="125">
        <f>IF(A119="","",Feuil1!L123)</f>
        <v>0</v>
      </c>
      <c r="C119" s="135">
        <f>IF(A119="","",Feuil1!M123)</f>
        <v>0</v>
      </c>
      <c r="D119" s="135">
        <f>IF(C119="","",Feuil1!N123)</f>
        <v>0</v>
      </c>
      <c r="E119" s="135">
        <f>IF(D119="","",Feuil1!O123)</f>
        <v>0</v>
      </c>
      <c r="F119" s="135">
        <f>IF(E119="","",Feuil1!P123)</f>
        <v>0</v>
      </c>
      <c r="G119" s="136">
        <f>IF(F119="","",Feuil1!Q123)</f>
        <v>0</v>
      </c>
      <c r="H119" s="135">
        <f>IF(A119="","",PRODUCTION!AM118-PRODUCTION!AN118)</f>
        <v>0</v>
      </c>
      <c r="I119" s="137" t="e">
        <f>IF(A119="","",PRODUCTION!AG118-PRODUCTION!AO118)</f>
        <v>#VALUE!</v>
      </c>
      <c r="J119" s="137">
        <f>réglages!$B$3</f>
        <v>14280</v>
      </c>
      <c r="K119" s="137" t="str">
        <f>IF(PRODUCTION!AH118="","",+AVERAGE(PRODUCTION!$AH$5:'PRODUCTION'!AH118))</f>
        <v/>
      </c>
      <c r="L119" s="129" t="str">
        <f>IF(PRODUCTION!AH118="","",(+PRODUCTION!AH118-N119-R119-Q119-O119-P119-T119-S119))</f>
        <v/>
      </c>
      <c r="M119" s="138" t="str">
        <f>IF(PRODUCTION!AH118="","",+AVERAGE(PRODUCTION!$AO$5:'PRODUCTION'!AO118))</f>
        <v/>
      </c>
      <c r="N119" s="139" t="str">
        <f>IF(PRODUCTION!AH118="","",Feuil1!R123)</f>
        <v/>
      </c>
      <c r="O119" s="140" t="str">
        <f>IF(PRODUCTION!AH118="","",Feuil1!AV123)</f>
        <v/>
      </c>
      <c r="P119" s="140" t="str">
        <f>IF(PRODUCTION!AH118="","",Feuil1!AW123)</f>
        <v/>
      </c>
      <c r="Q119" s="140" t="str">
        <f>IF(PRODUCTION!AH118="","",Feuil1!AY123)</f>
        <v/>
      </c>
      <c r="R119" s="140" t="str">
        <f>IF(PRODUCTION!AH118="","",Feuil1!AX123)</f>
        <v/>
      </c>
      <c r="S119" s="140"/>
      <c r="T119" s="141"/>
      <c r="U119" s="108"/>
      <c r="V119" s="108"/>
      <c r="W119" s="108"/>
      <c r="X119" s="108"/>
      <c r="AC119" s="131" t="e">
        <f t="shared" si="2"/>
        <v>#VALUE!</v>
      </c>
    </row>
    <row r="120" spans="1:29" s="6" customFormat="1" ht="17.25" thickBot="1">
      <c r="A120" s="94">
        <f>IF(Feuil1!A124="","",Feuil1!A124)</f>
        <v>45041</v>
      </c>
      <c r="B120" s="125">
        <f>IF(A120="","",Feuil1!L124)</f>
        <v>0</v>
      </c>
      <c r="C120" s="135">
        <f>IF(A120="","",Feuil1!M124)</f>
        <v>0</v>
      </c>
      <c r="D120" s="135">
        <f>IF(C120="","",Feuil1!N124)</f>
        <v>0</v>
      </c>
      <c r="E120" s="135">
        <f>IF(D120="","",Feuil1!O124)</f>
        <v>0</v>
      </c>
      <c r="F120" s="135">
        <f>IF(E120="","",Feuil1!P124)</f>
        <v>0</v>
      </c>
      <c r="G120" s="136">
        <f>IF(F120="","",Feuil1!Q124)</f>
        <v>0</v>
      </c>
      <c r="H120" s="135">
        <f>IF(A120="","",PRODUCTION!AM119-PRODUCTION!AN119)</f>
        <v>0</v>
      </c>
      <c r="I120" s="137" t="e">
        <f>IF(A120="","",PRODUCTION!AG119-PRODUCTION!AO119)</f>
        <v>#VALUE!</v>
      </c>
      <c r="J120" s="137">
        <f>réglages!$B$3</f>
        <v>14280</v>
      </c>
      <c r="K120" s="137" t="str">
        <f>IF(PRODUCTION!AH119="","",+AVERAGE(PRODUCTION!$AH$5:'PRODUCTION'!AH119))</f>
        <v/>
      </c>
      <c r="L120" s="129" t="str">
        <f>IF(PRODUCTION!AH119="","",(+PRODUCTION!AH119-N120-R120-Q120-O120-P120-T120-S120))</f>
        <v/>
      </c>
      <c r="M120" s="138" t="str">
        <f>IF(PRODUCTION!AH119="","",+AVERAGE(PRODUCTION!$AO$5:'PRODUCTION'!AO119))</f>
        <v/>
      </c>
      <c r="N120" s="139" t="str">
        <f>IF(PRODUCTION!AH119="","",Feuil1!R124)</f>
        <v/>
      </c>
      <c r="O120" s="140" t="str">
        <f>IF(PRODUCTION!AH119="","",Feuil1!AV124)</f>
        <v/>
      </c>
      <c r="P120" s="140" t="str">
        <f>IF(PRODUCTION!AH119="","",Feuil1!AW124)</f>
        <v/>
      </c>
      <c r="Q120" s="140" t="str">
        <f>IF(PRODUCTION!AH119="","",Feuil1!AY124)</f>
        <v/>
      </c>
      <c r="R120" s="140" t="str">
        <f>IF(PRODUCTION!AH119="","",Feuil1!AX124)</f>
        <v/>
      </c>
      <c r="S120" s="140"/>
      <c r="T120" s="141"/>
      <c r="U120" s="108"/>
      <c r="V120" s="108"/>
      <c r="W120" s="108"/>
      <c r="X120" s="108"/>
      <c r="AC120" s="131" t="e">
        <f t="shared" si="2"/>
        <v>#VALUE!</v>
      </c>
    </row>
    <row r="121" spans="1:29" s="6" customFormat="1" ht="17.25" thickBot="1">
      <c r="A121" s="94">
        <f>IF(Feuil1!A125="","",Feuil1!A125)</f>
        <v>45042</v>
      </c>
      <c r="B121" s="125">
        <f>IF(A121="","",Feuil1!L125)</f>
        <v>0</v>
      </c>
      <c r="C121" s="135">
        <f>IF(A121="","",Feuil1!M125)</f>
        <v>0</v>
      </c>
      <c r="D121" s="135">
        <f>IF(C121="","",Feuil1!N125)</f>
        <v>0</v>
      </c>
      <c r="E121" s="135">
        <f>IF(D121="","",Feuil1!O125)</f>
        <v>0</v>
      </c>
      <c r="F121" s="135">
        <f>IF(E121="","",Feuil1!P125)</f>
        <v>0</v>
      </c>
      <c r="G121" s="136">
        <f>IF(F121="","",Feuil1!Q125)</f>
        <v>0</v>
      </c>
      <c r="H121" s="135">
        <f>IF(A121="","",PRODUCTION!AM120-PRODUCTION!AN120)</f>
        <v>0</v>
      </c>
      <c r="I121" s="137" t="e">
        <f>IF(A121="","",PRODUCTION!AG120-PRODUCTION!AO120)</f>
        <v>#VALUE!</v>
      </c>
      <c r="J121" s="137">
        <f>réglages!$B$3</f>
        <v>14280</v>
      </c>
      <c r="K121" s="137" t="str">
        <f>IF(PRODUCTION!AH120="","",+AVERAGE(PRODUCTION!$AH$5:'PRODUCTION'!AH120))</f>
        <v/>
      </c>
      <c r="L121" s="129" t="str">
        <f>IF(PRODUCTION!AH120="","",(+PRODUCTION!AH120-N121-R121-Q121-O121-P121-T121-S121))</f>
        <v/>
      </c>
      <c r="M121" s="138" t="str">
        <f>IF(PRODUCTION!AH120="","",+AVERAGE(PRODUCTION!$AO$5:'PRODUCTION'!AO120))</f>
        <v/>
      </c>
      <c r="N121" s="139" t="str">
        <f>IF(PRODUCTION!AH120="","",Feuil1!R125)</f>
        <v/>
      </c>
      <c r="O121" s="140" t="str">
        <f>IF(PRODUCTION!AH120="","",Feuil1!AV125)</f>
        <v/>
      </c>
      <c r="P121" s="140" t="str">
        <f>IF(PRODUCTION!AH120="","",Feuil1!AW125)</f>
        <v/>
      </c>
      <c r="Q121" s="140" t="str">
        <f>IF(PRODUCTION!AH120="","",Feuil1!AY125)</f>
        <v/>
      </c>
      <c r="R121" s="140" t="str">
        <f>IF(PRODUCTION!AH120="","",Feuil1!AX125)</f>
        <v/>
      </c>
      <c r="S121" s="140"/>
      <c r="T121" s="141"/>
      <c r="U121" s="108"/>
      <c r="V121" s="108"/>
      <c r="W121" s="108"/>
      <c r="X121" s="108"/>
      <c r="AC121" s="131" t="e">
        <f t="shared" si="2"/>
        <v>#VALUE!</v>
      </c>
    </row>
    <row r="122" spans="1:29" s="6" customFormat="1" ht="17.25" thickBot="1">
      <c r="A122" s="94">
        <f>IF(Feuil1!A126="","",Feuil1!A126)</f>
        <v>45043</v>
      </c>
      <c r="B122" s="125">
        <f>IF(A122="","",Feuil1!L126)</f>
        <v>0</v>
      </c>
      <c r="C122" s="135">
        <f>IF(A122="","",Feuil1!M126)</f>
        <v>0</v>
      </c>
      <c r="D122" s="135">
        <f>IF(C122="","",Feuil1!N126)</f>
        <v>0</v>
      </c>
      <c r="E122" s="135">
        <f>IF(D122="","",Feuil1!O126)</f>
        <v>0</v>
      </c>
      <c r="F122" s="135">
        <f>IF(E122="","",Feuil1!P126)</f>
        <v>0</v>
      </c>
      <c r="G122" s="136">
        <f>IF(F122="","",Feuil1!Q126)</f>
        <v>0</v>
      </c>
      <c r="H122" s="135">
        <f>IF(A122="","",PRODUCTION!AM121-PRODUCTION!AN121)</f>
        <v>0</v>
      </c>
      <c r="I122" s="137" t="e">
        <f>IF(A122="","",PRODUCTION!AG121-PRODUCTION!AO121)</f>
        <v>#VALUE!</v>
      </c>
      <c r="J122" s="137">
        <f>réglages!$B$3</f>
        <v>14280</v>
      </c>
      <c r="K122" s="137" t="str">
        <f>IF(PRODUCTION!AH121="","",+AVERAGE(PRODUCTION!$AH$5:'PRODUCTION'!AH121))</f>
        <v/>
      </c>
      <c r="L122" s="129" t="str">
        <f>IF(PRODUCTION!AH121="","",(+PRODUCTION!AH121-N122-R122-Q122-O122-P122-T122-S122))</f>
        <v/>
      </c>
      <c r="M122" s="138" t="str">
        <f>IF(PRODUCTION!AH121="","",+AVERAGE(PRODUCTION!$AO$5:'PRODUCTION'!AO121))</f>
        <v/>
      </c>
      <c r="N122" s="139" t="str">
        <f>IF(PRODUCTION!AH121="","",Feuil1!R126)</f>
        <v/>
      </c>
      <c r="O122" s="140" t="str">
        <f>IF(PRODUCTION!AH121="","",Feuil1!AV126)</f>
        <v/>
      </c>
      <c r="P122" s="140" t="str">
        <f>IF(PRODUCTION!AH121="","",Feuil1!AW126)</f>
        <v/>
      </c>
      <c r="Q122" s="140" t="str">
        <f>IF(PRODUCTION!AH121="","",Feuil1!AY126)</f>
        <v/>
      </c>
      <c r="R122" s="140" t="str">
        <f>IF(PRODUCTION!AH121="","",Feuil1!AX126)</f>
        <v/>
      </c>
      <c r="S122" s="140"/>
      <c r="T122" s="141"/>
      <c r="U122" s="108"/>
      <c r="V122" s="108"/>
      <c r="W122" s="108"/>
      <c r="X122" s="108"/>
      <c r="AC122" s="131" t="e">
        <f t="shared" si="2"/>
        <v>#VALUE!</v>
      </c>
    </row>
    <row r="123" spans="1:29" s="6" customFormat="1" ht="17.25" thickBot="1">
      <c r="A123" s="94">
        <f>IF(Feuil1!A127="","",Feuil1!A127)</f>
        <v>45044</v>
      </c>
      <c r="B123" s="125">
        <f>IF(A123="","",Feuil1!L127)</f>
        <v>0</v>
      </c>
      <c r="C123" s="135">
        <f>IF(A123="","",Feuil1!M127)</f>
        <v>0</v>
      </c>
      <c r="D123" s="135">
        <f>IF(C123="","",Feuil1!N127)</f>
        <v>0</v>
      </c>
      <c r="E123" s="135">
        <f>IF(D123="","",Feuil1!O127)</f>
        <v>0</v>
      </c>
      <c r="F123" s="135">
        <f>IF(E123="","",Feuil1!P127)</f>
        <v>0</v>
      </c>
      <c r="G123" s="136">
        <f>IF(F123="","",Feuil1!Q127)</f>
        <v>0</v>
      </c>
      <c r="H123" s="135">
        <f>IF(A123="","",PRODUCTION!AM122-PRODUCTION!AN122)</f>
        <v>0</v>
      </c>
      <c r="I123" s="137" t="e">
        <f>IF(A123="","",PRODUCTION!AG122-PRODUCTION!AO122)</f>
        <v>#VALUE!</v>
      </c>
      <c r="J123" s="137">
        <f>réglages!$B$3</f>
        <v>14280</v>
      </c>
      <c r="K123" s="137" t="str">
        <f>IF(PRODUCTION!AH122="","",+AVERAGE(PRODUCTION!$AH$5:'PRODUCTION'!AH122))</f>
        <v/>
      </c>
      <c r="L123" s="129" t="str">
        <f>IF(PRODUCTION!AH122="","",(+PRODUCTION!AH122-N123-R123-Q123-O123-P123-T123-S123))</f>
        <v/>
      </c>
      <c r="M123" s="138" t="str">
        <f>IF(PRODUCTION!AH122="","",+AVERAGE(PRODUCTION!$AO$5:'PRODUCTION'!AO122))</f>
        <v/>
      </c>
      <c r="N123" s="139" t="str">
        <f>IF(PRODUCTION!AH122="","",Feuil1!R127)</f>
        <v/>
      </c>
      <c r="O123" s="140" t="str">
        <f>IF(PRODUCTION!AH122="","",Feuil1!AV127)</f>
        <v/>
      </c>
      <c r="P123" s="140" t="str">
        <f>IF(PRODUCTION!AH122="","",Feuil1!AW127)</f>
        <v/>
      </c>
      <c r="Q123" s="140" t="str">
        <f>IF(PRODUCTION!AH122="","",Feuil1!AY127)</f>
        <v/>
      </c>
      <c r="R123" s="140" t="str">
        <f>IF(PRODUCTION!AH122="","",Feuil1!AX127)</f>
        <v/>
      </c>
      <c r="S123" s="140"/>
      <c r="T123" s="141"/>
      <c r="U123" s="108"/>
      <c r="V123" s="108"/>
      <c r="W123" s="108"/>
      <c r="X123" s="108"/>
      <c r="AC123" s="131" t="e">
        <f t="shared" si="2"/>
        <v>#VALUE!</v>
      </c>
    </row>
    <row r="124" spans="1:29" s="6" customFormat="1" ht="17.25" thickBot="1">
      <c r="A124" s="94">
        <f>IF(Feuil1!A128="","",Feuil1!A128)</f>
        <v>45045</v>
      </c>
      <c r="B124" s="125">
        <f>IF(A124="","",Feuil1!L128)</f>
        <v>0</v>
      </c>
      <c r="C124" s="135">
        <f>IF(A124="","",Feuil1!M128)</f>
        <v>0</v>
      </c>
      <c r="D124" s="135">
        <f>IF(C124="","",Feuil1!N128)</f>
        <v>0</v>
      </c>
      <c r="E124" s="135">
        <f>IF(D124="","",Feuil1!O128)</f>
        <v>0</v>
      </c>
      <c r="F124" s="135">
        <f>IF(E124="","",Feuil1!P128)</f>
        <v>0</v>
      </c>
      <c r="G124" s="136">
        <f>IF(F124="","",Feuil1!Q128)</f>
        <v>0</v>
      </c>
      <c r="H124" s="135">
        <f>IF(A124="","",PRODUCTION!AM123-PRODUCTION!AN123)</f>
        <v>0</v>
      </c>
      <c r="I124" s="137" t="e">
        <f>IF(A124="","",PRODUCTION!AG123-PRODUCTION!AO123)</f>
        <v>#VALUE!</v>
      </c>
      <c r="J124" s="137">
        <f>réglages!$B$3</f>
        <v>14280</v>
      </c>
      <c r="K124" s="137" t="str">
        <f>IF(PRODUCTION!AH123="","",+AVERAGE(PRODUCTION!$AH$5:'PRODUCTION'!AH123))</f>
        <v/>
      </c>
      <c r="L124" s="129" t="str">
        <f>IF(PRODUCTION!AH123="","",(+PRODUCTION!AH123-N124-R124-Q124-O124-P124-T124-S124))</f>
        <v/>
      </c>
      <c r="M124" s="138" t="str">
        <f>IF(PRODUCTION!AH123="","",+AVERAGE(PRODUCTION!$AO$5:'PRODUCTION'!AO123))</f>
        <v/>
      </c>
      <c r="N124" s="139" t="str">
        <f>IF(PRODUCTION!AH123="","",Feuil1!R128)</f>
        <v/>
      </c>
      <c r="O124" s="140" t="str">
        <f>IF(PRODUCTION!AH123="","",Feuil1!AV128)</f>
        <v/>
      </c>
      <c r="P124" s="140" t="str">
        <f>IF(PRODUCTION!AH123="","",Feuil1!AW128)</f>
        <v/>
      </c>
      <c r="Q124" s="140" t="str">
        <f>IF(PRODUCTION!AH123="","",Feuil1!AY128)</f>
        <v/>
      </c>
      <c r="R124" s="140" t="str">
        <f>IF(PRODUCTION!AH123="","",Feuil1!AX128)</f>
        <v/>
      </c>
      <c r="S124" s="140"/>
      <c r="T124" s="141"/>
      <c r="U124" s="108"/>
      <c r="V124" s="108"/>
      <c r="W124" s="108"/>
      <c r="X124" s="108"/>
      <c r="AC124" s="131" t="e">
        <f t="shared" si="2"/>
        <v>#VALUE!</v>
      </c>
    </row>
    <row r="125" spans="1:29" s="6" customFormat="1" ht="17.25" thickBot="1">
      <c r="A125" s="94">
        <f>IF(Feuil1!A129="","",Feuil1!A129)</f>
        <v>45046</v>
      </c>
      <c r="B125" s="125">
        <f>IF(A125="","",Feuil1!L129)</f>
        <v>0</v>
      </c>
      <c r="C125" s="135">
        <f>IF(A125="","",Feuil1!M129)</f>
        <v>0</v>
      </c>
      <c r="D125" s="135">
        <f>IF(C125="","",Feuil1!N129)</f>
        <v>0</v>
      </c>
      <c r="E125" s="135">
        <f>IF(D125="","",Feuil1!O129)</f>
        <v>0</v>
      </c>
      <c r="F125" s="135">
        <f>IF(E125="","",Feuil1!P129)</f>
        <v>0</v>
      </c>
      <c r="G125" s="136">
        <f>IF(F125="","",Feuil1!Q129)</f>
        <v>0</v>
      </c>
      <c r="H125" s="135">
        <f>IF(A125="","",PRODUCTION!AM124-PRODUCTION!AN124)</f>
        <v>0</v>
      </c>
      <c r="I125" s="137" t="e">
        <f>IF(A125="","",PRODUCTION!AG124-PRODUCTION!AO124)</f>
        <v>#VALUE!</v>
      </c>
      <c r="J125" s="137">
        <f>réglages!$B$3</f>
        <v>14280</v>
      </c>
      <c r="K125" s="137" t="str">
        <f>IF(PRODUCTION!AH124="","",+AVERAGE(PRODUCTION!$AH$5:'PRODUCTION'!AH124))</f>
        <v/>
      </c>
      <c r="L125" s="129" t="str">
        <f>IF(PRODUCTION!AH124="","",(+PRODUCTION!AH124-N125-R125-Q125-O125-P125-T125-S125))</f>
        <v/>
      </c>
      <c r="M125" s="138" t="str">
        <f>IF(PRODUCTION!AH124="","",+AVERAGE(PRODUCTION!$AO$5:'PRODUCTION'!AO124))</f>
        <v/>
      </c>
      <c r="N125" s="139" t="str">
        <f>IF(PRODUCTION!AH124="","",Feuil1!R129)</f>
        <v/>
      </c>
      <c r="O125" s="140" t="str">
        <f>IF(PRODUCTION!AH124="","",Feuil1!AV129)</f>
        <v/>
      </c>
      <c r="P125" s="140" t="str">
        <f>IF(PRODUCTION!AH124="","",Feuil1!AW129)</f>
        <v/>
      </c>
      <c r="Q125" s="140" t="str">
        <f>IF(PRODUCTION!AH124="","",Feuil1!AY129)</f>
        <v/>
      </c>
      <c r="R125" s="140" t="str">
        <f>IF(PRODUCTION!AH124="","",Feuil1!AX129)</f>
        <v/>
      </c>
      <c r="S125" s="140"/>
      <c r="T125" s="141"/>
      <c r="U125" s="108"/>
      <c r="V125" s="108"/>
      <c r="W125" s="108"/>
      <c r="X125" s="108"/>
      <c r="AC125" s="131" t="e">
        <f t="shared" si="2"/>
        <v>#VALUE!</v>
      </c>
    </row>
    <row r="126" spans="1:29" s="6" customFormat="1" ht="17.25" thickBot="1">
      <c r="A126" s="94">
        <f>IF(Feuil1!A130="","",Feuil1!A130)</f>
        <v>45047</v>
      </c>
      <c r="B126" s="125">
        <f>IF(A126="","",Feuil1!L130)</f>
        <v>0</v>
      </c>
      <c r="C126" s="135">
        <f>IF(A126="","",Feuil1!M130)</f>
        <v>0</v>
      </c>
      <c r="D126" s="135">
        <f>IF(C126="","",Feuil1!N130)</f>
        <v>0</v>
      </c>
      <c r="E126" s="135">
        <f>IF(D126="","",Feuil1!O130)</f>
        <v>0</v>
      </c>
      <c r="F126" s="135">
        <f>IF(E126="","",Feuil1!P130)</f>
        <v>0</v>
      </c>
      <c r="G126" s="136">
        <f>IF(F126="","",Feuil1!Q130)</f>
        <v>0</v>
      </c>
      <c r="H126" s="135">
        <f>IF(A126="","",PRODUCTION!AM125-PRODUCTION!AN125)</f>
        <v>0</v>
      </c>
      <c r="I126" s="137" t="e">
        <f>IF(A126="","",PRODUCTION!AG125-PRODUCTION!AO125)</f>
        <v>#VALUE!</v>
      </c>
      <c r="J126" s="137">
        <f>réglages!$B$3</f>
        <v>14280</v>
      </c>
      <c r="K126" s="137" t="str">
        <f>IF(PRODUCTION!AH125="","",+AVERAGE(PRODUCTION!$AH$5:'PRODUCTION'!AH125))</f>
        <v/>
      </c>
      <c r="L126" s="129" t="str">
        <f>IF(PRODUCTION!AH125="","",(+PRODUCTION!AH125-N126-R126-Q126-O126-P126-T126-S126))</f>
        <v/>
      </c>
      <c r="M126" s="138" t="str">
        <f>IF(PRODUCTION!AH125="","",+AVERAGE(PRODUCTION!$AO$5:'PRODUCTION'!AO125))</f>
        <v/>
      </c>
      <c r="N126" s="139" t="str">
        <f>IF(PRODUCTION!AH125="","",Feuil1!R130)</f>
        <v/>
      </c>
      <c r="O126" s="140" t="str">
        <f>IF(PRODUCTION!AH125="","",Feuil1!AV130)</f>
        <v/>
      </c>
      <c r="P126" s="140" t="str">
        <f>IF(PRODUCTION!AH125="","",Feuil1!AW130)</f>
        <v/>
      </c>
      <c r="Q126" s="140" t="str">
        <f>IF(PRODUCTION!AH125="","",Feuil1!AY130)</f>
        <v/>
      </c>
      <c r="R126" s="140" t="str">
        <f>IF(PRODUCTION!AH125="","",Feuil1!AX130)</f>
        <v/>
      </c>
      <c r="S126" s="140"/>
      <c r="T126" s="141"/>
      <c r="U126" s="108"/>
      <c r="V126" s="108"/>
      <c r="W126" s="108"/>
      <c r="X126" s="108"/>
      <c r="AC126" s="131" t="e">
        <f t="shared" si="2"/>
        <v>#VALUE!</v>
      </c>
    </row>
    <row r="127" spans="1:29" s="6" customFormat="1" ht="17.25" thickBot="1">
      <c r="A127" s="94">
        <f>IF(Feuil1!A131="","",Feuil1!A131)</f>
        <v>45048</v>
      </c>
      <c r="B127" s="125">
        <f>IF(A127="","",Feuil1!L131)</f>
        <v>0</v>
      </c>
      <c r="C127" s="135">
        <f>IF(A127="","",Feuil1!M131)</f>
        <v>0</v>
      </c>
      <c r="D127" s="135">
        <f>IF(C127="","",Feuil1!N131)</f>
        <v>0</v>
      </c>
      <c r="E127" s="135">
        <f>IF(D127="","",Feuil1!O131)</f>
        <v>0</v>
      </c>
      <c r="F127" s="135">
        <f>IF(E127="","",Feuil1!P131)</f>
        <v>0</v>
      </c>
      <c r="G127" s="136">
        <f>IF(F127="","",Feuil1!Q131)</f>
        <v>0</v>
      </c>
      <c r="H127" s="135">
        <f>IF(A127="","",PRODUCTION!AM126-PRODUCTION!AN126)</f>
        <v>0</v>
      </c>
      <c r="I127" s="137" t="e">
        <f>IF(A127="","",PRODUCTION!AG126-PRODUCTION!AO126)</f>
        <v>#VALUE!</v>
      </c>
      <c r="J127" s="137">
        <f>réglages!$B$3</f>
        <v>14280</v>
      </c>
      <c r="K127" s="137" t="str">
        <f>IF(PRODUCTION!AH126="","",+AVERAGE(PRODUCTION!$AH$5:'PRODUCTION'!AH126))</f>
        <v/>
      </c>
      <c r="L127" s="129" t="str">
        <f>IF(PRODUCTION!AH126="","",(+PRODUCTION!AH126-N127-R127-Q127-O127-P127-T127-S127))</f>
        <v/>
      </c>
      <c r="M127" s="138" t="str">
        <f>IF(PRODUCTION!AH126="","",+AVERAGE(PRODUCTION!$AO$5:'PRODUCTION'!AO126))</f>
        <v/>
      </c>
      <c r="N127" s="139" t="str">
        <f>IF(PRODUCTION!AH126="","",Feuil1!R131)</f>
        <v/>
      </c>
      <c r="O127" s="140" t="str">
        <f>IF(PRODUCTION!AH126="","",Feuil1!AV131)</f>
        <v/>
      </c>
      <c r="P127" s="140" t="str">
        <f>IF(PRODUCTION!AH126="","",Feuil1!AW131)</f>
        <v/>
      </c>
      <c r="Q127" s="140" t="str">
        <f>IF(PRODUCTION!AH126="","",Feuil1!AY131)</f>
        <v/>
      </c>
      <c r="R127" s="140" t="str">
        <f>IF(PRODUCTION!AH126="","",Feuil1!AX131)</f>
        <v/>
      </c>
      <c r="S127" s="140"/>
      <c r="T127" s="141"/>
      <c r="U127" s="108"/>
      <c r="V127" s="108"/>
      <c r="W127" s="108"/>
      <c r="X127" s="108"/>
      <c r="AC127" s="131" t="e">
        <f t="shared" si="2"/>
        <v>#VALUE!</v>
      </c>
    </row>
    <row r="128" spans="1:29" s="6" customFormat="1" ht="17.25" thickBot="1">
      <c r="A128" s="94">
        <f>IF(Feuil1!A132="","",Feuil1!A132)</f>
        <v>45049</v>
      </c>
      <c r="B128" s="125">
        <f>IF(A128="","",Feuil1!L132)</f>
        <v>0</v>
      </c>
      <c r="C128" s="135">
        <f>IF(A128="","",Feuil1!M132)</f>
        <v>0</v>
      </c>
      <c r="D128" s="135">
        <f>IF(C128="","",Feuil1!N132)</f>
        <v>0</v>
      </c>
      <c r="E128" s="135">
        <f>IF(D128="","",Feuil1!O132)</f>
        <v>0</v>
      </c>
      <c r="F128" s="135">
        <f>IF(E128="","",Feuil1!P132)</f>
        <v>0</v>
      </c>
      <c r="G128" s="136">
        <f>IF(F128="","",Feuil1!Q132)</f>
        <v>0</v>
      </c>
      <c r="H128" s="135">
        <f>IF(A128="","",PRODUCTION!AM127-PRODUCTION!AN127)</f>
        <v>0</v>
      </c>
      <c r="I128" s="137" t="e">
        <f>IF(A128="","",PRODUCTION!AG127-PRODUCTION!AO127)</f>
        <v>#VALUE!</v>
      </c>
      <c r="J128" s="137">
        <f>réglages!$B$3</f>
        <v>14280</v>
      </c>
      <c r="K128" s="137" t="str">
        <f>IF(PRODUCTION!AH127="","",+AVERAGE(PRODUCTION!$AH$5:'PRODUCTION'!AH127))</f>
        <v/>
      </c>
      <c r="L128" s="129" t="str">
        <f>IF(PRODUCTION!AH127="","",(+PRODUCTION!AH127-N128-R128-Q128-O128-P128-T128-S128))</f>
        <v/>
      </c>
      <c r="M128" s="138" t="str">
        <f>IF(PRODUCTION!AH127="","",+AVERAGE(PRODUCTION!$AO$5:'PRODUCTION'!AO127))</f>
        <v/>
      </c>
      <c r="N128" s="139" t="str">
        <f>IF(PRODUCTION!AH127="","",Feuil1!R132)</f>
        <v/>
      </c>
      <c r="O128" s="140" t="str">
        <f>IF(PRODUCTION!AH127="","",Feuil1!AV132)</f>
        <v/>
      </c>
      <c r="P128" s="140" t="str">
        <f>IF(PRODUCTION!AH127="","",Feuil1!AW132)</f>
        <v/>
      </c>
      <c r="Q128" s="140" t="str">
        <f>IF(PRODUCTION!AH127="","",Feuil1!AY132)</f>
        <v/>
      </c>
      <c r="R128" s="140" t="str">
        <f>IF(PRODUCTION!AH127="","",Feuil1!AX132)</f>
        <v/>
      </c>
      <c r="S128" s="140"/>
      <c r="T128" s="141"/>
      <c r="U128" s="108"/>
      <c r="V128" s="108"/>
      <c r="W128" s="108"/>
      <c r="X128" s="108"/>
      <c r="AC128" s="131" t="e">
        <f t="shared" si="2"/>
        <v>#VALUE!</v>
      </c>
    </row>
    <row r="129" spans="1:29" s="6" customFormat="1" ht="17.25" thickBot="1">
      <c r="A129" s="94">
        <f>IF(Feuil1!A133="","",Feuil1!A133)</f>
        <v>45050</v>
      </c>
      <c r="B129" s="125">
        <f>IF(A129="","",Feuil1!L133)</f>
        <v>0</v>
      </c>
      <c r="C129" s="135">
        <f>IF(A129="","",Feuil1!M133)</f>
        <v>0</v>
      </c>
      <c r="D129" s="135">
        <f>IF(C129="","",Feuil1!N133)</f>
        <v>0</v>
      </c>
      <c r="E129" s="135">
        <f>IF(D129="","",Feuil1!O133)</f>
        <v>0</v>
      </c>
      <c r="F129" s="135">
        <f>IF(E129="","",Feuil1!P133)</f>
        <v>0</v>
      </c>
      <c r="G129" s="136">
        <f>IF(F129="","",Feuil1!Q133)</f>
        <v>0</v>
      </c>
      <c r="H129" s="135">
        <f>IF(A129="","",PRODUCTION!AM128-PRODUCTION!AN128)</f>
        <v>0</v>
      </c>
      <c r="I129" s="137" t="e">
        <f>IF(A129="","",PRODUCTION!AG128-PRODUCTION!AO128)</f>
        <v>#VALUE!</v>
      </c>
      <c r="J129" s="137">
        <f>réglages!$B$3</f>
        <v>14280</v>
      </c>
      <c r="K129" s="137" t="str">
        <f>IF(PRODUCTION!AH128="","",+AVERAGE(PRODUCTION!$AH$5:'PRODUCTION'!AH128))</f>
        <v/>
      </c>
      <c r="L129" s="129" t="str">
        <f>IF(PRODUCTION!AH128="","",(+PRODUCTION!AH128-N129-R129-Q129-O129-P129-T129-S129))</f>
        <v/>
      </c>
      <c r="M129" s="138" t="str">
        <f>IF(PRODUCTION!AH128="","",+AVERAGE(PRODUCTION!$AO$5:'PRODUCTION'!AO128))</f>
        <v/>
      </c>
      <c r="N129" s="139" t="str">
        <f>IF(PRODUCTION!AH128="","",Feuil1!R133)</f>
        <v/>
      </c>
      <c r="O129" s="140" t="str">
        <f>IF(PRODUCTION!AH128="","",Feuil1!AV133)</f>
        <v/>
      </c>
      <c r="P129" s="140" t="str">
        <f>IF(PRODUCTION!AH128="","",Feuil1!AW133)</f>
        <v/>
      </c>
      <c r="Q129" s="140" t="str">
        <f>IF(PRODUCTION!AH128="","",Feuil1!AY133)</f>
        <v/>
      </c>
      <c r="R129" s="140" t="str">
        <f>IF(PRODUCTION!AH128="","",Feuil1!AX133)</f>
        <v/>
      </c>
      <c r="S129" s="140"/>
      <c r="T129" s="141"/>
      <c r="U129" s="108"/>
      <c r="V129" s="108"/>
      <c r="W129" s="108"/>
      <c r="X129" s="108"/>
      <c r="AC129" s="131" t="e">
        <f t="shared" si="2"/>
        <v>#VALUE!</v>
      </c>
    </row>
    <row r="130" spans="1:29" s="6" customFormat="1" ht="17.25" thickBot="1">
      <c r="A130" s="94">
        <f>IF(Feuil1!A134="","",Feuil1!A134)</f>
        <v>45051</v>
      </c>
      <c r="B130" s="125">
        <f>IF(A130="","",Feuil1!L134)</f>
        <v>0</v>
      </c>
      <c r="C130" s="135">
        <f>IF(A130="","",Feuil1!M134)</f>
        <v>0</v>
      </c>
      <c r="D130" s="135">
        <f>IF(C130="","",Feuil1!N134)</f>
        <v>0</v>
      </c>
      <c r="E130" s="135">
        <f>IF(D130="","",Feuil1!O134)</f>
        <v>0</v>
      </c>
      <c r="F130" s="135">
        <f>IF(E130="","",Feuil1!P134)</f>
        <v>0</v>
      </c>
      <c r="G130" s="136">
        <f>IF(F130="","",Feuil1!Q134)</f>
        <v>0</v>
      </c>
      <c r="H130" s="135">
        <f>IF(A130="","",PRODUCTION!AM129-PRODUCTION!AN129)</f>
        <v>0</v>
      </c>
      <c r="I130" s="137" t="e">
        <f>IF(A130="","",PRODUCTION!AG129-PRODUCTION!AO129)</f>
        <v>#VALUE!</v>
      </c>
      <c r="J130" s="137">
        <f>réglages!$B$3</f>
        <v>14280</v>
      </c>
      <c r="K130" s="137" t="str">
        <f>IF(PRODUCTION!AH129="","",+AVERAGE(PRODUCTION!$AH$5:'PRODUCTION'!AH129))</f>
        <v/>
      </c>
      <c r="L130" s="129" t="str">
        <f>IF(PRODUCTION!AH129="","",(+PRODUCTION!AH129-N130-R130-Q130-O130-P130-T130-S130))</f>
        <v/>
      </c>
      <c r="M130" s="138" t="str">
        <f>IF(PRODUCTION!AH129="","",+AVERAGE(PRODUCTION!$AO$5:'PRODUCTION'!AO129))</f>
        <v/>
      </c>
      <c r="N130" s="139" t="str">
        <f>IF(PRODUCTION!AH129="","",Feuil1!R134)</f>
        <v/>
      </c>
      <c r="O130" s="140" t="str">
        <f>IF(PRODUCTION!AH129="","",Feuil1!AV134)</f>
        <v/>
      </c>
      <c r="P130" s="140" t="str">
        <f>IF(PRODUCTION!AH129="","",Feuil1!AW134)</f>
        <v/>
      </c>
      <c r="Q130" s="140" t="str">
        <f>IF(PRODUCTION!AH129="","",Feuil1!AY134)</f>
        <v/>
      </c>
      <c r="R130" s="140" t="str">
        <f>IF(PRODUCTION!AH129="","",Feuil1!AX134)</f>
        <v/>
      </c>
      <c r="S130" s="140"/>
      <c r="T130" s="141"/>
      <c r="U130" s="108"/>
      <c r="V130" s="108"/>
      <c r="W130" s="108"/>
      <c r="X130" s="108"/>
      <c r="AC130" s="131" t="e">
        <f t="shared" si="2"/>
        <v>#VALUE!</v>
      </c>
    </row>
    <row r="131" spans="1:29" s="6" customFormat="1" ht="17.25" thickBot="1">
      <c r="A131" s="94">
        <f>IF(Feuil1!A135="","",Feuil1!A135)</f>
        <v>45052</v>
      </c>
      <c r="B131" s="125">
        <f>IF(A131="","",Feuil1!L135)</f>
        <v>0</v>
      </c>
      <c r="C131" s="135">
        <f>IF(A131="","",Feuil1!M135)</f>
        <v>0</v>
      </c>
      <c r="D131" s="135">
        <f>IF(C131="","",Feuil1!N135)</f>
        <v>0</v>
      </c>
      <c r="E131" s="135">
        <f>IF(D131="","",Feuil1!O135)</f>
        <v>0</v>
      </c>
      <c r="F131" s="135">
        <f>IF(E131="","",Feuil1!P135)</f>
        <v>0</v>
      </c>
      <c r="G131" s="136">
        <f>IF(F131="","",Feuil1!Q135)</f>
        <v>0</v>
      </c>
      <c r="H131" s="135">
        <f>IF(A131="","",PRODUCTION!AM130-PRODUCTION!AN130)</f>
        <v>0</v>
      </c>
      <c r="I131" s="137" t="e">
        <f>IF(A131="","",PRODUCTION!AG130-PRODUCTION!AO130)</f>
        <v>#VALUE!</v>
      </c>
      <c r="J131" s="137">
        <f>réglages!$B$3</f>
        <v>14280</v>
      </c>
      <c r="K131" s="137" t="str">
        <f>IF(PRODUCTION!AH130="","",+AVERAGE(PRODUCTION!$AH$5:'PRODUCTION'!AH130))</f>
        <v/>
      </c>
      <c r="L131" s="129" t="str">
        <f>IF(PRODUCTION!AH130="","",(+PRODUCTION!AH130-N131-R131-Q131-O131-P131-T131-S131))</f>
        <v/>
      </c>
      <c r="M131" s="138" t="str">
        <f>IF(PRODUCTION!AH130="","",+AVERAGE(PRODUCTION!$AO$5:'PRODUCTION'!AO130))</f>
        <v/>
      </c>
      <c r="N131" s="139" t="str">
        <f>IF(PRODUCTION!AH130="","",Feuil1!R135)</f>
        <v/>
      </c>
      <c r="O131" s="140" t="str">
        <f>IF(PRODUCTION!AH130="","",Feuil1!AV135)</f>
        <v/>
      </c>
      <c r="P131" s="140" t="str">
        <f>IF(PRODUCTION!AH130="","",Feuil1!AW135)</f>
        <v/>
      </c>
      <c r="Q131" s="140" t="str">
        <f>IF(PRODUCTION!AH130="","",Feuil1!AY135)</f>
        <v/>
      </c>
      <c r="R131" s="140" t="str">
        <f>IF(PRODUCTION!AH130="","",Feuil1!AX135)</f>
        <v/>
      </c>
      <c r="S131" s="140"/>
      <c r="T131" s="141"/>
      <c r="U131" s="108"/>
      <c r="V131" s="108"/>
      <c r="W131" s="108"/>
      <c r="X131" s="108"/>
      <c r="AC131" s="131" t="e">
        <f t="shared" si="2"/>
        <v>#VALUE!</v>
      </c>
    </row>
    <row r="132" spans="1:29" s="6" customFormat="1" ht="17.25" thickBot="1">
      <c r="A132" s="94">
        <f>IF(Feuil1!A136="","",Feuil1!A136)</f>
        <v>45053</v>
      </c>
      <c r="B132" s="125">
        <f>IF(A132="","",Feuil1!L136)</f>
        <v>0</v>
      </c>
      <c r="C132" s="135">
        <f>IF(A132="","",Feuil1!M136)</f>
        <v>0</v>
      </c>
      <c r="D132" s="135">
        <f>IF(C132="","",Feuil1!N136)</f>
        <v>0</v>
      </c>
      <c r="E132" s="135">
        <f>IF(D132="","",Feuil1!O136)</f>
        <v>0</v>
      </c>
      <c r="F132" s="135">
        <f>IF(E132="","",Feuil1!P136)</f>
        <v>0</v>
      </c>
      <c r="G132" s="136">
        <f>IF(F132="","",Feuil1!Q136)</f>
        <v>0</v>
      </c>
      <c r="H132" s="135">
        <f>IF(A132="","",PRODUCTION!AM131-PRODUCTION!AN131)</f>
        <v>0</v>
      </c>
      <c r="I132" s="137" t="e">
        <f>IF(A132="","",PRODUCTION!AG131-PRODUCTION!AO131)</f>
        <v>#VALUE!</v>
      </c>
      <c r="J132" s="137">
        <f>réglages!$B$3</f>
        <v>14280</v>
      </c>
      <c r="K132" s="137" t="str">
        <f>IF(PRODUCTION!AH131="","",+AVERAGE(PRODUCTION!$AH$5:'PRODUCTION'!AH131))</f>
        <v/>
      </c>
      <c r="L132" s="129" t="str">
        <f>IF(PRODUCTION!AH131="","",(+PRODUCTION!AH131-N132-R132-Q132-O132-P132-T132-S132))</f>
        <v/>
      </c>
      <c r="M132" s="138" t="str">
        <f>IF(PRODUCTION!AH131="","",+AVERAGE(PRODUCTION!$AO$5:'PRODUCTION'!AO131))</f>
        <v/>
      </c>
      <c r="N132" s="139" t="str">
        <f>IF(PRODUCTION!AH131="","",Feuil1!R136)</f>
        <v/>
      </c>
      <c r="O132" s="140" t="str">
        <f>IF(PRODUCTION!AH131="","",Feuil1!AV136)</f>
        <v/>
      </c>
      <c r="P132" s="140" t="str">
        <f>IF(PRODUCTION!AH131="","",Feuil1!AW136)</f>
        <v/>
      </c>
      <c r="Q132" s="140" t="str">
        <f>IF(PRODUCTION!AH131="","",Feuil1!AY136)</f>
        <v/>
      </c>
      <c r="R132" s="140" t="str">
        <f>IF(PRODUCTION!AH131="","",Feuil1!AX136)</f>
        <v/>
      </c>
      <c r="S132" s="140"/>
      <c r="T132" s="141"/>
      <c r="U132" s="108"/>
      <c r="V132" s="108"/>
      <c r="W132" s="108"/>
      <c r="X132" s="108"/>
      <c r="AC132" s="131" t="e">
        <f t="shared" si="2"/>
        <v>#VALUE!</v>
      </c>
    </row>
    <row r="133" spans="1:29" s="6" customFormat="1" ht="17.25" thickBot="1">
      <c r="A133" s="94">
        <f>IF(Feuil1!A137="","",Feuil1!A137)</f>
        <v>45054</v>
      </c>
      <c r="B133" s="125">
        <f>IF(A133="","",Feuil1!L137)</f>
        <v>0</v>
      </c>
      <c r="C133" s="135">
        <f>IF(A133="","",Feuil1!M137)</f>
        <v>0</v>
      </c>
      <c r="D133" s="135">
        <f>IF(C133="","",Feuil1!N137)</f>
        <v>0</v>
      </c>
      <c r="E133" s="135">
        <f>IF(D133="","",Feuil1!O137)</f>
        <v>0</v>
      </c>
      <c r="F133" s="135">
        <f>IF(E133="","",Feuil1!P137)</f>
        <v>0</v>
      </c>
      <c r="G133" s="136">
        <f>IF(F133="","",Feuil1!Q137)</f>
        <v>0</v>
      </c>
      <c r="H133" s="135">
        <f>IF(A133="","",PRODUCTION!AM132-PRODUCTION!AN132)</f>
        <v>0</v>
      </c>
      <c r="I133" s="137" t="e">
        <f>IF(A133="","",PRODUCTION!AG132-PRODUCTION!AO132)</f>
        <v>#VALUE!</v>
      </c>
      <c r="J133" s="137">
        <f>réglages!$B$3</f>
        <v>14280</v>
      </c>
      <c r="K133" s="137" t="str">
        <f>IF(PRODUCTION!AH132="","",+AVERAGE(PRODUCTION!$AH$5:'PRODUCTION'!AH132))</f>
        <v/>
      </c>
      <c r="L133" s="129" t="str">
        <f>IF(PRODUCTION!AH132="","",(+PRODUCTION!AH132-N133-R133-Q133-O133-P133-T133-S133))</f>
        <v/>
      </c>
      <c r="M133" s="138" t="str">
        <f>IF(PRODUCTION!AH132="","",+AVERAGE(PRODUCTION!$AO$5:'PRODUCTION'!AO132))</f>
        <v/>
      </c>
      <c r="N133" s="139" t="str">
        <f>IF(PRODUCTION!AH132="","",Feuil1!R137)</f>
        <v/>
      </c>
      <c r="O133" s="140" t="str">
        <f>IF(PRODUCTION!AH132="","",Feuil1!AV137)</f>
        <v/>
      </c>
      <c r="P133" s="140" t="str">
        <f>IF(PRODUCTION!AH132="","",Feuil1!AW137)</f>
        <v/>
      </c>
      <c r="Q133" s="140" t="str">
        <f>IF(PRODUCTION!AH132="","",Feuil1!AY137)</f>
        <v/>
      </c>
      <c r="R133" s="140" t="str">
        <f>IF(PRODUCTION!AH132="","",Feuil1!AX137)</f>
        <v/>
      </c>
      <c r="S133" s="140"/>
      <c r="T133" s="141"/>
      <c r="U133" s="108"/>
      <c r="V133" s="108"/>
      <c r="W133" s="108"/>
      <c r="X133" s="108"/>
      <c r="AC133" s="131" t="e">
        <f t="shared" si="2"/>
        <v>#VALUE!</v>
      </c>
    </row>
    <row r="134" spans="1:29" s="6" customFormat="1" ht="17.25" thickBot="1">
      <c r="A134" s="94">
        <f>IF(Feuil1!A138="","",Feuil1!A138)</f>
        <v>45055</v>
      </c>
      <c r="B134" s="125">
        <f>IF(A134="","",Feuil1!L138)</f>
        <v>0</v>
      </c>
      <c r="C134" s="135">
        <f>IF(A134="","",Feuil1!M138)</f>
        <v>0</v>
      </c>
      <c r="D134" s="135">
        <f>IF(C134="","",Feuil1!N138)</f>
        <v>0</v>
      </c>
      <c r="E134" s="135">
        <f>IF(D134="","",Feuil1!O138)</f>
        <v>0</v>
      </c>
      <c r="F134" s="135">
        <f>IF(E134="","",Feuil1!P138)</f>
        <v>0</v>
      </c>
      <c r="G134" s="136">
        <f>IF(F134="","",Feuil1!Q138)</f>
        <v>0</v>
      </c>
      <c r="H134" s="135">
        <f>IF(A134="","",PRODUCTION!AM133-PRODUCTION!AN133)</f>
        <v>0</v>
      </c>
      <c r="I134" s="137" t="e">
        <f>IF(A134="","",PRODUCTION!AG133-PRODUCTION!AO133)</f>
        <v>#VALUE!</v>
      </c>
      <c r="J134" s="137">
        <f>réglages!$B$3</f>
        <v>14280</v>
      </c>
      <c r="K134" s="137" t="str">
        <f>IF(PRODUCTION!AH133="","",+AVERAGE(PRODUCTION!$AH$5:'PRODUCTION'!AH133))</f>
        <v/>
      </c>
      <c r="L134" s="129" t="str">
        <f>IF(PRODUCTION!AH133="","",(+PRODUCTION!AH133-N134-R134-Q134-O134-P134-T134-S134))</f>
        <v/>
      </c>
      <c r="M134" s="138" t="str">
        <f>IF(PRODUCTION!AH133="","",+AVERAGE(PRODUCTION!$AO$5:'PRODUCTION'!AO133))</f>
        <v/>
      </c>
      <c r="N134" s="139" t="str">
        <f>IF(PRODUCTION!AH133="","",Feuil1!R138)</f>
        <v/>
      </c>
      <c r="O134" s="140" t="str">
        <f>IF(PRODUCTION!AH133="","",Feuil1!AV138)</f>
        <v/>
      </c>
      <c r="P134" s="140" t="str">
        <f>IF(PRODUCTION!AH133="","",Feuil1!AW138)</f>
        <v/>
      </c>
      <c r="Q134" s="140" t="str">
        <f>IF(PRODUCTION!AH133="","",Feuil1!AY138)</f>
        <v/>
      </c>
      <c r="R134" s="140" t="str">
        <f>IF(PRODUCTION!AH133="","",Feuil1!AX138)</f>
        <v/>
      </c>
      <c r="S134" s="140"/>
      <c r="T134" s="141"/>
      <c r="U134" s="108"/>
      <c r="V134" s="108"/>
      <c r="W134" s="108"/>
      <c r="X134" s="108"/>
      <c r="AC134" s="131" t="e">
        <f t="shared" si="2"/>
        <v>#VALUE!</v>
      </c>
    </row>
    <row r="135" spans="1:29" s="6" customFormat="1" ht="17.25" thickBot="1">
      <c r="A135" s="94">
        <f>IF(Feuil1!A139="","",Feuil1!A139)</f>
        <v>45056</v>
      </c>
      <c r="B135" s="125">
        <f>IF(A135="","",Feuil1!L139)</f>
        <v>0</v>
      </c>
      <c r="C135" s="135">
        <f>IF(A135="","",Feuil1!M139)</f>
        <v>0</v>
      </c>
      <c r="D135" s="135">
        <f>IF(C135="","",Feuil1!N139)</f>
        <v>0</v>
      </c>
      <c r="E135" s="135">
        <f>IF(D135="","",Feuil1!O139)</f>
        <v>0</v>
      </c>
      <c r="F135" s="135">
        <f>IF(E135="","",Feuil1!P139)</f>
        <v>0</v>
      </c>
      <c r="G135" s="136">
        <f>IF(F135="","",Feuil1!Q139)</f>
        <v>0</v>
      </c>
      <c r="H135" s="135">
        <f>IF(A135="","",PRODUCTION!AM134-PRODUCTION!AN134)</f>
        <v>0</v>
      </c>
      <c r="I135" s="137" t="e">
        <f>IF(A135="","",PRODUCTION!AG134-PRODUCTION!AO134)</f>
        <v>#VALUE!</v>
      </c>
      <c r="J135" s="137">
        <f>réglages!$B$3</f>
        <v>14280</v>
      </c>
      <c r="K135" s="137" t="str">
        <f>IF(PRODUCTION!AH134="","",+AVERAGE(PRODUCTION!$AH$5:'PRODUCTION'!AH134))</f>
        <v/>
      </c>
      <c r="L135" s="129" t="str">
        <f>IF(PRODUCTION!AH134="","",(+PRODUCTION!AH134-N135-R135-Q135-O135-P135-T135-S135))</f>
        <v/>
      </c>
      <c r="M135" s="138" t="str">
        <f>IF(PRODUCTION!AH134="","",+AVERAGE(PRODUCTION!$AO$5:'PRODUCTION'!AO134))</f>
        <v/>
      </c>
      <c r="N135" s="139" t="str">
        <f>IF(PRODUCTION!AH134="","",Feuil1!R139)</f>
        <v/>
      </c>
      <c r="O135" s="140" t="str">
        <f>IF(PRODUCTION!AH134="","",Feuil1!AV139)</f>
        <v/>
      </c>
      <c r="P135" s="140" t="str">
        <f>IF(PRODUCTION!AH134="","",Feuil1!AW139)</f>
        <v/>
      </c>
      <c r="Q135" s="140" t="str">
        <f>IF(PRODUCTION!AH134="","",Feuil1!AY139)</f>
        <v/>
      </c>
      <c r="R135" s="140" t="str">
        <f>IF(PRODUCTION!AH134="","",Feuil1!AX139)</f>
        <v/>
      </c>
      <c r="S135" s="140"/>
      <c r="T135" s="141"/>
      <c r="U135" s="108"/>
      <c r="V135" s="108"/>
      <c r="W135" s="108"/>
      <c r="X135" s="108"/>
      <c r="AC135" s="131" t="e">
        <f t="shared" ref="AC135:AC198" si="3">+N135/10</f>
        <v>#VALUE!</v>
      </c>
    </row>
    <row r="136" spans="1:29" s="6" customFormat="1" ht="17.25" thickBot="1">
      <c r="A136" s="94">
        <f>IF(Feuil1!A140="","",Feuil1!A140)</f>
        <v>45057</v>
      </c>
      <c r="B136" s="125">
        <f>IF(A136="","",Feuil1!L140)</f>
        <v>0</v>
      </c>
      <c r="C136" s="135">
        <f>IF(A136="","",Feuil1!M140)</f>
        <v>0</v>
      </c>
      <c r="D136" s="135">
        <f>IF(C136="","",Feuil1!N140)</f>
        <v>0</v>
      </c>
      <c r="E136" s="135">
        <f>IF(D136="","",Feuil1!O140)</f>
        <v>0</v>
      </c>
      <c r="F136" s="135">
        <f>IF(E136="","",Feuil1!P140)</f>
        <v>0</v>
      </c>
      <c r="G136" s="136">
        <f>IF(F136="","",Feuil1!Q140)</f>
        <v>0</v>
      </c>
      <c r="H136" s="135">
        <f>IF(A136="","",PRODUCTION!AM135-PRODUCTION!AN135)</f>
        <v>0</v>
      </c>
      <c r="I136" s="137" t="e">
        <f>IF(A136="","",PRODUCTION!AG135-PRODUCTION!AO135)</f>
        <v>#VALUE!</v>
      </c>
      <c r="J136" s="137">
        <f>réglages!$B$3</f>
        <v>14280</v>
      </c>
      <c r="K136" s="137" t="str">
        <f>IF(PRODUCTION!AH135="","",+AVERAGE(PRODUCTION!$AH$5:'PRODUCTION'!AH135))</f>
        <v/>
      </c>
      <c r="L136" s="129" t="str">
        <f>IF(PRODUCTION!AH135="","",(+PRODUCTION!AH135-N136-R136-Q136-O136-P136-T136-S136))</f>
        <v/>
      </c>
      <c r="M136" s="138" t="str">
        <f>IF(PRODUCTION!AH135="","",+AVERAGE(PRODUCTION!$AO$5:'PRODUCTION'!AO135))</f>
        <v/>
      </c>
      <c r="N136" s="139" t="str">
        <f>IF(PRODUCTION!AH135="","",Feuil1!R140)</f>
        <v/>
      </c>
      <c r="O136" s="140" t="str">
        <f>IF(PRODUCTION!AH135="","",Feuil1!AV140)</f>
        <v/>
      </c>
      <c r="P136" s="140" t="str">
        <f>IF(PRODUCTION!AH135="","",Feuil1!AW140)</f>
        <v/>
      </c>
      <c r="Q136" s="140" t="str">
        <f>IF(PRODUCTION!AH135="","",Feuil1!AY140)</f>
        <v/>
      </c>
      <c r="R136" s="140" t="str">
        <f>IF(PRODUCTION!AH135="","",Feuil1!AX140)</f>
        <v/>
      </c>
      <c r="S136" s="140"/>
      <c r="T136" s="141"/>
      <c r="U136" s="108"/>
      <c r="V136" s="108"/>
      <c r="W136" s="108"/>
      <c r="X136" s="108"/>
      <c r="AC136" s="131" t="e">
        <f t="shared" si="3"/>
        <v>#VALUE!</v>
      </c>
    </row>
    <row r="137" spans="1:29" s="6" customFormat="1" ht="17.25" thickBot="1">
      <c r="A137" s="94">
        <f>IF(Feuil1!A141="","",Feuil1!A141)</f>
        <v>45058</v>
      </c>
      <c r="B137" s="125">
        <f>IF(A137="","",Feuil1!L141)</f>
        <v>0</v>
      </c>
      <c r="C137" s="135">
        <f>IF(A137="","",Feuil1!M141)</f>
        <v>0</v>
      </c>
      <c r="D137" s="135">
        <f>IF(C137="","",Feuil1!N141)</f>
        <v>0</v>
      </c>
      <c r="E137" s="135">
        <f>IF(D137="","",Feuil1!O141)</f>
        <v>0</v>
      </c>
      <c r="F137" s="135">
        <f>IF(E137="","",Feuil1!P141)</f>
        <v>0</v>
      </c>
      <c r="G137" s="136">
        <f>IF(F137="","",Feuil1!Q141)</f>
        <v>0</v>
      </c>
      <c r="H137" s="135">
        <f>IF(A137="","",PRODUCTION!AM136-PRODUCTION!AN136)</f>
        <v>0</v>
      </c>
      <c r="I137" s="137" t="e">
        <f>IF(A137="","",PRODUCTION!AG136-PRODUCTION!AO136)</f>
        <v>#VALUE!</v>
      </c>
      <c r="J137" s="137">
        <f>réglages!$B$3</f>
        <v>14280</v>
      </c>
      <c r="K137" s="137" t="str">
        <f>IF(PRODUCTION!AH136="","",+AVERAGE(PRODUCTION!$AH$5:'PRODUCTION'!AH136))</f>
        <v/>
      </c>
      <c r="L137" s="129" t="str">
        <f>IF(PRODUCTION!AH136="","",(+PRODUCTION!AH136-N137-R137-Q137-O137-P137-T137-S137))</f>
        <v/>
      </c>
      <c r="M137" s="138" t="str">
        <f>IF(PRODUCTION!AH136="","",+AVERAGE(PRODUCTION!$AO$5:'PRODUCTION'!AO136))</f>
        <v/>
      </c>
      <c r="N137" s="139" t="str">
        <f>IF(PRODUCTION!AH136="","",Feuil1!R141)</f>
        <v/>
      </c>
      <c r="O137" s="140" t="str">
        <f>IF(PRODUCTION!AH136="","",Feuil1!AV141)</f>
        <v/>
      </c>
      <c r="P137" s="140" t="str">
        <f>IF(PRODUCTION!AH136="","",Feuil1!AW141)</f>
        <v/>
      </c>
      <c r="Q137" s="140" t="str">
        <f>IF(PRODUCTION!AH136="","",Feuil1!AY141)</f>
        <v/>
      </c>
      <c r="R137" s="140" t="str">
        <f>IF(PRODUCTION!AH136="","",Feuil1!AX141)</f>
        <v/>
      </c>
      <c r="S137" s="140"/>
      <c r="T137" s="141"/>
      <c r="U137" s="108"/>
      <c r="V137" s="108"/>
      <c r="W137" s="108"/>
      <c r="X137" s="108"/>
      <c r="AC137" s="131" t="e">
        <f t="shared" si="3"/>
        <v>#VALUE!</v>
      </c>
    </row>
    <row r="138" spans="1:29" s="6" customFormat="1" ht="17.25" thickBot="1">
      <c r="A138" s="94">
        <f>IF(Feuil1!A142="","",Feuil1!A142)</f>
        <v>45059</v>
      </c>
      <c r="B138" s="125">
        <f>IF(A138="","",Feuil1!L142)</f>
        <v>0</v>
      </c>
      <c r="C138" s="135">
        <f>IF(A138="","",Feuil1!M142)</f>
        <v>0</v>
      </c>
      <c r="D138" s="135">
        <f>IF(C138="","",Feuil1!N142)</f>
        <v>0</v>
      </c>
      <c r="E138" s="135">
        <f>IF(D138="","",Feuil1!O142)</f>
        <v>0</v>
      </c>
      <c r="F138" s="135">
        <f>IF(E138="","",Feuil1!P142)</f>
        <v>0</v>
      </c>
      <c r="G138" s="136">
        <f>IF(F138="","",Feuil1!Q142)</f>
        <v>0</v>
      </c>
      <c r="H138" s="135">
        <f>IF(A138="","",PRODUCTION!AM137-PRODUCTION!AN137)</f>
        <v>0</v>
      </c>
      <c r="I138" s="137" t="e">
        <f>IF(A138="","",PRODUCTION!AG137-PRODUCTION!AO137)</f>
        <v>#VALUE!</v>
      </c>
      <c r="J138" s="137">
        <f>réglages!$B$3</f>
        <v>14280</v>
      </c>
      <c r="K138" s="137" t="str">
        <f>IF(PRODUCTION!AH137="","",+AVERAGE(PRODUCTION!$AH$5:'PRODUCTION'!AH137))</f>
        <v/>
      </c>
      <c r="L138" s="129" t="str">
        <f>IF(PRODUCTION!AH137="","",(+PRODUCTION!AH137-N138-R138-Q138-O138-P138-T138-S138))</f>
        <v/>
      </c>
      <c r="M138" s="138" t="str">
        <f>IF(PRODUCTION!AH137="","",+AVERAGE(PRODUCTION!$AO$5:'PRODUCTION'!AO137))</f>
        <v/>
      </c>
      <c r="N138" s="139" t="str">
        <f>IF(PRODUCTION!AH137="","",Feuil1!R142)</f>
        <v/>
      </c>
      <c r="O138" s="140" t="str">
        <f>IF(PRODUCTION!AH137="","",Feuil1!AV142)</f>
        <v/>
      </c>
      <c r="P138" s="140" t="str">
        <f>IF(PRODUCTION!AH137="","",Feuil1!AW142)</f>
        <v/>
      </c>
      <c r="Q138" s="140" t="str">
        <f>IF(PRODUCTION!AH137="","",Feuil1!AY142)</f>
        <v/>
      </c>
      <c r="R138" s="140" t="str">
        <f>IF(PRODUCTION!AH137="","",Feuil1!AX142)</f>
        <v/>
      </c>
      <c r="S138" s="140"/>
      <c r="T138" s="141"/>
      <c r="U138" s="108"/>
      <c r="V138" s="108"/>
      <c r="W138" s="108"/>
      <c r="X138" s="108"/>
      <c r="AC138" s="131" t="e">
        <f t="shared" si="3"/>
        <v>#VALUE!</v>
      </c>
    </row>
    <row r="139" spans="1:29" s="6" customFormat="1" ht="17.25" thickBot="1">
      <c r="A139" s="94">
        <f>IF(Feuil1!A143="","",Feuil1!A143)</f>
        <v>45060</v>
      </c>
      <c r="B139" s="125">
        <f>IF(A139="","",Feuil1!L143)</f>
        <v>0</v>
      </c>
      <c r="C139" s="135">
        <f>IF(A139="","",Feuil1!M143)</f>
        <v>0</v>
      </c>
      <c r="D139" s="135">
        <f>IF(C139="","",Feuil1!N143)</f>
        <v>0</v>
      </c>
      <c r="E139" s="135">
        <f>IF(D139="","",Feuil1!O143)</f>
        <v>0</v>
      </c>
      <c r="F139" s="135">
        <f>IF(E139="","",Feuil1!P143)</f>
        <v>0</v>
      </c>
      <c r="G139" s="136">
        <f>IF(F139="","",Feuil1!Q143)</f>
        <v>0</v>
      </c>
      <c r="H139" s="135">
        <f>IF(A139="","",PRODUCTION!AM138-PRODUCTION!AN138)</f>
        <v>0</v>
      </c>
      <c r="I139" s="137" t="e">
        <f>IF(A139="","",PRODUCTION!AG138-PRODUCTION!AO138)</f>
        <v>#VALUE!</v>
      </c>
      <c r="J139" s="137">
        <f>réglages!$B$3</f>
        <v>14280</v>
      </c>
      <c r="K139" s="137" t="str">
        <f>IF(PRODUCTION!AH138="","",+AVERAGE(PRODUCTION!$AH$5:'PRODUCTION'!AH138))</f>
        <v/>
      </c>
      <c r="L139" s="129" t="str">
        <f>IF(PRODUCTION!AH138="","",(+PRODUCTION!AH138-N139-R139-Q139-O139-P139-T139-S139))</f>
        <v/>
      </c>
      <c r="M139" s="138" t="str">
        <f>IF(PRODUCTION!AH138="","",+AVERAGE(PRODUCTION!$AO$5:'PRODUCTION'!AO138))</f>
        <v/>
      </c>
      <c r="N139" s="139" t="str">
        <f>IF(PRODUCTION!AH138="","",Feuil1!R143)</f>
        <v/>
      </c>
      <c r="O139" s="140" t="str">
        <f>IF(PRODUCTION!AH138="","",Feuil1!AV143)</f>
        <v/>
      </c>
      <c r="P139" s="140" t="str">
        <f>IF(PRODUCTION!AH138="","",Feuil1!AW143)</f>
        <v/>
      </c>
      <c r="Q139" s="140" t="str">
        <f>IF(PRODUCTION!AH138="","",Feuil1!AY143)</f>
        <v/>
      </c>
      <c r="R139" s="140" t="str">
        <f>IF(PRODUCTION!AH138="","",Feuil1!AX143)</f>
        <v/>
      </c>
      <c r="S139" s="140"/>
      <c r="T139" s="141"/>
      <c r="U139" s="108"/>
      <c r="V139" s="108"/>
      <c r="W139" s="108"/>
      <c r="X139" s="108"/>
      <c r="AC139" s="131" t="e">
        <f t="shared" si="3"/>
        <v>#VALUE!</v>
      </c>
    </row>
    <row r="140" spans="1:29" s="6" customFormat="1" ht="17.25" thickBot="1">
      <c r="A140" s="94">
        <f>IF(Feuil1!A144="","",Feuil1!A144)</f>
        <v>45061</v>
      </c>
      <c r="B140" s="125">
        <f>IF(A140="","",Feuil1!L144)</f>
        <v>0</v>
      </c>
      <c r="C140" s="135">
        <f>IF(A140="","",Feuil1!M144)</f>
        <v>0</v>
      </c>
      <c r="D140" s="135">
        <f>IF(C140="","",Feuil1!N144)</f>
        <v>0</v>
      </c>
      <c r="E140" s="135">
        <f>IF(D140="","",Feuil1!O144)</f>
        <v>0</v>
      </c>
      <c r="F140" s="135">
        <f>IF(E140="","",Feuil1!P144)</f>
        <v>0</v>
      </c>
      <c r="G140" s="136">
        <f>IF(F140="","",Feuil1!Q144)</f>
        <v>0</v>
      </c>
      <c r="H140" s="135">
        <f>IF(A140="","",PRODUCTION!AM139-PRODUCTION!AN139)</f>
        <v>0</v>
      </c>
      <c r="I140" s="137" t="e">
        <f>IF(A140="","",PRODUCTION!AG139-PRODUCTION!AO139)</f>
        <v>#VALUE!</v>
      </c>
      <c r="J140" s="137">
        <f>réglages!$B$3</f>
        <v>14280</v>
      </c>
      <c r="K140" s="137" t="str">
        <f>IF(PRODUCTION!AH139="","",+AVERAGE(PRODUCTION!$AH$5:'PRODUCTION'!AH139))</f>
        <v/>
      </c>
      <c r="L140" s="129" t="str">
        <f>IF(PRODUCTION!AH139="","",(+PRODUCTION!AH139-N140-R140-Q140-O140-P140-T140-S140))</f>
        <v/>
      </c>
      <c r="M140" s="138" t="str">
        <f>IF(PRODUCTION!AH139="","",+AVERAGE(PRODUCTION!$AO$5:'PRODUCTION'!AO139))</f>
        <v/>
      </c>
      <c r="N140" s="139" t="str">
        <f>IF(PRODUCTION!AH139="","",Feuil1!R144)</f>
        <v/>
      </c>
      <c r="O140" s="140" t="str">
        <f>IF(PRODUCTION!AH139="","",Feuil1!AV144)</f>
        <v/>
      </c>
      <c r="P140" s="140" t="str">
        <f>IF(PRODUCTION!AH139="","",Feuil1!AW144)</f>
        <v/>
      </c>
      <c r="Q140" s="140" t="str">
        <f>IF(PRODUCTION!AH139="","",Feuil1!AY144)</f>
        <v/>
      </c>
      <c r="R140" s="140" t="str">
        <f>IF(PRODUCTION!AH139="","",Feuil1!AX144)</f>
        <v/>
      </c>
      <c r="S140" s="140"/>
      <c r="T140" s="141"/>
      <c r="U140" s="108"/>
      <c r="V140" s="108"/>
      <c r="W140" s="108"/>
      <c r="X140" s="108"/>
      <c r="AC140" s="131" t="e">
        <f t="shared" si="3"/>
        <v>#VALUE!</v>
      </c>
    </row>
    <row r="141" spans="1:29" s="6" customFormat="1" ht="17.25" thickBot="1">
      <c r="A141" s="94">
        <f>IF(Feuil1!A145="","",Feuil1!A145)</f>
        <v>45062</v>
      </c>
      <c r="B141" s="125">
        <f>IF(A141="","",Feuil1!L145)</f>
        <v>0</v>
      </c>
      <c r="C141" s="135">
        <f>IF(A141="","",Feuil1!M145)</f>
        <v>0</v>
      </c>
      <c r="D141" s="135">
        <f>IF(C141="","",Feuil1!N145)</f>
        <v>0</v>
      </c>
      <c r="E141" s="135">
        <f>IF(D141="","",Feuil1!O145)</f>
        <v>0</v>
      </c>
      <c r="F141" s="135">
        <f>IF(E141="","",Feuil1!P145)</f>
        <v>0</v>
      </c>
      <c r="G141" s="136">
        <f>IF(F141="","",Feuil1!Q145)</f>
        <v>0</v>
      </c>
      <c r="H141" s="135">
        <f>IF(A141="","",PRODUCTION!AM140-PRODUCTION!AN140)</f>
        <v>0</v>
      </c>
      <c r="I141" s="137" t="e">
        <f>IF(A141="","",PRODUCTION!AG140-PRODUCTION!AO140)</f>
        <v>#VALUE!</v>
      </c>
      <c r="J141" s="137">
        <f>réglages!$B$3</f>
        <v>14280</v>
      </c>
      <c r="K141" s="137" t="str">
        <f>IF(PRODUCTION!AH140="","",+AVERAGE(PRODUCTION!$AH$5:'PRODUCTION'!AH140))</f>
        <v/>
      </c>
      <c r="L141" s="129" t="str">
        <f>IF(PRODUCTION!AH140="","",(+PRODUCTION!AH140-N141-R141-Q141-O141-P141-T141-S141))</f>
        <v/>
      </c>
      <c r="M141" s="138" t="str">
        <f>IF(PRODUCTION!AH140="","",+AVERAGE(PRODUCTION!$AO$5:'PRODUCTION'!AO140))</f>
        <v/>
      </c>
      <c r="N141" s="139" t="str">
        <f>IF(PRODUCTION!AH140="","",Feuil1!R145)</f>
        <v/>
      </c>
      <c r="O141" s="140" t="str">
        <f>IF(PRODUCTION!AH140="","",Feuil1!AV145)</f>
        <v/>
      </c>
      <c r="P141" s="140" t="str">
        <f>IF(PRODUCTION!AH140="","",Feuil1!AW145)</f>
        <v/>
      </c>
      <c r="Q141" s="140" t="str">
        <f>IF(PRODUCTION!AH140="","",Feuil1!AY145)</f>
        <v/>
      </c>
      <c r="R141" s="140" t="str">
        <f>IF(PRODUCTION!AH140="","",Feuil1!AX145)</f>
        <v/>
      </c>
      <c r="S141" s="140"/>
      <c r="T141" s="141"/>
      <c r="U141" s="108"/>
      <c r="V141" s="108"/>
      <c r="W141" s="108"/>
      <c r="X141" s="108"/>
      <c r="AC141" s="131" t="e">
        <f t="shared" si="3"/>
        <v>#VALUE!</v>
      </c>
    </row>
    <row r="142" spans="1:29" s="6" customFormat="1" ht="17.25" thickBot="1">
      <c r="A142" s="94">
        <f>IF(Feuil1!A146="","",Feuil1!A146)</f>
        <v>45063</v>
      </c>
      <c r="B142" s="125">
        <f>IF(A142="","",Feuil1!L146)</f>
        <v>0</v>
      </c>
      <c r="C142" s="135">
        <f>IF(A142="","",Feuil1!M146)</f>
        <v>0</v>
      </c>
      <c r="D142" s="135">
        <f>IF(C142="","",Feuil1!N146)</f>
        <v>0</v>
      </c>
      <c r="E142" s="135">
        <f>IF(D142="","",Feuil1!O146)</f>
        <v>0</v>
      </c>
      <c r="F142" s="135">
        <f>IF(E142="","",Feuil1!P146)</f>
        <v>0</v>
      </c>
      <c r="G142" s="136">
        <f>IF(F142="","",Feuil1!Q146)</f>
        <v>0</v>
      </c>
      <c r="H142" s="135">
        <f>IF(A142="","",PRODUCTION!AM141-PRODUCTION!AN141)</f>
        <v>0</v>
      </c>
      <c r="I142" s="137" t="e">
        <f>IF(A142="","",PRODUCTION!AG141-PRODUCTION!AO141)</f>
        <v>#VALUE!</v>
      </c>
      <c r="J142" s="137">
        <f>réglages!$B$3</f>
        <v>14280</v>
      </c>
      <c r="K142" s="137" t="str">
        <f>IF(PRODUCTION!AH141="","",+AVERAGE(PRODUCTION!$AH$5:'PRODUCTION'!AH141))</f>
        <v/>
      </c>
      <c r="L142" s="129" t="str">
        <f>IF(PRODUCTION!AH141="","",(+PRODUCTION!AH141-N142-R142-Q142-O142-P142-T142-S142))</f>
        <v/>
      </c>
      <c r="M142" s="138" t="str">
        <f>IF(PRODUCTION!AH141="","",+AVERAGE(PRODUCTION!$AO$5:'PRODUCTION'!AO141))</f>
        <v/>
      </c>
      <c r="N142" s="139" t="str">
        <f>IF(PRODUCTION!AH141="","",Feuil1!R146)</f>
        <v/>
      </c>
      <c r="O142" s="140" t="str">
        <f>IF(PRODUCTION!AH141="","",Feuil1!AV146)</f>
        <v/>
      </c>
      <c r="P142" s="140" t="str">
        <f>IF(PRODUCTION!AH141="","",Feuil1!AW146)</f>
        <v/>
      </c>
      <c r="Q142" s="140" t="str">
        <f>IF(PRODUCTION!AH141="","",Feuil1!AY146)</f>
        <v/>
      </c>
      <c r="R142" s="140" t="str">
        <f>IF(PRODUCTION!AH141="","",Feuil1!AX146)</f>
        <v/>
      </c>
      <c r="S142" s="140"/>
      <c r="T142" s="141"/>
      <c r="U142" s="108"/>
      <c r="V142" s="108"/>
      <c r="W142" s="108"/>
      <c r="X142" s="108"/>
      <c r="AC142" s="131" t="e">
        <f t="shared" si="3"/>
        <v>#VALUE!</v>
      </c>
    </row>
    <row r="143" spans="1:29" s="6" customFormat="1" ht="17.25" thickBot="1">
      <c r="A143" s="94">
        <f>IF(Feuil1!A147="","",Feuil1!A147)</f>
        <v>45064</v>
      </c>
      <c r="B143" s="125">
        <f>IF(A143="","",Feuil1!L147)</f>
        <v>0</v>
      </c>
      <c r="C143" s="135">
        <f>IF(A143="","",Feuil1!M147)</f>
        <v>0</v>
      </c>
      <c r="D143" s="135">
        <f>IF(C143="","",Feuil1!N147)</f>
        <v>0</v>
      </c>
      <c r="E143" s="135">
        <f>IF(D143="","",Feuil1!O147)</f>
        <v>0</v>
      </c>
      <c r="F143" s="135">
        <f>IF(E143="","",Feuil1!P147)</f>
        <v>0</v>
      </c>
      <c r="G143" s="136">
        <f>IF(F143="","",Feuil1!Q147)</f>
        <v>0</v>
      </c>
      <c r="H143" s="135">
        <f>IF(A143="","",PRODUCTION!AM142-PRODUCTION!AN142)</f>
        <v>0</v>
      </c>
      <c r="I143" s="137" t="e">
        <f>IF(A143="","",PRODUCTION!AG142-PRODUCTION!AO142)</f>
        <v>#VALUE!</v>
      </c>
      <c r="J143" s="137">
        <f>réglages!$B$3</f>
        <v>14280</v>
      </c>
      <c r="K143" s="137" t="str">
        <f>IF(PRODUCTION!AH142="","",+AVERAGE(PRODUCTION!$AH$5:'PRODUCTION'!AH142))</f>
        <v/>
      </c>
      <c r="L143" s="129" t="str">
        <f>IF(PRODUCTION!AH142="","",(+PRODUCTION!AH142-N143-R143-Q143-O143-P143-T143-S143))</f>
        <v/>
      </c>
      <c r="M143" s="138" t="str">
        <f>IF(PRODUCTION!AH142="","",+AVERAGE(PRODUCTION!$AO$5:'PRODUCTION'!AO142))</f>
        <v/>
      </c>
      <c r="N143" s="139" t="str">
        <f>IF(PRODUCTION!AH142="","",Feuil1!R147)</f>
        <v/>
      </c>
      <c r="O143" s="140" t="str">
        <f>IF(PRODUCTION!AH142="","",Feuil1!AV147)</f>
        <v/>
      </c>
      <c r="P143" s="140" t="str">
        <f>IF(PRODUCTION!AH142="","",Feuil1!AW147)</f>
        <v/>
      </c>
      <c r="Q143" s="140" t="str">
        <f>IF(PRODUCTION!AH142="","",Feuil1!AY147)</f>
        <v/>
      </c>
      <c r="R143" s="140" t="str">
        <f>IF(PRODUCTION!AH142="","",Feuil1!AX147)</f>
        <v/>
      </c>
      <c r="S143" s="140"/>
      <c r="T143" s="141"/>
      <c r="U143" s="108"/>
      <c r="V143" s="108"/>
      <c r="W143" s="108"/>
      <c r="X143" s="108"/>
      <c r="AC143" s="131" t="e">
        <f t="shared" si="3"/>
        <v>#VALUE!</v>
      </c>
    </row>
    <row r="144" spans="1:29" s="6" customFormat="1" ht="17.25" thickBot="1">
      <c r="A144" s="94">
        <f>IF(Feuil1!A148="","",Feuil1!A148)</f>
        <v>45065</v>
      </c>
      <c r="B144" s="125">
        <f>IF(A144="","",Feuil1!L148)</f>
        <v>0</v>
      </c>
      <c r="C144" s="135">
        <f>IF(A144="","",Feuil1!M148)</f>
        <v>0</v>
      </c>
      <c r="D144" s="135">
        <f>IF(C144="","",Feuil1!N148)</f>
        <v>0</v>
      </c>
      <c r="E144" s="135">
        <f>IF(D144="","",Feuil1!O148)</f>
        <v>0</v>
      </c>
      <c r="F144" s="135">
        <f>IF(E144="","",Feuil1!P148)</f>
        <v>0</v>
      </c>
      <c r="G144" s="136">
        <f>IF(F144="","",Feuil1!Q148)</f>
        <v>0</v>
      </c>
      <c r="H144" s="135">
        <f>IF(A144="","",PRODUCTION!AM143-PRODUCTION!AN143)</f>
        <v>0</v>
      </c>
      <c r="I144" s="137" t="e">
        <f>IF(A144="","",PRODUCTION!AG143-PRODUCTION!AO143)</f>
        <v>#VALUE!</v>
      </c>
      <c r="J144" s="137">
        <f>réglages!$B$3</f>
        <v>14280</v>
      </c>
      <c r="K144" s="137" t="str">
        <f>IF(PRODUCTION!AH143="","",+AVERAGE(PRODUCTION!$AH$5:'PRODUCTION'!AH143))</f>
        <v/>
      </c>
      <c r="L144" s="129" t="str">
        <f>IF(PRODUCTION!AH143="","",(+PRODUCTION!AH143-N144-R144-Q144-O144-P144-T144-S144))</f>
        <v/>
      </c>
      <c r="M144" s="138" t="str">
        <f>IF(PRODUCTION!AH143="","",+AVERAGE(PRODUCTION!$AO$5:'PRODUCTION'!AO143))</f>
        <v/>
      </c>
      <c r="N144" s="139" t="str">
        <f>IF(PRODUCTION!AH143="","",Feuil1!R148)</f>
        <v/>
      </c>
      <c r="O144" s="140" t="str">
        <f>IF(PRODUCTION!AH143="","",Feuil1!AV148)</f>
        <v/>
      </c>
      <c r="P144" s="140" t="str">
        <f>IF(PRODUCTION!AH143="","",Feuil1!AW148)</f>
        <v/>
      </c>
      <c r="Q144" s="140" t="str">
        <f>IF(PRODUCTION!AH143="","",Feuil1!AY148)</f>
        <v/>
      </c>
      <c r="R144" s="140" t="str">
        <f>IF(PRODUCTION!AH143="","",Feuil1!AX148)</f>
        <v/>
      </c>
      <c r="S144" s="140"/>
      <c r="T144" s="141"/>
      <c r="U144" s="108"/>
      <c r="V144" s="108"/>
      <c r="W144" s="108"/>
      <c r="X144" s="108"/>
      <c r="AC144" s="131" t="e">
        <f t="shared" si="3"/>
        <v>#VALUE!</v>
      </c>
    </row>
    <row r="145" spans="1:29" s="6" customFormat="1" ht="17.25" thickBot="1">
      <c r="A145" s="94">
        <f>IF(Feuil1!A149="","",Feuil1!A149)</f>
        <v>45066</v>
      </c>
      <c r="B145" s="125">
        <f>IF(A145="","",Feuil1!L149)</f>
        <v>0</v>
      </c>
      <c r="C145" s="135">
        <f>IF(A145="","",Feuil1!M149)</f>
        <v>0</v>
      </c>
      <c r="D145" s="135">
        <f>IF(C145="","",Feuil1!N149)</f>
        <v>0</v>
      </c>
      <c r="E145" s="135">
        <f>IF(D145="","",Feuil1!O149)</f>
        <v>0</v>
      </c>
      <c r="F145" s="135">
        <f>IF(E145="","",Feuil1!P149)</f>
        <v>0</v>
      </c>
      <c r="G145" s="136">
        <f>IF(F145="","",Feuil1!Q149)</f>
        <v>0</v>
      </c>
      <c r="H145" s="135">
        <f>IF(A145="","",PRODUCTION!AM144-PRODUCTION!AN144)</f>
        <v>0</v>
      </c>
      <c r="I145" s="137" t="e">
        <f>IF(A145="","",PRODUCTION!AG144-PRODUCTION!AO144)</f>
        <v>#VALUE!</v>
      </c>
      <c r="J145" s="137">
        <f>réglages!$B$3</f>
        <v>14280</v>
      </c>
      <c r="K145" s="137" t="str">
        <f>IF(PRODUCTION!AH144="","",+AVERAGE(PRODUCTION!$AH$5:'PRODUCTION'!AH144))</f>
        <v/>
      </c>
      <c r="L145" s="129" t="str">
        <f>IF(PRODUCTION!AH144="","",(+PRODUCTION!AH144-N145-R145-Q145-O145-P145-T145-S145))</f>
        <v/>
      </c>
      <c r="M145" s="138" t="str">
        <f>IF(PRODUCTION!AH144="","",+AVERAGE(PRODUCTION!$AO$5:'PRODUCTION'!AO144))</f>
        <v/>
      </c>
      <c r="N145" s="139" t="str">
        <f>IF(PRODUCTION!AH144="","",Feuil1!R149)</f>
        <v/>
      </c>
      <c r="O145" s="140" t="str">
        <f>IF(PRODUCTION!AH144="","",Feuil1!AV149)</f>
        <v/>
      </c>
      <c r="P145" s="140" t="str">
        <f>IF(PRODUCTION!AH144="","",Feuil1!AW149)</f>
        <v/>
      </c>
      <c r="Q145" s="140" t="str">
        <f>IF(PRODUCTION!AH144="","",Feuil1!AY149)</f>
        <v/>
      </c>
      <c r="R145" s="140" t="str">
        <f>IF(PRODUCTION!AH144="","",Feuil1!AX149)</f>
        <v/>
      </c>
      <c r="S145" s="140"/>
      <c r="T145" s="141"/>
      <c r="U145" s="108"/>
      <c r="V145" s="108"/>
      <c r="W145" s="108"/>
      <c r="X145" s="108"/>
      <c r="AC145" s="131" t="e">
        <f t="shared" si="3"/>
        <v>#VALUE!</v>
      </c>
    </row>
    <row r="146" spans="1:29" s="6" customFormat="1" ht="17.25" thickBot="1">
      <c r="A146" s="94">
        <f>IF(Feuil1!A150="","",Feuil1!A150)</f>
        <v>45067</v>
      </c>
      <c r="B146" s="125">
        <f>IF(A146="","",Feuil1!L150)</f>
        <v>0</v>
      </c>
      <c r="C146" s="135">
        <f>IF(A146="","",Feuil1!M150)</f>
        <v>0</v>
      </c>
      <c r="D146" s="135">
        <f>IF(C146="","",Feuil1!N150)</f>
        <v>0</v>
      </c>
      <c r="E146" s="135">
        <f>IF(D146="","",Feuil1!O150)</f>
        <v>0</v>
      </c>
      <c r="F146" s="135">
        <f>IF(E146="","",Feuil1!P150)</f>
        <v>0</v>
      </c>
      <c r="G146" s="136">
        <f>IF(F146="","",Feuil1!Q150)</f>
        <v>0</v>
      </c>
      <c r="H146" s="135">
        <f>IF(A146="","",PRODUCTION!AM145-PRODUCTION!AN145)</f>
        <v>0</v>
      </c>
      <c r="I146" s="137" t="e">
        <f>IF(A146="","",PRODUCTION!AG145-PRODUCTION!AO145)</f>
        <v>#VALUE!</v>
      </c>
      <c r="J146" s="137">
        <f>réglages!$B$3</f>
        <v>14280</v>
      </c>
      <c r="K146" s="137" t="str">
        <f>IF(PRODUCTION!AH145="","",+AVERAGE(PRODUCTION!$AH$5:'PRODUCTION'!AH145))</f>
        <v/>
      </c>
      <c r="L146" s="129" t="str">
        <f>IF(PRODUCTION!AH145="","",(+PRODUCTION!AH145-N146-R146-Q146-O146-P146-T146-S146))</f>
        <v/>
      </c>
      <c r="M146" s="138" t="str">
        <f>IF(PRODUCTION!AH145="","",+AVERAGE(PRODUCTION!$AO$5:'PRODUCTION'!AO145))</f>
        <v/>
      </c>
      <c r="N146" s="139" t="str">
        <f>IF(PRODUCTION!AH145="","",Feuil1!R150)</f>
        <v/>
      </c>
      <c r="O146" s="140" t="str">
        <f>IF(PRODUCTION!AH145="","",Feuil1!AV150)</f>
        <v/>
      </c>
      <c r="P146" s="140" t="str">
        <f>IF(PRODUCTION!AH145="","",Feuil1!AW150)</f>
        <v/>
      </c>
      <c r="Q146" s="140" t="str">
        <f>IF(PRODUCTION!AH145="","",Feuil1!AY150)</f>
        <v/>
      </c>
      <c r="R146" s="140" t="str">
        <f>IF(PRODUCTION!AH145="","",Feuil1!AX150)</f>
        <v/>
      </c>
      <c r="S146" s="140"/>
      <c r="T146" s="141"/>
      <c r="U146" s="108"/>
      <c r="V146" s="108"/>
      <c r="W146" s="108"/>
      <c r="X146" s="108"/>
      <c r="AC146" s="131" t="e">
        <f t="shared" si="3"/>
        <v>#VALUE!</v>
      </c>
    </row>
    <row r="147" spans="1:29" s="6" customFormat="1" ht="17.25" thickBot="1">
      <c r="A147" s="94">
        <f>IF(Feuil1!A151="","",Feuil1!A151)</f>
        <v>45068</v>
      </c>
      <c r="B147" s="125">
        <f>IF(A147="","",Feuil1!L151)</f>
        <v>0</v>
      </c>
      <c r="C147" s="135">
        <f>IF(A147="","",Feuil1!M151)</f>
        <v>0</v>
      </c>
      <c r="D147" s="135">
        <f>IF(C147="","",Feuil1!N151)</f>
        <v>0</v>
      </c>
      <c r="E147" s="135">
        <f>IF(D147="","",Feuil1!O151)</f>
        <v>0</v>
      </c>
      <c r="F147" s="135">
        <f>IF(E147="","",Feuil1!P151)</f>
        <v>0</v>
      </c>
      <c r="G147" s="136">
        <f>IF(F147="","",Feuil1!Q151)</f>
        <v>0</v>
      </c>
      <c r="H147" s="135">
        <f>IF(A147="","",PRODUCTION!AM146-PRODUCTION!AN146)</f>
        <v>0</v>
      </c>
      <c r="I147" s="137" t="e">
        <f>IF(A147="","",PRODUCTION!AG146-PRODUCTION!AO146)</f>
        <v>#VALUE!</v>
      </c>
      <c r="J147" s="137">
        <f>réglages!$B$3</f>
        <v>14280</v>
      </c>
      <c r="K147" s="137" t="str">
        <f>IF(PRODUCTION!AH146="","",+AVERAGE(PRODUCTION!$AH$5:'PRODUCTION'!AH146))</f>
        <v/>
      </c>
      <c r="L147" s="129" t="str">
        <f>IF(PRODUCTION!AH146="","",(+PRODUCTION!AH146-N147-R147-Q147-O147-P147-T147-S147))</f>
        <v/>
      </c>
      <c r="M147" s="138" t="str">
        <f>IF(PRODUCTION!AH146="","",+AVERAGE(PRODUCTION!$AO$5:'PRODUCTION'!AO146))</f>
        <v/>
      </c>
      <c r="N147" s="139" t="str">
        <f>IF(PRODUCTION!AH146="","",Feuil1!R151)</f>
        <v/>
      </c>
      <c r="O147" s="140" t="str">
        <f>IF(PRODUCTION!AH146="","",Feuil1!AV151)</f>
        <v/>
      </c>
      <c r="P147" s="140" t="str">
        <f>IF(PRODUCTION!AH146="","",Feuil1!AW151)</f>
        <v/>
      </c>
      <c r="Q147" s="140" t="str">
        <f>IF(PRODUCTION!AH146="","",Feuil1!AY151)</f>
        <v/>
      </c>
      <c r="R147" s="140" t="str">
        <f>IF(PRODUCTION!AH146="","",Feuil1!AX151)</f>
        <v/>
      </c>
      <c r="S147" s="140"/>
      <c r="T147" s="141"/>
      <c r="U147" s="108"/>
      <c r="V147" s="108"/>
      <c r="W147" s="108"/>
      <c r="X147" s="108"/>
      <c r="AC147" s="131" t="e">
        <f t="shared" si="3"/>
        <v>#VALUE!</v>
      </c>
    </row>
    <row r="148" spans="1:29" s="6" customFormat="1" ht="17.25" thickBot="1">
      <c r="A148" s="94">
        <f>IF(Feuil1!A152="","",Feuil1!A152)</f>
        <v>45069</v>
      </c>
      <c r="B148" s="125">
        <f>IF(A148="","",Feuil1!L152)</f>
        <v>0</v>
      </c>
      <c r="C148" s="135">
        <f>IF(A148="","",Feuil1!M152)</f>
        <v>0</v>
      </c>
      <c r="D148" s="135">
        <f>IF(C148="","",Feuil1!N152)</f>
        <v>0</v>
      </c>
      <c r="E148" s="135">
        <f>IF(D148="","",Feuil1!O152)</f>
        <v>0</v>
      </c>
      <c r="F148" s="135">
        <f>IF(E148="","",Feuil1!P152)</f>
        <v>0</v>
      </c>
      <c r="G148" s="136">
        <f>IF(F148="","",Feuil1!Q152)</f>
        <v>0</v>
      </c>
      <c r="H148" s="135">
        <f>IF(A148="","",PRODUCTION!AM147-PRODUCTION!AN147)</f>
        <v>0</v>
      </c>
      <c r="I148" s="137" t="e">
        <f>IF(A148="","",PRODUCTION!AG147-PRODUCTION!AO147)</f>
        <v>#VALUE!</v>
      </c>
      <c r="J148" s="137">
        <f>réglages!$B$3</f>
        <v>14280</v>
      </c>
      <c r="K148" s="137" t="str">
        <f>IF(PRODUCTION!AH147="","",+AVERAGE(PRODUCTION!$AH$5:'PRODUCTION'!AH147))</f>
        <v/>
      </c>
      <c r="L148" s="129" t="str">
        <f>IF(PRODUCTION!AH147="","",(+PRODUCTION!AH147-N148-R148-Q148-O148-P148-T148-S148))</f>
        <v/>
      </c>
      <c r="M148" s="138" t="str">
        <f>IF(PRODUCTION!AH147="","",+AVERAGE(PRODUCTION!$AO$5:'PRODUCTION'!AO147))</f>
        <v/>
      </c>
      <c r="N148" s="139" t="str">
        <f>IF(PRODUCTION!AH147="","",Feuil1!R152)</f>
        <v/>
      </c>
      <c r="O148" s="140" t="str">
        <f>IF(PRODUCTION!AH147="","",Feuil1!AV152)</f>
        <v/>
      </c>
      <c r="P148" s="140" t="str">
        <f>IF(PRODUCTION!AH147="","",Feuil1!AW152)</f>
        <v/>
      </c>
      <c r="Q148" s="140" t="str">
        <f>IF(PRODUCTION!AH147="","",Feuil1!AY152)</f>
        <v/>
      </c>
      <c r="R148" s="140" t="str">
        <f>IF(PRODUCTION!AH147="","",Feuil1!AX152)</f>
        <v/>
      </c>
      <c r="S148" s="140"/>
      <c r="T148" s="141"/>
      <c r="U148" s="108"/>
      <c r="V148" s="108"/>
      <c r="W148" s="108"/>
      <c r="X148" s="108"/>
      <c r="AC148" s="131" t="e">
        <f t="shared" si="3"/>
        <v>#VALUE!</v>
      </c>
    </row>
    <row r="149" spans="1:29" s="6" customFormat="1" ht="17.25" thickBot="1">
      <c r="A149" s="94">
        <f>IF(Feuil1!A153="","",Feuil1!A153)</f>
        <v>45070</v>
      </c>
      <c r="B149" s="125">
        <f>IF(A149="","",Feuil1!L153)</f>
        <v>0</v>
      </c>
      <c r="C149" s="135">
        <f>IF(A149="","",Feuil1!M153)</f>
        <v>0</v>
      </c>
      <c r="D149" s="135">
        <f>IF(C149="","",Feuil1!N153)</f>
        <v>0</v>
      </c>
      <c r="E149" s="135">
        <f>IF(D149="","",Feuil1!O153)</f>
        <v>0</v>
      </c>
      <c r="F149" s="135">
        <f>IF(E149="","",Feuil1!P153)</f>
        <v>0</v>
      </c>
      <c r="G149" s="136">
        <f>IF(F149="","",Feuil1!Q153)</f>
        <v>0</v>
      </c>
      <c r="H149" s="135">
        <f>IF(A149="","",PRODUCTION!AM148-PRODUCTION!AN148)</f>
        <v>0</v>
      </c>
      <c r="I149" s="137" t="e">
        <f>IF(A149="","",PRODUCTION!AG148-PRODUCTION!AO148)</f>
        <v>#VALUE!</v>
      </c>
      <c r="J149" s="137">
        <f>réglages!$B$3</f>
        <v>14280</v>
      </c>
      <c r="K149" s="137" t="str">
        <f>IF(PRODUCTION!AH148="","",+AVERAGE(PRODUCTION!$AH$5:'PRODUCTION'!AH148))</f>
        <v/>
      </c>
      <c r="L149" s="129" t="str">
        <f>IF(PRODUCTION!AH148="","",(+PRODUCTION!AH148-N149-R149-Q149-O149-P149-T149-S149))</f>
        <v/>
      </c>
      <c r="M149" s="138" t="str">
        <f>IF(PRODUCTION!AH148="","",+AVERAGE(PRODUCTION!$AO$5:'PRODUCTION'!AO148))</f>
        <v/>
      </c>
      <c r="N149" s="139" t="str">
        <f>IF(PRODUCTION!AH148="","",Feuil1!R153)</f>
        <v/>
      </c>
      <c r="O149" s="140" t="str">
        <f>IF(PRODUCTION!AH148="","",Feuil1!AV153)</f>
        <v/>
      </c>
      <c r="P149" s="140" t="str">
        <f>IF(PRODUCTION!AH148="","",Feuil1!AW153)</f>
        <v/>
      </c>
      <c r="Q149" s="140" t="str">
        <f>IF(PRODUCTION!AH148="","",Feuil1!AY153)</f>
        <v/>
      </c>
      <c r="R149" s="140" t="str">
        <f>IF(PRODUCTION!AH148="","",Feuil1!AX153)</f>
        <v/>
      </c>
      <c r="S149" s="140"/>
      <c r="T149" s="141"/>
      <c r="U149" s="108"/>
      <c r="V149" s="108"/>
      <c r="W149" s="108"/>
      <c r="X149" s="108"/>
      <c r="AC149" s="131" t="e">
        <f t="shared" si="3"/>
        <v>#VALUE!</v>
      </c>
    </row>
    <row r="150" spans="1:29" s="6" customFormat="1" ht="17.25" thickBot="1">
      <c r="A150" s="94">
        <f>IF(Feuil1!A154="","",Feuil1!A154)</f>
        <v>45071</v>
      </c>
      <c r="B150" s="125">
        <f>IF(A150="","",Feuil1!L154)</f>
        <v>0</v>
      </c>
      <c r="C150" s="135">
        <f>IF(A150="","",Feuil1!M154)</f>
        <v>0</v>
      </c>
      <c r="D150" s="135">
        <f>IF(C150="","",Feuil1!N154)</f>
        <v>0</v>
      </c>
      <c r="E150" s="135">
        <f>IF(D150="","",Feuil1!O154)</f>
        <v>0</v>
      </c>
      <c r="F150" s="135">
        <f>IF(E150="","",Feuil1!P154)</f>
        <v>0</v>
      </c>
      <c r="G150" s="136">
        <f>IF(F150="","",Feuil1!Q154)</f>
        <v>0</v>
      </c>
      <c r="H150" s="135">
        <f>IF(A150="","",PRODUCTION!AM149-PRODUCTION!AN149)</f>
        <v>0</v>
      </c>
      <c r="I150" s="137" t="e">
        <f>IF(A150="","",PRODUCTION!AG149-PRODUCTION!AO149)</f>
        <v>#VALUE!</v>
      </c>
      <c r="J150" s="137">
        <f>réglages!$B$3</f>
        <v>14280</v>
      </c>
      <c r="K150" s="137" t="str">
        <f>IF(PRODUCTION!AH149="","",+AVERAGE(PRODUCTION!$AH$5:'PRODUCTION'!AH149))</f>
        <v/>
      </c>
      <c r="L150" s="129" t="str">
        <f>IF(PRODUCTION!AH149="","",(+PRODUCTION!AH149-N150-R150-Q150-O150-P150-T150-S150))</f>
        <v/>
      </c>
      <c r="M150" s="138" t="str">
        <f>IF(PRODUCTION!AH149="","",+AVERAGE(PRODUCTION!$AO$5:'PRODUCTION'!AO149))</f>
        <v/>
      </c>
      <c r="N150" s="139" t="str">
        <f>IF(PRODUCTION!AH149="","",Feuil1!R154)</f>
        <v/>
      </c>
      <c r="O150" s="140" t="str">
        <f>IF(PRODUCTION!AH149="","",Feuil1!AV154)</f>
        <v/>
      </c>
      <c r="P150" s="140" t="str">
        <f>IF(PRODUCTION!AH149="","",Feuil1!AW154)</f>
        <v/>
      </c>
      <c r="Q150" s="140" t="str">
        <f>IF(PRODUCTION!AH149="","",Feuil1!AY154)</f>
        <v/>
      </c>
      <c r="R150" s="140" t="str">
        <f>IF(PRODUCTION!AH149="","",Feuil1!AX154)</f>
        <v/>
      </c>
      <c r="S150" s="140"/>
      <c r="T150" s="141"/>
      <c r="U150" s="108"/>
      <c r="V150" s="108"/>
      <c r="W150" s="108"/>
      <c r="X150" s="108"/>
      <c r="AC150" s="131" t="e">
        <f t="shared" si="3"/>
        <v>#VALUE!</v>
      </c>
    </row>
    <row r="151" spans="1:29" s="6" customFormat="1" ht="17.25" thickBot="1">
      <c r="A151" s="94">
        <f>IF(Feuil1!A155="","",Feuil1!A155)</f>
        <v>45072</v>
      </c>
      <c r="B151" s="125">
        <f>IF(A151="","",Feuil1!L155)</f>
        <v>0</v>
      </c>
      <c r="C151" s="135">
        <f>IF(A151="","",Feuil1!M155)</f>
        <v>0</v>
      </c>
      <c r="D151" s="135">
        <f>IF(C151="","",Feuil1!N155)</f>
        <v>0</v>
      </c>
      <c r="E151" s="135">
        <f>IF(D151="","",Feuil1!O155)</f>
        <v>0</v>
      </c>
      <c r="F151" s="135">
        <f>IF(E151="","",Feuil1!P155)</f>
        <v>0</v>
      </c>
      <c r="G151" s="136">
        <f>IF(F151="","",Feuil1!Q155)</f>
        <v>0</v>
      </c>
      <c r="H151" s="135">
        <f>IF(A151="","",PRODUCTION!AM150-PRODUCTION!AN150)</f>
        <v>0</v>
      </c>
      <c r="I151" s="137" t="e">
        <f>IF(A151="","",PRODUCTION!AG150-PRODUCTION!AO150)</f>
        <v>#VALUE!</v>
      </c>
      <c r="J151" s="137">
        <f>réglages!$B$3</f>
        <v>14280</v>
      </c>
      <c r="K151" s="137" t="str">
        <f>IF(PRODUCTION!AH150="","",+AVERAGE(PRODUCTION!$AH$5:'PRODUCTION'!AH150))</f>
        <v/>
      </c>
      <c r="L151" s="129" t="str">
        <f>IF(PRODUCTION!AH150="","",(+PRODUCTION!AH150-N151-R151-Q151-O151-P151-T151-S151))</f>
        <v/>
      </c>
      <c r="M151" s="138" t="str">
        <f>IF(PRODUCTION!AH150="","",+AVERAGE(PRODUCTION!$AO$5:'PRODUCTION'!AO150))</f>
        <v/>
      </c>
      <c r="N151" s="139" t="str">
        <f>IF(PRODUCTION!AH150="","",Feuil1!R155)</f>
        <v/>
      </c>
      <c r="O151" s="140" t="str">
        <f>IF(PRODUCTION!AH150="","",Feuil1!AV155)</f>
        <v/>
      </c>
      <c r="P151" s="140" t="str">
        <f>IF(PRODUCTION!AH150="","",Feuil1!AW155)</f>
        <v/>
      </c>
      <c r="Q151" s="140" t="str">
        <f>IF(PRODUCTION!AH150="","",Feuil1!AY155)</f>
        <v/>
      </c>
      <c r="R151" s="140" t="str">
        <f>IF(PRODUCTION!AH150="","",Feuil1!AX155)</f>
        <v/>
      </c>
      <c r="S151" s="140"/>
      <c r="T151" s="141"/>
      <c r="U151" s="108"/>
      <c r="V151" s="108"/>
      <c r="W151" s="108"/>
      <c r="X151" s="108"/>
      <c r="AC151" s="131" t="e">
        <f t="shared" si="3"/>
        <v>#VALUE!</v>
      </c>
    </row>
    <row r="152" spans="1:29" s="6" customFormat="1" ht="17.25" thickBot="1">
      <c r="A152" s="94">
        <f>IF(Feuil1!A156="","",Feuil1!A156)</f>
        <v>45073</v>
      </c>
      <c r="B152" s="125">
        <f>IF(A152="","",Feuil1!L156)</f>
        <v>0</v>
      </c>
      <c r="C152" s="135">
        <f>IF(A152="","",Feuil1!M156)</f>
        <v>0</v>
      </c>
      <c r="D152" s="135">
        <f>IF(C152="","",Feuil1!N156)</f>
        <v>0</v>
      </c>
      <c r="E152" s="135">
        <f>IF(D152="","",Feuil1!O156)</f>
        <v>0</v>
      </c>
      <c r="F152" s="135">
        <f>IF(E152="","",Feuil1!P156)</f>
        <v>0</v>
      </c>
      <c r="G152" s="136">
        <f>IF(F152="","",Feuil1!Q156)</f>
        <v>0</v>
      </c>
      <c r="H152" s="135">
        <f>IF(A152="","",PRODUCTION!AM151-PRODUCTION!AN151)</f>
        <v>0</v>
      </c>
      <c r="I152" s="137" t="e">
        <f>IF(A152="","",PRODUCTION!AG151-PRODUCTION!AO151)</f>
        <v>#VALUE!</v>
      </c>
      <c r="J152" s="137">
        <f>réglages!$B$3</f>
        <v>14280</v>
      </c>
      <c r="K152" s="137" t="str">
        <f>IF(PRODUCTION!AH151="","",+AVERAGE(PRODUCTION!$AH$5:'PRODUCTION'!AH151))</f>
        <v/>
      </c>
      <c r="L152" s="129" t="str">
        <f>IF(PRODUCTION!AH151="","",(+PRODUCTION!AH151-N152-R152-Q152-O152-P152-T152-S152))</f>
        <v/>
      </c>
      <c r="M152" s="138" t="str">
        <f>IF(PRODUCTION!AH151="","",+AVERAGE(PRODUCTION!$AO$5:'PRODUCTION'!AO151))</f>
        <v/>
      </c>
      <c r="N152" s="139" t="str">
        <f>IF(PRODUCTION!AH151="","",Feuil1!R156)</f>
        <v/>
      </c>
      <c r="O152" s="140" t="str">
        <f>IF(PRODUCTION!AH151="","",Feuil1!AV156)</f>
        <v/>
      </c>
      <c r="P152" s="140" t="str">
        <f>IF(PRODUCTION!AH151="","",Feuil1!AW156)</f>
        <v/>
      </c>
      <c r="Q152" s="140" t="str">
        <f>IF(PRODUCTION!AH151="","",Feuil1!AY156)</f>
        <v/>
      </c>
      <c r="R152" s="140" t="str">
        <f>IF(PRODUCTION!AH151="","",Feuil1!AX156)</f>
        <v/>
      </c>
      <c r="S152" s="140"/>
      <c r="T152" s="141"/>
      <c r="U152" s="108"/>
      <c r="V152" s="108"/>
      <c r="W152" s="108"/>
      <c r="X152" s="108"/>
      <c r="AC152" s="131" t="e">
        <f t="shared" si="3"/>
        <v>#VALUE!</v>
      </c>
    </row>
    <row r="153" spans="1:29" s="6" customFormat="1" ht="17.25" thickBot="1">
      <c r="A153" s="94">
        <f>IF(Feuil1!A157="","",Feuil1!A157)</f>
        <v>45074</v>
      </c>
      <c r="B153" s="125">
        <f>IF(A153="","",Feuil1!L157)</f>
        <v>0</v>
      </c>
      <c r="C153" s="135">
        <f>IF(A153="","",Feuil1!M157)</f>
        <v>0</v>
      </c>
      <c r="D153" s="135">
        <f>IF(C153="","",Feuil1!N157)</f>
        <v>0</v>
      </c>
      <c r="E153" s="135">
        <f>IF(D153="","",Feuil1!O157)</f>
        <v>0</v>
      </c>
      <c r="F153" s="135">
        <f>IF(E153="","",Feuil1!P157)</f>
        <v>0</v>
      </c>
      <c r="G153" s="136">
        <f>IF(F153="","",Feuil1!Q157)</f>
        <v>0</v>
      </c>
      <c r="H153" s="135">
        <f>IF(A153="","",PRODUCTION!AM152-PRODUCTION!AN152)</f>
        <v>0</v>
      </c>
      <c r="I153" s="137" t="e">
        <f>IF(A153="","",PRODUCTION!AG152-PRODUCTION!AO152)</f>
        <v>#VALUE!</v>
      </c>
      <c r="J153" s="137">
        <f>réglages!$B$3</f>
        <v>14280</v>
      </c>
      <c r="K153" s="137" t="str">
        <f>IF(PRODUCTION!AH152="","",+AVERAGE(PRODUCTION!$AH$5:'PRODUCTION'!AH152))</f>
        <v/>
      </c>
      <c r="L153" s="129" t="str">
        <f>IF(PRODUCTION!AH152="","",(+PRODUCTION!AH152-N153-R153-Q153-O153-P153-T153-S153))</f>
        <v/>
      </c>
      <c r="M153" s="138" t="str">
        <f>IF(PRODUCTION!AH152="","",+AVERAGE(PRODUCTION!$AO$5:'PRODUCTION'!AO152))</f>
        <v/>
      </c>
      <c r="N153" s="139" t="str">
        <f>IF(PRODUCTION!AH152="","",Feuil1!R157)</f>
        <v/>
      </c>
      <c r="O153" s="140" t="str">
        <f>IF(PRODUCTION!AH152="","",Feuil1!AV157)</f>
        <v/>
      </c>
      <c r="P153" s="140" t="str">
        <f>IF(PRODUCTION!AH152="","",Feuil1!AW157)</f>
        <v/>
      </c>
      <c r="Q153" s="140" t="str">
        <f>IF(PRODUCTION!AH152="","",Feuil1!AY157)</f>
        <v/>
      </c>
      <c r="R153" s="140" t="str">
        <f>IF(PRODUCTION!AH152="","",Feuil1!AX157)</f>
        <v/>
      </c>
      <c r="S153" s="140"/>
      <c r="T153" s="141"/>
      <c r="U153" s="108"/>
      <c r="V153" s="108"/>
      <c r="W153" s="108"/>
      <c r="X153" s="108"/>
      <c r="AC153" s="131" t="e">
        <f t="shared" si="3"/>
        <v>#VALUE!</v>
      </c>
    </row>
    <row r="154" spans="1:29" s="6" customFormat="1" ht="17.25" thickBot="1">
      <c r="A154" s="94">
        <f>IF(Feuil1!A158="","",Feuil1!A158)</f>
        <v>45075</v>
      </c>
      <c r="B154" s="125">
        <f>IF(A154="","",Feuil1!L158)</f>
        <v>0</v>
      </c>
      <c r="C154" s="135">
        <f>IF(A154="","",Feuil1!M158)</f>
        <v>0</v>
      </c>
      <c r="D154" s="135">
        <f>IF(C154="","",Feuil1!N158)</f>
        <v>0</v>
      </c>
      <c r="E154" s="135">
        <f>IF(D154="","",Feuil1!O158)</f>
        <v>0</v>
      </c>
      <c r="F154" s="135">
        <f>IF(E154="","",Feuil1!P158)</f>
        <v>0</v>
      </c>
      <c r="G154" s="136">
        <f>IF(F154="","",Feuil1!Q158)</f>
        <v>0</v>
      </c>
      <c r="H154" s="135">
        <f>IF(A154="","",PRODUCTION!AM153-PRODUCTION!AN153)</f>
        <v>0</v>
      </c>
      <c r="I154" s="137" t="e">
        <f>IF(A154="","",PRODUCTION!AG153-PRODUCTION!AO153)</f>
        <v>#VALUE!</v>
      </c>
      <c r="J154" s="137">
        <f>réglages!$B$3</f>
        <v>14280</v>
      </c>
      <c r="K154" s="137" t="str">
        <f>IF(PRODUCTION!AH153="","",+AVERAGE(PRODUCTION!$AH$5:'PRODUCTION'!AH153))</f>
        <v/>
      </c>
      <c r="L154" s="129" t="str">
        <f>IF(PRODUCTION!AH153="","",(+PRODUCTION!AH153-N154-R154-Q154-O154-P154-T154-S154))</f>
        <v/>
      </c>
      <c r="M154" s="138" t="str">
        <f>IF(PRODUCTION!AH153="","",+AVERAGE(PRODUCTION!$AO$5:'PRODUCTION'!AO153))</f>
        <v/>
      </c>
      <c r="N154" s="139" t="str">
        <f>IF(PRODUCTION!AH153="","",Feuil1!R158)</f>
        <v/>
      </c>
      <c r="O154" s="140" t="str">
        <f>IF(PRODUCTION!AH153="","",Feuil1!AV158)</f>
        <v/>
      </c>
      <c r="P154" s="140" t="str">
        <f>IF(PRODUCTION!AH153="","",Feuil1!AW158)</f>
        <v/>
      </c>
      <c r="Q154" s="140" t="str">
        <f>IF(PRODUCTION!AH153="","",Feuil1!AY158)</f>
        <v/>
      </c>
      <c r="R154" s="140" t="str">
        <f>IF(PRODUCTION!AH153="","",Feuil1!AX158)</f>
        <v/>
      </c>
      <c r="S154" s="140"/>
      <c r="T154" s="141"/>
      <c r="U154" s="108"/>
      <c r="V154" s="108"/>
      <c r="W154" s="108"/>
      <c r="X154" s="108"/>
      <c r="AC154" s="131" t="e">
        <f t="shared" si="3"/>
        <v>#VALUE!</v>
      </c>
    </row>
    <row r="155" spans="1:29" s="6" customFormat="1" ht="17.25" thickBot="1">
      <c r="A155" s="94">
        <f>IF(Feuil1!A159="","",Feuil1!A159)</f>
        <v>45076</v>
      </c>
      <c r="B155" s="125">
        <f>IF(A155="","",Feuil1!L159)</f>
        <v>0</v>
      </c>
      <c r="C155" s="135">
        <f>IF(A155="","",Feuil1!M159)</f>
        <v>0</v>
      </c>
      <c r="D155" s="135">
        <f>IF(C155="","",Feuil1!N159)</f>
        <v>0</v>
      </c>
      <c r="E155" s="135">
        <f>IF(D155="","",Feuil1!O159)</f>
        <v>0</v>
      </c>
      <c r="F155" s="135">
        <f>IF(E155="","",Feuil1!P159)</f>
        <v>0</v>
      </c>
      <c r="G155" s="136">
        <f>IF(F155="","",Feuil1!Q159)</f>
        <v>0</v>
      </c>
      <c r="H155" s="135">
        <f>IF(A155="","",PRODUCTION!AM154-PRODUCTION!AN154)</f>
        <v>0</v>
      </c>
      <c r="I155" s="137" t="e">
        <f>IF(A155="","",PRODUCTION!AG154-PRODUCTION!AO154)</f>
        <v>#VALUE!</v>
      </c>
      <c r="J155" s="137">
        <f>réglages!$B$3</f>
        <v>14280</v>
      </c>
      <c r="K155" s="137" t="str">
        <f>IF(PRODUCTION!AH154="","",+AVERAGE(PRODUCTION!$AH$5:'PRODUCTION'!AH154))</f>
        <v/>
      </c>
      <c r="L155" s="129" t="str">
        <f>IF(PRODUCTION!AH154="","",(+PRODUCTION!AH154-N155-R155-Q155-O155-P155-T155-S155))</f>
        <v/>
      </c>
      <c r="M155" s="138" t="str">
        <f>IF(PRODUCTION!AH154="","",+AVERAGE(PRODUCTION!$AO$5:'PRODUCTION'!AO154))</f>
        <v/>
      </c>
      <c r="N155" s="139" t="str">
        <f>IF(PRODUCTION!AH154="","",Feuil1!R159)</f>
        <v/>
      </c>
      <c r="O155" s="140" t="str">
        <f>IF(PRODUCTION!AH154="","",Feuil1!AV159)</f>
        <v/>
      </c>
      <c r="P155" s="140" t="str">
        <f>IF(PRODUCTION!AH154="","",Feuil1!AW159)</f>
        <v/>
      </c>
      <c r="Q155" s="140" t="str">
        <f>IF(PRODUCTION!AH154="","",Feuil1!AY159)</f>
        <v/>
      </c>
      <c r="R155" s="140" t="str">
        <f>IF(PRODUCTION!AH154="","",Feuil1!AX159)</f>
        <v/>
      </c>
      <c r="S155" s="140"/>
      <c r="T155" s="141"/>
      <c r="U155" s="108"/>
      <c r="V155" s="108"/>
      <c r="W155" s="108"/>
      <c r="X155" s="108"/>
      <c r="AC155" s="131" t="e">
        <f t="shared" si="3"/>
        <v>#VALUE!</v>
      </c>
    </row>
    <row r="156" spans="1:29" s="6" customFormat="1" ht="17.25" thickBot="1">
      <c r="A156" s="94">
        <f>IF(Feuil1!A160="","",Feuil1!A160)</f>
        <v>45077</v>
      </c>
      <c r="B156" s="125">
        <f>IF(A156="","",Feuil1!L160)</f>
        <v>0</v>
      </c>
      <c r="C156" s="135">
        <f>IF(A156="","",Feuil1!M160)</f>
        <v>0</v>
      </c>
      <c r="D156" s="135">
        <f>IF(C156="","",Feuil1!N160)</f>
        <v>0</v>
      </c>
      <c r="E156" s="135">
        <f>IF(D156="","",Feuil1!O160)</f>
        <v>0</v>
      </c>
      <c r="F156" s="135">
        <f>IF(E156="","",Feuil1!P160)</f>
        <v>0</v>
      </c>
      <c r="G156" s="136">
        <f>IF(F156="","",Feuil1!Q160)</f>
        <v>0</v>
      </c>
      <c r="H156" s="135">
        <f>IF(A156="","",PRODUCTION!AM155-PRODUCTION!AN155)</f>
        <v>0</v>
      </c>
      <c r="I156" s="137" t="e">
        <f>IF(A156="","",PRODUCTION!AG155-PRODUCTION!AO155)</f>
        <v>#VALUE!</v>
      </c>
      <c r="J156" s="137">
        <f>réglages!$B$3</f>
        <v>14280</v>
      </c>
      <c r="K156" s="137" t="str">
        <f>IF(PRODUCTION!AH155="","",+AVERAGE(PRODUCTION!$AH$5:'PRODUCTION'!AH155))</f>
        <v/>
      </c>
      <c r="L156" s="129" t="str">
        <f>IF(PRODUCTION!AH155="","",(+PRODUCTION!AH155-N156-R156-Q156-O156-P156-T156-S156))</f>
        <v/>
      </c>
      <c r="M156" s="138" t="str">
        <f>IF(PRODUCTION!AH155="","",+AVERAGE(PRODUCTION!$AO$5:'PRODUCTION'!AO155))</f>
        <v/>
      </c>
      <c r="N156" s="139" t="str">
        <f>IF(PRODUCTION!AH155="","",Feuil1!R160)</f>
        <v/>
      </c>
      <c r="O156" s="140" t="str">
        <f>IF(PRODUCTION!AH155="","",Feuil1!AV160)</f>
        <v/>
      </c>
      <c r="P156" s="140" t="str">
        <f>IF(PRODUCTION!AH155="","",Feuil1!AW160)</f>
        <v/>
      </c>
      <c r="Q156" s="140" t="str">
        <f>IF(PRODUCTION!AH155="","",Feuil1!AY160)</f>
        <v/>
      </c>
      <c r="R156" s="140" t="str">
        <f>IF(PRODUCTION!AH155="","",Feuil1!AX160)</f>
        <v/>
      </c>
      <c r="S156" s="140"/>
      <c r="T156" s="141"/>
      <c r="U156" s="108"/>
      <c r="V156" s="108"/>
      <c r="W156" s="108"/>
      <c r="X156" s="108"/>
      <c r="AC156" s="131" t="e">
        <f t="shared" si="3"/>
        <v>#VALUE!</v>
      </c>
    </row>
    <row r="157" spans="1:29" s="6" customFormat="1" ht="17.25" thickBot="1">
      <c r="A157" s="94">
        <f>IF(Feuil1!A161="","",Feuil1!A161)</f>
        <v>45078</v>
      </c>
      <c r="B157" s="125">
        <f>IF(A157="","",Feuil1!L161)</f>
        <v>0</v>
      </c>
      <c r="C157" s="135">
        <f>IF(A157="","",Feuil1!M161)</f>
        <v>0</v>
      </c>
      <c r="D157" s="135">
        <f>IF(C157="","",Feuil1!N161)</f>
        <v>0</v>
      </c>
      <c r="E157" s="135">
        <f>IF(D157="","",Feuil1!O161)</f>
        <v>0</v>
      </c>
      <c r="F157" s="135">
        <f>IF(E157="","",Feuil1!P161)</f>
        <v>0</v>
      </c>
      <c r="G157" s="136">
        <f>IF(F157="","",Feuil1!Q161)</f>
        <v>0</v>
      </c>
      <c r="H157" s="135">
        <f>IF(A157="","",PRODUCTION!AM156-PRODUCTION!AN156)</f>
        <v>0</v>
      </c>
      <c r="I157" s="137" t="e">
        <f>IF(A157="","",PRODUCTION!AG156-PRODUCTION!AO156)</f>
        <v>#VALUE!</v>
      </c>
      <c r="J157" s="137">
        <f>réglages!$B$3</f>
        <v>14280</v>
      </c>
      <c r="K157" s="137" t="str">
        <f>IF(PRODUCTION!AH156="","",+AVERAGE(PRODUCTION!$AH$5:'PRODUCTION'!AH156))</f>
        <v/>
      </c>
      <c r="L157" s="129" t="str">
        <f>IF(PRODUCTION!AH156="","",(+PRODUCTION!AH156-N157-R157-Q157-O157-P157-T157-S157))</f>
        <v/>
      </c>
      <c r="M157" s="138" t="str">
        <f>IF(PRODUCTION!AH156="","",+AVERAGE(PRODUCTION!$AO$5:'PRODUCTION'!AO156))</f>
        <v/>
      </c>
      <c r="N157" s="139" t="str">
        <f>IF(PRODUCTION!AH156="","",Feuil1!R161)</f>
        <v/>
      </c>
      <c r="O157" s="140" t="str">
        <f>IF(PRODUCTION!AH156="","",Feuil1!AV161)</f>
        <v/>
      </c>
      <c r="P157" s="140" t="str">
        <f>IF(PRODUCTION!AH156="","",Feuil1!AW161)</f>
        <v/>
      </c>
      <c r="Q157" s="140" t="str">
        <f>IF(PRODUCTION!AH156="","",Feuil1!AY161)</f>
        <v/>
      </c>
      <c r="R157" s="140" t="str">
        <f>IF(PRODUCTION!AH156="","",Feuil1!AX161)</f>
        <v/>
      </c>
      <c r="S157" s="140"/>
      <c r="T157" s="141"/>
      <c r="U157" s="108"/>
      <c r="V157" s="108"/>
      <c r="W157" s="108"/>
      <c r="X157" s="108"/>
      <c r="AC157" s="131" t="e">
        <f t="shared" si="3"/>
        <v>#VALUE!</v>
      </c>
    </row>
    <row r="158" spans="1:29" s="6" customFormat="1" ht="17.25" thickBot="1">
      <c r="A158" s="94">
        <f>IF(Feuil1!A162="","",Feuil1!A162)</f>
        <v>45079</v>
      </c>
      <c r="B158" s="125">
        <f>IF(A158="","",Feuil1!L162)</f>
        <v>0</v>
      </c>
      <c r="C158" s="135">
        <f>IF(A158="","",Feuil1!M162)</f>
        <v>0</v>
      </c>
      <c r="D158" s="135">
        <f>IF(C158="","",Feuil1!N162)</f>
        <v>0</v>
      </c>
      <c r="E158" s="135">
        <f>IF(D158="","",Feuil1!O162)</f>
        <v>0</v>
      </c>
      <c r="F158" s="135">
        <f>IF(E158="","",Feuil1!P162)</f>
        <v>0</v>
      </c>
      <c r="G158" s="136">
        <f>IF(F158="","",Feuil1!Q162)</f>
        <v>0</v>
      </c>
      <c r="H158" s="135">
        <f>IF(A158="","",PRODUCTION!AM157-PRODUCTION!AN157)</f>
        <v>0</v>
      </c>
      <c r="I158" s="137" t="e">
        <f>IF(A158="","",PRODUCTION!AG157-PRODUCTION!AO157)</f>
        <v>#VALUE!</v>
      </c>
      <c r="J158" s="137">
        <f>réglages!$B$3</f>
        <v>14280</v>
      </c>
      <c r="K158" s="137" t="str">
        <f>IF(PRODUCTION!AH157="","",+AVERAGE(PRODUCTION!$AH$5:'PRODUCTION'!AH157))</f>
        <v/>
      </c>
      <c r="L158" s="129" t="str">
        <f>IF(PRODUCTION!AH157="","",(+PRODUCTION!AH157-N158-R158-Q158-O158-P158-T158-S158))</f>
        <v/>
      </c>
      <c r="M158" s="138" t="str">
        <f>IF(PRODUCTION!AH157="","",+AVERAGE(PRODUCTION!$AO$5:'PRODUCTION'!AO157))</f>
        <v/>
      </c>
      <c r="N158" s="139" t="str">
        <f>IF(PRODUCTION!AH157="","",Feuil1!R162)</f>
        <v/>
      </c>
      <c r="O158" s="140" t="str">
        <f>IF(PRODUCTION!AH157="","",Feuil1!AV162)</f>
        <v/>
      </c>
      <c r="P158" s="140" t="str">
        <f>IF(PRODUCTION!AH157="","",Feuil1!AW162)</f>
        <v/>
      </c>
      <c r="Q158" s="140" t="str">
        <f>IF(PRODUCTION!AH157="","",Feuil1!AY162)</f>
        <v/>
      </c>
      <c r="R158" s="140" t="str">
        <f>IF(PRODUCTION!AH157="","",Feuil1!AX162)</f>
        <v/>
      </c>
      <c r="S158" s="140"/>
      <c r="T158" s="141"/>
      <c r="U158" s="108"/>
      <c r="V158" s="108"/>
      <c r="W158" s="108"/>
      <c r="X158" s="108"/>
      <c r="AC158" s="131" t="e">
        <f t="shared" si="3"/>
        <v>#VALUE!</v>
      </c>
    </row>
    <row r="159" spans="1:29" s="6" customFormat="1" ht="17.25" thickBot="1">
      <c r="A159" s="94">
        <f>IF(Feuil1!A163="","",Feuil1!A163)</f>
        <v>45080</v>
      </c>
      <c r="B159" s="125">
        <f>IF(A159="","",Feuil1!L163)</f>
        <v>0</v>
      </c>
      <c r="C159" s="135">
        <f>IF(A159="","",Feuil1!M163)</f>
        <v>0</v>
      </c>
      <c r="D159" s="135">
        <f>IF(C159="","",Feuil1!N163)</f>
        <v>0</v>
      </c>
      <c r="E159" s="135">
        <f>IF(D159="","",Feuil1!O163)</f>
        <v>0</v>
      </c>
      <c r="F159" s="135">
        <f>IF(E159="","",Feuil1!P163)</f>
        <v>0</v>
      </c>
      <c r="G159" s="136">
        <f>IF(F159="","",Feuil1!Q163)</f>
        <v>0</v>
      </c>
      <c r="H159" s="135">
        <f>IF(A159="","",PRODUCTION!AM158-PRODUCTION!AN158)</f>
        <v>0</v>
      </c>
      <c r="I159" s="137" t="e">
        <f>IF(A159="","",PRODUCTION!AG158-PRODUCTION!AO158)</f>
        <v>#VALUE!</v>
      </c>
      <c r="J159" s="137">
        <f>réglages!$B$3</f>
        <v>14280</v>
      </c>
      <c r="K159" s="137" t="str">
        <f>IF(PRODUCTION!AH158="","",+AVERAGE(PRODUCTION!$AH$5:'PRODUCTION'!AH158))</f>
        <v/>
      </c>
      <c r="L159" s="129" t="str">
        <f>IF(PRODUCTION!AH158="","",(+PRODUCTION!AH158-N159-R159-Q159-O159-P159-T159-S159))</f>
        <v/>
      </c>
      <c r="M159" s="138" t="str">
        <f>IF(PRODUCTION!AH158="","",+AVERAGE(PRODUCTION!$AO$5:'PRODUCTION'!AO158))</f>
        <v/>
      </c>
      <c r="N159" s="139" t="str">
        <f>IF(PRODUCTION!AH158="","",Feuil1!R163)</f>
        <v/>
      </c>
      <c r="O159" s="140" t="str">
        <f>IF(PRODUCTION!AH158="","",Feuil1!AV163)</f>
        <v/>
      </c>
      <c r="P159" s="140" t="str">
        <f>IF(PRODUCTION!AH158="","",Feuil1!AW163)</f>
        <v/>
      </c>
      <c r="Q159" s="140" t="str">
        <f>IF(PRODUCTION!AH158="","",Feuil1!AY163)</f>
        <v/>
      </c>
      <c r="R159" s="140" t="str">
        <f>IF(PRODUCTION!AH158="","",Feuil1!AX163)</f>
        <v/>
      </c>
      <c r="S159" s="140"/>
      <c r="T159" s="141"/>
      <c r="U159" s="108"/>
      <c r="V159" s="108"/>
      <c r="W159" s="108"/>
      <c r="X159" s="108"/>
      <c r="AC159" s="131" t="e">
        <f t="shared" si="3"/>
        <v>#VALUE!</v>
      </c>
    </row>
    <row r="160" spans="1:29" s="6" customFormat="1" ht="17.25" thickBot="1">
      <c r="A160" s="94">
        <f>IF(Feuil1!A164="","",Feuil1!A164)</f>
        <v>45081</v>
      </c>
      <c r="B160" s="125">
        <f>IF(A160="","",Feuil1!L164)</f>
        <v>0</v>
      </c>
      <c r="C160" s="135">
        <f>IF(A160="","",Feuil1!M164)</f>
        <v>0</v>
      </c>
      <c r="D160" s="135">
        <f>IF(C160="","",Feuil1!N164)</f>
        <v>0</v>
      </c>
      <c r="E160" s="135">
        <f>IF(D160="","",Feuil1!O164)</f>
        <v>0</v>
      </c>
      <c r="F160" s="135">
        <f>IF(E160="","",Feuil1!P164)</f>
        <v>0</v>
      </c>
      <c r="G160" s="136">
        <f>IF(F160="","",Feuil1!Q164)</f>
        <v>0</v>
      </c>
      <c r="H160" s="135">
        <f>IF(A160="","",PRODUCTION!AM159-PRODUCTION!AN159)</f>
        <v>0</v>
      </c>
      <c r="I160" s="137" t="e">
        <f>IF(A160="","",PRODUCTION!AG159-PRODUCTION!AO159)</f>
        <v>#VALUE!</v>
      </c>
      <c r="J160" s="137">
        <f>réglages!$B$3</f>
        <v>14280</v>
      </c>
      <c r="K160" s="137" t="str">
        <f>IF(PRODUCTION!AH159="","",+AVERAGE(PRODUCTION!$AH$5:'PRODUCTION'!AH159))</f>
        <v/>
      </c>
      <c r="L160" s="129" t="str">
        <f>IF(PRODUCTION!AH159="","",(+PRODUCTION!AH159-N160-R160-Q160-O160-P160-T160-S160))</f>
        <v/>
      </c>
      <c r="M160" s="138" t="str">
        <f>IF(PRODUCTION!AH159="","",+AVERAGE(PRODUCTION!$AO$5:'PRODUCTION'!AO159))</f>
        <v/>
      </c>
      <c r="N160" s="139" t="str">
        <f>IF(PRODUCTION!AH159="","",Feuil1!R164)</f>
        <v/>
      </c>
      <c r="O160" s="140" t="str">
        <f>IF(PRODUCTION!AH159="","",Feuil1!AV164)</f>
        <v/>
      </c>
      <c r="P160" s="140" t="str">
        <f>IF(PRODUCTION!AH159="","",Feuil1!AW164)</f>
        <v/>
      </c>
      <c r="Q160" s="140" t="str">
        <f>IF(PRODUCTION!AH159="","",Feuil1!AY164)</f>
        <v/>
      </c>
      <c r="R160" s="140" t="str">
        <f>IF(PRODUCTION!AH159="","",Feuil1!AX164)</f>
        <v/>
      </c>
      <c r="S160" s="140"/>
      <c r="T160" s="141"/>
      <c r="U160" s="108"/>
      <c r="V160" s="108"/>
      <c r="W160" s="108"/>
      <c r="X160" s="108"/>
      <c r="AC160" s="131" t="e">
        <f t="shared" si="3"/>
        <v>#VALUE!</v>
      </c>
    </row>
    <row r="161" spans="1:29" s="6" customFormat="1" ht="17.25" thickBot="1">
      <c r="A161" s="94">
        <f>IF(Feuil1!A165="","",Feuil1!A165)</f>
        <v>45082</v>
      </c>
      <c r="B161" s="125">
        <f>IF(A161="","",Feuil1!L165)</f>
        <v>0</v>
      </c>
      <c r="C161" s="135">
        <f>IF(A161="","",Feuil1!M165)</f>
        <v>0</v>
      </c>
      <c r="D161" s="135">
        <f>IF(C161="","",Feuil1!N165)</f>
        <v>0</v>
      </c>
      <c r="E161" s="135">
        <f>IF(D161="","",Feuil1!O165)</f>
        <v>0</v>
      </c>
      <c r="F161" s="135">
        <f>IF(E161="","",Feuil1!P165)</f>
        <v>0</v>
      </c>
      <c r="G161" s="136">
        <f>IF(F161="","",Feuil1!Q165)</f>
        <v>0</v>
      </c>
      <c r="H161" s="135">
        <f>IF(A161="","",PRODUCTION!AM160-PRODUCTION!AN160)</f>
        <v>0</v>
      </c>
      <c r="I161" s="137" t="e">
        <f>IF(A161="","",PRODUCTION!AG160-PRODUCTION!AO160)</f>
        <v>#VALUE!</v>
      </c>
      <c r="J161" s="137">
        <f>réglages!$B$3</f>
        <v>14280</v>
      </c>
      <c r="K161" s="137" t="str">
        <f>IF(PRODUCTION!AH160="","",+AVERAGE(PRODUCTION!$AH$5:'PRODUCTION'!AH160))</f>
        <v/>
      </c>
      <c r="L161" s="129" t="str">
        <f>IF(PRODUCTION!AH160="","",(+PRODUCTION!AH160-N161-R161-Q161-O161-P161-T161-S161))</f>
        <v/>
      </c>
      <c r="M161" s="138" t="str">
        <f>IF(PRODUCTION!AH160="","",+AVERAGE(PRODUCTION!$AO$5:'PRODUCTION'!AO160))</f>
        <v/>
      </c>
      <c r="N161" s="139" t="str">
        <f>IF(PRODUCTION!AH160="","",Feuil1!R165)</f>
        <v/>
      </c>
      <c r="O161" s="140" t="str">
        <f>IF(PRODUCTION!AH160="","",Feuil1!AV165)</f>
        <v/>
      </c>
      <c r="P161" s="140" t="str">
        <f>IF(PRODUCTION!AH160="","",Feuil1!AW165)</f>
        <v/>
      </c>
      <c r="Q161" s="140" t="str">
        <f>IF(PRODUCTION!AH160="","",Feuil1!AY165)</f>
        <v/>
      </c>
      <c r="R161" s="140" t="str">
        <f>IF(PRODUCTION!AH160="","",Feuil1!AX165)</f>
        <v/>
      </c>
      <c r="S161" s="140"/>
      <c r="T161" s="141"/>
      <c r="U161" s="108"/>
      <c r="V161" s="108"/>
      <c r="W161" s="108"/>
      <c r="X161" s="108"/>
      <c r="AC161" s="131" t="e">
        <f t="shared" si="3"/>
        <v>#VALUE!</v>
      </c>
    </row>
    <row r="162" spans="1:29" s="6" customFormat="1" ht="17.25" thickBot="1">
      <c r="A162" s="94">
        <f>IF(Feuil1!A166="","",Feuil1!A166)</f>
        <v>45083</v>
      </c>
      <c r="B162" s="125">
        <f>IF(A162="","",Feuil1!L166)</f>
        <v>0</v>
      </c>
      <c r="C162" s="135">
        <f>IF(A162="","",Feuil1!M166)</f>
        <v>0</v>
      </c>
      <c r="D162" s="135">
        <f>IF(C162="","",Feuil1!N166)</f>
        <v>0</v>
      </c>
      <c r="E162" s="135">
        <f>IF(D162="","",Feuil1!O166)</f>
        <v>0</v>
      </c>
      <c r="F162" s="135">
        <f>IF(E162="","",Feuil1!P166)</f>
        <v>0</v>
      </c>
      <c r="G162" s="136">
        <f>IF(F162="","",Feuil1!Q166)</f>
        <v>0</v>
      </c>
      <c r="H162" s="135">
        <f>IF(A162="","",PRODUCTION!AM161-PRODUCTION!AN161)</f>
        <v>0</v>
      </c>
      <c r="I162" s="137" t="e">
        <f>IF(A162="","",PRODUCTION!AG161-PRODUCTION!AO161)</f>
        <v>#VALUE!</v>
      </c>
      <c r="J162" s="137">
        <f>réglages!$B$3</f>
        <v>14280</v>
      </c>
      <c r="K162" s="137" t="str">
        <f>IF(PRODUCTION!AH161="","",+AVERAGE(PRODUCTION!$AH$5:'PRODUCTION'!AH161))</f>
        <v/>
      </c>
      <c r="L162" s="129" t="str">
        <f>IF(PRODUCTION!AH161="","",(+PRODUCTION!AH161-N162-R162-Q162-O162-P162-T162-S162))</f>
        <v/>
      </c>
      <c r="M162" s="138" t="str">
        <f>IF(PRODUCTION!AH161="","",+AVERAGE(PRODUCTION!$AO$5:'PRODUCTION'!AO161))</f>
        <v/>
      </c>
      <c r="N162" s="139" t="str">
        <f>IF(PRODUCTION!AH161="","",Feuil1!R166)</f>
        <v/>
      </c>
      <c r="O162" s="140" t="str">
        <f>IF(PRODUCTION!AH161="","",Feuil1!AV166)</f>
        <v/>
      </c>
      <c r="P162" s="140" t="str">
        <f>IF(PRODUCTION!AH161="","",Feuil1!AW166)</f>
        <v/>
      </c>
      <c r="Q162" s="140" t="str">
        <f>IF(PRODUCTION!AH161="","",Feuil1!AY166)</f>
        <v/>
      </c>
      <c r="R162" s="140" t="str">
        <f>IF(PRODUCTION!AH161="","",Feuil1!AX166)</f>
        <v/>
      </c>
      <c r="S162" s="140"/>
      <c r="T162" s="141"/>
      <c r="U162" s="108"/>
      <c r="V162" s="108"/>
      <c r="W162" s="108"/>
      <c r="X162" s="108"/>
      <c r="AC162" s="131" t="e">
        <f t="shared" si="3"/>
        <v>#VALUE!</v>
      </c>
    </row>
    <row r="163" spans="1:29" s="6" customFormat="1" ht="17.25" thickBot="1">
      <c r="A163" s="94">
        <f>IF(Feuil1!A167="","",Feuil1!A167)</f>
        <v>45084</v>
      </c>
      <c r="B163" s="125">
        <f>IF(A163="","",Feuil1!L167)</f>
        <v>0</v>
      </c>
      <c r="C163" s="135">
        <f>IF(A163="","",Feuil1!M167)</f>
        <v>0</v>
      </c>
      <c r="D163" s="135">
        <f>IF(C163="","",Feuil1!N167)</f>
        <v>0</v>
      </c>
      <c r="E163" s="135">
        <f>IF(D163="","",Feuil1!O167)</f>
        <v>0</v>
      </c>
      <c r="F163" s="135">
        <f>IF(E163="","",Feuil1!P167)</f>
        <v>0</v>
      </c>
      <c r="G163" s="136">
        <f>IF(F163="","",Feuil1!Q167)</f>
        <v>0</v>
      </c>
      <c r="H163" s="135">
        <f>IF(A163="","",PRODUCTION!AM162-PRODUCTION!AN162)</f>
        <v>0</v>
      </c>
      <c r="I163" s="137" t="e">
        <f>IF(A163="","",PRODUCTION!AG162-PRODUCTION!AO162)</f>
        <v>#VALUE!</v>
      </c>
      <c r="J163" s="137">
        <f>réglages!$B$3</f>
        <v>14280</v>
      </c>
      <c r="K163" s="137" t="str">
        <f>IF(PRODUCTION!AH162="","",+AVERAGE(PRODUCTION!$AH$5:'PRODUCTION'!AH162))</f>
        <v/>
      </c>
      <c r="L163" s="129" t="str">
        <f>IF(PRODUCTION!AH162="","",(+PRODUCTION!AH162-N163-R163-Q163-O163-P163-T163-S163))</f>
        <v/>
      </c>
      <c r="M163" s="138" t="str">
        <f>IF(PRODUCTION!AH162="","",+AVERAGE(PRODUCTION!$AO$5:'PRODUCTION'!AO162))</f>
        <v/>
      </c>
      <c r="N163" s="139" t="str">
        <f>IF(PRODUCTION!AH162="","",Feuil1!R167)</f>
        <v/>
      </c>
      <c r="O163" s="140" t="str">
        <f>IF(PRODUCTION!AH162="","",Feuil1!AV167)</f>
        <v/>
      </c>
      <c r="P163" s="140" t="str">
        <f>IF(PRODUCTION!AH162="","",Feuil1!AW167)</f>
        <v/>
      </c>
      <c r="Q163" s="140" t="str">
        <f>IF(PRODUCTION!AH162="","",Feuil1!AY167)</f>
        <v/>
      </c>
      <c r="R163" s="140" t="str">
        <f>IF(PRODUCTION!AH162="","",Feuil1!AX167)</f>
        <v/>
      </c>
      <c r="S163" s="140"/>
      <c r="T163" s="141"/>
      <c r="U163" s="108"/>
      <c r="V163" s="108"/>
      <c r="W163" s="108"/>
      <c r="X163" s="108"/>
      <c r="AC163" s="131" t="e">
        <f t="shared" si="3"/>
        <v>#VALUE!</v>
      </c>
    </row>
    <row r="164" spans="1:29" s="6" customFormat="1" ht="17.25" thickBot="1">
      <c r="A164" s="94">
        <f>IF(Feuil1!A168="","",Feuil1!A168)</f>
        <v>45085</v>
      </c>
      <c r="B164" s="125">
        <f>IF(A164="","",Feuil1!L168)</f>
        <v>0</v>
      </c>
      <c r="C164" s="135">
        <f>IF(A164="","",Feuil1!M168)</f>
        <v>0</v>
      </c>
      <c r="D164" s="135">
        <f>IF(C164="","",Feuil1!N168)</f>
        <v>0</v>
      </c>
      <c r="E164" s="135">
        <f>IF(D164="","",Feuil1!O168)</f>
        <v>0</v>
      </c>
      <c r="F164" s="135">
        <f>IF(E164="","",Feuil1!P168)</f>
        <v>0</v>
      </c>
      <c r="G164" s="136">
        <f>IF(F164="","",Feuil1!Q168)</f>
        <v>0</v>
      </c>
      <c r="H164" s="135">
        <f>IF(A164="","",PRODUCTION!AM163-PRODUCTION!AN163)</f>
        <v>0</v>
      </c>
      <c r="I164" s="137" t="e">
        <f>IF(A164="","",PRODUCTION!AG163-PRODUCTION!AO163)</f>
        <v>#VALUE!</v>
      </c>
      <c r="J164" s="137">
        <f>réglages!$B$3</f>
        <v>14280</v>
      </c>
      <c r="K164" s="137" t="str">
        <f>IF(PRODUCTION!AH163="","",+AVERAGE(PRODUCTION!$AH$5:'PRODUCTION'!AH163))</f>
        <v/>
      </c>
      <c r="L164" s="129" t="str">
        <f>IF(PRODUCTION!AH163="","",(+PRODUCTION!AH163-N164-R164-Q164-O164-P164-T164-S164))</f>
        <v/>
      </c>
      <c r="M164" s="138" t="str">
        <f>IF(PRODUCTION!AH163="","",+AVERAGE(PRODUCTION!$AO$5:'PRODUCTION'!AO163))</f>
        <v/>
      </c>
      <c r="N164" s="139" t="str">
        <f>IF(PRODUCTION!AH163="","",Feuil1!R168)</f>
        <v/>
      </c>
      <c r="O164" s="140" t="str">
        <f>IF(PRODUCTION!AH163="","",Feuil1!AV168)</f>
        <v/>
      </c>
      <c r="P164" s="140" t="str">
        <f>IF(PRODUCTION!AH163="","",Feuil1!AW168)</f>
        <v/>
      </c>
      <c r="Q164" s="140" t="str">
        <f>IF(PRODUCTION!AH163="","",Feuil1!AY168)</f>
        <v/>
      </c>
      <c r="R164" s="140" t="str">
        <f>IF(PRODUCTION!AH163="","",Feuil1!AX168)</f>
        <v/>
      </c>
      <c r="S164" s="140"/>
      <c r="T164" s="141"/>
      <c r="U164" s="108"/>
      <c r="V164" s="108"/>
      <c r="W164" s="108"/>
      <c r="X164" s="108"/>
      <c r="AC164" s="131" t="e">
        <f t="shared" si="3"/>
        <v>#VALUE!</v>
      </c>
    </row>
    <row r="165" spans="1:29" s="6" customFormat="1" ht="17.25" thickBot="1">
      <c r="A165" s="94">
        <f>IF(Feuil1!A169="","",Feuil1!A169)</f>
        <v>45086</v>
      </c>
      <c r="B165" s="125">
        <f>IF(A165="","",Feuil1!L169)</f>
        <v>0</v>
      </c>
      <c r="C165" s="135">
        <f>IF(A165="","",Feuil1!M169)</f>
        <v>0</v>
      </c>
      <c r="D165" s="135">
        <f>IF(C165="","",Feuil1!N169)</f>
        <v>0</v>
      </c>
      <c r="E165" s="135">
        <f>IF(D165="","",Feuil1!O169)</f>
        <v>0</v>
      </c>
      <c r="F165" s="135">
        <f>IF(E165="","",Feuil1!P169)</f>
        <v>0</v>
      </c>
      <c r="G165" s="136">
        <f>IF(F165="","",Feuil1!Q169)</f>
        <v>0</v>
      </c>
      <c r="H165" s="135">
        <f>IF(A165="","",PRODUCTION!AM164-PRODUCTION!AN164)</f>
        <v>0</v>
      </c>
      <c r="I165" s="137" t="e">
        <f>IF(A165="","",PRODUCTION!AG164-PRODUCTION!AO164)</f>
        <v>#VALUE!</v>
      </c>
      <c r="J165" s="137">
        <f>réglages!$B$3</f>
        <v>14280</v>
      </c>
      <c r="K165" s="137" t="str">
        <f>IF(PRODUCTION!AH164="","",+AVERAGE(PRODUCTION!$AH$5:'PRODUCTION'!AH164))</f>
        <v/>
      </c>
      <c r="L165" s="129" t="str">
        <f>IF(PRODUCTION!AH164="","",(+PRODUCTION!AH164-N165-R165-Q165-O165-P165-T165-S165))</f>
        <v/>
      </c>
      <c r="M165" s="138" t="str">
        <f>IF(PRODUCTION!AH164="","",+AVERAGE(PRODUCTION!$AO$5:'PRODUCTION'!AO164))</f>
        <v/>
      </c>
      <c r="N165" s="139" t="str">
        <f>IF(PRODUCTION!AH164="","",Feuil1!R169)</f>
        <v/>
      </c>
      <c r="O165" s="140" t="str">
        <f>IF(PRODUCTION!AH164="","",Feuil1!AV169)</f>
        <v/>
      </c>
      <c r="P165" s="140" t="str">
        <f>IF(PRODUCTION!AH164="","",Feuil1!AW169)</f>
        <v/>
      </c>
      <c r="Q165" s="140" t="str">
        <f>IF(PRODUCTION!AH164="","",Feuil1!AY169)</f>
        <v/>
      </c>
      <c r="R165" s="140" t="str">
        <f>IF(PRODUCTION!AH164="","",Feuil1!AX169)</f>
        <v/>
      </c>
      <c r="S165" s="140"/>
      <c r="T165" s="141"/>
      <c r="U165" s="108"/>
      <c r="V165" s="108"/>
      <c r="W165" s="108"/>
      <c r="X165" s="108"/>
      <c r="AC165" s="131" t="e">
        <f t="shared" si="3"/>
        <v>#VALUE!</v>
      </c>
    </row>
    <row r="166" spans="1:29" s="6" customFormat="1" ht="17.25" thickBot="1">
      <c r="A166" s="94">
        <f>IF(Feuil1!A170="","",Feuil1!A170)</f>
        <v>45087</v>
      </c>
      <c r="B166" s="125">
        <f>IF(A166="","",Feuil1!L170)</f>
        <v>0</v>
      </c>
      <c r="C166" s="135">
        <f>IF(A166="","",Feuil1!M170)</f>
        <v>0</v>
      </c>
      <c r="D166" s="135">
        <f>IF(C166="","",Feuil1!N170)</f>
        <v>0</v>
      </c>
      <c r="E166" s="135">
        <f>IF(D166="","",Feuil1!O170)</f>
        <v>0</v>
      </c>
      <c r="F166" s="135">
        <f>IF(E166="","",Feuil1!P170)</f>
        <v>0</v>
      </c>
      <c r="G166" s="136">
        <f>IF(F166="","",Feuil1!Q170)</f>
        <v>0</v>
      </c>
      <c r="H166" s="135">
        <f>IF(A166="","",PRODUCTION!AM165-PRODUCTION!AN165)</f>
        <v>0</v>
      </c>
      <c r="I166" s="137" t="e">
        <f>IF(A166="","",PRODUCTION!AG165-PRODUCTION!AO165)</f>
        <v>#VALUE!</v>
      </c>
      <c r="J166" s="137">
        <f>réglages!$B$3</f>
        <v>14280</v>
      </c>
      <c r="K166" s="137" t="str">
        <f>IF(PRODUCTION!AH165="","",+AVERAGE(PRODUCTION!$AH$5:'PRODUCTION'!AH165))</f>
        <v/>
      </c>
      <c r="L166" s="129" t="str">
        <f>IF(PRODUCTION!AH165="","",(+PRODUCTION!AH165-N166-R166-Q166-O166-P166-T166-S166))</f>
        <v/>
      </c>
      <c r="M166" s="138" t="str">
        <f>IF(PRODUCTION!AH165="","",+AVERAGE(PRODUCTION!$AO$5:'PRODUCTION'!AO165))</f>
        <v/>
      </c>
      <c r="N166" s="139" t="str">
        <f>IF(PRODUCTION!AH165="","",Feuil1!R170)</f>
        <v/>
      </c>
      <c r="O166" s="140" t="str">
        <f>IF(PRODUCTION!AH165="","",Feuil1!AV170)</f>
        <v/>
      </c>
      <c r="P166" s="140" t="str">
        <f>IF(PRODUCTION!AH165="","",Feuil1!AW170)</f>
        <v/>
      </c>
      <c r="Q166" s="140" t="str">
        <f>IF(PRODUCTION!AH165="","",Feuil1!AY170)</f>
        <v/>
      </c>
      <c r="R166" s="140" t="str">
        <f>IF(PRODUCTION!AH165="","",Feuil1!AX170)</f>
        <v/>
      </c>
      <c r="S166" s="140"/>
      <c r="T166" s="141"/>
      <c r="U166" s="108"/>
      <c r="V166" s="108"/>
      <c r="W166" s="108"/>
      <c r="X166" s="108"/>
      <c r="AC166" s="131" t="e">
        <f t="shared" si="3"/>
        <v>#VALUE!</v>
      </c>
    </row>
    <row r="167" spans="1:29" s="6" customFormat="1" ht="17.25" thickBot="1">
      <c r="A167" s="94">
        <f>IF(Feuil1!A171="","",Feuil1!A171)</f>
        <v>45088</v>
      </c>
      <c r="B167" s="125">
        <f>IF(A167="","",Feuil1!L171)</f>
        <v>0</v>
      </c>
      <c r="C167" s="135">
        <f>IF(A167="","",Feuil1!M171)</f>
        <v>0</v>
      </c>
      <c r="D167" s="135">
        <f>IF(C167="","",Feuil1!N171)</f>
        <v>0</v>
      </c>
      <c r="E167" s="135">
        <f>IF(D167="","",Feuil1!O171)</f>
        <v>0</v>
      </c>
      <c r="F167" s="135">
        <f>IF(E167="","",Feuil1!P171)</f>
        <v>0</v>
      </c>
      <c r="G167" s="136">
        <f>IF(F167="","",Feuil1!Q171)</f>
        <v>0</v>
      </c>
      <c r="H167" s="135">
        <f>IF(A167="","",PRODUCTION!AM166-PRODUCTION!AN166)</f>
        <v>0</v>
      </c>
      <c r="I167" s="137" t="e">
        <f>IF(A167="","",PRODUCTION!AG166-PRODUCTION!AO166)</f>
        <v>#VALUE!</v>
      </c>
      <c r="J167" s="137">
        <f>réglages!$B$3</f>
        <v>14280</v>
      </c>
      <c r="K167" s="137" t="str">
        <f>IF(PRODUCTION!AH166="","",+AVERAGE(PRODUCTION!$AH$5:'PRODUCTION'!AH166))</f>
        <v/>
      </c>
      <c r="L167" s="129" t="str">
        <f>IF(PRODUCTION!AH166="","",(+PRODUCTION!AH166-N167-R167-Q167-O167-P167-T167-S167))</f>
        <v/>
      </c>
      <c r="M167" s="138" t="str">
        <f>IF(PRODUCTION!AH166="","",+AVERAGE(PRODUCTION!$AO$5:'PRODUCTION'!AO166))</f>
        <v/>
      </c>
      <c r="N167" s="139" t="str">
        <f>IF(PRODUCTION!AH166="","",Feuil1!R171)</f>
        <v/>
      </c>
      <c r="O167" s="140" t="str">
        <f>IF(PRODUCTION!AH166="","",Feuil1!AV171)</f>
        <v/>
      </c>
      <c r="P167" s="140" t="str">
        <f>IF(PRODUCTION!AH166="","",Feuil1!AW171)</f>
        <v/>
      </c>
      <c r="Q167" s="140" t="str">
        <f>IF(PRODUCTION!AH166="","",Feuil1!AY171)</f>
        <v/>
      </c>
      <c r="R167" s="140" t="str">
        <f>IF(PRODUCTION!AH166="","",Feuil1!AX171)</f>
        <v/>
      </c>
      <c r="S167" s="140"/>
      <c r="T167" s="141"/>
      <c r="U167" s="108"/>
      <c r="V167" s="108"/>
      <c r="W167" s="108"/>
      <c r="X167" s="108"/>
      <c r="AC167" s="131" t="e">
        <f t="shared" si="3"/>
        <v>#VALUE!</v>
      </c>
    </row>
    <row r="168" spans="1:29" s="6" customFormat="1" ht="17.25" thickBot="1">
      <c r="A168" s="94">
        <f>IF(Feuil1!A172="","",Feuil1!A172)</f>
        <v>45089</v>
      </c>
      <c r="B168" s="125">
        <f>IF(A168="","",Feuil1!L172)</f>
        <v>0</v>
      </c>
      <c r="C168" s="135">
        <f>IF(A168="","",Feuil1!M172)</f>
        <v>0</v>
      </c>
      <c r="D168" s="135">
        <f>IF(C168="","",Feuil1!N172)</f>
        <v>0</v>
      </c>
      <c r="E168" s="135">
        <f>IF(D168="","",Feuil1!O172)</f>
        <v>0</v>
      </c>
      <c r="F168" s="135">
        <f>IF(E168="","",Feuil1!P172)</f>
        <v>0</v>
      </c>
      <c r="G168" s="136">
        <f>IF(F168="","",Feuil1!Q172)</f>
        <v>0</v>
      </c>
      <c r="H168" s="135">
        <f>IF(A168="","",PRODUCTION!AM167-PRODUCTION!AN167)</f>
        <v>0</v>
      </c>
      <c r="I168" s="137" t="e">
        <f>IF(A168="","",PRODUCTION!AG167-PRODUCTION!AO167)</f>
        <v>#VALUE!</v>
      </c>
      <c r="J168" s="137">
        <f>réglages!$B$3</f>
        <v>14280</v>
      </c>
      <c r="K168" s="137" t="str">
        <f>IF(PRODUCTION!AH167="","",+AVERAGE(PRODUCTION!$AH$5:'PRODUCTION'!AH167))</f>
        <v/>
      </c>
      <c r="L168" s="129" t="str">
        <f>IF(PRODUCTION!AH167="","",(+PRODUCTION!AH167-N168-R168-Q168-O168-P168-T168-S168))</f>
        <v/>
      </c>
      <c r="M168" s="138" t="str">
        <f>IF(PRODUCTION!AH167="","",+AVERAGE(PRODUCTION!$AO$5:'PRODUCTION'!AO167))</f>
        <v/>
      </c>
      <c r="N168" s="139" t="str">
        <f>IF(PRODUCTION!AH167="","",Feuil1!R172)</f>
        <v/>
      </c>
      <c r="O168" s="140" t="str">
        <f>IF(PRODUCTION!AH167="","",Feuil1!AV172)</f>
        <v/>
      </c>
      <c r="P168" s="140" t="str">
        <f>IF(PRODUCTION!AH167="","",Feuil1!AW172)</f>
        <v/>
      </c>
      <c r="Q168" s="140" t="str">
        <f>IF(PRODUCTION!AH167="","",Feuil1!AY172)</f>
        <v/>
      </c>
      <c r="R168" s="140" t="str">
        <f>IF(PRODUCTION!AH167="","",Feuil1!AX172)</f>
        <v/>
      </c>
      <c r="S168" s="140"/>
      <c r="T168" s="141"/>
      <c r="U168" s="108"/>
      <c r="V168" s="108"/>
      <c r="W168" s="108"/>
      <c r="X168" s="108"/>
      <c r="AC168" s="131" t="e">
        <f t="shared" si="3"/>
        <v>#VALUE!</v>
      </c>
    </row>
    <row r="169" spans="1:29" s="6" customFormat="1" ht="17.25" thickBot="1">
      <c r="A169" s="94">
        <f>IF(Feuil1!A173="","",Feuil1!A173)</f>
        <v>45090</v>
      </c>
      <c r="B169" s="125">
        <f>IF(A169="","",Feuil1!L173)</f>
        <v>0</v>
      </c>
      <c r="C169" s="135">
        <f>IF(A169="","",Feuil1!M173)</f>
        <v>0</v>
      </c>
      <c r="D169" s="135">
        <f>IF(C169="","",Feuil1!N173)</f>
        <v>0</v>
      </c>
      <c r="E169" s="135">
        <f>IF(D169="","",Feuil1!O173)</f>
        <v>0</v>
      </c>
      <c r="F169" s="135">
        <f>IF(E169="","",Feuil1!P173)</f>
        <v>0</v>
      </c>
      <c r="G169" s="136">
        <f>IF(F169="","",Feuil1!Q173)</f>
        <v>0</v>
      </c>
      <c r="H169" s="135">
        <f>IF(A169="","",PRODUCTION!AM168-PRODUCTION!AN168)</f>
        <v>0</v>
      </c>
      <c r="I169" s="137" t="e">
        <f>IF(A169="","",PRODUCTION!AG168-PRODUCTION!AO168)</f>
        <v>#VALUE!</v>
      </c>
      <c r="J169" s="137">
        <f>réglages!$B$3</f>
        <v>14280</v>
      </c>
      <c r="K169" s="137" t="str">
        <f>IF(PRODUCTION!AH168="","",+AVERAGE(PRODUCTION!$AH$5:'PRODUCTION'!AH168))</f>
        <v/>
      </c>
      <c r="L169" s="129" t="str">
        <f>IF(PRODUCTION!AH168="","",(+PRODUCTION!AH168-N169-R169-Q169-O169-P169-T169-S169))</f>
        <v/>
      </c>
      <c r="M169" s="138" t="str">
        <f>IF(PRODUCTION!AH168="","",+AVERAGE(PRODUCTION!$AO$5:'PRODUCTION'!AO168))</f>
        <v/>
      </c>
      <c r="N169" s="139" t="str">
        <f>IF(PRODUCTION!AH168="","",Feuil1!R173)</f>
        <v/>
      </c>
      <c r="O169" s="140" t="str">
        <f>IF(PRODUCTION!AH168="","",Feuil1!AV173)</f>
        <v/>
      </c>
      <c r="P169" s="140" t="str">
        <f>IF(PRODUCTION!AH168="","",Feuil1!AW173)</f>
        <v/>
      </c>
      <c r="Q169" s="140" t="str">
        <f>IF(PRODUCTION!AH168="","",Feuil1!AY173)</f>
        <v/>
      </c>
      <c r="R169" s="140" t="str">
        <f>IF(PRODUCTION!AH168="","",Feuil1!AX173)</f>
        <v/>
      </c>
      <c r="S169" s="140"/>
      <c r="T169" s="141"/>
      <c r="U169" s="108"/>
      <c r="V169" s="108"/>
      <c r="W169" s="108"/>
      <c r="X169" s="108"/>
      <c r="AC169" s="131" t="e">
        <f t="shared" si="3"/>
        <v>#VALUE!</v>
      </c>
    </row>
    <row r="170" spans="1:29" s="6" customFormat="1" ht="17.25" thickBot="1">
      <c r="A170" s="94">
        <f>IF(Feuil1!A174="","",Feuil1!A174)</f>
        <v>45091</v>
      </c>
      <c r="B170" s="125">
        <f>IF(A170="","",Feuil1!L174)</f>
        <v>0</v>
      </c>
      <c r="C170" s="135">
        <f>IF(A170="","",Feuil1!M174)</f>
        <v>0</v>
      </c>
      <c r="D170" s="135">
        <f>IF(C170="","",Feuil1!N174)</f>
        <v>0</v>
      </c>
      <c r="E170" s="135">
        <f>IF(D170="","",Feuil1!O174)</f>
        <v>0</v>
      </c>
      <c r="F170" s="135">
        <f>IF(E170="","",Feuil1!P174)</f>
        <v>0</v>
      </c>
      <c r="G170" s="136">
        <f>IF(F170="","",Feuil1!Q174)</f>
        <v>0</v>
      </c>
      <c r="H170" s="135">
        <f>IF(A170="","",PRODUCTION!AM169-PRODUCTION!AN169)</f>
        <v>0</v>
      </c>
      <c r="I170" s="137" t="e">
        <f>IF(A170="","",PRODUCTION!AG169-PRODUCTION!AO169)</f>
        <v>#VALUE!</v>
      </c>
      <c r="J170" s="137">
        <f>réglages!$B$3</f>
        <v>14280</v>
      </c>
      <c r="K170" s="137" t="str">
        <f>IF(PRODUCTION!AH169="","",+AVERAGE(PRODUCTION!$AH$5:'PRODUCTION'!AH169))</f>
        <v/>
      </c>
      <c r="L170" s="129" t="str">
        <f>IF(PRODUCTION!AH169="","",(+PRODUCTION!AH169-N170-R170-Q170-O170-P170-T170-S170))</f>
        <v/>
      </c>
      <c r="M170" s="138" t="str">
        <f>IF(PRODUCTION!AH169="","",+AVERAGE(PRODUCTION!$AO$5:'PRODUCTION'!AO169))</f>
        <v/>
      </c>
      <c r="N170" s="139" t="str">
        <f>IF(PRODUCTION!AH169="","",Feuil1!R174)</f>
        <v/>
      </c>
      <c r="O170" s="140" t="str">
        <f>IF(PRODUCTION!AH169="","",Feuil1!AV174)</f>
        <v/>
      </c>
      <c r="P170" s="140" t="str">
        <f>IF(PRODUCTION!AH169="","",Feuil1!AW174)</f>
        <v/>
      </c>
      <c r="Q170" s="140" t="str">
        <f>IF(PRODUCTION!AH169="","",Feuil1!AY174)</f>
        <v/>
      </c>
      <c r="R170" s="140" t="str">
        <f>IF(PRODUCTION!AH169="","",Feuil1!AX174)</f>
        <v/>
      </c>
      <c r="S170" s="140"/>
      <c r="T170" s="141"/>
      <c r="U170" s="108"/>
      <c r="V170" s="108"/>
      <c r="W170" s="108"/>
      <c r="X170" s="108"/>
      <c r="AC170" s="131" t="e">
        <f t="shared" si="3"/>
        <v>#VALUE!</v>
      </c>
    </row>
    <row r="171" spans="1:29" s="6" customFormat="1" ht="17.25" thickBot="1">
      <c r="A171" s="94">
        <f>IF(Feuil1!A175="","",Feuil1!A175)</f>
        <v>45092</v>
      </c>
      <c r="B171" s="125">
        <f>IF(A171="","",Feuil1!L175)</f>
        <v>0</v>
      </c>
      <c r="C171" s="135">
        <f>IF(A171="","",Feuil1!M175)</f>
        <v>0</v>
      </c>
      <c r="D171" s="135">
        <f>IF(C171="","",Feuil1!N175)</f>
        <v>0</v>
      </c>
      <c r="E171" s="135">
        <f>IF(D171="","",Feuil1!O175)</f>
        <v>0</v>
      </c>
      <c r="F171" s="135">
        <f>IF(E171="","",Feuil1!P175)</f>
        <v>0</v>
      </c>
      <c r="G171" s="136">
        <f>IF(F171="","",Feuil1!Q175)</f>
        <v>0</v>
      </c>
      <c r="H171" s="135">
        <f>IF(A171="","",PRODUCTION!AM170-PRODUCTION!AN170)</f>
        <v>0</v>
      </c>
      <c r="I171" s="137" t="e">
        <f>IF(A171="","",PRODUCTION!AG170-PRODUCTION!AO170)</f>
        <v>#VALUE!</v>
      </c>
      <c r="J171" s="137">
        <f>réglages!$B$3</f>
        <v>14280</v>
      </c>
      <c r="K171" s="137" t="str">
        <f>IF(PRODUCTION!AH170="","",+AVERAGE(PRODUCTION!$AH$5:'PRODUCTION'!AH170))</f>
        <v/>
      </c>
      <c r="L171" s="129" t="str">
        <f>IF(PRODUCTION!AH170="","",(+PRODUCTION!AH170-N171-R171-Q171-O171-P171-T171-S171))</f>
        <v/>
      </c>
      <c r="M171" s="138" t="str">
        <f>IF(PRODUCTION!AH170="","",+AVERAGE(PRODUCTION!$AO$5:'PRODUCTION'!AO170))</f>
        <v/>
      </c>
      <c r="N171" s="139" t="str">
        <f>IF(PRODUCTION!AH170="","",Feuil1!R175)</f>
        <v/>
      </c>
      <c r="O171" s="140" t="str">
        <f>IF(PRODUCTION!AH170="","",Feuil1!AV175)</f>
        <v/>
      </c>
      <c r="P171" s="140" t="str">
        <f>IF(PRODUCTION!AH170="","",Feuil1!AW175)</f>
        <v/>
      </c>
      <c r="Q171" s="140" t="str">
        <f>IF(PRODUCTION!AH170="","",Feuil1!AY175)</f>
        <v/>
      </c>
      <c r="R171" s="140" t="str">
        <f>IF(PRODUCTION!AH170="","",Feuil1!AX175)</f>
        <v/>
      </c>
      <c r="S171" s="140"/>
      <c r="T171" s="141"/>
      <c r="U171" s="108"/>
      <c r="V171" s="108"/>
      <c r="W171" s="108"/>
      <c r="X171" s="108"/>
      <c r="AC171" s="131" t="e">
        <f t="shared" si="3"/>
        <v>#VALUE!</v>
      </c>
    </row>
    <row r="172" spans="1:29" s="6" customFormat="1" ht="17.25" thickBot="1">
      <c r="A172" s="94">
        <f>IF(Feuil1!A176="","",Feuil1!A176)</f>
        <v>45093</v>
      </c>
      <c r="B172" s="125">
        <f>IF(A172="","",Feuil1!L176)</f>
        <v>0</v>
      </c>
      <c r="C172" s="135">
        <f>IF(A172="","",Feuil1!M176)</f>
        <v>0</v>
      </c>
      <c r="D172" s="135">
        <f>IF(C172="","",Feuil1!N176)</f>
        <v>0</v>
      </c>
      <c r="E172" s="135">
        <f>IF(D172="","",Feuil1!O176)</f>
        <v>0</v>
      </c>
      <c r="F172" s="135">
        <f>IF(E172="","",Feuil1!P176)</f>
        <v>0</v>
      </c>
      <c r="G172" s="136">
        <f>IF(F172="","",Feuil1!Q176)</f>
        <v>0</v>
      </c>
      <c r="H172" s="135">
        <f>IF(A172="","",PRODUCTION!AM171-PRODUCTION!AN171)</f>
        <v>0</v>
      </c>
      <c r="I172" s="137" t="e">
        <f>IF(A172="","",PRODUCTION!AG171-PRODUCTION!AO171)</f>
        <v>#VALUE!</v>
      </c>
      <c r="J172" s="137">
        <f>réglages!$B$3</f>
        <v>14280</v>
      </c>
      <c r="K172" s="137" t="str">
        <f>IF(PRODUCTION!AH171="","",+AVERAGE(PRODUCTION!$AH$5:'PRODUCTION'!AH171))</f>
        <v/>
      </c>
      <c r="L172" s="129" t="str">
        <f>IF(PRODUCTION!AH171="","",(+PRODUCTION!AH171-N172-R172-Q172-O172-P172-T172-S172))</f>
        <v/>
      </c>
      <c r="M172" s="138" t="str">
        <f>IF(PRODUCTION!AH171="","",+AVERAGE(PRODUCTION!$AO$5:'PRODUCTION'!AO171))</f>
        <v/>
      </c>
      <c r="N172" s="139" t="str">
        <f>IF(PRODUCTION!AH171="","",Feuil1!R176)</f>
        <v/>
      </c>
      <c r="O172" s="140" t="str">
        <f>IF(PRODUCTION!AH171="","",Feuil1!AV176)</f>
        <v/>
      </c>
      <c r="P172" s="140" t="str">
        <f>IF(PRODUCTION!AH171="","",Feuil1!AW176)</f>
        <v/>
      </c>
      <c r="Q172" s="140" t="str">
        <f>IF(PRODUCTION!AH171="","",Feuil1!AY176)</f>
        <v/>
      </c>
      <c r="R172" s="140" t="str">
        <f>IF(PRODUCTION!AH171="","",Feuil1!AX176)</f>
        <v/>
      </c>
      <c r="S172" s="140"/>
      <c r="T172" s="141"/>
      <c r="U172" s="108"/>
      <c r="V172" s="108"/>
      <c r="W172" s="108"/>
      <c r="X172" s="108"/>
      <c r="AC172" s="131" t="e">
        <f t="shared" si="3"/>
        <v>#VALUE!</v>
      </c>
    </row>
    <row r="173" spans="1:29" s="6" customFormat="1" ht="17.25" thickBot="1">
      <c r="A173" s="94">
        <f>IF(Feuil1!A177="","",Feuil1!A177)</f>
        <v>45094</v>
      </c>
      <c r="B173" s="125">
        <f>IF(A173="","",Feuil1!L177)</f>
        <v>0</v>
      </c>
      <c r="C173" s="135">
        <f>IF(A173="","",Feuil1!M177)</f>
        <v>0</v>
      </c>
      <c r="D173" s="135">
        <f>IF(C173="","",Feuil1!N177)</f>
        <v>0</v>
      </c>
      <c r="E173" s="135">
        <f>IF(D173="","",Feuil1!O177)</f>
        <v>0</v>
      </c>
      <c r="F173" s="135">
        <f>IF(E173="","",Feuil1!P177)</f>
        <v>0</v>
      </c>
      <c r="G173" s="136">
        <f>IF(F173="","",Feuil1!Q177)</f>
        <v>0</v>
      </c>
      <c r="H173" s="135">
        <f>IF(A173="","",PRODUCTION!AM172-PRODUCTION!AN172)</f>
        <v>0</v>
      </c>
      <c r="I173" s="137" t="e">
        <f>IF(A173="","",PRODUCTION!AG172-PRODUCTION!AO172)</f>
        <v>#VALUE!</v>
      </c>
      <c r="J173" s="137">
        <f>réglages!$B$3</f>
        <v>14280</v>
      </c>
      <c r="K173" s="137" t="str">
        <f>IF(PRODUCTION!AH172="","",+AVERAGE(PRODUCTION!$AH$5:'PRODUCTION'!AH172))</f>
        <v/>
      </c>
      <c r="L173" s="129" t="str">
        <f>IF(PRODUCTION!AH172="","",(+PRODUCTION!AH172-N173-R173-Q173-O173-P173-T173-S173))</f>
        <v/>
      </c>
      <c r="M173" s="138" t="str">
        <f>IF(PRODUCTION!AH172="","",+AVERAGE(PRODUCTION!$AO$5:'PRODUCTION'!AO172))</f>
        <v/>
      </c>
      <c r="N173" s="139" t="str">
        <f>IF(PRODUCTION!AH172="","",Feuil1!R177)</f>
        <v/>
      </c>
      <c r="O173" s="140" t="str">
        <f>IF(PRODUCTION!AH172="","",Feuil1!AV177)</f>
        <v/>
      </c>
      <c r="P173" s="140" t="str">
        <f>IF(PRODUCTION!AH172="","",Feuil1!AW177)</f>
        <v/>
      </c>
      <c r="Q173" s="140" t="str">
        <f>IF(PRODUCTION!AH172="","",Feuil1!AY177)</f>
        <v/>
      </c>
      <c r="R173" s="140" t="str">
        <f>IF(PRODUCTION!AH172="","",Feuil1!AX177)</f>
        <v/>
      </c>
      <c r="S173" s="140"/>
      <c r="T173" s="141"/>
      <c r="U173" s="108"/>
      <c r="V173" s="108"/>
      <c r="W173" s="108"/>
      <c r="X173" s="108"/>
      <c r="AC173" s="131" t="e">
        <f t="shared" si="3"/>
        <v>#VALUE!</v>
      </c>
    </row>
    <row r="174" spans="1:29" s="6" customFormat="1" ht="17.25" thickBot="1">
      <c r="A174" s="94">
        <f>IF(Feuil1!A178="","",Feuil1!A178)</f>
        <v>45095</v>
      </c>
      <c r="B174" s="125">
        <f>IF(A174="","",Feuil1!L178)</f>
        <v>0</v>
      </c>
      <c r="C174" s="135">
        <f>IF(A174="","",Feuil1!M178)</f>
        <v>0</v>
      </c>
      <c r="D174" s="135">
        <f>IF(C174="","",Feuil1!N178)</f>
        <v>0</v>
      </c>
      <c r="E174" s="135">
        <f>IF(D174="","",Feuil1!O178)</f>
        <v>0</v>
      </c>
      <c r="F174" s="135">
        <f>IF(E174="","",Feuil1!P178)</f>
        <v>0</v>
      </c>
      <c r="G174" s="136">
        <f>IF(F174="","",Feuil1!Q178)</f>
        <v>0</v>
      </c>
      <c r="H174" s="135">
        <f>IF(A174="","",PRODUCTION!AM173-PRODUCTION!AN173)</f>
        <v>0</v>
      </c>
      <c r="I174" s="137" t="e">
        <f>IF(A174="","",PRODUCTION!AG173-PRODUCTION!AO173)</f>
        <v>#VALUE!</v>
      </c>
      <c r="J174" s="137">
        <f>réglages!$B$3</f>
        <v>14280</v>
      </c>
      <c r="K174" s="137" t="str">
        <f>IF(PRODUCTION!AH173="","",+AVERAGE(PRODUCTION!$AH$5:'PRODUCTION'!AH173))</f>
        <v/>
      </c>
      <c r="L174" s="129" t="str">
        <f>IF(PRODUCTION!AH173="","",(+PRODUCTION!AH173-N174-R174-Q174-O174-P174-T174-S174))</f>
        <v/>
      </c>
      <c r="M174" s="138" t="str">
        <f>IF(PRODUCTION!AH173="","",+AVERAGE(PRODUCTION!$AO$5:'PRODUCTION'!AO173))</f>
        <v/>
      </c>
      <c r="N174" s="139" t="str">
        <f>IF(PRODUCTION!AH173="","",Feuil1!R178)</f>
        <v/>
      </c>
      <c r="O174" s="140" t="str">
        <f>IF(PRODUCTION!AH173="","",Feuil1!AV178)</f>
        <v/>
      </c>
      <c r="P174" s="140" t="str">
        <f>IF(PRODUCTION!AH173="","",Feuil1!AW178)</f>
        <v/>
      </c>
      <c r="Q174" s="140" t="str">
        <f>IF(PRODUCTION!AH173="","",Feuil1!AY178)</f>
        <v/>
      </c>
      <c r="R174" s="140" t="str">
        <f>IF(PRODUCTION!AH173="","",Feuil1!AX178)</f>
        <v/>
      </c>
      <c r="S174" s="140"/>
      <c r="T174" s="141"/>
      <c r="U174" s="108"/>
      <c r="V174" s="108"/>
      <c r="W174" s="108"/>
      <c r="X174" s="108"/>
      <c r="AC174" s="131" t="e">
        <f t="shared" si="3"/>
        <v>#VALUE!</v>
      </c>
    </row>
    <row r="175" spans="1:29" s="6" customFormat="1" ht="17.25" thickBot="1">
      <c r="A175" s="94">
        <f>IF(Feuil1!A179="","",Feuil1!A179)</f>
        <v>45096</v>
      </c>
      <c r="B175" s="125">
        <f>IF(A175="","",Feuil1!L179)</f>
        <v>0</v>
      </c>
      <c r="C175" s="135">
        <f>IF(A175="","",Feuil1!M179)</f>
        <v>0</v>
      </c>
      <c r="D175" s="135">
        <f>IF(C175="","",Feuil1!N179)</f>
        <v>0</v>
      </c>
      <c r="E175" s="135">
        <f>IF(D175="","",Feuil1!O179)</f>
        <v>0</v>
      </c>
      <c r="F175" s="135">
        <f>IF(E175="","",Feuil1!P179)</f>
        <v>0</v>
      </c>
      <c r="G175" s="136">
        <f>IF(F175="","",Feuil1!Q179)</f>
        <v>0</v>
      </c>
      <c r="H175" s="135">
        <f>IF(A175="","",PRODUCTION!AM174-PRODUCTION!AN174)</f>
        <v>0</v>
      </c>
      <c r="I175" s="137" t="e">
        <f>IF(A175="","",PRODUCTION!AG174-PRODUCTION!AO174)</f>
        <v>#VALUE!</v>
      </c>
      <c r="J175" s="137">
        <f>réglages!$B$3</f>
        <v>14280</v>
      </c>
      <c r="K175" s="137" t="str">
        <f>IF(PRODUCTION!AH174="","",+AVERAGE(PRODUCTION!$AH$5:'PRODUCTION'!AH174))</f>
        <v/>
      </c>
      <c r="L175" s="129" t="str">
        <f>IF(PRODUCTION!AH174="","",(+PRODUCTION!AH174-N175-R175-Q175-O175-P175-T175-S175))</f>
        <v/>
      </c>
      <c r="M175" s="138" t="str">
        <f>IF(PRODUCTION!AH174="","",+AVERAGE(PRODUCTION!$AO$5:'PRODUCTION'!AO174))</f>
        <v/>
      </c>
      <c r="N175" s="139" t="str">
        <f>IF(PRODUCTION!AH174="","",Feuil1!R179)</f>
        <v/>
      </c>
      <c r="O175" s="140" t="str">
        <f>IF(PRODUCTION!AH174="","",Feuil1!AV179)</f>
        <v/>
      </c>
      <c r="P175" s="140" t="str">
        <f>IF(PRODUCTION!AH174="","",Feuil1!AW179)</f>
        <v/>
      </c>
      <c r="Q175" s="140" t="str">
        <f>IF(PRODUCTION!AH174="","",Feuil1!AY179)</f>
        <v/>
      </c>
      <c r="R175" s="140" t="str">
        <f>IF(PRODUCTION!AH174="","",Feuil1!AX179)</f>
        <v/>
      </c>
      <c r="S175" s="140"/>
      <c r="T175" s="141"/>
      <c r="U175" s="108"/>
      <c r="V175" s="108"/>
      <c r="W175" s="108"/>
      <c r="X175" s="108"/>
      <c r="AC175" s="131" t="e">
        <f t="shared" si="3"/>
        <v>#VALUE!</v>
      </c>
    </row>
    <row r="176" spans="1:29" s="6" customFormat="1" ht="17.25" thickBot="1">
      <c r="A176" s="94">
        <f>IF(Feuil1!A180="","",Feuil1!A180)</f>
        <v>45097</v>
      </c>
      <c r="B176" s="125">
        <f>IF(A176="","",Feuil1!L180)</f>
        <v>0</v>
      </c>
      <c r="C176" s="135">
        <f>IF(A176="","",Feuil1!M180)</f>
        <v>0</v>
      </c>
      <c r="D176" s="135">
        <f>IF(C176="","",Feuil1!N180)</f>
        <v>0</v>
      </c>
      <c r="E176" s="135">
        <f>IF(D176="","",Feuil1!O180)</f>
        <v>0</v>
      </c>
      <c r="F176" s="135">
        <f>IF(E176="","",Feuil1!P180)</f>
        <v>0</v>
      </c>
      <c r="G176" s="136">
        <f>IF(F176="","",Feuil1!Q180)</f>
        <v>0</v>
      </c>
      <c r="H176" s="135">
        <f>IF(A176="","",PRODUCTION!AM175-PRODUCTION!AN175)</f>
        <v>0</v>
      </c>
      <c r="I176" s="137" t="e">
        <f>IF(A176="","",PRODUCTION!AG175-PRODUCTION!AO175)</f>
        <v>#VALUE!</v>
      </c>
      <c r="J176" s="137">
        <f>réglages!$B$3</f>
        <v>14280</v>
      </c>
      <c r="K176" s="137" t="str">
        <f>IF(PRODUCTION!AH175="","",+AVERAGE(PRODUCTION!$AH$5:'PRODUCTION'!AH175))</f>
        <v/>
      </c>
      <c r="L176" s="129" t="str">
        <f>IF(PRODUCTION!AH175="","",(+PRODUCTION!AH175-N176-R176-Q176-O176-P176-T176-S176))</f>
        <v/>
      </c>
      <c r="M176" s="138" t="str">
        <f>IF(PRODUCTION!AH175="","",+AVERAGE(PRODUCTION!$AO$5:'PRODUCTION'!AO175))</f>
        <v/>
      </c>
      <c r="N176" s="139" t="str">
        <f>IF(PRODUCTION!AH175="","",Feuil1!R180)</f>
        <v/>
      </c>
      <c r="O176" s="140" t="str">
        <f>IF(PRODUCTION!AH175="","",Feuil1!AV180)</f>
        <v/>
      </c>
      <c r="P176" s="140" t="str">
        <f>IF(PRODUCTION!AH175="","",Feuil1!AW180)</f>
        <v/>
      </c>
      <c r="Q176" s="140" t="str">
        <f>IF(PRODUCTION!AH175="","",Feuil1!AY180)</f>
        <v/>
      </c>
      <c r="R176" s="140" t="str">
        <f>IF(PRODUCTION!AH175="","",Feuil1!AX180)</f>
        <v/>
      </c>
      <c r="S176" s="140"/>
      <c r="T176" s="141"/>
      <c r="U176" s="108"/>
      <c r="V176" s="108"/>
      <c r="W176" s="108"/>
      <c r="X176" s="108"/>
      <c r="AC176" s="131" t="e">
        <f t="shared" si="3"/>
        <v>#VALUE!</v>
      </c>
    </row>
    <row r="177" spans="1:29" s="6" customFormat="1" ht="17.25" thickBot="1">
      <c r="A177" s="94">
        <f>IF(Feuil1!A181="","",Feuil1!A181)</f>
        <v>45098</v>
      </c>
      <c r="B177" s="125">
        <f>IF(A177="","",Feuil1!L181)</f>
        <v>0</v>
      </c>
      <c r="C177" s="135">
        <f>IF(A177="","",Feuil1!M181)</f>
        <v>0</v>
      </c>
      <c r="D177" s="135">
        <f>IF(C177="","",Feuil1!N181)</f>
        <v>0</v>
      </c>
      <c r="E177" s="135">
        <f>IF(D177="","",Feuil1!O181)</f>
        <v>0</v>
      </c>
      <c r="F177" s="135">
        <f>IF(E177="","",Feuil1!P181)</f>
        <v>0</v>
      </c>
      <c r="G177" s="136">
        <f>IF(F177="","",Feuil1!Q181)</f>
        <v>0</v>
      </c>
      <c r="H177" s="135">
        <f>IF(A177="","",PRODUCTION!AM176-PRODUCTION!AN176)</f>
        <v>0</v>
      </c>
      <c r="I177" s="137" t="e">
        <f>IF(A177="","",PRODUCTION!AG176-PRODUCTION!AO176)</f>
        <v>#VALUE!</v>
      </c>
      <c r="J177" s="137">
        <f>réglages!$B$3</f>
        <v>14280</v>
      </c>
      <c r="K177" s="137" t="str">
        <f>IF(PRODUCTION!AH176="","",+AVERAGE(PRODUCTION!$AH$5:'PRODUCTION'!AH176))</f>
        <v/>
      </c>
      <c r="L177" s="129" t="str">
        <f>IF(PRODUCTION!AH176="","",(+PRODUCTION!AH176-N177-R177-Q177-O177-P177-T177-S177))</f>
        <v/>
      </c>
      <c r="M177" s="138" t="str">
        <f>IF(PRODUCTION!AH176="","",+AVERAGE(PRODUCTION!$AO$5:'PRODUCTION'!AO176))</f>
        <v/>
      </c>
      <c r="N177" s="139" t="str">
        <f>IF(PRODUCTION!AH176="","",Feuil1!R181)</f>
        <v/>
      </c>
      <c r="O177" s="140" t="str">
        <f>IF(PRODUCTION!AH176="","",Feuil1!AV181)</f>
        <v/>
      </c>
      <c r="P177" s="140" t="str">
        <f>IF(PRODUCTION!AH176="","",Feuil1!AW181)</f>
        <v/>
      </c>
      <c r="Q177" s="140" t="str">
        <f>IF(PRODUCTION!AH176="","",Feuil1!AY181)</f>
        <v/>
      </c>
      <c r="R177" s="140" t="str">
        <f>IF(PRODUCTION!AH176="","",Feuil1!AX181)</f>
        <v/>
      </c>
      <c r="S177" s="140"/>
      <c r="T177" s="141"/>
      <c r="U177" s="108"/>
      <c r="V177" s="108"/>
      <c r="W177" s="108"/>
      <c r="X177" s="108"/>
      <c r="AC177" s="131" t="e">
        <f t="shared" si="3"/>
        <v>#VALUE!</v>
      </c>
    </row>
    <row r="178" spans="1:29" s="6" customFormat="1" ht="17.25" thickBot="1">
      <c r="A178" s="94">
        <f>IF(Feuil1!A182="","",Feuil1!A182)</f>
        <v>45099</v>
      </c>
      <c r="B178" s="125">
        <f>IF(A178="","",Feuil1!L182)</f>
        <v>0</v>
      </c>
      <c r="C178" s="135">
        <f>IF(A178="","",Feuil1!M182)</f>
        <v>0</v>
      </c>
      <c r="D178" s="135">
        <f>IF(C178="","",Feuil1!N182)</f>
        <v>0</v>
      </c>
      <c r="E178" s="135">
        <f>IF(D178="","",Feuil1!O182)</f>
        <v>0</v>
      </c>
      <c r="F178" s="135">
        <f>IF(E178="","",Feuil1!P182)</f>
        <v>0</v>
      </c>
      <c r="G178" s="136">
        <f>IF(F178="","",Feuil1!Q182)</f>
        <v>0</v>
      </c>
      <c r="H178" s="135">
        <f>IF(A178="","",PRODUCTION!AM177-PRODUCTION!AN177)</f>
        <v>0</v>
      </c>
      <c r="I178" s="137" t="e">
        <f>IF(A178="","",PRODUCTION!AG177-PRODUCTION!AO177)</f>
        <v>#VALUE!</v>
      </c>
      <c r="J178" s="137">
        <f>réglages!$B$3</f>
        <v>14280</v>
      </c>
      <c r="K178" s="137" t="str">
        <f>IF(PRODUCTION!AH177="","",+AVERAGE(PRODUCTION!$AH$5:'PRODUCTION'!AH177))</f>
        <v/>
      </c>
      <c r="L178" s="129" t="str">
        <f>IF(PRODUCTION!AH177="","",(+PRODUCTION!AH177-N178-R178-Q178-O178-P178-T178-S178))</f>
        <v/>
      </c>
      <c r="M178" s="138" t="str">
        <f>IF(PRODUCTION!AH177="","",+AVERAGE(PRODUCTION!$AO$5:'PRODUCTION'!AO177))</f>
        <v/>
      </c>
      <c r="N178" s="139" t="str">
        <f>IF(PRODUCTION!AH177="","",Feuil1!R182)</f>
        <v/>
      </c>
      <c r="O178" s="140" t="str">
        <f>IF(PRODUCTION!AH177="","",Feuil1!AV182)</f>
        <v/>
      </c>
      <c r="P178" s="140" t="str">
        <f>IF(PRODUCTION!AH177="","",Feuil1!AW182)</f>
        <v/>
      </c>
      <c r="Q178" s="140" t="str">
        <f>IF(PRODUCTION!AH177="","",Feuil1!AY182)</f>
        <v/>
      </c>
      <c r="R178" s="140" t="str">
        <f>IF(PRODUCTION!AH177="","",Feuil1!AX182)</f>
        <v/>
      </c>
      <c r="S178" s="140"/>
      <c r="T178" s="141"/>
      <c r="U178" s="108"/>
      <c r="V178" s="108"/>
      <c r="W178" s="108"/>
      <c r="X178" s="108"/>
      <c r="AC178" s="131" t="e">
        <f t="shared" si="3"/>
        <v>#VALUE!</v>
      </c>
    </row>
    <row r="179" spans="1:29" s="6" customFormat="1" ht="17.25" thickBot="1">
      <c r="A179" s="94">
        <f>IF(Feuil1!A183="","",Feuil1!A183)</f>
        <v>45100</v>
      </c>
      <c r="B179" s="125">
        <f>IF(A179="","",Feuil1!L183)</f>
        <v>0</v>
      </c>
      <c r="C179" s="135">
        <f>IF(A179="","",Feuil1!M183)</f>
        <v>0</v>
      </c>
      <c r="D179" s="135">
        <f>IF(C179="","",Feuil1!N183)</f>
        <v>0</v>
      </c>
      <c r="E179" s="135">
        <f>IF(D179="","",Feuil1!O183)</f>
        <v>0</v>
      </c>
      <c r="F179" s="135">
        <f>IF(E179="","",Feuil1!P183)</f>
        <v>0</v>
      </c>
      <c r="G179" s="136">
        <f>IF(F179="","",Feuil1!Q183)</f>
        <v>0</v>
      </c>
      <c r="H179" s="135">
        <f>IF(A179="","",PRODUCTION!AM178-PRODUCTION!AN178)</f>
        <v>0</v>
      </c>
      <c r="I179" s="137" t="e">
        <f>IF(A179="","",PRODUCTION!AG178-PRODUCTION!AO178)</f>
        <v>#VALUE!</v>
      </c>
      <c r="J179" s="137">
        <f>réglages!$B$3</f>
        <v>14280</v>
      </c>
      <c r="K179" s="137" t="str">
        <f>IF(PRODUCTION!AH178="","",+AVERAGE(PRODUCTION!$AH$5:'PRODUCTION'!AH178))</f>
        <v/>
      </c>
      <c r="L179" s="129" t="str">
        <f>IF(PRODUCTION!AH178="","",(+PRODUCTION!AH178-N179-R179-Q179-O179-P179-T179-S179))</f>
        <v/>
      </c>
      <c r="M179" s="138" t="str">
        <f>IF(PRODUCTION!AH178="","",+AVERAGE(PRODUCTION!$AO$5:'PRODUCTION'!AO178))</f>
        <v/>
      </c>
      <c r="N179" s="139" t="str">
        <f>IF(PRODUCTION!AH178="","",Feuil1!R183)</f>
        <v/>
      </c>
      <c r="O179" s="140" t="str">
        <f>IF(PRODUCTION!AH178="","",Feuil1!AV183)</f>
        <v/>
      </c>
      <c r="P179" s="140" t="str">
        <f>IF(PRODUCTION!AH178="","",Feuil1!AW183)</f>
        <v/>
      </c>
      <c r="Q179" s="140" t="str">
        <f>IF(PRODUCTION!AH178="","",Feuil1!AY183)</f>
        <v/>
      </c>
      <c r="R179" s="140" t="str">
        <f>IF(PRODUCTION!AH178="","",Feuil1!AX183)</f>
        <v/>
      </c>
      <c r="S179" s="140"/>
      <c r="T179" s="141"/>
      <c r="U179" s="108"/>
      <c r="V179" s="108"/>
      <c r="W179" s="108"/>
      <c r="X179" s="108"/>
      <c r="AC179" s="131" t="e">
        <f t="shared" si="3"/>
        <v>#VALUE!</v>
      </c>
    </row>
    <row r="180" spans="1:29" s="6" customFormat="1" ht="17.25" thickBot="1">
      <c r="A180" s="94">
        <f>IF(Feuil1!A184="","",Feuil1!A184)</f>
        <v>45101</v>
      </c>
      <c r="B180" s="125">
        <f>IF(A180="","",Feuil1!L184)</f>
        <v>0</v>
      </c>
      <c r="C180" s="135">
        <f>IF(A180="","",Feuil1!M184)</f>
        <v>0</v>
      </c>
      <c r="D180" s="135">
        <f>IF(C180="","",Feuil1!N184)</f>
        <v>0</v>
      </c>
      <c r="E180" s="135">
        <f>IF(D180="","",Feuil1!O184)</f>
        <v>0</v>
      </c>
      <c r="F180" s="135">
        <f>IF(E180="","",Feuil1!P184)</f>
        <v>0</v>
      </c>
      <c r="G180" s="136">
        <f>IF(F180="","",Feuil1!Q184)</f>
        <v>0</v>
      </c>
      <c r="H180" s="135">
        <f>IF(A180="","",PRODUCTION!AM179-PRODUCTION!AN179)</f>
        <v>0</v>
      </c>
      <c r="I180" s="137" t="e">
        <f>IF(A180="","",PRODUCTION!AG179-PRODUCTION!AO179)</f>
        <v>#VALUE!</v>
      </c>
      <c r="J180" s="137">
        <f>réglages!$B$3</f>
        <v>14280</v>
      </c>
      <c r="K180" s="137" t="str">
        <f>IF(PRODUCTION!AH179="","",+AVERAGE(PRODUCTION!$AH$5:'PRODUCTION'!AH179))</f>
        <v/>
      </c>
      <c r="L180" s="129" t="str">
        <f>IF(PRODUCTION!AH179="","",(+PRODUCTION!AH179-N180-R180-Q180-O180-P180-T180-S180))</f>
        <v/>
      </c>
      <c r="M180" s="138" t="str">
        <f>IF(PRODUCTION!AH179="","",+AVERAGE(PRODUCTION!$AO$5:'PRODUCTION'!AO179))</f>
        <v/>
      </c>
      <c r="N180" s="139" t="str">
        <f>IF(PRODUCTION!AH179="","",Feuil1!R184)</f>
        <v/>
      </c>
      <c r="O180" s="140" t="str">
        <f>IF(PRODUCTION!AH179="","",Feuil1!AV184)</f>
        <v/>
      </c>
      <c r="P180" s="140" t="str">
        <f>IF(PRODUCTION!AH179="","",Feuil1!AW184)</f>
        <v/>
      </c>
      <c r="Q180" s="140" t="str">
        <f>IF(PRODUCTION!AH179="","",Feuil1!AY184)</f>
        <v/>
      </c>
      <c r="R180" s="140" t="str">
        <f>IF(PRODUCTION!AH179="","",Feuil1!AX184)</f>
        <v/>
      </c>
      <c r="S180" s="140"/>
      <c r="T180" s="141"/>
      <c r="U180" s="108"/>
      <c r="V180" s="108"/>
      <c r="W180" s="108"/>
      <c r="X180" s="108"/>
      <c r="AC180" s="131" t="e">
        <f t="shared" si="3"/>
        <v>#VALUE!</v>
      </c>
    </row>
    <row r="181" spans="1:29" s="6" customFormat="1" ht="17.25" thickBot="1">
      <c r="A181" s="94">
        <f>IF(Feuil1!A185="","",Feuil1!A185)</f>
        <v>45102</v>
      </c>
      <c r="B181" s="125">
        <f>IF(A181="","",Feuil1!L185)</f>
        <v>0</v>
      </c>
      <c r="C181" s="135">
        <f>IF(A181="","",Feuil1!M185)</f>
        <v>0</v>
      </c>
      <c r="D181" s="135">
        <f>IF(C181="","",Feuil1!N185)</f>
        <v>0</v>
      </c>
      <c r="E181" s="135">
        <f>IF(D181="","",Feuil1!O185)</f>
        <v>0</v>
      </c>
      <c r="F181" s="135">
        <f>IF(E181="","",Feuil1!P185)</f>
        <v>0</v>
      </c>
      <c r="G181" s="136">
        <f>IF(F181="","",Feuil1!Q185)</f>
        <v>0</v>
      </c>
      <c r="H181" s="135">
        <f>IF(A181="","",PRODUCTION!AM180-PRODUCTION!AN180)</f>
        <v>0</v>
      </c>
      <c r="I181" s="137" t="e">
        <f>IF(A181="","",PRODUCTION!AG180-PRODUCTION!AO180)</f>
        <v>#VALUE!</v>
      </c>
      <c r="J181" s="137">
        <f>réglages!$B$3</f>
        <v>14280</v>
      </c>
      <c r="K181" s="137" t="str">
        <f>IF(PRODUCTION!AH180="","",+AVERAGE(PRODUCTION!$AH$5:'PRODUCTION'!AH180))</f>
        <v/>
      </c>
      <c r="L181" s="129" t="str">
        <f>IF(PRODUCTION!AH180="","",(+PRODUCTION!AH180-N181-R181-Q181-O181-P181-T181-S181))</f>
        <v/>
      </c>
      <c r="M181" s="138" t="str">
        <f>IF(PRODUCTION!AH180="","",+AVERAGE(PRODUCTION!$AO$5:'PRODUCTION'!AO180))</f>
        <v/>
      </c>
      <c r="N181" s="139" t="str">
        <f>IF(PRODUCTION!AH180="","",Feuil1!R185)</f>
        <v/>
      </c>
      <c r="O181" s="140" t="str">
        <f>IF(PRODUCTION!AH180="","",Feuil1!AV185)</f>
        <v/>
      </c>
      <c r="P181" s="140" t="str">
        <f>IF(PRODUCTION!AH180="","",Feuil1!AW185)</f>
        <v/>
      </c>
      <c r="Q181" s="140" t="str">
        <f>IF(PRODUCTION!AH180="","",Feuil1!AY185)</f>
        <v/>
      </c>
      <c r="R181" s="140" t="str">
        <f>IF(PRODUCTION!AH180="","",Feuil1!AX185)</f>
        <v/>
      </c>
      <c r="S181" s="140"/>
      <c r="T181" s="141"/>
      <c r="U181" s="108"/>
      <c r="V181" s="108"/>
      <c r="W181" s="108"/>
      <c r="X181" s="108"/>
      <c r="AC181" s="131" t="e">
        <f t="shared" si="3"/>
        <v>#VALUE!</v>
      </c>
    </row>
    <row r="182" spans="1:29" s="6" customFormat="1" ht="17.25" thickBot="1">
      <c r="A182" s="94">
        <f>IF(Feuil1!A186="","",Feuil1!A186)</f>
        <v>45103</v>
      </c>
      <c r="B182" s="125">
        <f>IF(A182="","",Feuil1!L186)</f>
        <v>0</v>
      </c>
      <c r="C182" s="135">
        <f>IF(A182="","",Feuil1!M186)</f>
        <v>0</v>
      </c>
      <c r="D182" s="135">
        <f>IF(C182="","",Feuil1!N186)</f>
        <v>0</v>
      </c>
      <c r="E182" s="135">
        <f>IF(D182="","",Feuil1!O186)</f>
        <v>0</v>
      </c>
      <c r="F182" s="135">
        <f>IF(E182="","",Feuil1!P186)</f>
        <v>0</v>
      </c>
      <c r="G182" s="136">
        <f>IF(F182="","",Feuil1!Q186)</f>
        <v>0</v>
      </c>
      <c r="H182" s="135">
        <f>IF(A182="","",PRODUCTION!AM181-PRODUCTION!AN181)</f>
        <v>0</v>
      </c>
      <c r="I182" s="137" t="e">
        <f>IF(A182="","",PRODUCTION!AG181-PRODUCTION!AO181)</f>
        <v>#VALUE!</v>
      </c>
      <c r="J182" s="137">
        <f>réglages!$B$3</f>
        <v>14280</v>
      </c>
      <c r="K182" s="137" t="str">
        <f>IF(PRODUCTION!AH181="","",+AVERAGE(PRODUCTION!$AH$5:'PRODUCTION'!AH181))</f>
        <v/>
      </c>
      <c r="L182" s="129" t="str">
        <f>IF(PRODUCTION!AH181="","",(+PRODUCTION!AH181-N182-R182-Q182-O182-P182-T182-S182))</f>
        <v/>
      </c>
      <c r="M182" s="138" t="str">
        <f>IF(PRODUCTION!AH181="","",+AVERAGE(PRODUCTION!$AO$5:'PRODUCTION'!AO181))</f>
        <v/>
      </c>
      <c r="N182" s="139" t="str">
        <f>IF(PRODUCTION!AH181="","",Feuil1!R186)</f>
        <v/>
      </c>
      <c r="O182" s="140" t="str">
        <f>IF(PRODUCTION!AH181="","",Feuil1!AV186)</f>
        <v/>
      </c>
      <c r="P182" s="140" t="str">
        <f>IF(PRODUCTION!AH181="","",Feuil1!AW186)</f>
        <v/>
      </c>
      <c r="Q182" s="140" t="str">
        <f>IF(PRODUCTION!AH181="","",Feuil1!AY186)</f>
        <v/>
      </c>
      <c r="R182" s="140" t="str">
        <f>IF(PRODUCTION!AH181="","",Feuil1!AX186)</f>
        <v/>
      </c>
      <c r="S182" s="140"/>
      <c r="T182" s="141"/>
      <c r="U182" s="108"/>
      <c r="V182" s="108"/>
      <c r="W182" s="108"/>
      <c r="X182" s="108"/>
      <c r="AC182" s="131" t="e">
        <f t="shared" si="3"/>
        <v>#VALUE!</v>
      </c>
    </row>
    <row r="183" spans="1:29" s="6" customFormat="1" ht="17.25" thickBot="1">
      <c r="A183" s="94">
        <f>IF(Feuil1!A187="","",Feuil1!A187)</f>
        <v>45104</v>
      </c>
      <c r="B183" s="125">
        <f>IF(A183="","",Feuil1!L187)</f>
        <v>0</v>
      </c>
      <c r="C183" s="135">
        <f>IF(A183="","",Feuil1!M187)</f>
        <v>0</v>
      </c>
      <c r="D183" s="135">
        <f>IF(C183="","",Feuil1!N187)</f>
        <v>0</v>
      </c>
      <c r="E183" s="135">
        <f>IF(D183="","",Feuil1!O187)</f>
        <v>0</v>
      </c>
      <c r="F183" s="135">
        <f>IF(E183="","",Feuil1!P187)</f>
        <v>0</v>
      </c>
      <c r="G183" s="136">
        <f>IF(F183="","",Feuil1!Q187)</f>
        <v>0</v>
      </c>
      <c r="H183" s="135">
        <f>IF(A183="","",PRODUCTION!AM182-PRODUCTION!AN182)</f>
        <v>0</v>
      </c>
      <c r="I183" s="137" t="e">
        <f>IF(A183="","",PRODUCTION!AG182-PRODUCTION!AO182)</f>
        <v>#VALUE!</v>
      </c>
      <c r="J183" s="137">
        <f>réglages!$B$3</f>
        <v>14280</v>
      </c>
      <c r="K183" s="137" t="str">
        <f>IF(PRODUCTION!AH182="","",+AVERAGE(PRODUCTION!$AH$5:'PRODUCTION'!AH182))</f>
        <v/>
      </c>
      <c r="L183" s="129" t="str">
        <f>IF(PRODUCTION!AH182="","",(+PRODUCTION!AH182-N183-R183-Q183-O183-P183-T183-S183))</f>
        <v/>
      </c>
      <c r="M183" s="138" t="str">
        <f>IF(PRODUCTION!AH182="","",+AVERAGE(PRODUCTION!$AO$5:'PRODUCTION'!AO182))</f>
        <v/>
      </c>
      <c r="N183" s="139" t="str">
        <f>IF(PRODUCTION!AH182="","",Feuil1!R187)</f>
        <v/>
      </c>
      <c r="O183" s="140" t="str">
        <f>IF(PRODUCTION!AH182="","",Feuil1!AV187)</f>
        <v/>
      </c>
      <c r="P183" s="140" t="str">
        <f>IF(PRODUCTION!AH182="","",Feuil1!AW187)</f>
        <v/>
      </c>
      <c r="Q183" s="140" t="str">
        <f>IF(PRODUCTION!AH182="","",Feuil1!AY187)</f>
        <v/>
      </c>
      <c r="R183" s="140" t="str">
        <f>IF(PRODUCTION!AH182="","",Feuil1!AX187)</f>
        <v/>
      </c>
      <c r="S183" s="140"/>
      <c r="T183" s="141"/>
      <c r="U183" s="108"/>
      <c r="V183" s="108"/>
      <c r="W183" s="108"/>
      <c r="X183" s="108"/>
      <c r="AC183" s="131" t="e">
        <f t="shared" si="3"/>
        <v>#VALUE!</v>
      </c>
    </row>
    <row r="184" spans="1:29" s="6" customFormat="1" ht="17.25" thickBot="1">
      <c r="A184" s="94">
        <f>IF(Feuil1!A188="","",Feuil1!A188)</f>
        <v>45105</v>
      </c>
      <c r="B184" s="125">
        <f>IF(A184="","",Feuil1!L188)</f>
        <v>0</v>
      </c>
      <c r="C184" s="135">
        <f>IF(A184="","",Feuil1!M188)</f>
        <v>0</v>
      </c>
      <c r="D184" s="135">
        <f>IF(C184="","",Feuil1!N188)</f>
        <v>0</v>
      </c>
      <c r="E184" s="135">
        <f>IF(D184="","",Feuil1!O188)</f>
        <v>0</v>
      </c>
      <c r="F184" s="135">
        <f>IF(E184="","",Feuil1!P188)</f>
        <v>0</v>
      </c>
      <c r="G184" s="136">
        <f>IF(F184="","",Feuil1!Q188)</f>
        <v>0</v>
      </c>
      <c r="H184" s="135">
        <f>IF(A184="","",PRODUCTION!AM183-PRODUCTION!AN183)</f>
        <v>0</v>
      </c>
      <c r="I184" s="137" t="e">
        <f>IF(A184="","",PRODUCTION!AG183-PRODUCTION!AO183)</f>
        <v>#VALUE!</v>
      </c>
      <c r="J184" s="137">
        <f>réglages!$B$3</f>
        <v>14280</v>
      </c>
      <c r="K184" s="137" t="str">
        <f>IF(PRODUCTION!AH183="","",+AVERAGE(PRODUCTION!$AH$5:'PRODUCTION'!AH183))</f>
        <v/>
      </c>
      <c r="L184" s="129" t="str">
        <f>IF(PRODUCTION!AH183="","",(+PRODUCTION!AH183-N184-R184-Q184-O184-P184-T184-S184))</f>
        <v/>
      </c>
      <c r="M184" s="138" t="str">
        <f>IF(PRODUCTION!AH183="","",+AVERAGE(PRODUCTION!$AO$5:'PRODUCTION'!AO183))</f>
        <v/>
      </c>
      <c r="N184" s="139" t="str">
        <f>IF(PRODUCTION!AH183="","",Feuil1!R188)</f>
        <v/>
      </c>
      <c r="O184" s="140" t="str">
        <f>IF(PRODUCTION!AH183="","",Feuil1!AV188)</f>
        <v/>
      </c>
      <c r="P184" s="140" t="str">
        <f>IF(PRODUCTION!AH183="","",Feuil1!AW188)</f>
        <v/>
      </c>
      <c r="Q184" s="140" t="str">
        <f>IF(PRODUCTION!AH183="","",Feuil1!AY188)</f>
        <v/>
      </c>
      <c r="R184" s="140" t="str">
        <f>IF(PRODUCTION!AH183="","",Feuil1!AX188)</f>
        <v/>
      </c>
      <c r="S184" s="140"/>
      <c r="T184" s="141"/>
      <c r="U184" s="108"/>
      <c r="V184" s="108"/>
      <c r="W184" s="108"/>
      <c r="X184" s="108"/>
      <c r="AC184" s="131" t="e">
        <f t="shared" si="3"/>
        <v>#VALUE!</v>
      </c>
    </row>
    <row r="185" spans="1:29" s="6" customFormat="1" ht="17.25" thickBot="1">
      <c r="A185" s="94">
        <f>IF(Feuil1!A189="","",Feuil1!A189)</f>
        <v>45106</v>
      </c>
      <c r="B185" s="125">
        <f>IF(A185="","",Feuil1!L189)</f>
        <v>0</v>
      </c>
      <c r="C185" s="135">
        <f>IF(A185="","",Feuil1!M189)</f>
        <v>0</v>
      </c>
      <c r="D185" s="135">
        <f>IF(C185="","",Feuil1!N189)</f>
        <v>0</v>
      </c>
      <c r="E185" s="135">
        <f>IF(D185="","",Feuil1!O189)</f>
        <v>0</v>
      </c>
      <c r="F185" s="135">
        <f>IF(E185="","",Feuil1!P189)</f>
        <v>0</v>
      </c>
      <c r="G185" s="136">
        <f>IF(F185="","",Feuil1!Q189)</f>
        <v>0</v>
      </c>
      <c r="H185" s="135">
        <f>IF(A185="","",PRODUCTION!AM184-PRODUCTION!AN184)</f>
        <v>0</v>
      </c>
      <c r="I185" s="137" t="e">
        <f>IF(A185="","",PRODUCTION!AG184-PRODUCTION!AO184)</f>
        <v>#VALUE!</v>
      </c>
      <c r="J185" s="137">
        <f>réglages!$B$3</f>
        <v>14280</v>
      </c>
      <c r="K185" s="137" t="str">
        <f>IF(PRODUCTION!AH184="","",+AVERAGE(PRODUCTION!$AH$5:'PRODUCTION'!AH184))</f>
        <v/>
      </c>
      <c r="L185" s="129" t="str">
        <f>IF(PRODUCTION!AH184="","",(+PRODUCTION!AH184-N185-R185-Q185-O185-P185-T185-S185))</f>
        <v/>
      </c>
      <c r="M185" s="138" t="str">
        <f>IF(PRODUCTION!AH184="","",+AVERAGE(PRODUCTION!$AO$5:'PRODUCTION'!AO184))</f>
        <v/>
      </c>
      <c r="N185" s="139" t="str">
        <f>IF(PRODUCTION!AH184="","",Feuil1!R189)</f>
        <v/>
      </c>
      <c r="O185" s="140" t="str">
        <f>IF(PRODUCTION!AH184="","",Feuil1!AV189)</f>
        <v/>
      </c>
      <c r="P185" s="140" t="str">
        <f>IF(PRODUCTION!AH184="","",Feuil1!AW189)</f>
        <v/>
      </c>
      <c r="Q185" s="140" t="str">
        <f>IF(PRODUCTION!AH184="","",Feuil1!AY189)</f>
        <v/>
      </c>
      <c r="R185" s="140" t="str">
        <f>IF(PRODUCTION!AH184="","",Feuil1!AX189)</f>
        <v/>
      </c>
      <c r="S185" s="140"/>
      <c r="T185" s="141"/>
      <c r="U185" s="108"/>
      <c r="V185" s="108"/>
      <c r="W185" s="108"/>
      <c r="X185" s="108"/>
      <c r="AC185" s="131" t="e">
        <f t="shared" si="3"/>
        <v>#VALUE!</v>
      </c>
    </row>
    <row r="186" spans="1:29" s="6" customFormat="1" ht="17.25" thickBot="1">
      <c r="A186" s="94">
        <f>IF(Feuil1!A190="","",Feuil1!A190)</f>
        <v>45107</v>
      </c>
      <c r="B186" s="125">
        <f>IF(A186="","",Feuil1!L190)</f>
        <v>0</v>
      </c>
      <c r="C186" s="135">
        <f>IF(A186="","",Feuil1!M190)</f>
        <v>0</v>
      </c>
      <c r="D186" s="135">
        <f>IF(C186="","",Feuil1!N190)</f>
        <v>0</v>
      </c>
      <c r="E186" s="135">
        <f>IF(D186="","",Feuil1!O190)</f>
        <v>0</v>
      </c>
      <c r="F186" s="135">
        <f>IF(E186="","",Feuil1!P190)</f>
        <v>0</v>
      </c>
      <c r="G186" s="136">
        <f>IF(F186="","",Feuil1!Q190)</f>
        <v>0</v>
      </c>
      <c r="H186" s="135">
        <f>IF(A186="","",PRODUCTION!AM185-PRODUCTION!AN185)</f>
        <v>0</v>
      </c>
      <c r="I186" s="137" t="e">
        <f>IF(A186="","",PRODUCTION!AG185-PRODUCTION!AO185)</f>
        <v>#VALUE!</v>
      </c>
      <c r="J186" s="137">
        <f>réglages!$B$3</f>
        <v>14280</v>
      </c>
      <c r="K186" s="137" t="str">
        <f>IF(PRODUCTION!AH185="","",+AVERAGE(PRODUCTION!$AH$5:'PRODUCTION'!AH185))</f>
        <v/>
      </c>
      <c r="L186" s="129" t="str">
        <f>IF(PRODUCTION!AH185="","",(+PRODUCTION!AH185-N186-R186-Q186-O186-P186-T186-S186))</f>
        <v/>
      </c>
      <c r="M186" s="138" t="str">
        <f>IF(PRODUCTION!AH185="","",+AVERAGE(PRODUCTION!$AO$5:'PRODUCTION'!AO185))</f>
        <v/>
      </c>
      <c r="N186" s="139" t="str">
        <f>IF(PRODUCTION!AH185="","",Feuil1!R190)</f>
        <v/>
      </c>
      <c r="O186" s="140" t="str">
        <f>IF(PRODUCTION!AH185="","",Feuil1!AV190)</f>
        <v/>
      </c>
      <c r="P186" s="140" t="str">
        <f>IF(PRODUCTION!AH185="","",Feuil1!AW190)</f>
        <v/>
      </c>
      <c r="Q186" s="140" t="str">
        <f>IF(PRODUCTION!AH185="","",Feuil1!AY190)</f>
        <v/>
      </c>
      <c r="R186" s="140" t="str">
        <f>IF(PRODUCTION!AH185="","",Feuil1!AX190)</f>
        <v/>
      </c>
      <c r="S186" s="140"/>
      <c r="T186" s="141"/>
      <c r="U186" s="108"/>
      <c r="V186" s="108"/>
      <c r="W186" s="108"/>
      <c r="X186" s="108"/>
      <c r="AC186" s="131" t="e">
        <f t="shared" si="3"/>
        <v>#VALUE!</v>
      </c>
    </row>
    <row r="187" spans="1:29" s="6" customFormat="1" ht="17.25" thickBot="1">
      <c r="A187" s="94">
        <f>IF(Feuil1!A191="","",Feuil1!A191)</f>
        <v>45108</v>
      </c>
      <c r="B187" s="125">
        <f>IF(A187="","",Feuil1!L191)</f>
        <v>0</v>
      </c>
      <c r="C187" s="135">
        <f>IF(A187="","",Feuil1!M191)</f>
        <v>0</v>
      </c>
      <c r="D187" s="135">
        <f>IF(C187="","",Feuil1!N191)</f>
        <v>0</v>
      </c>
      <c r="E187" s="135">
        <f>IF(D187="","",Feuil1!O191)</f>
        <v>0</v>
      </c>
      <c r="F187" s="135">
        <f>IF(E187="","",Feuil1!P191)</f>
        <v>0</v>
      </c>
      <c r="G187" s="136">
        <f>IF(F187="","",Feuil1!Q191)</f>
        <v>0</v>
      </c>
      <c r="H187" s="135">
        <f>IF(A187="","",PRODUCTION!AM186-PRODUCTION!AN186)</f>
        <v>0</v>
      </c>
      <c r="I187" s="137" t="e">
        <f>IF(A187="","",PRODUCTION!AG186-PRODUCTION!AO186)</f>
        <v>#VALUE!</v>
      </c>
      <c r="J187" s="137">
        <f>réglages!$B$3</f>
        <v>14280</v>
      </c>
      <c r="K187" s="137" t="str">
        <f>IF(PRODUCTION!AH186="","",+AVERAGE(PRODUCTION!$AH$5:'PRODUCTION'!AH186))</f>
        <v/>
      </c>
      <c r="L187" s="129" t="str">
        <f>IF(PRODUCTION!AH186="","",(+PRODUCTION!AH186-N187-R187-Q187-O187-P187-T187-S187))</f>
        <v/>
      </c>
      <c r="M187" s="138" t="str">
        <f>IF(PRODUCTION!AH186="","",+AVERAGE(PRODUCTION!$AO$5:'PRODUCTION'!AO186))</f>
        <v/>
      </c>
      <c r="N187" s="139" t="str">
        <f>IF(PRODUCTION!AH186="","",Feuil1!R191)</f>
        <v/>
      </c>
      <c r="O187" s="140" t="str">
        <f>IF(PRODUCTION!AH186="","",Feuil1!AV191)</f>
        <v/>
      </c>
      <c r="P187" s="140" t="str">
        <f>IF(PRODUCTION!AH186="","",Feuil1!AW191)</f>
        <v/>
      </c>
      <c r="Q187" s="140" t="str">
        <f>IF(PRODUCTION!AH186="","",Feuil1!AY191)</f>
        <v/>
      </c>
      <c r="R187" s="140" t="str">
        <f>IF(PRODUCTION!AH186="","",Feuil1!AX191)</f>
        <v/>
      </c>
      <c r="S187" s="140"/>
      <c r="T187" s="141"/>
      <c r="U187" s="108"/>
      <c r="V187" s="108"/>
      <c r="W187" s="108"/>
      <c r="X187" s="108"/>
      <c r="AC187" s="131" t="e">
        <f t="shared" si="3"/>
        <v>#VALUE!</v>
      </c>
    </row>
    <row r="188" spans="1:29" s="6" customFormat="1" ht="17.25" thickBot="1">
      <c r="A188" s="94">
        <f>IF(Feuil1!A192="","",Feuil1!A192)</f>
        <v>45109</v>
      </c>
      <c r="B188" s="125">
        <f>IF(A188="","",Feuil1!L192)</f>
        <v>0</v>
      </c>
      <c r="C188" s="135">
        <f>IF(A188="","",Feuil1!M192)</f>
        <v>0</v>
      </c>
      <c r="D188" s="135">
        <f>IF(C188="","",Feuil1!N192)</f>
        <v>0</v>
      </c>
      <c r="E188" s="135">
        <f>IF(D188="","",Feuil1!O192)</f>
        <v>0</v>
      </c>
      <c r="F188" s="135">
        <f>IF(E188="","",Feuil1!P192)</f>
        <v>0</v>
      </c>
      <c r="G188" s="136">
        <f>IF(F188="","",Feuil1!Q192)</f>
        <v>0</v>
      </c>
      <c r="H188" s="135">
        <f>IF(A188="","",PRODUCTION!AM187-PRODUCTION!AN187)</f>
        <v>0</v>
      </c>
      <c r="I188" s="137" t="e">
        <f>IF(A188="","",PRODUCTION!AG187-PRODUCTION!AO187)</f>
        <v>#VALUE!</v>
      </c>
      <c r="J188" s="137">
        <f>réglages!$B$3</f>
        <v>14280</v>
      </c>
      <c r="K188" s="137" t="str">
        <f>IF(PRODUCTION!AH187="","",+AVERAGE(PRODUCTION!$AH$5:'PRODUCTION'!AH187))</f>
        <v/>
      </c>
      <c r="L188" s="129" t="str">
        <f>IF(PRODUCTION!AH187="","",(+PRODUCTION!AH187-N188-R188-Q188-O188-P188-T188-S188))</f>
        <v/>
      </c>
      <c r="M188" s="138" t="str">
        <f>IF(PRODUCTION!AH187="","",+AVERAGE(PRODUCTION!$AO$5:'PRODUCTION'!AO187))</f>
        <v/>
      </c>
      <c r="N188" s="139" t="str">
        <f>IF(PRODUCTION!AH187="","",Feuil1!R192)</f>
        <v/>
      </c>
      <c r="O188" s="140" t="str">
        <f>IF(PRODUCTION!AH187="","",Feuil1!AV192)</f>
        <v/>
      </c>
      <c r="P188" s="140" t="str">
        <f>IF(PRODUCTION!AH187="","",Feuil1!AW192)</f>
        <v/>
      </c>
      <c r="Q188" s="140" t="str">
        <f>IF(PRODUCTION!AH187="","",Feuil1!AY192)</f>
        <v/>
      </c>
      <c r="R188" s="140" t="str">
        <f>IF(PRODUCTION!AH187="","",Feuil1!AX192)</f>
        <v/>
      </c>
      <c r="S188" s="140"/>
      <c r="T188" s="141"/>
      <c r="U188" s="108"/>
      <c r="V188" s="108"/>
      <c r="W188" s="108"/>
      <c r="X188" s="108"/>
      <c r="AC188" s="131" t="e">
        <f t="shared" si="3"/>
        <v>#VALUE!</v>
      </c>
    </row>
    <row r="189" spans="1:29" s="6" customFormat="1" ht="17.25" thickBot="1">
      <c r="A189" s="94">
        <f>IF(Feuil1!A193="","",Feuil1!A193)</f>
        <v>45110</v>
      </c>
      <c r="B189" s="125">
        <f>IF(A189="","",Feuil1!L193)</f>
        <v>0</v>
      </c>
      <c r="C189" s="135">
        <f>IF(A189="","",Feuil1!M193)</f>
        <v>0</v>
      </c>
      <c r="D189" s="135">
        <f>IF(C189="","",Feuil1!N193)</f>
        <v>0</v>
      </c>
      <c r="E189" s="135">
        <f>IF(D189="","",Feuil1!O193)</f>
        <v>0</v>
      </c>
      <c r="F189" s="135">
        <f>IF(E189="","",Feuil1!P193)</f>
        <v>0</v>
      </c>
      <c r="G189" s="136">
        <f>IF(F189="","",Feuil1!Q193)</f>
        <v>0</v>
      </c>
      <c r="H189" s="135">
        <f>IF(A189="","",PRODUCTION!AM188-PRODUCTION!AN188)</f>
        <v>0</v>
      </c>
      <c r="I189" s="137" t="e">
        <f>IF(A189="","",PRODUCTION!AG188-PRODUCTION!AO188)</f>
        <v>#VALUE!</v>
      </c>
      <c r="J189" s="137">
        <f>réglages!$B$3</f>
        <v>14280</v>
      </c>
      <c r="K189" s="137" t="str">
        <f>IF(PRODUCTION!AH188="","",+AVERAGE(PRODUCTION!$AH$5:'PRODUCTION'!AH188))</f>
        <v/>
      </c>
      <c r="L189" s="129" t="str">
        <f>IF(PRODUCTION!AH188="","",(+PRODUCTION!AH188-N189-R189-Q189-O189-P189-T189-S189))</f>
        <v/>
      </c>
      <c r="M189" s="138" t="str">
        <f>IF(PRODUCTION!AH188="","",+AVERAGE(PRODUCTION!$AO$5:'PRODUCTION'!AO188))</f>
        <v/>
      </c>
      <c r="N189" s="139" t="str">
        <f>IF(PRODUCTION!AH188="","",Feuil1!R193)</f>
        <v/>
      </c>
      <c r="O189" s="140" t="str">
        <f>IF(PRODUCTION!AH188="","",Feuil1!AV193)</f>
        <v/>
      </c>
      <c r="P189" s="140" t="str">
        <f>IF(PRODUCTION!AH188="","",Feuil1!AW193)</f>
        <v/>
      </c>
      <c r="Q189" s="140" t="str">
        <f>IF(PRODUCTION!AH188="","",Feuil1!AY193)</f>
        <v/>
      </c>
      <c r="R189" s="140" t="str">
        <f>IF(PRODUCTION!AH188="","",Feuil1!AX193)</f>
        <v/>
      </c>
      <c r="S189" s="140"/>
      <c r="T189" s="141"/>
      <c r="U189" s="108"/>
      <c r="V189" s="108"/>
      <c r="W189" s="108"/>
      <c r="X189" s="108"/>
      <c r="AC189" s="131" t="e">
        <f t="shared" si="3"/>
        <v>#VALUE!</v>
      </c>
    </row>
    <row r="190" spans="1:29" s="6" customFormat="1" ht="17.25" thickBot="1">
      <c r="A190" s="94">
        <f>IF(Feuil1!A194="","",Feuil1!A194)</f>
        <v>45111</v>
      </c>
      <c r="B190" s="125">
        <f>IF(A190="","",Feuil1!L194)</f>
        <v>0</v>
      </c>
      <c r="C190" s="135">
        <f>IF(A190="","",Feuil1!M194)</f>
        <v>0</v>
      </c>
      <c r="D190" s="135">
        <f>IF(C190="","",Feuil1!N194)</f>
        <v>0</v>
      </c>
      <c r="E190" s="135">
        <f>IF(D190="","",Feuil1!O194)</f>
        <v>0</v>
      </c>
      <c r="F190" s="135">
        <f>IF(E190="","",Feuil1!P194)</f>
        <v>0</v>
      </c>
      <c r="G190" s="136">
        <f>IF(F190="","",Feuil1!Q194)</f>
        <v>0</v>
      </c>
      <c r="H190" s="135">
        <f>IF(A190="","",PRODUCTION!AM189-PRODUCTION!AN189)</f>
        <v>0</v>
      </c>
      <c r="I190" s="137" t="e">
        <f>IF(A190="","",PRODUCTION!AG189-PRODUCTION!AO189)</f>
        <v>#VALUE!</v>
      </c>
      <c r="J190" s="137">
        <f>réglages!$B$3</f>
        <v>14280</v>
      </c>
      <c r="K190" s="137" t="str">
        <f>IF(PRODUCTION!AH189="","",+AVERAGE(PRODUCTION!$AH$5:'PRODUCTION'!AH189))</f>
        <v/>
      </c>
      <c r="L190" s="129" t="str">
        <f>IF(PRODUCTION!AH189="","",(+PRODUCTION!AH189-N190-R190-Q190-O190-P190-T190-S190))</f>
        <v/>
      </c>
      <c r="M190" s="138" t="str">
        <f>IF(PRODUCTION!AH189="","",+AVERAGE(PRODUCTION!$AO$5:'PRODUCTION'!AO189))</f>
        <v/>
      </c>
      <c r="N190" s="139" t="str">
        <f>IF(PRODUCTION!AH189="","",Feuil1!R194)</f>
        <v/>
      </c>
      <c r="O190" s="140" t="str">
        <f>IF(PRODUCTION!AH189="","",Feuil1!AV194)</f>
        <v/>
      </c>
      <c r="P190" s="140" t="str">
        <f>IF(PRODUCTION!AH189="","",Feuil1!AW194)</f>
        <v/>
      </c>
      <c r="Q190" s="140" t="str">
        <f>IF(PRODUCTION!AH189="","",Feuil1!AY194)</f>
        <v/>
      </c>
      <c r="R190" s="140" t="str">
        <f>IF(PRODUCTION!AH189="","",Feuil1!AX194)</f>
        <v/>
      </c>
      <c r="S190" s="140"/>
      <c r="T190" s="141"/>
      <c r="U190" s="108"/>
      <c r="V190" s="108"/>
      <c r="W190" s="108"/>
      <c r="X190" s="108"/>
      <c r="AC190" s="131" t="e">
        <f t="shared" si="3"/>
        <v>#VALUE!</v>
      </c>
    </row>
    <row r="191" spans="1:29" s="6" customFormat="1" ht="17.25" thickBot="1">
      <c r="A191" s="94">
        <f>IF(Feuil1!A195="","",Feuil1!A195)</f>
        <v>45112</v>
      </c>
      <c r="B191" s="125">
        <f>IF(A191="","",Feuil1!L195)</f>
        <v>0</v>
      </c>
      <c r="C191" s="135">
        <f>IF(A191="","",Feuil1!M195)</f>
        <v>0</v>
      </c>
      <c r="D191" s="135">
        <f>IF(C191="","",Feuil1!N195)</f>
        <v>0</v>
      </c>
      <c r="E191" s="135">
        <f>IF(D191="","",Feuil1!O195)</f>
        <v>0</v>
      </c>
      <c r="F191" s="135">
        <f>IF(E191="","",Feuil1!P195)</f>
        <v>0</v>
      </c>
      <c r="G191" s="136">
        <f>IF(F191="","",Feuil1!Q195)</f>
        <v>0</v>
      </c>
      <c r="H191" s="135">
        <f>IF(A191="","",PRODUCTION!AM190-PRODUCTION!AN190)</f>
        <v>0</v>
      </c>
      <c r="I191" s="137" t="e">
        <f>IF(A191="","",PRODUCTION!AG190-PRODUCTION!AO190)</f>
        <v>#VALUE!</v>
      </c>
      <c r="J191" s="137">
        <f>réglages!$B$3</f>
        <v>14280</v>
      </c>
      <c r="K191" s="137" t="str">
        <f>IF(PRODUCTION!AH190="","",+AVERAGE(PRODUCTION!$AH$5:'PRODUCTION'!AH190))</f>
        <v/>
      </c>
      <c r="L191" s="129" t="str">
        <f>IF(PRODUCTION!AH190="","",(+PRODUCTION!AH190-N191-R191-Q191-O191-P191-T191-S191))</f>
        <v/>
      </c>
      <c r="M191" s="138" t="str">
        <f>IF(PRODUCTION!AH190="","",+AVERAGE(PRODUCTION!$AO$5:'PRODUCTION'!AO190))</f>
        <v/>
      </c>
      <c r="N191" s="139" t="str">
        <f>IF(PRODUCTION!AH190="","",Feuil1!R195)</f>
        <v/>
      </c>
      <c r="O191" s="140" t="str">
        <f>IF(PRODUCTION!AH190="","",Feuil1!AV195)</f>
        <v/>
      </c>
      <c r="P191" s="140" t="str">
        <f>IF(PRODUCTION!AH190="","",Feuil1!AW195)</f>
        <v/>
      </c>
      <c r="Q191" s="140" t="str">
        <f>IF(PRODUCTION!AH190="","",Feuil1!AY195)</f>
        <v/>
      </c>
      <c r="R191" s="140" t="str">
        <f>IF(PRODUCTION!AH190="","",Feuil1!AX195)</f>
        <v/>
      </c>
      <c r="S191" s="140"/>
      <c r="T191" s="141"/>
      <c r="U191" s="108"/>
      <c r="V191" s="108"/>
      <c r="W191" s="108"/>
      <c r="X191" s="108"/>
      <c r="AC191" s="131" t="e">
        <f t="shared" si="3"/>
        <v>#VALUE!</v>
      </c>
    </row>
    <row r="192" spans="1:29" s="6" customFormat="1" ht="17.25" thickBot="1">
      <c r="A192" s="94">
        <f>IF(Feuil1!A196="","",Feuil1!A196)</f>
        <v>45113</v>
      </c>
      <c r="B192" s="125">
        <f>IF(A192="","",Feuil1!L196)</f>
        <v>0</v>
      </c>
      <c r="C192" s="135">
        <f>IF(A192="","",Feuil1!M196)</f>
        <v>0</v>
      </c>
      <c r="D192" s="135">
        <f>IF(C192="","",Feuil1!N196)</f>
        <v>0</v>
      </c>
      <c r="E192" s="135">
        <f>IF(D192="","",Feuil1!O196)</f>
        <v>0</v>
      </c>
      <c r="F192" s="135">
        <f>IF(E192="","",Feuil1!P196)</f>
        <v>0</v>
      </c>
      <c r="G192" s="136">
        <f>IF(F192="","",Feuil1!Q196)</f>
        <v>0</v>
      </c>
      <c r="H192" s="135">
        <f>IF(A192="","",PRODUCTION!AM191-PRODUCTION!AN191)</f>
        <v>0</v>
      </c>
      <c r="I192" s="137" t="e">
        <f>IF(A192="","",PRODUCTION!AG191-PRODUCTION!AO191)</f>
        <v>#VALUE!</v>
      </c>
      <c r="J192" s="137">
        <f>réglages!$B$3</f>
        <v>14280</v>
      </c>
      <c r="K192" s="137" t="str">
        <f>IF(PRODUCTION!AH191="","",+AVERAGE(PRODUCTION!$AH$5:'PRODUCTION'!AH191))</f>
        <v/>
      </c>
      <c r="L192" s="129" t="str">
        <f>IF(PRODUCTION!AH191="","",(+PRODUCTION!AH191-N192-R192-Q192-O192-P192-T192-S192))</f>
        <v/>
      </c>
      <c r="M192" s="138" t="str">
        <f>IF(PRODUCTION!AH191="","",+AVERAGE(PRODUCTION!$AO$5:'PRODUCTION'!AO191))</f>
        <v/>
      </c>
      <c r="N192" s="139" t="str">
        <f>IF(PRODUCTION!AH191="","",Feuil1!R196)</f>
        <v/>
      </c>
      <c r="O192" s="140" t="str">
        <f>IF(PRODUCTION!AH191="","",Feuil1!AV196)</f>
        <v/>
      </c>
      <c r="P192" s="140" t="str">
        <f>IF(PRODUCTION!AH191="","",Feuil1!AW196)</f>
        <v/>
      </c>
      <c r="Q192" s="140" t="str">
        <f>IF(PRODUCTION!AH191="","",Feuil1!AY196)</f>
        <v/>
      </c>
      <c r="R192" s="140" t="str">
        <f>IF(PRODUCTION!AH191="","",Feuil1!AX196)</f>
        <v/>
      </c>
      <c r="S192" s="140"/>
      <c r="T192" s="141"/>
      <c r="U192" s="108"/>
      <c r="V192" s="108"/>
      <c r="W192" s="108"/>
      <c r="X192" s="108"/>
      <c r="AC192" s="131" t="e">
        <f t="shared" si="3"/>
        <v>#VALUE!</v>
      </c>
    </row>
    <row r="193" spans="1:29" s="6" customFormat="1" ht="17.25" thickBot="1">
      <c r="A193" s="94">
        <f>IF(Feuil1!A197="","",Feuil1!A197)</f>
        <v>45114</v>
      </c>
      <c r="B193" s="125">
        <f>IF(A193="","",Feuil1!L197)</f>
        <v>0</v>
      </c>
      <c r="C193" s="135">
        <f>IF(A193="","",Feuil1!M197)</f>
        <v>0</v>
      </c>
      <c r="D193" s="135">
        <f>IF(C193="","",Feuil1!N197)</f>
        <v>0</v>
      </c>
      <c r="E193" s="135">
        <f>IF(D193="","",Feuil1!O197)</f>
        <v>0</v>
      </c>
      <c r="F193" s="135">
        <f>IF(E193="","",Feuil1!P197)</f>
        <v>0</v>
      </c>
      <c r="G193" s="136">
        <f>IF(F193="","",Feuil1!Q197)</f>
        <v>0</v>
      </c>
      <c r="H193" s="135">
        <f>IF(A193="","",PRODUCTION!AM192-PRODUCTION!AN192)</f>
        <v>0</v>
      </c>
      <c r="I193" s="137" t="e">
        <f>IF(A193="","",PRODUCTION!AG192-PRODUCTION!AO192)</f>
        <v>#VALUE!</v>
      </c>
      <c r="J193" s="137">
        <f>réglages!$B$3</f>
        <v>14280</v>
      </c>
      <c r="K193" s="137" t="str">
        <f>IF(PRODUCTION!AH192="","",+AVERAGE(PRODUCTION!$AH$5:'PRODUCTION'!AH192))</f>
        <v/>
      </c>
      <c r="L193" s="129" t="str">
        <f>IF(PRODUCTION!AH192="","",(+PRODUCTION!AH192-N193-R193-Q193-O193-P193-T193-S193))</f>
        <v/>
      </c>
      <c r="M193" s="138" t="str">
        <f>IF(PRODUCTION!AH192="","",+AVERAGE(PRODUCTION!$AO$5:'PRODUCTION'!AO192))</f>
        <v/>
      </c>
      <c r="N193" s="139" t="str">
        <f>IF(PRODUCTION!AH192="","",Feuil1!R197)</f>
        <v/>
      </c>
      <c r="O193" s="140" t="str">
        <f>IF(PRODUCTION!AH192="","",Feuil1!AV197)</f>
        <v/>
      </c>
      <c r="P193" s="140" t="str">
        <f>IF(PRODUCTION!AH192="","",Feuil1!AW197)</f>
        <v/>
      </c>
      <c r="Q193" s="140" t="str">
        <f>IF(PRODUCTION!AH192="","",Feuil1!AY197)</f>
        <v/>
      </c>
      <c r="R193" s="140" t="str">
        <f>IF(PRODUCTION!AH192="","",Feuil1!AX197)</f>
        <v/>
      </c>
      <c r="S193" s="140"/>
      <c r="T193" s="141"/>
      <c r="U193" s="108"/>
      <c r="V193" s="108"/>
      <c r="W193" s="108"/>
      <c r="X193" s="108"/>
      <c r="AC193" s="131" t="e">
        <f t="shared" si="3"/>
        <v>#VALUE!</v>
      </c>
    </row>
    <row r="194" spans="1:29" s="6" customFormat="1" ht="17.25" thickBot="1">
      <c r="A194" s="94">
        <f>IF(Feuil1!A198="","",Feuil1!A198)</f>
        <v>45115</v>
      </c>
      <c r="B194" s="125">
        <f>IF(A194="","",Feuil1!L198)</f>
        <v>0</v>
      </c>
      <c r="C194" s="135">
        <f>IF(A194="","",Feuil1!M198)</f>
        <v>0</v>
      </c>
      <c r="D194" s="135">
        <f>IF(C194="","",Feuil1!N198)</f>
        <v>0</v>
      </c>
      <c r="E194" s="135">
        <f>IF(D194="","",Feuil1!O198)</f>
        <v>0</v>
      </c>
      <c r="F194" s="135">
        <f>IF(E194="","",Feuil1!P198)</f>
        <v>0</v>
      </c>
      <c r="G194" s="136">
        <f>IF(F194="","",Feuil1!Q198)</f>
        <v>0</v>
      </c>
      <c r="H194" s="135">
        <f>IF(A194="","",PRODUCTION!AM193-PRODUCTION!AN193)</f>
        <v>0</v>
      </c>
      <c r="I194" s="137" t="e">
        <f>IF(A194="","",PRODUCTION!AG193-PRODUCTION!AO193)</f>
        <v>#VALUE!</v>
      </c>
      <c r="J194" s="137">
        <f>réglages!$B$3</f>
        <v>14280</v>
      </c>
      <c r="K194" s="137" t="str">
        <f>IF(PRODUCTION!AH193="","",+AVERAGE(PRODUCTION!$AH$5:'PRODUCTION'!AH193))</f>
        <v/>
      </c>
      <c r="L194" s="129" t="str">
        <f>IF(PRODUCTION!AH193="","",(+PRODUCTION!AH193-N194-R194-Q194-O194-P194-T194-S194))</f>
        <v/>
      </c>
      <c r="M194" s="138" t="str">
        <f>IF(PRODUCTION!AH193="","",+AVERAGE(PRODUCTION!$AO$5:'PRODUCTION'!AO193))</f>
        <v/>
      </c>
      <c r="N194" s="139" t="str">
        <f>IF(PRODUCTION!AH193="","",Feuil1!R198)</f>
        <v/>
      </c>
      <c r="O194" s="140" t="str">
        <f>IF(PRODUCTION!AH193="","",Feuil1!AV198)</f>
        <v/>
      </c>
      <c r="P194" s="140" t="str">
        <f>IF(PRODUCTION!AH193="","",Feuil1!AW198)</f>
        <v/>
      </c>
      <c r="Q194" s="140" t="str">
        <f>IF(PRODUCTION!AH193="","",Feuil1!AY198)</f>
        <v/>
      </c>
      <c r="R194" s="140" t="str">
        <f>IF(PRODUCTION!AH193="","",Feuil1!AX198)</f>
        <v/>
      </c>
      <c r="S194" s="140"/>
      <c r="T194" s="141"/>
      <c r="U194" s="108"/>
      <c r="V194" s="108"/>
      <c r="W194" s="108"/>
      <c r="X194" s="108"/>
      <c r="AC194" s="131" t="e">
        <f t="shared" si="3"/>
        <v>#VALUE!</v>
      </c>
    </row>
    <row r="195" spans="1:29" s="6" customFormat="1" ht="17.25" thickBot="1">
      <c r="A195" s="94">
        <f>IF(Feuil1!A199="","",Feuil1!A199)</f>
        <v>45116</v>
      </c>
      <c r="B195" s="125">
        <f>IF(A195="","",Feuil1!L199)</f>
        <v>0</v>
      </c>
      <c r="C195" s="135">
        <f>IF(A195="","",Feuil1!M199)</f>
        <v>0</v>
      </c>
      <c r="D195" s="135">
        <f>IF(C195="","",Feuil1!N199)</f>
        <v>0</v>
      </c>
      <c r="E195" s="135">
        <f>IF(D195="","",Feuil1!O199)</f>
        <v>0</v>
      </c>
      <c r="F195" s="135">
        <f>IF(E195="","",Feuil1!P199)</f>
        <v>0</v>
      </c>
      <c r="G195" s="136">
        <f>IF(F195="","",Feuil1!Q199)</f>
        <v>0</v>
      </c>
      <c r="H195" s="135">
        <f>IF(A195="","",PRODUCTION!AM194-PRODUCTION!AN194)</f>
        <v>0</v>
      </c>
      <c r="I195" s="137" t="e">
        <f>IF(A195="","",PRODUCTION!AG194-PRODUCTION!AO194)</f>
        <v>#VALUE!</v>
      </c>
      <c r="J195" s="137">
        <f>réglages!$B$3</f>
        <v>14280</v>
      </c>
      <c r="K195" s="137" t="str">
        <f>IF(PRODUCTION!AH194="","",+AVERAGE(PRODUCTION!$AH$5:'PRODUCTION'!AH194))</f>
        <v/>
      </c>
      <c r="L195" s="129" t="str">
        <f>IF(PRODUCTION!AH194="","",(+PRODUCTION!AH194-N195-R195-Q195-O195-P195-T195-S195))</f>
        <v/>
      </c>
      <c r="M195" s="138" t="str">
        <f>IF(PRODUCTION!AH194="","",+AVERAGE(PRODUCTION!$AO$5:'PRODUCTION'!AO194))</f>
        <v/>
      </c>
      <c r="N195" s="139" t="str">
        <f>IF(PRODUCTION!AH194="","",Feuil1!R199)</f>
        <v/>
      </c>
      <c r="O195" s="140" t="str">
        <f>IF(PRODUCTION!AH194="","",Feuil1!AV199)</f>
        <v/>
      </c>
      <c r="P195" s="140" t="str">
        <f>IF(PRODUCTION!AH194="","",Feuil1!AW199)</f>
        <v/>
      </c>
      <c r="Q195" s="140" t="str">
        <f>IF(PRODUCTION!AH194="","",Feuil1!AY199)</f>
        <v/>
      </c>
      <c r="R195" s="140" t="str">
        <f>IF(PRODUCTION!AH194="","",Feuil1!AX199)</f>
        <v/>
      </c>
      <c r="S195" s="140"/>
      <c r="T195" s="141"/>
      <c r="U195" s="108"/>
      <c r="V195" s="108"/>
      <c r="W195" s="108"/>
      <c r="X195" s="108"/>
      <c r="AC195" s="131" t="e">
        <f t="shared" si="3"/>
        <v>#VALUE!</v>
      </c>
    </row>
    <row r="196" spans="1:29" s="6" customFormat="1" ht="17.25" thickBot="1">
      <c r="A196" s="94">
        <f>IF(Feuil1!A200="","",Feuil1!A200)</f>
        <v>45117</v>
      </c>
      <c r="B196" s="125">
        <f>IF(A196="","",Feuil1!L200)</f>
        <v>0</v>
      </c>
      <c r="C196" s="135">
        <f>IF(A196="","",Feuil1!M200)</f>
        <v>0</v>
      </c>
      <c r="D196" s="135">
        <f>IF(C196="","",Feuil1!N200)</f>
        <v>0</v>
      </c>
      <c r="E196" s="135">
        <f>IF(D196="","",Feuil1!O200)</f>
        <v>0</v>
      </c>
      <c r="F196" s="135">
        <f>IF(E196="","",Feuil1!P200)</f>
        <v>0</v>
      </c>
      <c r="G196" s="136">
        <f>IF(F196="","",Feuil1!Q200)</f>
        <v>0</v>
      </c>
      <c r="H196" s="135">
        <f>IF(A196="","",PRODUCTION!AM195-PRODUCTION!AN195)</f>
        <v>0</v>
      </c>
      <c r="I196" s="137" t="e">
        <f>IF(A196="","",PRODUCTION!AG195-PRODUCTION!AO195)</f>
        <v>#VALUE!</v>
      </c>
      <c r="J196" s="137">
        <f>réglages!$B$3</f>
        <v>14280</v>
      </c>
      <c r="K196" s="137" t="str">
        <f>IF(PRODUCTION!AH195="","",+AVERAGE(PRODUCTION!$AH$5:'PRODUCTION'!AH195))</f>
        <v/>
      </c>
      <c r="L196" s="129" t="str">
        <f>IF(PRODUCTION!AH195="","",(+PRODUCTION!AH195-N196-R196-Q196-O196-P196-T196-S196))</f>
        <v/>
      </c>
      <c r="M196" s="138" t="str">
        <f>IF(PRODUCTION!AH195="","",+AVERAGE(PRODUCTION!$AO$5:'PRODUCTION'!AO195))</f>
        <v/>
      </c>
      <c r="N196" s="139" t="str">
        <f>IF(PRODUCTION!AH195="","",Feuil1!R200)</f>
        <v/>
      </c>
      <c r="O196" s="140" t="str">
        <f>IF(PRODUCTION!AH195="","",Feuil1!AV200)</f>
        <v/>
      </c>
      <c r="P196" s="140" t="str">
        <f>IF(PRODUCTION!AH195="","",Feuil1!AW200)</f>
        <v/>
      </c>
      <c r="Q196" s="140" t="str">
        <f>IF(PRODUCTION!AH195="","",Feuil1!AY200)</f>
        <v/>
      </c>
      <c r="R196" s="140" t="str">
        <f>IF(PRODUCTION!AH195="","",Feuil1!AX200)</f>
        <v/>
      </c>
      <c r="S196" s="140"/>
      <c r="T196" s="141"/>
      <c r="U196" s="108"/>
      <c r="V196" s="108"/>
      <c r="W196" s="108"/>
      <c r="X196" s="108"/>
      <c r="AC196" s="131" t="e">
        <f t="shared" si="3"/>
        <v>#VALUE!</v>
      </c>
    </row>
    <row r="197" spans="1:29" s="6" customFormat="1" ht="17.25" thickBot="1">
      <c r="A197" s="94">
        <f>IF(Feuil1!A201="","",Feuil1!A201)</f>
        <v>45118</v>
      </c>
      <c r="B197" s="125">
        <f>IF(A197="","",Feuil1!L201)</f>
        <v>0</v>
      </c>
      <c r="C197" s="135">
        <f>IF(A197="","",Feuil1!M201)</f>
        <v>0</v>
      </c>
      <c r="D197" s="135">
        <f>IF(C197="","",Feuil1!N201)</f>
        <v>0</v>
      </c>
      <c r="E197" s="135">
        <f>IF(D197="","",Feuil1!O201)</f>
        <v>0</v>
      </c>
      <c r="F197" s="135">
        <f>IF(E197="","",Feuil1!P201)</f>
        <v>0</v>
      </c>
      <c r="G197" s="136">
        <f>IF(F197="","",Feuil1!Q201)</f>
        <v>0</v>
      </c>
      <c r="H197" s="135">
        <f>IF(A197="","",PRODUCTION!AM196-PRODUCTION!AN196)</f>
        <v>0</v>
      </c>
      <c r="I197" s="137" t="e">
        <f>IF(A197="","",PRODUCTION!AG196-PRODUCTION!AO196)</f>
        <v>#VALUE!</v>
      </c>
      <c r="J197" s="137">
        <f>réglages!$B$3</f>
        <v>14280</v>
      </c>
      <c r="K197" s="137" t="str">
        <f>IF(PRODUCTION!AH196="","",+AVERAGE(PRODUCTION!$AH$5:'PRODUCTION'!AH196))</f>
        <v/>
      </c>
      <c r="L197" s="129" t="str">
        <f>IF(PRODUCTION!AH196="","",(+PRODUCTION!AH196-N197-R197-Q197-O197-P197-T197-S197))</f>
        <v/>
      </c>
      <c r="M197" s="138" t="str">
        <f>IF(PRODUCTION!AH196="","",+AVERAGE(PRODUCTION!$AO$5:'PRODUCTION'!AO196))</f>
        <v/>
      </c>
      <c r="N197" s="139" t="str">
        <f>IF(PRODUCTION!AH196="","",Feuil1!R201)</f>
        <v/>
      </c>
      <c r="O197" s="140" t="str">
        <f>IF(PRODUCTION!AH196="","",Feuil1!AV201)</f>
        <v/>
      </c>
      <c r="P197" s="140" t="str">
        <f>IF(PRODUCTION!AH196="","",Feuil1!AW201)</f>
        <v/>
      </c>
      <c r="Q197" s="140" t="str">
        <f>IF(PRODUCTION!AH196="","",Feuil1!AY201)</f>
        <v/>
      </c>
      <c r="R197" s="140" t="str">
        <f>IF(PRODUCTION!AH196="","",Feuil1!AX201)</f>
        <v/>
      </c>
      <c r="S197" s="140"/>
      <c r="T197" s="141"/>
      <c r="U197" s="108"/>
      <c r="V197" s="108"/>
      <c r="W197" s="108"/>
      <c r="X197" s="108"/>
      <c r="AC197" s="131" t="e">
        <f t="shared" si="3"/>
        <v>#VALUE!</v>
      </c>
    </row>
    <row r="198" spans="1:29" s="6" customFormat="1" ht="17.25" thickBot="1">
      <c r="A198" s="94">
        <f>IF(Feuil1!A202="","",Feuil1!A202)</f>
        <v>45119</v>
      </c>
      <c r="B198" s="125">
        <f>IF(A198="","",Feuil1!L202)</f>
        <v>0</v>
      </c>
      <c r="C198" s="135">
        <f>IF(A198="","",Feuil1!M202)</f>
        <v>0</v>
      </c>
      <c r="D198" s="135">
        <f>IF(C198="","",Feuil1!N202)</f>
        <v>0</v>
      </c>
      <c r="E198" s="135">
        <f>IF(D198="","",Feuil1!O202)</f>
        <v>0</v>
      </c>
      <c r="F198" s="135">
        <f>IF(E198="","",Feuil1!P202)</f>
        <v>0</v>
      </c>
      <c r="G198" s="136">
        <f>IF(F198="","",Feuil1!Q202)</f>
        <v>0</v>
      </c>
      <c r="H198" s="135">
        <f>IF(A198="","",PRODUCTION!AM197-PRODUCTION!AN197)</f>
        <v>0</v>
      </c>
      <c r="I198" s="137" t="e">
        <f>IF(A198="","",PRODUCTION!AG197-PRODUCTION!AO197)</f>
        <v>#VALUE!</v>
      </c>
      <c r="J198" s="137">
        <f>réglages!$B$3</f>
        <v>14280</v>
      </c>
      <c r="K198" s="137" t="str">
        <f>IF(PRODUCTION!AH197="","",+AVERAGE(PRODUCTION!$AH$5:'PRODUCTION'!AH197))</f>
        <v/>
      </c>
      <c r="L198" s="129" t="str">
        <f>IF(PRODUCTION!AH197="","",(+PRODUCTION!AH197-N198-R198-Q198-O198-P198-T198-S198))</f>
        <v/>
      </c>
      <c r="M198" s="138" t="str">
        <f>IF(PRODUCTION!AH197="","",+AVERAGE(PRODUCTION!$AO$5:'PRODUCTION'!AO197))</f>
        <v/>
      </c>
      <c r="N198" s="139" t="str">
        <f>IF(PRODUCTION!AH197="","",Feuil1!R202)</f>
        <v/>
      </c>
      <c r="O198" s="140" t="str">
        <f>IF(PRODUCTION!AH197="","",Feuil1!AV202)</f>
        <v/>
      </c>
      <c r="P198" s="140" t="str">
        <f>IF(PRODUCTION!AH197="","",Feuil1!AW202)</f>
        <v/>
      </c>
      <c r="Q198" s="140" t="str">
        <f>IF(PRODUCTION!AH197="","",Feuil1!AY202)</f>
        <v/>
      </c>
      <c r="R198" s="140" t="str">
        <f>IF(PRODUCTION!AH197="","",Feuil1!AX202)</f>
        <v/>
      </c>
      <c r="S198" s="140"/>
      <c r="T198" s="141"/>
      <c r="U198" s="108"/>
      <c r="V198" s="108"/>
      <c r="W198" s="108"/>
      <c r="X198" s="108"/>
      <c r="AC198" s="131" t="e">
        <f t="shared" si="3"/>
        <v>#VALUE!</v>
      </c>
    </row>
    <row r="199" spans="1:29" s="6" customFormat="1" ht="17.25" thickBot="1">
      <c r="A199" s="94">
        <f>IF(Feuil1!A203="","",Feuil1!A203)</f>
        <v>45120</v>
      </c>
      <c r="B199" s="125">
        <f>IF(A199="","",Feuil1!L203)</f>
        <v>0</v>
      </c>
      <c r="C199" s="135">
        <f>IF(A199="","",Feuil1!M203)</f>
        <v>0</v>
      </c>
      <c r="D199" s="135">
        <f>IF(C199="","",Feuil1!N203)</f>
        <v>0</v>
      </c>
      <c r="E199" s="135">
        <f>IF(D199="","",Feuil1!O203)</f>
        <v>0</v>
      </c>
      <c r="F199" s="135">
        <f>IF(E199="","",Feuil1!P203)</f>
        <v>0</v>
      </c>
      <c r="G199" s="136">
        <f>IF(F199="","",Feuil1!Q203)</f>
        <v>0</v>
      </c>
      <c r="H199" s="135">
        <f>IF(A199="","",PRODUCTION!AM198-PRODUCTION!AN198)</f>
        <v>0</v>
      </c>
      <c r="I199" s="137" t="e">
        <f>IF(A199="","",PRODUCTION!AG198-PRODUCTION!AO198)</f>
        <v>#VALUE!</v>
      </c>
      <c r="J199" s="137">
        <f>réglages!$B$3</f>
        <v>14280</v>
      </c>
      <c r="K199" s="137" t="str">
        <f>IF(PRODUCTION!AH198="","",+AVERAGE(PRODUCTION!$AH$5:'PRODUCTION'!AH198))</f>
        <v/>
      </c>
      <c r="L199" s="129" t="str">
        <f>IF(PRODUCTION!AH198="","",(+PRODUCTION!AH198-N199-R199-Q199-O199-P199-T199-S199))</f>
        <v/>
      </c>
      <c r="M199" s="138" t="str">
        <f>IF(PRODUCTION!AH198="","",+AVERAGE(PRODUCTION!$AO$5:'PRODUCTION'!AO198))</f>
        <v/>
      </c>
      <c r="N199" s="139" t="str">
        <f>IF(PRODUCTION!AH198="","",Feuil1!R203)</f>
        <v/>
      </c>
      <c r="O199" s="140" t="str">
        <f>IF(PRODUCTION!AH198="","",Feuil1!AV203)</f>
        <v/>
      </c>
      <c r="P199" s="140" t="str">
        <f>IF(PRODUCTION!AH198="","",Feuil1!AW203)</f>
        <v/>
      </c>
      <c r="Q199" s="140" t="str">
        <f>IF(PRODUCTION!AH198="","",Feuil1!AY203)</f>
        <v/>
      </c>
      <c r="R199" s="140" t="str">
        <f>IF(PRODUCTION!AH198="","",Feuil1!AX203)</f>
        <v/>
      </c>
      <c r="S199" s="140"/>
      <c r="T199" s="141"/>
      <c r="U199" s="108"/>
      <c r="V199" s="108"/>
      <c r="W199" s="108"/>
      <c r="X199" s="108"/>
      <c r="AC199" s="131" t="e">
        <f t="shared" ref="AC199:AC262" si="4">+N199/10</f>
        <v>#VALUE!</v>
      </c>
    </row>
    <row r="200" spans="1:29" s="6" customFormat="1" ht="17.25" thickBot="1">
      <c r="A200" s="94">
        <f>IF(Feuil1!A204="","",Feuil1!A204)</f>
        <v>45121</v>
      </c>
      <c r="B200" s="125">
        <f>IF(A200="","",Feuil1!L204)</f>
        <v>0</v>
      </c>
      <c r="C200" s="135">
        <f>IF(A200="","",Feuil1!M204)</f>
        <v>0</v>
      </c>
      <c r="D200" s="135">
        <f>IF(C200="","",Feuil1!N204)</f>
        <v>0</v>
      </c>
      <c r="E200" s="135">
        <f>IF(D200="","",Feuil1!O204)</f>
        <v>0</v>
      </c>
      <c r="F200" s="135">
        <f>IF(E200="","",Feuil1!P204)</f>
        <v>0</v>
      </c>
      <c r="G200" s="136">
        <f>IF(F200="","",Feuil1!Q204)</f>
        <v>0</v>
      </c>
      <c r="H200" s="135">
        <f>IF(A200="","",PRODUCTION!AM199-PRODUCTION!AN199)</f>
        <v>0</v>
      </c>
      <c r="I200" s="137" t="e">
        <f>IF(A200="","",PRODUCTION!AG199-PRODUCTION!AO199)</f>
        <v>#VALUE!</v>
      </c>
      <c r="J200" s="137">
        <f>réglages!$B$3</f>
        <v>14280</v>
      </c>
      <c r="K200" s="137" t="str">
        <f>IF(PRODUCTION!AH199="","",+AVERAGE(PRODUCTION!$AH$5:'PRODUCTION'!AH199))</f>
        <v/>
      </c>
      <c r="L200" s="129" t="str">
        <f>IF(PRODUCTION!AH199="","",(+PRODUCTION!AH199-N200-R200-Q200-O200-P200-T200-S200))</f>
        <v/>
      </c>
      <c r="M200" s="138" t="str">
        <f>IF(PRODUCTION!AH199="","",+AVERAGE(PRODUCTION!$AO$5:'PRODUCTION'!AO199))</f>
        <v/>
      </c>
      <c r="N200" s="139" t="str">
        <f>IF(PRODUCTION!AH199="","",Feuil1!R204)</f>
        <v/>
      </c>
      <c r="O200" s="140" t="str">
        <f>IF(PRODUCTION!AH199="","",Feuil1!AV204)</f>
        <v/>
      </c>
      <c r="P200" s="140" t="str">
        <f>IF(PRODUCTION!AH199="","",Feuil1!AW204)</f>
        <v/>
      </c>
      <c r="Q200" s="140" t="str">
        <f>IF(PRODUCTION!AH199="","",Feuil1!AY204)</f>
        <v/>
      </c>
      <c r="R200" s="140" t="str">
        <f>IF(PRODUCTION!AH199="","",Feuil1!AX204)</f>
        <v/>
      </c>
      <c r="S200" s="140"/>
      <c r="T200" s="141"/>
      <c r="U200" s="108"/>
      <c r="V200" s="108"/>
      <c r="W200" s="108"/>
      <c r="X200" s="108"/>
      <c r="AC200" s="131" t="e">
        <f t="shared" si="4"/>
        <v>#VALUE!</v>
      </c>
    </row>
    <row r="201" spans="1:29" s="6" customFormat="1" ht="17.25" thickBot="1">
      <c r="A201" s="94">
        <f>IF(Feuil1!A205="","",Feuil1!A205)</f>
        <v>45122</v>
      </c>
      <c r="B201" s="125">
        <f>IF(A201="","",Feuil1!L205)</f>
        <v>0</v>
      </c>
      <c r="C201" s="135">
        <f>IF(A201="","",Feuil1!M205)</f>
        <v>0</v>
      </c>
      <c r="D201" s="135">
        <f>IF(C201="","",Feuil1!N205)</f>
        <v>0</v>
      </c>
      <c r="E201" s="135">
        <f>IF(D201="","",Feuil1!O205)</f>
        <v>0</v>
      </c>
      <c r="F201" s="135">
        <f>IF(E201="","",Feuil1!P205)</f>
        <v>0</v>
      </c>
      <c r="G201" s="136">
        <f>IF(F201="","",Feuil1!Q205)</f>
        <v>0</v>
      </c>
      <c r="H201" s="135">
        <f>IF(A201="","",PRODUCTION!AM200-PRODUCTION!AN200)</f>
        <v>0</v>
      </c>
      <c r="I201" s="137" t="e">
        <f>IF(A201="","",PRODUCTION!AG200-PRODUCTION!AO200)</f>
        <v>#VALUE!</v>
      </c>
      <c r="J201" s="137">
        <f>réglages!$B$3</f>
        <v>14280</v>
      </c>
      <c r="K201" s="137" t="str">
        <f>IF(PRODUCTION!AH200="","",+AVERAGE(PRODUCTION!$AH$5:'PRODUCTION'!AH200))</f>
        <v/>
      </c>
      <c r="L201" s="129" t="str">
        <f>IF(PRODUCTION!AH200="","",(+PRODUCTION!AH200-N201-R201-Q201-O201-P201-T201-S201))</f>
        <v/>
      </c>
      <c r="M201" s="138" t="str">
        <f>IF(PRODUCTION!AH200="","",+AVERAGE(PRODUCTION!$AO$5:'PRODUCTION'!AO200))</f>
        <v/>
      </c>
      <c r="N201" s="139" t="str">
        <f>IF(PRODUCTION!AH200="","",Feuil1!R205)</f>
        <v/>
      </c>
      <c r="O201" s="140" t="str">
        <f>IF(PRODUCTION!AH200="","",Feuil1!AV205)</f>
        <v/>
      </c>
      <c r="P201" s="140" t="str">
        <f>IF(PRODUCTION!AH200="","",Feuil1!AW205)</f>
        <v/>
      </c>
      <c r="Q201" s="140" t="str">
        <f>IF(PRODUCTION!AH200="","",Feuil1!AY205)</f>
        <v/>
      </c>
      <c r="R201" s="140" t="str">
        <f>IF(PRODUCTION!AH200="","",Feuil1!AX205)</f>
        <v/>
      </c>
      <c r="S201" s="140"/>
      <c r="T201" s="141"/>
      <c r="U201" s="108"/>
      <c r="V201" s="108"/>
      <c r="W201" s="108"/>
      <c r="X201" s="108"/>
      <c r="AC201" s="131" t="e">
        <f t="shared" si="4"/>
        <v>#VALUE!</v>
      </c>
    </row>
    <row r="202" spans="1:29" s="6" customFormat="1" ht="17.25" thickBot="1">
      <c r="A202" s="94">
        <f>IF(Feuil1!A206="","",Feuil1!A206)</f>
        <v>45123</v>
      </c>
      <c r="B202" s="125">
        <f>IF(A202="","",Feuil1!L206)</f>
        <v>0</v>
      </c>
      <c r="C202" s="135">
        <f>IF(A202="","",Feuil1!M206)</f>
        <v>0</v>
      </c>
      <c r="D202" s="135">
        <f>IF(C202="","",Feuil1!N206)</f>
        <v>0</v>
      </c>
      <c r="E202" s="135">
        <f>IF(D202="","",Feuil1!O206)</f>
        <v>0</v>
      </c>
      <c r="F202" s="135">
        <f>IF(E202="","",Feuil1!P206)</f>
        <v>0</v>
      </c>
      <c r="G202" s="136">
        <f>IF(F202="","",Feuil1!Q206)</f>
        <v>0</v>
      </c>
      <c r="H202" s="135">
        <f>IF(A202="","",PRODUCTION!AM201-PRODUCTION!AN201)</f>
        <v>0</v>
      </c>
      <c r="I202" s="137" t="e">
        <f>IF(A202="","",PRODUCTION!AG201-PRODUCTION!AO201)</f>
        <v>#VALUE!</v>
      </c>
      <c r="J202" s="137">
        <f>réglages!$B$3</f>
        <v>14280</v>
      </c>
      <c r="K202" s="137" t="str">
        <f>IF(PRODUCTION!AH201="","",+AVERAGE(PRODUCTION!$AH$5:'PRODUCTION'!AH201))</f>
        <v/>
      </c>
      <c r="L202" s="129" t="str">
        <f>IF(PRODUCTION!AH201="","",(+PRODUCTION!AH201-N202-R202-Q202-O202-P202-T202-S202))</f>
        <v/>
      </c>
      <c r="M202" s="138" t="str">
        <f>IF(PRODUCTION!AH201="","",+AVERAGE(PRODUCTION!$AO$5:'PRODUCTION'!AO201))</f>
        <v/>
      </c>
      <c r="N202" s="139" t="str">
        <f>IF(PRODUCTION!AH201="","",Feuil1!R206)</f>
        <v/>
      </c>
      <c r="O202" s="140" t="str">
        <f>IF(PRODUCTION!AH201="","",Feuil1!AV206)</f>
        <v/>
      </c>
      <c r="P202" s="140" t="str">
        <f>IF(PRODUCTION!AH201="","",Feuil1!AW206)</f>
        <v/>
      </c>
      <c r="Q202" s="140" t="str">
        <f>IF(PRODUCTION!AH201="","",Feuil1!AY206)</f>
        <v/>
      </c>
      <c r="R202" s="140" t="str">
        <f>IF(PRODUCTION!AH201="","",Feuil1!AX206)</f>
        <v/>
      </c>
      <c r="S202" s="140"/>
      <c r="T202" s="141"/>
      <c r="U202" s="108"/>
      <c r="V202" s="108"/>
      <c r="W202" s="108"/>
      <c r="X202" s="108"/>
      <c r="AC202" s="131" t="e">
        <f t="shared" si="4"/>
        <v>#VALUE!</v>
      </c>
    </row>
    <row r="203" spans="1:29" s="6" customFormat="1" ht="17.25" thickBot="1">
      <c r="A203" s="94">
        <f>IF(Feuil1!A207="","",Feuil1!A207)</f>
        <v>45124</v>
      </c>
      <c r="B203" s="125">
        <f>IF(A203="","",Feuil1!L207)</f>
        <v>0</v>
      </c>
      <c r="C203" s="135">
        <f>IF(A203="","",Feuil1!M207)</f>
        <v>0</v>
      </c>
      <c r="D203" s="135">
        <f>IF(C203="","",Feuil1!N207)</f>
        <v>0</v>
      </c>
      <c r="E203" s="135">
        <f>IF(D203="","",Feuil1!O207)</f>
        <v>0</v>
      </c>
      <c r="F203" s="135">
        <f>IF(E203="","",Feuil1!P207)</f>
        <v>0</v>
      </c>
      <c r="G203" s="136">
        <f>IF(F203="","",Feuil1!Q207)</f>
        <v>0</v>
      </c>
      <c r="H203" s="135">
        <f>IF(A203="","",PRODUCTION!AM202-PRODUCTION!AN202)</f>
        <v>0</v>
      </c>
      <c r="I203" s="137" t="e">
        <f>IF(A203="","",PRODUCTION!AG202-PRODUCTION!AO202)</f>
        <v>#VALUE!</v>
      </c>
      <c r="J203" s="137">
        <f>réglages!$B$3</f>
        <v>14280</v>
      </c>
      <c r="K203" s="137" t="str">
        <f>IF(PRODUCTION!AH202="","",+AVERAGE(PRODUCTION!$AH$5:'PRODUCTION'!AH202))</f>
        <v/>
      </c>
      <c r="L203" s="129" t="str">
        <f>IF(PRODUCTION!AH202="","",(+PRODUCTION!AH202-N203-R203-Q203-O203-P203-T203-S203))</f>
        <v/>
      </c>
      <c r="M203" s="138" t="str">
        <f>IF(PRODUCTION!AH202="","",+AVERAGE(PRODUCTION!$AO$5:'PRODUCTION'!AO202))</f>
        <v/>
      </c>
      <c r="N203" s="139" t="str">
        <f>IF(PRODUCTION!AH202="","",Feuil1!R207)</f>
        <v/>
      </c>
      <c r="O203" s="140" t="str">
        <f>IF(PRODUCTION!AH202="","",Feuil1!AV207)</f>
        <v/>
      </c>
      <c r="P203" s="140" t="str">
        <f>IF(PRODUCTION!AH202="","",Feuil1!AW207)</f>
        <v/>
      </c>
      <c r="Q203" s="140" t="str">
        <f>IF(PRODUCTION!AH202="","",Feuil1!AY207)</f>
        <v/>
      </c>
      <c r="R203" s="140" t="str">
        <f>IF(PRODUCTION!AH202="","",Feuil1!AX207)</f>
        <v/>
      </c>
      <c r="S203" s="140"/>
      <c r="T203" s="141"/>
      <c r="U203" s="108"/>
      <c r="V203" s="108"/>
      <c r="W203" s="108"/>
      <c r="X203" s="108"/>
      <c r="AC203" s="131" t="e">
        <f t="shared" si="4"/>
        <v>#VALUE!</v>
      </c>
    </row>
    <row r="204" spans="1:29" s="6" customFormat="1" ht="17.25" thickBot="1">
      <c r="A204" s="94">
        <f>IF(Feuil1!A208="","",Feuil1!A208)</f>
        <v>45125</v>
      </c>
      <c r="B204" s="125">
        <f>IF(A204="","",Feuil1!L208)</f>
        <v>0</v>
      </c>
      <c r="C204" s="135">
        <f>IF(A204="","",Feuil1!M208)</f>
        <v>0</v>
      </c>
      <c r="D204" s="135">
        <f>IF(C204="","",Feuil1!N208)</f>
        <v>0</v>
      </c>
      <c r="E204" s="135">
        <f>IF(D204="","",Feuil1!O208)</f>
        <v>0</v>
      </c>
      <c r="F204" s="135">
        <f>IF(E204="","",Feuil1!P208)</f>
        <v>0</v>
      </c>
      <c r="G204" s="136">
        <f>IF(F204="","",Feuil1!Q208)</f>
        <v>0</v>
      </c>
      <c r="H204" s="135">
        <f>IF(A204="","",PRODUCTION!AM203-PRODUCTION!AN203)</f>
        <v>0</v>
      </c>
      <c r="I204" s="137" t="e">
        <f>IF(A204="","",PRODUCTION!AG203-PRODUCTION!AO203)</f>
        <v>#VALUE!</v>
      </c>
      <c r="J204" s="137">
        <f>réglages!$B$3</f>
        <v>14280</v>
      </c>
      <c r="K204" s="137" t="str">
        <f>IF(PRODUCTION!AH203="","",+AVERAGE(PRODUCTION!$AH$5:'PRODUCTION'!AH203))</f>
        <v/>
      </c>
      <c r="L204" s="129" t="str">
        <f>IF(PRODUCTION!AH203="","",(+PRODUCTION!AH203-N204-R204-Q204-O204-P204-T204-S204))</f>
        <v/>
      </c>
      <c r="M204" s="138" t="str">
        <f>IF(PRODUCTION!AH203="","",+AVERAGE(PRODUCTION!$AO$5:'PRODUCTION'!AO203))</f>
        <v/>
      </c>
      <c r="N204" s="139" t="str">
        <f>IF(PRODUCTION!AH203="","",Feuil1!R208)</f>
        <v/>
      </c>
      <c r="O204" s="140" t="str">
        <f>IF(PRODUCTION!AH203="","",Feuil1!AV208)</f>
        <v/>
      </c>
      <c r="P204" s="140" t="str">
        <f>IF(PRODUCTION!AH203="","",Feuil1!AW208)</f>
        <v/>
      </c>
      <c r="Q204" s="140" t="str">
        <f>IF(PRODUCTION!AH203="","",Feuil1!AY208)</f>
        <v/>
      </c>
      <c r="R204" s="140" t="str">
        <f>IF(PRODUCTION!AH203="","",Feuil1!AX208)</f>
        <v/>
      </c>
      <c r="S204" s="140"/>
      <c r="T204" s="141"/>
      <c r="U204" s="108"/>
      <c r="V204" s="108"/>
      <c r="W204" s="108"/>
      <c r="X204" s="108"/>
      <c r="AC204" s="131" t="e">
        <f t="shared" si="4"/>
        <v>#VALUE!</v>
      </c>
    </row>
    <row r="205" spans="1:29" s="6" customFormat="1" ht="17.25" thickBot="1">
      <c r="A205" s="94">
        <f>IF(Feuil1!A209="","",Feuil1!A209)</f>
        <v>45126</v>
      </c>
      <c r="B205" s="125">
        <f>IF(A205="","",Feuil1!L209)</f>
        <v>0</v>
      </c>
      <c r="C205" s="135">
        <f>IF(A205="","",Feuil1!M209)</f>
        <v>0</v>
      </c>
      <c r="D205" s="135">
        <f>IF(C205="","",Feuil1!N209)</f>
        <v>0</v>
      </c>
      <c r="E205" s="135">
        <f>IF(D205="","",Feuil1!O209)</f>
        <v>0</v>
      </c>
      <c r="F205" s="135">
        <f>IF(E205="","",Feuil1!P209)</f>
        <v>0</v>
      </c>
      <c r="G205" s="136">
        <f>IF(F205="","",Feuil1!Q209)</f>
        <v>0</v>
      </c>
      <c r="H205" s="135">
        <f>IF(A205="","",PRODUCTION!AM204-PRODUCTION!AN204)</f>
        <v>0</v>
      </c>
      <c r="I205" s="137" t="e">
        <f>IF(A205="","",PRODUCTION!AG204-PRODUCTION!AO204)</f>
        <v>#VALUE!</v>
      </c>
      <c r="J205" s="137">
        <f>réglages!$B$3</f>
        <v>14280</v>
      </c>
      <c r="K205" s="137" t="str">
        <f>IF(PRODUCTION!AH204="","",+AVERAGE(PRODUCTION!$AH$5:'PRODUCTION'!AH204))</f>
        <v/>
      </c>
      <c r="L205" s="129" t="str">
        <f>IF(PRODUCTION!AH204="","",(+PRODUCTION!AH204-N205-R205-Q205-O205-P205-T205-S205))</f>
        <v/>
      </c>
      <c r="M205" s="138" t="str">
        <f>IF(PRODUCTION!AH204="","",+AVERAGE(PRODUCTION!$AO$5:'PRODUCTION'!AO204))</f>
        <v/>
      </c>
      <c r="N205" s="139" t="str">
        <f>IF(PRODUCTION!AH204="","",Feuil1!R209)</f>
        <v/>
      </c>
      <c r="O205" s="140" t="str">
        <f>IF(PRODUCTION!AH204="","",Feuil1!AV209)</f>
        <v/>
      </c>
      <c r="P205" s="140" t="str">
        <f>IF(PRODUCTION!AH204="","",Feuil1!AW209)</f>
        <v/>
      </c>
      <c r="Q205" s="140" t="str">
        <f>IF(PRODUCTION!AH204="","",Feuil1!AY209)</f>
        <v/>
      </c>
      <c r="R205" s="140" t="str">
        <f>IF(PRODUCTION!AH204="","",Feuil1!AX209)</f>
        <v/>
      </c>
      <c r="S205" s="140"/>
      <c r="T205" s="141"/>
      <c r="U205" s="108"/>
      <c r="V205" s="108"/>
      <c r="W205" s="108"/>
      <c r="X205" s="108"/>
      <c r="AC205" s="131" t="e">
        <f t="shared" si="4"/>
        <v>#VALUE!</v>
      </c>
    </row>
    <row r="206" spans="1:29" s="6" customFormat="1" ht="17.25" thickBot="1">
      <c r="A206" s="94">
        <f>IF(Feuil1!A210="","",Feuil1!A210)</f>
        <v>45127</v>
      </c>
      <c r="B206" s="125">
        <f>IF(A206="","",Feuil1!L210)</f>
        <v>0</v>
      </c>
      <c r="C206" s="135">
        <f>IF(A206="","",Feuil1!M210)</f>
        <v>0</v>
      </c>
      <c r="D206" s="135">
        <f>IF(C206="","",Feuil1!N210)</f>
        <v>0</v>
      </c>
      <c r="E206" s="135">
        <f>IF(D206="","",Feuil1!O210)</f>
        <v>0</v>
      </c>
      <c r="F206" s="135">
        <f>IF(E206="","",Feuil1!P210)</f>
        <v>0</v>
      </c>
      <c r="G206" s="136">
        <f>IF(F206="","",Feuil1!Q210)</f>
        <v>0</v>
      </c>
      <c r="H206" s="135">
        <f>IF(A206="","",PRODUCTION!AM205-PRODUCTION!AN205)</f>
        <v>0</v>
      </c>
      <c r="I206" s="137" t="e">
        <f>IF(A206="","",PRODUCTION!AG205-PRODUCTION!AO205)</f>
        <v>#VALUE!</v>
      </c>
      <c r="J206" s="137">
        <f>réglages!$B$3</f>
        <v>14280</v>
      </c>
      <c r="K206" s="137" t="str">
        <f>IF(PRODUCTION!AH205="","",+AVERAGE(PRODUCTION!$AH$5:'PRODUCTION'!AH205))</f>
        <v/>
      </c>
      <c r="L206" s="129" t="str">
        <f>IF(PRODUCTION!AH205="","",(+PRODUCTION!AH205-N206-R206-Q206-O206-P206-T206-S206))</f>
        <v/>
      </c>
      <c r="M206" s="138" t="str">
        <f>IF(PRODUCTION!AH205="","",+AVERAGE(PRODUCTION!$AO$5:'PRODUCTION'!AO205))</f>
        <v/>
      </c>
      <c r="N206" s="139" t="str">
        <f>IF(PRODUCTION!AH205="","",Feuil1!R210)</f>
        <v/>
      </c>
      <c r="O206" s="140" t="str">
        <f>IF(PRODUCTION!AH205="","",Feuil1!AV210)</f>
        <v/>
      </c>
      <c r="P206" s="140" t="str">
        <f>IF(PRODUCTION!AH205="","",Feuil1!AW210)</f>
        <v/>
      </c>
      <c r="Q206" s="140" t="str">
        <f>IF(PRODUCTION!AH205="","",Feuil1!AY210)</f>
        <v/>
      </c>
      <c r="R206" s="140" t="str">
        <f>IF(PRODUCTION!AH205="","",Feuil1!AX210)</f>
        <v/>
      </c>
      <c r="S206" s="140"/>
      <c r="T206" s="141"/>
      <c r="U206" s="108"/>
      <c r="V206" s="108"/>
      <c r="W206" s="108"/>
      <c r="X206" s="108"/>
      <c r="AC206" s="131" t="e">
        <f t="shared" si="4"/>
        <v>#VALUE!</v>
      </c>
    </row>
    <row r="207" spans="1:29" s="6" customFormat="1" ht="17.25" thickBot="1">
      <c r="A207" s="94">
        <f>IF(Feuil1!A211="","",Feuil1!A211)</f>
        <v>45128</v>
      </c>
      <c r="B207" s="125">
        <f>IF(A207="","",Feuil1!L211)</f>
        <v>0</v>
      </c>
      <c r="C207" s="135">
        <f>IF(A207="","",Feuil1!M211)</f>
        <v>0</v>
      </c>
      <c r="D207" s="135">
        <f>IF(C207="","",Feuil1!N211)</f>
        <v>0</v>
      </c>
      <c r="E207" s="135">
        <f>IF(D207="","",Feuil1!O211)</f>
        <v>0</v>
      </c>
      <c r="F207" s="135">
        <f>IF(E207="","",Feuil1!P211)</f>
        <v>0</v>
      </c>
      <c r="G207" s="136">
        <f>IF(F207="","",Feuil1!Q211)</f>
        <v>0</v>
      </c>
      <c r="H207" s="135">
        <f>IF(A207="","",PRODUCTION!AM206-PRODUCTION!AN206)</f>
        <v>0</v>
      </c>
      <c r="I207" s="137" t="e">
        <f>IF(A207="","",PRODUCTION!AG206-PRODUCTION!AO206)</f>
        <v>#VALUE!</v>
      </c>
      <c r="J207" s="137">
        <f>réglages!$B$3</f>
        <v>14280</v>
      </c>
      <c r="K207" s="137" t="str">
        <f>IF(PRODUCTION!AH206="","",+AVERAGE(PRODUCTION!$AH$5:'PRODUCTION'!AH206))</f>
        <v/>
      </c>
      <c r="L207" s="129" t="str">
        <f>IF(PRODUCTION!AH206="","",(+PRODUCTION!AH206-N207-R207-Q207-O207-P207-T207-S207))</f>
        <v/>
      </c>
      <c r="M207" s="138" t="str">
        <f>IF(PRODUCTION!AH206="","",+AVERAGE(PRODUCTION!$AO$5:'PRODUCTION'!AO206))</f>
        <v/>
      </c>
      <c r="N207" s="139" t="str">
        <f>IF(PRODUCTION!AH206="","",Feuil1!R211)</f>
        <v/>
      </c>
      <c r="O207" s="140" t="str">
        <f>IF(PRODUCTION!AH206="","",Feuil1!AV211)</f>
        <v/>
      </c>
      <c r="P207" s="140" t="str">
        <f>IF(PRODUCTION!AH206="","",Feuil1!AW211)</f>
        <v/>
      </c>
      <c r="Q207" s="140" t="str">
        <f>IF(PRODUCTION!AH206="","",Feuil1!AY211)</f>
        <v/>
      </c>
      <c r="R207" s="140" t="str">
        <f>IF(PRODUCTION!AH206="","",Feuil1!AX211)</f>
        <v/>
      </c>
      <c r="S207" s="140"/>
      <c r="T207" s="141"/>
      <c r="U207" s="108"/>
      <c r="V207" s="108"/>
      <c r="W207" s="108"/>
      <c r="X207" s="108"/>
      <c r="AC207" s="131" t="e">
        <f t="shared" si="4"/>
        <v>#VALUE!</v>
      </c>
    </row>
    <row r="208" spans="1:29" s="6" customFormat="1" ht="17.25" thickBot="1">
      <c r="A208" s="94">
        <f>IF(Feuil1!A212="","",Feuil1!A212)</f>
        <v>45129</v>
      </c>
      <c r="B208" s="125">
        <f>IF(A208="","",Feuil1!L212)</f>
        <v>0</v>
      </c>
      <c r="C208" s="135">
        <f>IF(A208="","",Feuil1!M212)</f>
        <v>0</v>
      </c>
      <c r="D208" s="135">
        <f>IF(C208="","",Feuil1!N212)</f>
        <v>0</v>
      </c>
      <c r="E208" s="135">
        <f>IF(D208="","",Feuil1!O212)</f>
        <v>0</v>
      </c>
      <c r="F208" s="135">
        <f>IF(E208="","",Feuil1!P212)</f>
        <v>0</v>
      </c>
      <c r="G208" s="136">
        <f>IF(F208="","",Feuil1!Q212)</f>
        <v>0</v>
      </c>
      <c r="H208" s="135">
        <f>IF(A208="","",PRODUCTION!AM207-PRODUCTION!AN207)</f>
        <v>0</v>
      </c>
      <c r="I208" s="137" t="e">
        <f>IF(A208="","",PRODUCTION!AG207-PRODUCTION!AO207)</f>
        <v>#VALUE!</v>
      </c>
      <c r="J208" s="137">
        <f>réglages!$B$3</f>
        <v>14280</v>
      </c>
      <c r="K208" s="137" t="str">
        <f>IF(PRODUCTION!AH207="","",+AVERAGE(PRODUCTION!$AH$5:'PRODUCTION'!AH207))</f>
        <v/>
      </c>
      <c r="L208" s="129" t="str">
        <f>IF(PRODUCTION!AH207="","",(+PRODUCTION!AH207-N208-R208-Q208-O208-P208-T208-S208))</f>
        <v/>
      </c>
      <c r="M208" s="138" t="str">
        <f>IF(PRODUCTION!AH207="","",+AVERAGE(PRODUCTION!$AO$5:'PRODUCTION'!AO207))</f>
        <v/>
      </c>
      <c r="N208" s="139" t="str">
        <f>IF(PRODUCTION!AH207="","",Feuil1!R212)</f>
        <v/>
      </c>
      <c r="O208" s="140" t="str">
        <f>IF(PRODUCTION!AH207="","",Feuil1!AV212)</f>
        <v/>
      </c>
      <c r="P208" s="140" t="str">
        <f>IF(PRODUCTION!AH207="","",Feuil1!AW212)</f>
        <v/>
      </c>
      <c r="Q208" s="140" t="str">
        <f>IF(PRODUCTION!AH207="","",Feuil1!AY212)</f>
        <v/>
      </c>
      <c r="R208" s="140" t="str">
        <f>IF(PRODUCTION!AH207="","",Feuil1!AX212)</f>
        <v/>
      </c>
      <c r="S208" s="140"/>
      <c r="T208" s="141"/>
      <c r="U208" s="108"/>
      <c r="V208" s="108"/>
      <c r="W208" s="108"/>
      <c r="X208" s="108"/>
      <c r="AC208" s="131" t="e">
        <f t="shared" si="4"/>
        <v>#VALUE!</v>
      </c>
    </row>
    <row r="209" spans="1:29" s="6" customFormat="1" ht="17.25" thickBot="1">
      <c r="A209" s="94">
        <f>IF(Feuil1!A213="","",Feuil1!A213)</f>
        <v>45130</v>
      </c>
      <c r="B209" s="125">
        <f>IF(A209="","",Feuil1!L213)</f>
        <v>0</v>
      </c>
      <c r="C209" s="135">
        <f>IF(A209="","",Feuil1!M213)</f>
        <v>0</v>
      </c>
      <c r="D209" s="135">
        <f>IF(C209="","",Feuil1!N213)</f>
        <v>0</v>
      </c>
      <c r="E209" s="135">
        <f>IF(D209="","",Feuil1!O213)</f>
        <v>0</v>
      </c>
      <c r="F209" s="135">
        <f>IF(E209="","",Feuil1!P213)</f>
        <v>0</v>
      </c>
      <c r="G209" s="136">
        <f>IF(F209="","",Feuil1!Q213)</f>
        <v>0</v>
      </c>
      <c r="H209" s="135">
        <f>IF(A209="","",PRODUCTION!AM208-PRODUCTION!AN208)</f>
        <v>0</v>
      </c>
      <c r="I209" s="137" t="e">
        <f>IF(A209="","",PRODUCTION!AG208-PRODUCTION!AO208)</f>
        <v>#VALUE!</v>
      </c>
      <c r="J209" s="137">
        <f>réglages!$B$3</f>
        <v>14280</v>
      </c>
      <c r="K209" s="137" t="str">
        <f>IF(PRODUCTION!AH208="","",+AVERAGE(PRODUCTION!$AH$5:'PRODUCTION'!AH208))</f>
        <v/>
      </c>
      <c r="L209" s="129" t="str">
        <f>IF(PRODUCTION!AH208="","",(+PRODUCTION!AH208-N209-R209-Q209-O209-P209-T209-S209))</f>
        <v/>
      </c>
      <c r="M209" s="138" t="str">
        <f>IF(PRODUCTION!AH208="","",+AVERAGE(PRODUCTION!$AO$5:'PRODUCTION'!AO208))</f>
        <v/>
      </c>
      <c r="N209" s="139" t="str">
        <f>IF(PRODUCTION!AH208="","",Feuil1!R213)</f>
        <v/>
      </c>
      <c r="O209" s="140" t="str">
        <f>IF(PRODUCTION!AH208="","",Feuil1!AV213)</f>
        <v/>
      </c>
      <c r="P209" s="140" t="str">
        <f>IF(PRODUCTION!AH208="","",Feuil1!AW213)</f>
        <v/>
      </c>
      <c r="Q209" s="140" t="str">
        <f>IF(PRODUCTION!AH208="","",Feuil1!AY213)</f>
        <v/>
      </c>
      <c r="R209" s="140" t="str">
        <f>IF(PRODUCTION!AH208="","",Feuil1!AX213)</f>
        <v/>
      </c>
      <c r="S209" s="140"/>
      <c r="T209" s="141"/>
      <c r="U209" s="108"/>
      <c r="V209" s="108"/>
      <c r="W209" s="108"/>
      <c r="X209" s="108"/>
      <c r="AC209" s="131" t="e">
        <f t="shared" si="4"/>
        <v>#VALUE!</v>
      </c>
    </row>
    <row r="210" spans="1:29" s="6" customFormat="1" ht="17.25" thickBot="1">
      <c r="A210" s="94">
        <f>IF(Feuil1!A214="","",Feuil1!A214)</f>
        <v>45131</v>
      </c>
      <c r="B210" s="125">
        <f>IF(A210="","",Feuil1!L214)</f>
        <v>0</v>
      </c>
      <c r="C210" s="135">
        <f>IF(A210="","",Feuil1!M214)</f>
        <v>0</v>
      </c>
      <c r="D210" s="135">
        <f>IF(C210="","",Feuil1!N214)</f>
        <v>0</v>
      </c>
      <c r="E210" s="135">
        <f>IF(D210="","",Feuil1!O214)</f>
        <v>0</v>
      </c>
      <c r="F210" s="135">
        <f>IF(E210="","",Feuil1!P214)</f>
        <v>0</v>
      </c>
      <c r="G210" s="136">
        <f>IF(F210="","",Feuil1!Q214)</f>
        <v>0</v>
      </c>
      <c r="H210" s="135">
        <f>IF(A210="","",PRODUCTION!AM209-PRODUCTION!AN209)</f>
        <v>0</v>
      </c>
      <c r="I210" s="137" t="e">
        <f>IF(A210="","",PRODUCTION!AG209-PRODUCTION!AO209)</f>
        <v>#VALUE!</v>
      </c>
      <c r="J210" s="137">
        <f>réglages!$B$3</f>
        <v>14280</v>
      </c>
      <c r="K210" s="137" t="str">
        <f>IF(PRODUCTION!AH209="","",+AVERAGE(PRODUCTION!$AH$5:'PRODUCTION'!AH209))</f>
        <v/>
      </c>
      <c r="L210" s="129" t="str">
        <f>IF(PRODUCTION!AH209="","",(+PRODUCTION!AH209-N210-R210-Q210-O210-P210-T210-S210))</f>
        <v/>
      </c>
      <c r="M210" s="138" t="str">
        <f>IF(PRODUCTION!AH209="","",+AVERAGE(PRODUCTION!$AO$5:'PRODUCTION'!AO209))</f>
        <v/>
      </c>
      <c r="N210" s="139" t="str">
        <f>IF(PRODUCTION!AH209="","",Feuil1!R214)</f>
        <v/>
      </c>
      <c r="O210" s="140" t="str">
        <f>IF(PRODUCTION!AH209="","",Feuil1!AV214)</f>
        <v/>
      </c>
      <c r="P210" s="140" t="str">
        <f>IF(PRODUCTION!AH209="","",Feuil1!AW214)</f>
        <v/>
      </c>
      <c r="Q210" s="140" t="str">
        <f>IF(PRODUCTION!AH209="","",Feuil1!AY214)</f>
        <v/>
      </c>
      <c r="R210" s="140" t="str">
        <f>IF(PRODUCTION!AH209="","",Feuil1!AX214)</f>
        <v/>
      </c>
      <c r="S210" s="140"/>
      <c r="T210" s="141"/>
      <c r="U210" s="108"/>
      <c r="V210" s="108"/>
      <c r="W210" s="108"/>
      <c r="X210" s="108"/>
      <c r="AC210" s="131" t="e">
        <f t="shared" si="4"/>
        <v>#VALUE!</v>
      </c>
    </row>
    <row r="211" spans="1:29" s="6" customFormat="1" ht="17.25" thickBot="1">
      <c r="A211" s="94">
        <f>IF(Feuil1!A215="","",Feuil1!A215)</f>
        <v>45132</v>
      </c>
      <c r="B211" s="125">
        <f>IF(A211="","",Feuil1!L215)</f>
        <v>0</v>
      </c>
      <c r="C211" s="135">
        <f>IF(A211="","",Feuil1!M215)</f>
        <v>0</v>
      </c>
      <c r="D211" s="135">
        <f>IF(C211="","",Feuil1!N215)</f>
        <v>0</v>
      </c>
      <c r="E211" s="135">
        <f>IF(D211="","",Feuil1!O215)</f>
        <v>0</v>
      </c>
      <c r="F211" s="135">
        <f>IF(E211="","",Feuil1!P215)</f>
        <v>0</v>
      </c>
      <c r="G211" s="136">
        <f>IF(F211="","",Feuil1!Q215)</f>
        <v>0</v>
      </c>
      <c r="H211" s="135">
        <f>IF(A211="","",PRODUCTION!AM210-PRODUCTION!AN210)</f>
        <v>0</v>
      </c>
      <c r="I211" s="137" t="e">
        <f>IF(A211="","",PRODUCTION!AG210-PRODUCTION!AO210)</f>
        <v>#VALUE!</v>
      </c>
      <c r="J211" s="137">
        <f>réglages!$B$3</f>
        <v>14280</v>
      </c>
      <c r="K211" s="137" t="str">
        <f>IF(PRODUCTION!AH210="","",+AVERAGE(PRODUCTION!$AH$5:'PRODUCTION'!AH210))</f>
        <v/>
      </c>
      <c r="L211" s="129" t="str">
        <f>IF(PRODUCTION!AH210="","",(+PRODUCTION!AH210-N211-R211-Q211-O211-P211-T211-S211))</f>
        <v/>
      </c>
      <c r="M211" s="138" t="str">
        <f>IF(PRODUCTION!AH210="","",+AVERAGE(PRODUCTION!$AO$5:'PRODUCTION'!AO210))</f>
        <v/>
      </c>
      <c r="N211" s="139" t="str">
        <f>IF(PRODUCTION!AH210="","",Feuil1!R215)</f>
        <v/>
      </c>
      <c r="O211" s="140" t="str">
        <f>IF(PRODUCTION!AH210="","",Feuil1!AV215)</f>
        <v/>
      </c>
      <c r="P211" s="140" t="str">
        <f>IF(PRODUCTION!AH210="","",Feuil1!AW215)</f>
        <v/>
      </c>
      <c r="Q211" s="140" t="str">
        <f>IF(PRODUCTION!AH210="","",Feuil1!AY215)</f>
        <v/>
      </c>
      <c r="R211" s="140" t="str">
        <f>IF(PRODUCTION!AH210="","",Feuil1!AX215)</f>
        <v/>
      </c>
      <c r="S211" s="140"/>
      <c r="T211" s="141"/>
      <c r="U211" s="108"/>
      <c r="V211" s="108"/>
      <c r="W211" s="108"/>
      <c r="X211" s="108"/>
      <c r="AC211" s="131" t="e">
        <f t="shared" si="4"/>
        <v>#VALUE!</v>
      </c>
    </row>
    <row r="212" spans="1:29" s="6" customFormat="1" ht="17.25" thickBot="1">
      <c r="A212" s="94">
        <f>IF(Feuil1!A216="","",Feuil1!A216)</f>
        <v>45133</v>
      </c>
      <c r="B212" s="125">
        <f>IF(A212="","",Feuil1!L216)</f>
        <v>0</v>
      </c>
      <c r="C212" s="135">
        <f>IF(A212="","",Feuil1!M216)</f>
        <v>0</v>
      </c>
      <c r="D212" s="135">
        <f>IF(C212="","",Feuil1!N216)</f>
        <v>0</v>
      </c>
      <c r="E212" s="135">
        <f>IF(D212="","",Feuil1!O216)</f>
        <v>0</v>
      </c>
      <c r="F212" s="135">
        <f>IF(E212="","",Feuil1!P216)</f>
        <v>0</v>
      </c>
      <c r="G212" s="136">
        <f>IF(F212="","",Feuil1!Q216)</f>
        <v>0</v>
      </c>
      <c r="H212" s="135">
        <f>IF(A212="","",PRODUCTION!AM211-PRODUCTION!AN211)</f>
        <v>0</v>
      </c>
      <c r="I212" s="137" t="e">
        <f>IF(A212="","",PRODUCTION!AG211-PRODUCTION!AO211)</f>
        <v>#VALUE!</v>
      </c>
      <c r="J212" s="137">
        <f>réglages!$B$3</f>
        <v>14280</v>
      </c>
      <c r="K212" s="137" t="str">
        <f>IF(PRODUCTION!AH211="","",+AVERAGE(PRODUCTION!$AH$5:'PRODUCTION'!AH211))</f>
        <v/>
      </c>
      <c r="L212" s="129" t="str">
        <f>IF(PRODUCTION!AH211="","",(+PRODUCTION!AH211-N212-R212-Q212-O212-P212-T212-S212))</f>
        <v/>
      </c>
      <c r="M212" s="138" t="str">
        <f>IF(PRODUCTION!AH211="","",+AVERAGE(PRODUCTION!$AO$5:'PRODUCTION'!AO211))</f>
        <v/>
      </c>
      <c r="N212" s="139" t="str">
        <f>IF(PRODUCTION!AH211="","",Feuil1!R216)</f>
        <v/>
      </c>
      <c r="O212" s="140" t="str">
        <f>IF(PRODUCTION!AH211="","",Feuil1!AV216)</f>
        <v/>
      </c>
      <c r="P212" s="140" t="str">
        <f>IF(PRODUCTION!AH211="","",Feuil1!AW216)</f>
        <v/>
      </c>
      <c r="Q212" s="140" t="str">
        <f>IF(PRODUCTION!AH211="","",Feuil1!AY216)</f>
        <v/>
      </c>
      <c r="R212" s="140" t="str">
        <f>IF(PRODUCTION!AH211="","",Feuil1!AX216)</f>
        <v/>
      </c>
      <c r="S212" s="140"/>
      <c r="T212" s="141"/>
      <c r="U212" s="108"/>
      <c r="V212" s="108"/>
      <c r="W212" s="108"/>
      <c r="X212" s="108"/>
      <c r="AC212" s="131" t="e">
        <f t="shared" si="4"/>
        <v>#VALUE!</v>
      </c>
    </row>
    <row r="213" spans="1:29" s="6" customFormat="1" ht="17.25" thickBot="1">
      <c r="A213" s="94">
        <f>IF(Feuil1!A217="","",Feuil1!A217)</f>
        <v>45134</v>
      </c>
      <c r="B213" s="125">
        <f>IF(A213="","",Feuil1!L217)</f>
        <v>0</v>
      </c>
      <c r="C213" s="135">
        <f>IF(A213="","",Feuil1!M217)</f>
        <v>0</v>
      </c>
      <c r="D213" s="135">
        <f>IF(C213="","",Feuil1!N217)</f>
        <v>0</v>
      </c>
      <c r="E213" s="135">
        <f>IF(D213="","",Feuil1!O217)</f>
        <v>0</v>
      </c>
      <c r="F213" s="135">
        <f>IF(E213="","",Feuil1!P217)</f>
        <v>0</v>
      </c>
      <c r="G213" s="136">
        <f>IF(F213="","",Feuil1!Q217)</f>
        <v>0</v>
      </c>
      <c r="H213" s="135">
        <f>IF(A213="","",PRODUCTION!AM212-PRODUCTION!AN212)</f>
        <v>0</v>
      </c>
      <c r="I213" s="137" t="e">
        <f>IF(A213="","",PRODUCTION!AG212-PRODUCTION!AO212)</f>
        <v>#VALUE!</v>
      </c>
      <c r="J213" s="137">
        <f>réglages!$B$3</f>
        <v>14280</v>
      </c>
      <c r="K213" s="137" t="str">
        <f>IF(PRODUCTION!AH212="","",+AVERAGE(PRODUCTION!$AH$5:'PRODUCTION'!AH212))</f>
        <v/>
      </c>
      <c r="L213" s="129" t="str">
        <f>IF(PRODUCTION!AH212="","",(+PRODUCTION!AH212-N213-R213-Q213-O213-P213-T213-S213))</f>
        <v/>
      </c>
      <c r="M213" s="138" t="str">
        <f>IF(PRODUCTION!AH212="","",+AVERAGE(PRODUCTION!$AO$5:'PRODUCTION'!AO212))</f>
        <v/>
      </c>
      <c r="N213" s="139" t="str">
        <f>IF(PRODUCTION!AH212="","",Feuil1!R217)</f>
        <v/>
      </c>
      <c r="O213" s="140" t="str">
        <f>IF(PRODUCTION!AH212="","",Feuil1!AV217)</f>
        <v/>
      </c>
      <c r="P213" s="140" t="str">
        <f>IF(PRODUCTION!AH212="","",Feuil1!AW217)</f>
        <v/>
      </c>
      <c r="Q213" s="140" t="str">
        <f>IF(PRODUCTION!AH212="","",Feuil1!AY217)</f>
        <v/>
      </c>
      <c r="R213" s="140" t="str">
        <f>IF(PRODUCTION!AH212="","",Feuil1!AX217)</f>
        <v/>
      </c>
      <c r="S213" s="140"/>
      <c r="T213" s="141"/>
      <c r="U213" s="108"/>
      <c r="V213" s="108"/>
      <c r="W213" s="108"/>
      <c r="X213" s="108"/>
      <c r="AC213" s="131" t="e">
        <f t="shared" si="4"/>
        <v>#VALUE!</v>
      </c>
    </row>
    <row r="214" spans="1:29" s="6" customFormat="1" ht="17.25" thickBot="1">
      <c r="A214" s="94">
        <f>IF(Feuil1!A218="","",Feuil1!A218)</f>
        <v>45135</v>
      </c>
      <c r="B214" s="125">
        <f>IF(A214="","",Feuil1!L218)</f>
        <v>0</v>
      </c>
      <c r="C214" s="135">
        <f>IF(A214="","",Feuil1!M218)</f>
        <v>0</v>
      </c>
      <c r="D214" s="135">
        <f>IF(C214="","",Feuil1!N218)</f>
        <v>0</v>
      </c>
      <c r="E214" s="135">
        <f>IF(D214="","",Feuil1!O218)</f>
        <v>0</v>
      </c>
      <c r="F214" s="135">
        <f>IF(E214="","",Feuil1!P218)</f>
        <v>0</v>
      </c>
      <c r="G214" s="136">
        <f>IF(F214="","",Feuil1!Q218)</f>
        <v>0</v>
      </c>
      <c r="H214" s="135">
        <f>IF(A214="","",PRODUCTION!AM213-PRODUCTION!AN213)</f>
        <v>0</v>
      </c>
      <c r="I214" s="137" t="e">
        <f>IF(A214="","",PRODUCTION!AG213-PRODUCTION!AO213)</f>
        <v>#VALUE!</v>
      </c>
      <c r="J214" s="137">
        <f>réglages!$B$3</f>
        <v>14280</v>
      </c>
      <c r="K214" s="137" t="str">
        <f>IF(PRODUCTION!AH213="","",+AVERAGE(PRODUCTION!$AH$5:'PRODUCTION'!AH213))</f>
        <v/>
      </c>
      <c r="L214" s="129" t="str">
        <f>IF(PRODUCTION!AH213="","",(+PRODUCTION!AH213-N214-R214-Q214-O214-P214-T214-S214))</f>
        <v/>
      </c>
      <c r="M214" s="138" t="str">
        <f>IF(PRODUCTION!AH213="","",+AVERAGE(PRODUCTION!$AO$5:'PRODUCTION'!AO213))</f>
        <v/>
      </c>
      <c r="N214" s="139" t="str">
        <f>IF(PRODUCTION!AH213="","",Feuil1!R218)</f>
        <v/>
      </c>
      <c r="O214" s="140" t="str">
        <f>IF(PRODUCTION!AH213="","",Feuil1!AV218)</f>
        <v/>
      </c>
      <c r="P214" s="140" t="str">
        <f>IF(PRODUCTION!AH213="","",Feuil1!AW218)</f>
        <v/>
      </c>
      <c r="Q214" s="140" t="str">
        <f>IF(PRODUCTION!AH213="","",Feuil1!AY218)</f>
        <v/>
      </c>
      <c r="R214" s="140" t="str">
        <f>IF(PRODUCTION!AH213="","",Feuil1!AX218)</f>
        <v/>
      </c>
      <c r="S214" s="140"/>
      <c r="T214" s="141"/>
      <c r="U214" s="108"/>
      <c r="V214" s="108"/>
      <c r="W214" s="108"/>
      <c r="X214" s="108"/>
      <c r="AC214" s="131" t="e">
        <f t="shared" si="4"/>
        <v>#VALUE!</v>
      </c>
    </row>
    <row r="215" spans="1:29" s="6" customFormat="1" ht="17.25" thickBot="1">
      <c r="A215" s="94">
        <f>IF(Feuil1!A219="","",Feuil1!A219)</f>
        <v>45136</v>
      </c>
      <c r="B215" s="125">
        <f>IF(A215="","",Feuil1!L219)</f>
        <v>0</v>
      </c>
      <c r="C215" s="135">
        <f>IF(A215="","",Feuil1!M219)</f>
        <v>0</v>
      </c>
      <c r="D215" s="135">
        <f>IF(C215="","",Feuil1!N219)</f>
        <v>0</v>
      </c>
      <c r="E215" s="135">
        <f>IF(D215="","",Feuil1!O219)</f>
        <v>0</v>
      </c>
      <c r="F215" s="135">
        <f>IF(E215="","",Feuil1!P219)</f>
        <v>0</v>
      </c>
      <c r="G215" s="136">
        <f>IF(F215="","",Feuil1!Q219)</f>
        <v>0</v>
      </c>
      <c r="H215" s="135">
        <f>IF(A215="","",PRODUCTION!AM214-PRODUCTION!AN214)</f>
        <v>0</v>
      </c>
      <c r="I215" s="137" t="e">
        <f>IF(A215="","",PRODUCTION!AG214-PRODUCTION!AO214)</f>
        <v>#VALUE!</v>
      </c>
      <c r="J215" s="137">
        <f>réglages!$B$3</f>
        <v>14280</v>
      </c>
      <c r="K215" s="137" t="str">
        <f>IF(PRODUCTION!AH214="","",+AVERAGE(PRODUCTION!$AH$5:'PRODUCTION'!AH214))</f>
        <v/>
      </c>
      <c r="L215" s="129" t="str">
        <f>IF(PRODUCTION!AH214="","",(+PRODUCTION!AH214-N215-R215-Q215-O215-P215-T215-S215))</f>
        <v/>
      </c>
      <c r="M215" s="138" t="str">
        <f>IF(PRODUCTION!AH214="","",+AVERAGE(PRODUCTION!$AO$5:'PRODUCTION'!AO214))</f>
        <v/>
      </c>
      <c r="N215" s="139" t="str">
        <f>IF(PRODUCTION!AH214="","",Feuil1!R219)</f>
        <v/>
      </c>
      <c r="O215" s="140" t="str">
        <f>IF(PRODUCTION!AH214="","",Feuil1!AV219)</f>
        <v/>
      </c>
      <c r="P215" s="140" t="str">
        <f>IF(PRODUCTION!AH214="","",Feuil1!AW219)</f>
        <v/>
      </c>
      <c r="Q215" s="140" t="str">
        <f>IF(PRODUCTION!AH214="","",Feuil1!AY219)</f>
        <v/>
      </c>
      <c r="R215" s="140" t="str">
        <f>IF(PRODUCTION!AH214="","",Feuil1!AX219)</f>
        <v/>
      </c>
      <c r="S215" s="140"/>
      <c r="T215" s="141"/>
      <c r="U215" s="108"/>
      <c r="V215" s="108"/>
      <c r="W215" s="108"/>
      <c r="X215" s="108"/>
      <c r="AC215" s="131" t="e">
        <f t="shared" si="4"/>
        <v>#VALUE!</v>
      </c>
    </row>
    <row r="216" spans="1:29" s="6" customFormat="1" ht="17.25" thickBot="1">
      <c r="A216" s="94">
        <f>IF(Feuil1!A220="","",Feuil1!A220)</f>
        <v>45137</v>
      </c>
      <c r="B216" s="125">
        <f>IF(A216="","",Feuil1!L220)</f>
        <v>0</v>
      </c>
      <c r="C216" s="135">
        <f>IF(A216="","",Feuil1!M220)</f>
        <v>0</v>
      </c>
      <c r="D216" s="135">
        <f>IF(C216="","",Feuil1!N220)</f>
        <v>0</v>
      </c>
      <c r="E216" s="135">
        <f>IF(D216="","",Feuil1!O220)</f>
        <v>0</v>
      </c>
      <c r="F216" s="135">
        <f>IF(E216="","",Feuil1!P220)</f>
        <v>0</v>
      </c>
      <c r="G216" s="136">
        <f>IF(F216="","",Feuil1!Q220)</f>
        <v>0</v>
      </c>
      <c r="H216" s="135">
        <f>IF(A216="","",PRODUCTION!AM215-PRODUCTION!AN215)</f>
        <v>0</v>
      </c>
      <c r="I216" s="137" t="e">
        <f>IF(A216="","",PRODUCTION!AG215-PRODUCTION!AO215)</f>
        <v>#VALUE!</v>
      </c>
      <c r="J216" s="137">
        <f>réglages!$B$3</f>
        <v>14280</v>
      </c>
      <c r="K216" s="137" t="str">
        <f>IF(PRODUCTION!AH215="","",+AVERAGE(PRODUCTION!$AH$5:'PRODUCTION'!AH215))</f>
        <v/>
      </c>
      <c r="L216" s="129" t="str">
        <f>IF(PRODUCTION!AH215="","",(+PRODUCTION!AH215-N216-R216-Q216-O216-P216-T216-S216))</f>
        <v/>
      </c>
      <c r="M216" s="138" t="str">
        <f>IF(PRODUCTION!AH215="","",+AVERAGE(PRODUCTION!$AO$5:'PRODUCTION'!AO215))</f>
        <v/>
      </c>
      <c r="N216" s="139" t="str">
        <f>IF(PRODUCTION!AH215="","",Feuil1!R220)</f>
        <v/>
      </c>
      <c r="O216" s="140" t="str">
        <f>IF(PRODUCTION!AH215="","",Feuil1!AV220)</f>
        <v/>
      </c>
      <c r="P216" s="140" t="str">
        <f>IF(PRODUCTION!AH215="","",Feuil1!AW220)</f>
        <v/>
      </c>
      <c r="Q216" s="140" t="str">
        <f>IF(PRODUCTION!AH215="","",Feuil1!AY220)</f>
        <v/>
      </c>
      <c r="R216" s="140" t="str">
        <f>IF(PRODUCTION!AH215="","",Feuil1!AX220)</f>
        <v/>
      </c>
      <c r="S216" s="140"/>
      <c r="T216" s="141"/>
      <c r="U216" s="108"/>
      <c r="V216" s="108"/>
      <c r="W216" s="108"/>
      <c r="X216" s="108"/>
      <c r="AC216" s="131" t="e">
        <f t="shared" si="4"/>
        <v>#VALUE!</v>
      </c>
    </row>
    <row r="217" spans="1:29" s="6" customFormat="1" ht="17.25" thickBot="1">
      <c r="A217" s="94">
        <f>IF(Feuil1!A221="","",Feuil1!A221)</f>
        <v>45138</v>
      </c>
      <c r="B217" s="125">
        <f>IF(A217="","",Feuil1!L221)</f>
        <v>0</v>
      </c>
      <c r="C217" s="135">
        <f>IF(A217="","",Feuil1!M221)</f>
        <v>0</v>
      </c>
      <c r="D217" s="135">
        <f>IF(C217="","",Feuil1!N221)</f>
        <v>0</v>
      </c>
      <c r="E217" s="135">
        <f>IF(D217="","",Feuil1!O221)</f>
        <v>0</v>
      </c>
      <c r="F217" s="135">
        <f>IF(E217="","",Feuil1!P221)</f>
        <v>0</v>
      </c>
      <c r="G217" s="136">
        <f>IF(F217="","",Feuil1!Q221)</f>
        <v>0</v>
      </c>
      <c r="H217" s="135">
        <f>IF(A217="","",PRODUCTION!AM216-PRODUCTION!AN216)</f>
        <v>0</v>
      </c>
      <c r="I217" s="137" t="e">
        <f>IF(A217="","",PRODUCTION!AG216-PRODUCTION!AO216)</f>
        <v>#VALUE!</v>
      </c>
      <c r="J217" s="137">
        <f>réglages!$B$3</f>
        <v>14280</v>
      </c>
      <c r="K217" s="137" t="str">
        <f>IF(PRODUCTION!AH216="","",+AVERAGE(PRODUCTION!$AH$5:'PRODUCTION'!AH216))</f>
        <v/>
      </c>
      <c r="L217" s="129" t="str">
        <f>IF(PRODUCTION!AH216="","",(+PRODUCTION!AH216-N217-R217-Q217-O217-P217-T217-S217))</f>
        <v/>
      </c>
      <c r="M217" s="138" t="str">
        <f>IF(PRODUCTION!AH216="","",+AVERAGE(PRODUCTION!$AO$5:'PRODUCTION'!AO216))</f>
        <v/>
      </c>
      <c r="N217" s="139" t="str">
        <f>IF(PRODUCTION!AH216="","",Feuil1!R221)</f>
        <v/>
      </c>
      <c r="O217" s="140" t="str">
        <f>IF(PRODUCTION!AH216="","",Feuil1!AV221)</f>
        <v/>
      </c>
      <c r="P217" s="140" t="str">
        <f>IF(PRODUCTION!AH216="","",Feuil1!AW221)</f>
        <v/>
      </c>
      <c r="Q217" s="140" t="str">
        <f>IF(PRODUCTION!AH216="","",Feuil1!AY221)</f>
        <v/>
      </c>
      <c r="R217" s="140" t="str">
        <f>IF(PRODUCTION!AH216="","",Feuil1!AX221)</f>
        <v/>
      </c>
      <c r="S217" s="140"/>
      <c r="T217" s="141"/>
      <c r="U217" s="108"/>
      <c r="V217" s="108"/>
      <c r="W217" s="108"/>
      <c r="X217" s="108"/>
      <c r="AC217" s="131" t="e">
        <f t="shared" si="4"/>
        <v>#VALUE!</v>
      </c>
    </row>
    <row r="218" spans="1:29" s="6" customFormat="1" ht="17.25" thickBot="1">
      <c r="A218" s="94">
        <f>IF(Feuil1!A222="","",Feuil1!A222)</f>
        <v>45139</v>
      </c>
      <c r="B218" s="125">
        <f>IF(A218="","",Feuil1!L222)</f>
        <v>0</v>
      </c>
      <c r="C218" s="135">
        <f>IF(A218="","",Feuil1!M222)</f>
        <v>0</v>
      </c>
      <c r="D218" s="135">
        <f>IF(C218="","",Feuil1!N222)</f>
        <v>0</v>
      </c>
      <c r="E218" s="135">
        <f>IF(D218="","",Feuil1!O222)</f>
        <v>0</v>
      </c>
      <c r="F218" s="135">
        <f>IF(E218="","",Feuil1!P222)</f>
        <v>0</v>
      </c>
      <c r="G218" s="136">
        <f>IF(F218="","",Feuil1!Q222)</f>
        <v>0</v>
      </c>
      <c r="H218" s="135">
        <f>IF(A218="","",PRODUCTION!AM217-PRODUCTION!AN217)</f>
        <v>0</v>
      </c>
      <c r="I218" s="137" t="e">
        <f>IF(A218="","",PRODUCTION!AG217-PRODUCTION!AO217)</f>
        <v>#VALUE!</v>
      </c>
      <c r="J218" s="137">
        <f>réglages!$B$3</f>
        <v>14280</v>
      </c>
      <c r="K218" s="137" t="str">
        <f>IF(PRODUCTION!AH217="","",+AVERAGE(PRODUCTION!$AH$5:'PRODUCTION'!AH217))</f>
        <v/>
      </c>
      <c r="L218" s="129" t="str">
        <f>IF(PRODUCTION!AH217="","",(+PRODUCTION!AH217-N218-R218-Q218-O218-P218-T218-S218))</f>
        <v/>
      </c>
      <c r="M218" s="138" t="str">
        <f>IF(PRODUCTION!AH217="","",+AVERAGE(PRODUCTION!$AO$5:'PRODUCTION'!AO217))</f>
        <v/>
      </c>
      <c r="N218" s="139" t="str">
        <f>IF(PRODUCTION!AH217="","",Feuil1!R222)</f>
        <v/>
      </c>
      <c r="O218" s="140" t="str">
        <f>IF(PRODUCTION!AH217="","",Feuil1!AV222)</f>
        <v/>
      </c>
      <c r="P218" s="140" t="str">
        <f>IF(PRODUCTION!AH217="","",Feuil1!AW222)</f>
        <v/>
      </c>
      <c r="Q218" s="140" t="str">
        <f>IF(PRODUCTION!AH217="","",Feuil1!AY222)</f>
        <v/>
      </c>
      <c r="R218" s="140" t="str">
        <f>IF(PRODUCTION!AH217="","",Feuil1!AX222)</f>
        <v/>
      </c>
      <c r="S218" s="140"/>
      <c r="T218" s="141"/>
      <c r="U218" s="108"/>
      <c r="V218" s="108"/>
      <c r="W218" s="108"/>
      <c r="X218" s="108"/>
      <c r="AC218" s="131" t="e">
        <f t="shared" si="4"/>
        <v>#VALUE!</v>
      </c>
    </row>
    <row r="219" spans="1:29" s="6" customFormat="1" ht="17.25" thickBot="1">
      <c r="A219" s="94">
        <f>IF(Feuil1!A223="","",Feuil1!A223)</f>
        <v>45140</v>
      </c>
      <c r="B219" s="125">
        <f>IF(A219="","",Feuil1!L223)</f>
        <v>0</v>
      </c>
      <c r="C219" s="135">
        <f>IF(A219="","",Feuil1!M223)</f>
        <v>0</v>
      </c>
      <c r="D219" s="135">
        <f>IF(C219="","",Feuil1!N223)</f>
        <v>0</v>
      </c>
      <c r="E219" s="135">
        <f>IF(D219="","",Feuil1!O223)</f>
        <v>0</v>
      </c>
      <c r="F219" s="135">
        <f>IF(E219="","",Feuil1!P223)</f>
        <v>0</v>
      </c>
      <c r="G219" s="136">
        <f>IF(F219="","",Feuil1!Q223)</f>
        <v>0</v>
      </c>
      <c r="H219" s="135">
        <f>IF(A219="","",PRODUCTION!AM218-PRODUCTION!AN218)</f>
        <v>0</v>
      </c>
      <c r="I219" s="137" t="e">
        <f>IF(A219="","",PRODUCTION!AG218-PRODUCTION!AO218)</f>
        <v>#VALUE!</v>
      </c>
      <c r="J219" s="137">
        <f>réglages!$B$3</f>
        <v>14280</v>
      </c>
      <c r="K219" s="137" t="str">
        <f>IF(PRODUCTION!AH218="","",+AVERAGE(PRODUCTION!$AH$5:'PRODUCTION'!AH218))</f>
        <v/>
      </c>
      <c r="L219" s="129" t="str">
        <f>IF(PRODUCTION!AH218="","",(+PRODUCTION!AH218-N219-R219-Q219-O219-P219-T219-S219))</f>
        <v/>
      </c>
      <c r="M219" s="138" t="str">
        <f>IF(PRODUCTION!AH218="","",+AVERAGE(PRODUCTION!$AO$5:'PRODUCTION'!AO218))</f>
        <v/>
      </c>
      <c r="N219" s="139" t="str">
        <f>IF(PRODUCTION!AH218="","",Feuil1!R223)</f>
        <v/>
      </c>
      <c r="O219" s="140" t="str">
        <f>IF(PRODUCTION!AH218="","",Feuil1!AV223)</f>
        <v/>
      </c>
      <c r="P219" s="140" t="str">
        <f>IF(PRODUCTION!AH218="","",Feuil1!AW223)</f>
        <v/>
      </c>
      <c r="Q219" s="140" t="str">
        <f>IF(PRODUCTION!AH218="","",Feuil1!AY223)</f>
        <v/>
      </c>
      <c r="R219" s="140" t="str">
        <f>IF(PRODUCTION!AH218="","",Feuil1!AX223)</f>
        <v/>
      </c>
      <c r="S219" s="140"/>
      <c r="T219" s="141"/>
      <c r="U219" s="108"/>
      <c r="V219" s="108"/>
      <c r="W219" s="108"/>
      <c r="X219" s="108"/>
      <c r="AC219" s="131" t="e">
        <f t="shared" si="4"/>
        <v>#VALUE!</v>
      </c>
    </row>
    <row r="220" spans="1:29" s="6" customFormat="1" ht="17.25" thickBot="1">
      <c r="A220" s="94">
        <f>IF(Feuil1!A224="","",Feuil1!A224)</f>
        <v>45141</v>
      </c>
      <c r="B220" s="125">
        <f>IF(A220="","",Feuil1!L224)</f>
        <v>0</v>
      </c>
      <c r="C220" s="135">
        <f>IF(A220="","",Feuil1!M224)</f>
        <v>0</v>
      </c>
      <c r="D220" s="135">
        <f>IF(C220="","",Feuil1!N224)</f>
        <v>0</v>
      </c>
      <c r="E220" s="135">
        <f>IF(D220="","",Feuil1!O224)</f>
        <v>0</v>
      </c>
      <c r="F220" s="135">
        <f>IF(E220="","",Feuil1!P224)</f>
        <v>0</v>
      </c>
      <c r="G220" s="136">
        <f>IF(F220="","",Feuil1!Q224)</f>
        <v>0</v>
      </c>
      <c r="H220" s="135">
        <f>IF(A220="","",PRODUCTION!AM219-PRODUCTION!AN219)</f>
        <v>0</v>
      </c>
      <c r="I220" s="137" t="e">
        <f>IF(A220="","",PRODUCTION!AG219-PRODUCTION!AO219)</f>
        <v>#VALUE!</v>
      </c>
      <c r="J220" s="137">
        <f>réglages!$B$3</f>
        <v>14280</v>
      </c>
      <c r="K220" s="137" t="str">
        <f>IF(PRODUCTION!AH219="","",+AVERAGE(PRODUCTION!$AH$5:'PRODUCTION'!AH219))</f>
        <v/>
      </c>
      <c r="L220" s="129" t="str">
        <f>IF(PRODUCTION!AH219="","",(+PRODUCTION!AH219-N220-R220-Q220-O220-P220-T220-S220))</f>
        <v/>
      </c>
      <c r="M220" s="138" t="str">
        <f>IF(PRODUCTION!AH219="","",+AVERAGE(PRODUCTION!$AO$5:'PRODUCTION'!AO219))</f>
        <v/>
      </c>
      <c r="N220" s="139" t="str">
        <f>IF(PRODUCTION!AH219="","",Feuil1!R224)</f>
        <v/>
      </c>
      <c r="O220" s="140" t="str">
        <f>IF(PRODUCTION!AH219="","",Feuil1!AV224)</f>
        <v/>
      </c>
      <c r="P220" s="140" t="str">
        <f>IF(PRODUCTION!AH219="","",Feuil1!AW224)</f>
        <v/>
      </c>
      <c r="Q220" s="140" t="str">
        <f>IF(PRODUCTION!AH219="","",Feuil1!AY224)</f>
        <v/>
      </c>
      <c r="R220" s="140" t="str">
        <f>IF(PRODUCTION!AH219="","",Feuil1!AX224)</f>
        <v/>
      </c>
      <c r="S220" s="140"/>
      <c r="T220" s="141"/>
      <c r="U220" s="108"/>
      <c r="V220" s="108"/>
      <c r="W220" s="108"/>
      <c r="X220" s="108"/>
      <c r="AC220" s="131" t="e">
        <f t="shared" si="4"/>
        <v>#VALUE!</v>
      </c>
    </row>
    <row r="221" spans="1:29" s="6" customFormat="1" ht="17.25" thickBot="1">
      <c r="A221" s="94">
        <f>IF(Feuil1!A225="","",Feuil1!A225)</f>
        <v>45142</v>
      </c>
      <c r="B221" s="125">
        <f>IF(A221="","",Feuil1!L225)</f>
        <v>0</v>
      </c>
      <c r="C221" s="135">
        <f>IF(A221="","",Feuil1!M225)</f>
        <v>0</v>
      </c>
      <c r="D221" s="135">
        <f>IF(C221="","",Feuil1!N225)</f>
        <v>0</v>
      </c>
      <c r="E221" s="135">
        <f>IF(D221="","",Feuil1!O225)</f>
        <v>0</v>
      </c>
      <c r="F221" s="135">
        <f>IF(E221="","",Feuil1!P225)</f>
        <v>0</v>
      </c>
      <c r="G221" s="136">
        <f>IF(F221="","",Feuil1!Q225)</f>
        <v>0</v>
      </c>
      <c r="H221" s="135">
        <f>IF(A221="","",PRODUCTION!AM220-PRODUCTION!AN220)</f>
        <v>0</v>
      </c>
      <c r="I221" s="137" t="e">
        <f>IF(A221="","",PRODUCTION!AG220-PRODUCTION!AO220)</f>
        <v>#VALUE!</v>
      </c>
      <c r="J221" s="137">
        <f>réglages!$B$3</f>
        <v>14280</v>
      </c>
      <c r="K221" s="137" t="str">
        <f>IF(PRODUCTION!AH220="","",+AVERAGE(PRODUCTION!$AH$5:'PRODUCTION'!AH220))</f>
        <v/>
      </c>
      <c r="L221" s="129" t="str">
        <f>IF(PRODUCTION!AH220="","",(+PRODUCTION!AH220-N221-R221-Q221-O221-P221-T221-S221))</f>
        <v/>
      </c>
      <c r="M221" s="138" t="str">
        <f>IF(PRODUCTION!AH220="","",+AVERAGE(PRODUCTION!$AO$5:'PRODUCTION'!AO220))</f>
        <v/>
      </c>
      <c r="N221" s="139" t="str">
        <f>IF(PRODUCTION!AH220="","",Feuil1!R225)</f>
        <v/>
      </c>
      <c r="O221" s="140" t="str">
        <f>IF(PRODUCTION!AH220="","",Feuil1!AV225)</f>
        <v/>
      </c>
      <c r="P221" s="140" t="str">
        <f>IF(PRODUCTION!AH220="","",Feuil1!AW225)</f>
        <v/>
      </c>
      <c r="Q221" s="140" t="str">
        <f>IF(PRODUCTION!AH220="","",Feuil1!AY225)</f>
        <v/>
      </c>
      <c r="R221" s="140" t="str">
        <f>IF(PRODUCTION!AH220="","",Feuil1!AX225)</f>
        <v/>
      </c>
      <c r="S221" s="140"/>
      <c r="T221" s="141"/>
      <c r="U221" s="108"/>
      <c r="V221" s="108"/>
      <c r="W221" s="108"/>
      <c r="X221" s="108"/>
      <c r="AC221" s="131" t="e">
        <f t="shared" si="4"/>
        <v>#VALUE!</v>
      </c>
    </row>
    <row r="222" spans="1:29" s="6" customFormat="1" ht="17.25" thickBot="1">
      <c r="A222" s="94">
        <f>IF(Feuil1!A226="","",Feuil1!A226)</f>
        <v>45143</v>
      </c>
      <c r="B222" s="125">
        <f>IF(A222="","",Feuil1!L226)</f>
        <v>0</v>
      </c>
      <c r="C222" s="135">
        <f>IF(A222="","",Feuil1!M226)</f>
        <v>0</v>
      </c>
      <c r="D222" s="135">
        <f>IF(C222="","",Feuil1!N226)</f>
        <v>0</v>
      </c>
      <c r="E222" s="135">
        <f>IF(D222="","",Feuil1!O226)</f>
        <v>0</v>
      </c>
      <c r="F222" s="135">
        <f>IF(E222="","",Feuil1!P226)</f>
        <v>0</v>
      </c>
      <c r="G222" s="136">
        <f>IF(F222="","",Feuil1!Q226)</f>
        <v>0</v>
      </c>
      <c r="H222" s="135">
        <f>IF(A222="","",PRODUCTION!AM221-PRODUCTION!AN221)</f>
        <v>0</v>
      </c>
      <c r="I222" s="137" t="e">
        <f>IF(A222="","",PRODUCTION!AG221-PRODUCTION!AO221)</f>
        <v>#VALUE!</v>
      </c>
      <c r="J222" s="137">
        <f>réglages!$B$3</f>
        <v>14280</v>
      </c>
      <c r="K222" s="137" t="str">
        <f>IF(PRODUCTION!AH221="","",+AVERAGE(PRODUCTION!$AH$5:'PRODUCTION'!AH221))</f>
        <v/>
      </c>
      <c r="L222" s="129" t="str">
        <f>IF(PRODUCTION!AH221="","",(+PRODUCTION!AH221-N222-R222-Q222-O222-P222-T222-S222))</f>
        <v/>
      </c>
      <c r="M222" s="138" t="str">
        <f>IF(PRODUCTION!AH221="","",+AVERAGE(PRODUCTION!$AO$5:'PRODUCTION'!AO221))</f>
        <v/>
      </c>
      <c r="N222" s="139" t="str">
        <f>IF(PRODUCTION!AH221="","",Feuil1!R226)</f>
        <v/>
      </c>
      <c r="O222" s="140" t="str">
        <f>IF(PRODUCTION!AH221="","",Feuil1!AV226)</f>
        <v/>
      </c>
      <c r="P222" s="140" t="str">
        <f>IF(PRODUCTION!AH221="","",Feuil1!AW226)</f>
        <v/>
      </c>
      <c r="Q222" s="140" t="str">
        <f>IF(PRODUCTION!AH221="","",Feuil1!AY226)</f>
        <v/>
      </c>
      <c r="R222" s="140" t="str">
        <f>IF(PRODUCTION!AH221="","",Feuil1!AX226)</f>
        <v/>
      </c>
      <c r="S222" s="140"/>
      <c r="T222" s="141"/>
      <c r="U222" s="108"/>
      <c r="V222" s="108"/>
      <c r="W222" s="108"/>
      <c r="X222" s="108"/>
      <c r="AC222" s="131" t="e">
        <f t="shared" si="4"/>
        <v>#VALUE!</v>
      </c>
    </row>
    <row r="223" spans="1:29" s="6" customFormat="1" ht="13.5" thickBot="1">
      <c r="A223" s="94">
        <f>IF(Feuil1!A227="","",Feuil1!A227)</f>
        <v>45144</v>
      </c>
      <c r="B223" s="125">
        <f>IF(A223="","",Feuil1!L227)</f>
        <v>0</v>
      </c>
      <c r="C223" s="135">
        <f>IF(A223="","",Feuil1!M227)</f>
        <v>0</v>
      </c>
      <c r="D223" s="135">
        <f>IF(C223="","",Feuil1!N227)</f>
        <v>0</v>
      </c>
      <c r="E223" s="135">
        <f>IF(D223="","",Feuil1!O227)</f>
        <v>0</v>
      </c>
      <c r="F223" s="135">
        <f>IF(E223="","",Feuil1!P227)</f>
        <v>0</v>
      </c>
      <c r="G223" s="136">
        <f>IF(F223="","",Feuil1!Q227)</f>
        <v>0</v>
      </c>
      <c r="H223" s="135">
        <f>IF(A223="","",PRODUCTION!AM222-PRODUCTION!AN222)</f>
        <v>0</v>
      </c>
      <c r="I223" s="137" t="e">
        <f>IF(A223="","",PRODUCTION!AG222-PRODUCTION!AO222)</f>
        <v>#VALUE!</v>
      </c>
      <c r="J223" s="137">
        <f>réglages!$B$3</f>
        <v>14280</v>
      </c>
      <c r="K223" s="137" t="str">
        <f>IF(PRODUCTION!AH222="","",+AVERAGE(PRODUCTION!$AH$5:'PRODUCTION'!AH222))</f>
        <v/>
      </c>
      <c r="L223" s="129" t="str">
        <f>IF(PRODUCTION!AH222="","",(+PRODUCTION!AH222-N223-R223-Q223-O223-P223-T223-S223))</f>
        <v/>
      </c>
      <c r="M223" s="138" t="str">
        <f>IF(PRODUCTION!AH222="","",+AVERAGE(PRODUCTION!$AO$5:'PRODUCTION'!AO222))</f>
        <v/>
      </c>
      <c r="N223" s="139" t="str">
        <f>IF(PRODUCTION!AH222="","",Feuil1!R227)</f>
        <v/>
      </c>
      <c r="O223" s="140" t="str">
        <f>IF(PRODUCTION!AH222="","",Feuil1!AV227)</f>
        <v/>
      </c>
      <c r="P223" s="140" t="str">
        <f>IF(PRODUCTION!AH222="","",Feuil1!AW227)</f>
        <v/>
      </c>
      <c r="Q223" s="140" t="str">
        <f>IF(PRODUCTION!AH222="","",Feuil1!AY227)</f>
        <v/>
      </c>
      <c r="R223" s="140" t="str">
        <f>IF(PRODUCTION!AH222="","",Feuil1!AX227)</f>
        <v/>
      </c>
      <c r="S223" s="140"/>
      <c r="T223" s="141"/>
      <c r="U223" s="142"/>
      <c r="V223" s="142"/>
      <c r="W223" s="142"/>
      <c r="X223" s="142"/>
      <c r="AC223" s="131" t="e">
        <f t="shared" si="4"/>
        <v>#VALUE!</v>
      </c>
    </row>
    <row r="224" spans="1:29" s="6" customFormat="1" ht="13.5" thickBot="1">
      <c r="A224" s="94">
        <f>IF(Feuil1!A228="","",Feuil1!A228)</f>
        <v>45145</v>
      </c>
      <c r="B224" s="125">
        <f>IF(A224="","",Feuil1!L228)</f>
        <v>0</v>
      </c>
      <c r="C224" s="135">
        <f>IF(A224="","",Feuil1!M228)</f>
        <v>0</v>
      </c>
      <c r="D224" s="135">
        <f>IF(C224="","",Feuil1!N228)</f>
        <v>0</v>
      </c>
      <c r="E224" s="135">
        <f>IF(D224="","",Feuil1!O228)</f>
        <v>0</v>
      </c>
      <c r="F224" s="135">
        <f>IF(E224="","",Feuil1!P228)</f>
        <v>0</v>
      </c>
      <c r="G224" s="136">
        <f>IF(F224="","",Feuil1!Q228)</f>
        <v>0</v>
      </c>
      <c r="H224" s="135">
        <f>IF(A224="","",PRODUCTION!AM223-PRODUCTION!AN223)</f>
        <v>0</v>
      </c>
      <c r="I224" s="137" t="e">
        <f>IF(A224="","",PRODUCTION!AG223-PRODUCTION!AO223)</f>
        <v>#VALUE!</v>
      </c>
      <c r="J224" s="137">
        <f>réglages!$B$3</f>
        <v>14280</v>
      </c>
      <c r="K224" s="137" t="str">
        <f>IF(PRODUCTION!AH223="","",+AVERAGE(PRODUCTION!$AH$5:'PRODUCTION'!AH223))</f>
        <v/>
      </c>
      <c r="L224" s="129" t="str">
        <f>IF(PRODUCTION!AH223="","",(+PRODUCTION!AH223-N224-R224-Q224-O224-P224-T224-S224))</f>
        <v/>
      </c>
      <c r="M224" s="138" t="str">
        <f>IF(PRODUCTION!AH223="","",+AVERAGE(PRODUCTION!$AO$5:'PRODUCTION'!AO223))</f>
        <v/>
      </c>
      <c r="N224" s="139" t="str">
        <f>IF(PRODUCTION!AH223="","",Feuil1!R228)</f>
        <v/>
      </c>
      <c r="O224" s="140" t="str">
        <f>IF(PRODUCTION!AH223="","",Feuil1!AV228)</f>
        <v/>
      </c>
      <c r="P224" s="140" t="str">
        <f>IF(PRODUCTION!AH223="","",Feuil1!AW228)</f>
        <v/>
      </c>
      <c r="Q224" s="140" t="str">
        <f>IF(PRODUCTION!AH223="","",Feuil1!AY228)</f>
        <v/>
      </c>
      <c r="R224" s="140" t="str">
        <f>IF(PRODUCTION!AH223="","",Feuil1!AX228)</f>
        <v/>
      </c>
      <c r="S224" s="140"/>
      <c r="T224" s="141"/>
      <c r="U224" s="142"/>
      <c r="V224" s="142"/>
      <c r="W224" s="142"/>
      <c r="X224" s="142"/>
      <c r="AC224" s="131" t="e">
        <f t="shared" si="4"/>
        <v>#VALUE!</v>
      </c>
    </row>
    <row r="225" spans="1:29" s="6" customFormat="1" ht="13.5" thickBot="1">
      <c r="A225" s="94">
        <f>IF(Feuil1!A229="","",Feuil1!A229)</f>
        <v>45146</v>
      </c>
      <c r="B225" s="125">
        <f>IF(A225="","",Feuil1!L229)</f>
        <v>0</v>
      </c>
      <c r="C225" s="135">
        <f>IF(A225="","",Feuil1!M229)</f>
        <v>0</v>
      </c>
      <c r="D225" s="135">
        <f>IF(C225="","",Feuil1!N229)</f>
        <v>0</v>
      </c>
      <c r="E225" s="135">
        <f>IF(D225="","",Feuil1!O229)</f>
        <v>0</v>
      </c>
      <c r="F225" s="135">
        <f>IF(E225="","",Feuil1!P229)</f>
        <v>0</v>
      </c>
      <c r="G225" s="136">
        <f>IF(F225="","",Feuil1!Q229)</f>
        <v>0</v>
      </c>
      <c r="H225" s="135">
        <f>IF(A225="","",PRODUCTION!AM224-PRODUCTION!AN224)</f>
        <v>0</v>
      </c>
      <c r="I225" s="137" t="e">
        <f ca="1">IF(A225="","",PRODUCTION!AG224-PRODUCTION!AO224)</f>
        <v>#VALUE!</v>
      </c>
      <c r="J225" s="137">
        <f>réglages!$B$3</f>
        <v>14280</v>
      </c>
      <c r="K225" s="137" t="str">
        <f>IF(PRODUCTION!AH224="","",+AVERAGE(PRODUCTION!$AH$5:'PRODUCTION'!AH224))</f>
        <v/>
      </c>
      <c r="L225" s="129" t="str">
        <f>IF(PRODUCTION!AH224="","",(+PRODUCTION!AH224-N225-R225-Q225-O225-P225-T225-S225))</f>
        <v/>
      </c>
      <c r="M225" s="138" t="str">
        <f>IF(PRODUCTION!AH224="","",+AVERAGE(PRODUCTION!$AO$5:'PRODUCTION'!AO224))</f>
        <v/>
      </c>
      <c r="N225" s="139" t="str">
        <f>IF(PRODUCTION!AH224="","",Feuil1!R229)</f>
        <v/>
      </c>
      <c r="O225" s="140" t="str">
        <f>IF(PRODUCTION!AH224="","",Feuil1!AV229)</f>
        <v/>
      </c>
      <c r="P225" s="140" t="str">
        <f>IF(PRODUCTION!AH224="","",Feuil1!AW229)</f>
        <v/>
      </c>
      <c r="Q225" s="140" t="str">
        <f>IF(PRODUCTION!AH224="","",Feuil1!AY229)</f>
        <v/>
      </c>
      <c r="R225" s="140" t="str">
        <f>IF(PRODUCTION!AH224="","",Feuil1!AX229)</f>
        <v/>
      </c>
      <c r="S225" s="140"/>
      <c r="T225" s="141"/>
      <c r="U225" s="142"/>
      <c r="V225" s="142"/>
      <c r="W225" s="142"/>
      <c r="X225" s="142"/>
      <c r="AC225" s="131" t="e">
        <f t="shared" si="4"/>
        <v>#VALUE!</v>
      </c>
    </row>
    <row r="226" spans="1:29" s="6" customFormat="1" ht="13.5" thickBot="1">
      <c r="A226" s="94">
        <f>IF(Feuil1!A230="","",Feuil1!A230)</f>
        <v>45147</v>
      </c>
      <c r="B226" s="125">
        <f>IF(A226="","",Feuil1!L230)</f>
        <v>0</v>
      </c>
      <c r="C226" s="135">
        <f>IF(A226="","",Feuil1!M230)</f>
        <v>0</v>
      </c>
      <c r="D226" s="135">
        <f>IF(C226="","",Feuil1!N230)</f>
        <v>0</v>
      </c>
      <c r="E226" s="135">
        <f>IF(D226="","",Feuil1!O230)</f>
        <v>0</v>
      </c>
      <c r="F226" s="135">
        <f>IF(E226="","",Feuil1!P230)</f>
        <v>0</v>
      </c>
      <c r="G226" s="136">
        <f>IF(F226="","",Feuil1!Q230)</f>
        <v>0</v>
      </c>
      <c r="H226" s="135">
        <f>IF(A226="","",PRODUCTION!AM225-PRODUCTION!AN225)</f>
        <v>0</v>
      </c>
      <c r="I226" s="137" t="e">
        <f ca="1">IF(A226="","",PRODUCTION!AG225-PRODUCTION!AO225)</f>
        <v>#VALUE!</v>
      </c>
      <c r="J226" s="137">
        <f>réglages!$B$3</f>
        <v>14280</v>
      </c>
      <c r="K226" s="137" t="str">
        <f>IF(PRODUCTION!AH225="","",+AVERAGE(PRODUCTION!$AH$5:'PRODUCTION'!AH225))</f>
        <v/>
      </c>
      <c r="L226" s="129" t="str">
        <f>IF(PRODUCTION!AH225="","",(+PRODUCTION!AH225-N226-R226-Q226-O226-P226-T226-S226))</f>
        <v/>
      </c>
      <c r="M226" s="138" t="str">
        <f>IF(PRODUCTION!AH225="","",+AVERAGE(PRODUCTION!$AO$5:'PRODUCTION'!AO225))</f>
        <v/>
      </c>
      <c r="N226" s="139" t="str">
        <f>IF(PRODUCTION!AH225="","",Feuil1!R230)</f>
        <v/>
      </c>
      <c r="O226" s="140" t="str">
        <f>IF(PRODUCTION!AH225="","",Feuil1!AV230)</f>
        <v/>
      </c>
      <c r="P226" s="140" t="str">
        <f>IF(PRODUCTION!AH225="","",Feuil1!AW230)</f>
        <v/>
      </c>
      <c r="Q226" s="140" t="str">
        <f>IF(PRODUCTION!AH225="","",Feuil1!AY230)</f>
        <v/>
      </c>
      <c r="R226" s="140" t="str">
        <f>IF(PRODUCTION!AH225="","",Feuil1!AX230)</f>
        <v/>
      </c>
      <c r="S226" s="140"/>
      <c r="T226" s="141"/>
      <c r="U226" s="142"/>
      <c r="V226" s="142"/>
      <c r="W226" s="142"/>
      <c r="X226" s="142"/>
      <c r="AC226" s="131" t="e">
        <f t="shared" si="4"/>
        <v>#VALUE!</v>
      </c>
    </row>
    <row r="227" spans="1:29" s="6" customFormat="1" ht="13.5" thickBot="1">
      <c r="A227" s="94">
        <f>IF(Feuil1!A231="","",Feuil1!A231)</f>
        <v>45148</v>
      </c>
      <c r="B227" s="125">
        <f>IF(A227="","",Feuil1!L231)</f>
        <v>0</v>
      </c>
      <c r="C227" s="135">
        <f>IF(A227="","",Feuil1!M231)</f>
        <v>0</v>
      </c>
      <c r="D227" s="135">
        <f>IF(C227="","",Feuil1!N231)</f>
        <v>0</v>
      </c>
      <c r="E227" s="135">
        <f>IF(D227="","",Feuil1!O231)</f>
        <v>0</v>
      </c>
      <c r="F227" s="135">
        <f>IF(E227="","",Feuil1!P231)</f>
        <v>0</v>
      </c>
      <c r="G227" s="136">
        <f>IF(F227="","",Feuil1!Q231)</f>
        <v>0</v>
      </c>
      <c r="H227" s="135">
        <f>IF(A227="","",PRODUCTION!AM226-PRODUCTION!AN226)</f>
        <v>0</v>
      </c>
      <c r="I227" s="137" t="e">
        <f ca="1">IF(A227="","",PRODUCTION!AG226-PRODUCTION!AO226)</f>
        <v>#VALUE!</v>
      </c>
      <c r="J227" s="137">
        <f>réglages!$B$3</f>
        <v>14280</v>
      </c>
      <c r="K227" s="137" t="str">
        <f>IF(PRODUCTION!AH226="","",+AVERAGE(PRODUCTION!$AH$5:'PRODUCTION'!AH226))</f>
        <v/>
      </c>
      <c r="L227" s="129" t="str">
        <f>IF(PRODUCTION!AH226="","",(+PRODUCTION!AH226-N227-R227-Q227-O227-P227-T227-S227))</f>
        <v/>
      </c>
      <c r="M227" s="138" t="str">
        <f>IF(PRODUCTION!AH226="","",+AVERAGE(PRODUCTION!$AO$5:'PRODUCTION'!AO226))</f>
        <v/>
      </c>
      <c r="N227" s="139" t="str">
        <f>IF(PRODUCTION!AH226="","",Feuil1!R231)</f>
        <v/>
      </c>
      <c r="O227" s="140" t="str">
        <f>IF(PRODUCTION!AH226="","",Feuil1!AV231)</f>
        <v/>
      </c>
      <c r="P227" s="140" t="str">
        <f>IF(PRODUCTION!AH226="","",Feuil1!AW231)</f>
        <v/>
      </c>
      <c r="Q227" s="140" t="str">
        <f>IF(PRODUCTION!AH226="","",Feuil1!AY231)</f>
        <v/>
      </c>
      <c r="R227" s="140" t="str">
        <f>IF(PRODUCTION!AH226="","",Feuil1!AX231)</f>
        <v/>
      </c>
      <c r="S227" s="140"/>
      <c r="T227" s="141"/>
      <c r="U227" s="142"/>
      <c r="V227" s="142"/>
      <c r="W227" s="142"/>
      <c r="X227" s="142"/>
      <c r="AC227" s="131" t="e">
        <f t="shared" si="4"/>
        <v>#VALUE!</v>
      </c>
    </row>
    <row r="228" spans="1:29" s="6" customFormat="1" ht="13.5" thickBot="1">
      <c r="A228" s="94">
        <f>IF(Feuil1!A232="","",Feuil1!A232)</f>
        <v>45149</v>
      </c>
      <c r="B228" s="125">
        <f>IF(A228="","",Feuil1!L232)</f>
        <v>0</v>
      </c>
      <c r="C228" s="135">
        <f>IF(A228="","",Feuil1!M232)</f>
        <v>0</v>
      </c>
      <c r="D228" s="135">
        <f>IF(C228="","",Feuil1!N232)</f>
        <v>0</v>
      </c>
      <c r="E228" s="135">
        <f>IF(D228="","",Feuil1!O232)</f>
        <v>0</v>
      </c>
      <c r="F228" s="135">
        <f>IF(E228="","",Feuil1!P232)</f>
        <v>0</v>
      </c>
      <c r="G228" s="136">
        <f>IF(F228="","",Feuil1!Q232)</f>
        <v>0</v>
      </c>
      <c r="H228" s="135">
        <f>IF(A228="","",PRODUCTION!AM227-PRODUCTION!AN227)</f>
        <v>0</v>
      </c>
      <c r="I228" s="137" t="e">
        <f ca="1">IF(A228="","",PRODUCTION!AG227-PRODUCTION!AO227)</f>
        <v>#VALUE!</v>
      </c>
      <c r="J228" s="137">
        <f>réglages!$B$3</f>
        <v>14280</v>
      </c>
      <c r="K228" s="137" t="str">
        <f>IF(PRODUCTION!AH227="","",+AVERAGE(PRODUCTION!$AH$5:'PRODUCTION'!AH227))</f>
        <v/>
      </c>
      <c r="L228" s="129" t="str">
        <f>IF(PRODUCTION!AH227="","",(+PRODUCTION!AH227-N228-R228-Q228-O228-P228-T228-S228))</f>
        <v/>
      </c>
      <c r="M228" s="138" t="str">
        <f>IF(PRODUCTION!AH227="","",+AVERAGE(PRODUCTION!$AO$5:'PRODUCTION'!AO227))</f>
        <v/>
      </c>
      <c r="N228" s="139" t="str">
        <f>IF(PRODUCTION!AH227="","",Feuil1!R232)</f>
        <v/>
      </c>
      <c r="O228" s="140" t="str">
        <f>IF(PRODUCTION!AH227="","",Feuil1!AV232)</f>
        <v/>
      </c>
      <c r="P228" s="140" t="str">
        <f>IF(PRODUCTION!AH227="","",Feuil1!AW232)</f>
        <v/>
      </c>
      <c r="Q228" s="140" t="str">
        <f>IF(PRODUCTION!AH227="","",Feuil1!AY232)</f>
        <v/>
      </c>
      <c r="R228" s="140" t="str">
        <f>IF(PRODUCTION!AH227="","",Feuil1!AX232)</f>
        <v/>
      </c>
      <c r="S228" s="140"/>
      <c r="T228" s="141"/>
      <c r="U228" s="142"/>
      <c r="V228" s="142"/>
      <c r="W228" s="142"/>
      <c r="X228" s="142"/>
      <c r="AC228" s="131" t="e">
        <f t="shared" si="4"/>
        <v>#VALUE!</v>
      </c>
    </row>
    <row r="229" spans="1:29" s="6" customFormat="1" ht="13.5" thickBot="1">
      <c r="A229" s="94">
        <f>IF(Feuil1!A233="","",Feuil1!A233)</f>
        <v>45150</v>
      </c>
      <c r="B229" s="125">
        <f>IF(A229="","",Feuil1!L233)</f>
        <v>0</v>
      </c>
      <c r="C229" s="135">
        <f>IF(A229="","",Feuil1!M233)</f>
        <v>0</v>
      </c>
      <c r="D229" s="135">
        <f>IF(C229="","",Feuil1!N233)</f>
        <v>0</v>
      </c>
      <c r="E229" s="135">
        <f>IF(D229="","",Feuil1!O233)</f>
        <v>0</v>
      </c>
      <c r="F229" s="135">
        <f>IF(E229="","",Feuil1!P233)</f>
        <v>0</v>
      </c>
      <c r="G229" s="136">
        <f>IF(F229="","",Feuil1!Q233)</f>
        <v>0</v>
      </c>
      <c r="H229" s="135">
        <f ca="1">IF(A229="","",PRODUCTION!AM228-PRODUCTION!AN228)</f>
        <v>0</v>
      </c>
      <c r="I229" s="137" t="e">
        <f ca="1">IF(A229="","",PRODUCTION!AG228-PRODUCTION!AO228)</f>
        <v>#VALUE!</v>
      </c>
      <c r="J229" s="137">
        <f>réglages!$B$3</f>
        <v>14280</v>
      </c>
      <c r="K229" s="137" t="str">
        <f>IF(PRODUCTION!AH228="","",+AVERAGE(PRODUCTION!$AH$5:'PRODUCTION'!AH228))</f>
        <v/>
      </c>
      <c r="L229" s="129" t="str">
        <f>IF(PRODUCTION!AH228="","",(+PRODUCTION!AH228-N229-R229-Q229-O229-P229-T229-S229))</f>
        <v/>
      </c>
      <c r="M229" s="138" t="str">
        <f>IF(PRODUCTION!AH228="","",+AVERAGE(PRODUCTION!$AO$5:'PRODUCTION'!AO228))</f>
        <v/>
      </c>
      <c r="N229" s="139" t="str">
        <f>IF(PRODUCTION!AH228="","",Feuil1!R233)</f>
        <v/>
      </c>
      <c r="O229" s="140" t="str">
        <f>IF(PRODUCTION!AH228="","",Feuil1!AV233)</f>
        <v/>
      </c>
      <c r="P229" s="140" t="str">
        <f>IF(PRODUCTION!AH228="","",Feuil1!AW233)</f>
        <v/>
      </c>
      <c r="Q229" s="140" t="str">
        <f>IF(PRODUCTION!AH228="","",Feuil1!AY233)</f>
        <v/>
      </c>
      <c r="R229" s="140" t="str">
        <f>IF(PRODUCTION!AH228="","",Feuil1!AX233)</f>
        <v/>
      </c>
      <c r="S229" s="140"/>
      <c r="T229" s="141"/>
      <c r="U229" s="142"/>
      <c r="V229" s="142"/>
      <c r="W229" s="142"/>
      <c r="X229" s="142"/>
      <c r="AC229" s="131" t="e">
        <f t="shared" si="4"/>
        <v>#VALUE!</v>
      </c>
    </row>
    <row r="230" spans="1:29" s="6" customFormat="1" ht="13.5" thickBot="1">
      <c r="A230" s="94">
        <f>IF(Feuil1!A234="","",Feuil1!A234)</f>
        <v>45151</v>
      </c>
      <c r="B230" s="125">
        <f>IF(A230="","",Feuil1!L234)</f>
        <v>0</v>
      </c>
      <c r="C230" s="135">
        <f>IF(A230="","",Feuil1!M234)</f>
        <v>0</v>
      </c>
      <c r="D230" s="135">
        <f>IF(C230="","",Feuil1!N234)</f>
        <v>0</v>
      </c>
      <c r="E230" s="135">
        <f>IF(D230="","",Feuil1!O234)</f>
        <v>0</v>
      </c>
      <c r="F230" s="135">
        <f>IF(E230="","",Feuil1!P234)</f>
        <v>0</v>
      </c>
      <c r="G230" s="136">
        <f>IF(F230="","",Feuil1!Q234)</f>
        <v>0</v>
      </c>
      <c r="H230" s="135">
        <f ca="1">IF(A230="","",PRODUCTION!AM229-PRODUCTION!AN229)</f>
        <v>0</v>
      </c>
      <c r="I230" s="137" t="e">
        <f ca="1">IF(A230="","",PRODUCTION!AG229-PRODUCTION!AO229)</f>
        <v>#VALUE!</v>
      </c>
      <c r="J230" s="137">
        <f>réglages!$B$3</f>
        <v>14280</v>
      </c>
      <c r="K230" s="137" t="str">
        <f>IF(PRODUCTION!AH229="","",+AVERAGE(PRODUCTION!$AH$5:'PRODUCTION'!AH229))</f>
        <v/>
      </c>
      <c r="L230" s="129" t="str">
        <f>IF(PRODUCTION!AH229="","",(+PRODUCTION!AH229-N230-R230-Q230-O230-P230-T230-S230))</f>
        <v/>
      </c>
      <c r="M230" s="138" t="str">
        <f>IF(PRODUCTION!AH229="","",+AVERAGE(PRODUCTION!$AO$5:'PRODUCTION'!AO229))</f>
        <v/>
      </c>
      <c r="N230" s="139" t="str">
        <f>IF(PRODUCTION!AH229="","",Feuil1!R234)</f>
        <v/>
      </c>
      <c r="O230" s="140" t="str">
        <f>IF(PRODUCTION!AH229="","",Feuil1!AV234)</f>
        <v/>
      </c>
      <c r="P230" s="140" t="str">
        <f>IF(PRODUCTION!AH229="","",Feuil1!AW234)</f>
        <v/>
      </c>
      <c r="Q230" s="140" t="str">
        <f>IF(PRODUCTION!AH229="","",Feuil1!AY234)</f>
        <v/>
      </c>
      <c r="R230" s="140" t="str">
        <f>IF(PRODUCTION!AH229="","",Feuil1!AX234)</f>
        <v/>
      </c>
      <c r="S230" s="140"/>
      <c r="T230" s="141"/>
      <c r="U230" s="142"/>
      <c r="V230" s="142"/>
      <c r="W230" s="142"/>
      <c r="X230" s="142"/>
      <c r="AC230" s="131" t="e">
        <f t="shared" si="4"/>
        <v>#VALUE!</v>
      </c>
    </row>
    <row r="231" spans="1:29" s="6" customFormat="1" ht="13.5" thickBot="1">
      <c r="A231" s="94">
        <f>IF(Feuil1!A235="","",Feuil1!A235)</f>
        <v>45152</v>
      </c>
      <c r="B231" s="125">
        <f>IF(A231="","",Feuil1!L235)</f>
        <v>0</v>
      </c>
      <c r="C231" s="135">
        <f>IF(A231="","",Feuil1!M235)</f>
        <v>0</v>
      </c>
      <c r="D231" s="135">
        <f>IF(C231="","",Feuil1!N235)</f>
        <v>0</v>
      </c>
      <c r="E231" s="135">
        <f>IF(D231="","",Feuil1!O235)</f>
        <v>0</v>
      </c>
      <c r="F231" s="135">
        <f>IF(E231="","",Feuil1!P235)</f>
        <v>0</v>
      </c>
      <c r="G231" s="136">
        <f>IF(F231="","",Feuil1!Q235)</f>
        <v>0</v>
      </c>
      <c r="H231" s="135">
        <f ca="1">IF(A231="","",PRODUCTION!AM230-PRODUCTION!AN230)</f>
        <v>0</v>
      </c>
      <c r="I231" s="137" t="e">
        <f ca="1">IF(A231="","",PRODUCTION!AG230-PRODUCTION!AO230)</f>
        <v>#VALUE!</v>
      </c>
      <c r="J231" s="137">
        <f>réglages!$B$3</f>
        <v>14280</v>
      </c>
      <c r="K231" s="137" t="str">
        <f>IF(PRODUCTION!AH230="","",+AVERAGE(PRODUCTION!$AH$5:'PRODUCTION'!AH230))</f>
        <v/>
      </c>
      <c r="L231" s="129" t="str">
        <f>IF(PRODUCTION!AH230="","",(+PRODUCTION!AH230-N231-R231-Q231-O231-P231-T231-S231))</f>
        <v/>
      </c>
      <c r="M231" s="138" t="str">
        <f>IF(PRODUCTION!AH230="","",+AVERAGE(PRODUCTION!$AO$5:'PRODUCTION'!AO230))</f>
        <v/>
      </c>
      <c r="N231" s="139" t="str">
        <f>IF(PRODUCTION!AH230="","",Feuil1!R235)</f>
        <v/>
      </c>
      <c r="O231" s="140" t="str">
        <f>IF(PRODUCTION!AH230="","",Feuil1!AV235)</f>
        <v/>
      </c>
      <c r="P231" s="140" t="str">
        <f>IF(PRODUCTION!AH230="","",Feuil1!AW235)</f>
        <v/>
      </c>
      <c r="Q231" s="140" t="str">
        <f>IF(PRODUCTION!AH230="","",Feuil1!AY235)</f>
        <v/>
      </c>
      <c r="R231" s="140" t="str">
        <f>IF(PRODUCTION!AH230="","",Feuil1!AX235)</f>
        <v/>
      </c>
      <c r="S231" s="140"/>
      <c r="T231" s="141"/>
      <c r="U231" s="142"/>
      <c r="V231" s="142"/>
      <c r="W231" s="142"/>
      <c r="X231" s="142"/>
      <c r="AC231" s="131" t="e">
        <f t="shared" si="4"/>
        <v>#VALUE!</v>
      </c>
    </row>
    <row r="232" spans="1:29" s="6" customFormat="1" ht="13.5" thickBot="1">
      <c r="A232" s="94">
        <f>IF(Feuil1!A236="","",Feuil1!A236)</f>
        <v>45153</v>
      </c>
      <c r="B232" s="125">
        <f>IF(A232="","",Feuil1!L236)</f>
        <v>0</v>
      </c>
      <c r="C232" s="135">
        <f>IF(A232="","",Feuil1!M236)</f>
        <v>0</v>
      </c>
      <c r="D232" s="135">
        <f>IF(C232="","",Feuil1!N236)</f>
        <v>0</v>
      </c>
      <c r="E232" s="135">
        <f>IF(D232="","",Feuil1!O236)</f>
        <v>0</v>
      </c>
      <c r="F232" s="135">
        <f>IF(E232="","",Feuil1!P236)</f>
        <v>0</v>
      </c>
      <c r="G232" s="136">
        <f>IF(F232="","",Feuil1!Q236)</f>
        <v>0</v>
      </c>
      <c r="H232" s="135">
        <f ca="1">IF(A232="","",PRODUCTION!AM231-PRODUCTION!AN231)</f>
        <v>0</v>
      </c>
      <c r="I232" s="137" t="e">
        <f ca="1">IF(A232="","",PRODUCTION!AG231-PRODUCTION!AO231)</f>
        <v>#VALUE!</v>
      </c>
      <c r="J232" s="137">
        <f>réglages!$B$3</f>
        <v>14280</v>
      </c>
      <c r="K232" s="137" t="str">
        <f>IF(PRODUCTION!AH231="","",+AVERAGE(PRODUCTION!$AH$5:'PRODUCTION'!AH231))</f>
        <v/>
      </c>
      <c r="L232" s="129" t="str">
        <f>IF(PRODUCTION!AH231="","",(+PRODUCTION!AH231-N232-R232-Q232-O232-P232-T232-S232))</f>
        <v/>
      </c>
      <c r="M232" s="138" t="str">
        <f>IF(PRODUCTION!AH231="","",+AVERAGE(PRODUCTION!$AO$5:'PRODUCTION'!AO231))</f>
        <v/>
      </c>
      <c r="N232" s="139" t="str">
        <f>IF(PRODUCTION!AH231="","",Feuil1!R236)</f>
        <v/>
      </c>
      <c r="O232" s="140" t="str">
        <f>IF(PRODUCTION!AH231="","",Feuil1!AV236)</f>
        <v/>
      </c>
      <c r="P232" s="140" t="str">
        <f>IF(PRODUCTION!AH231="","",Feuil1!AW236)</f>
        <v/>
      </c>
      <c r="Q232" s="140" t="str">
        <f>IF(PRODUCTION!AH231="","",Feuil1!AY236)</f>
        <v/>
      </c>
      <c r="R232" s="140" t="str">
        <f>IF(PRODUCTION!AH231="","",Feuil1!AX236)</f>
        <v/>
      </c>
      <c r="S232" s="140"/>
      <c r="T232" s="141"/>
      <c r="U232" s="142"/>
      <c r="V232" s="142"/>
      <c r="W232" s="142"/>
      <c r="X232" s="142"/>
      <c r="AC232" s="131" t="e">
        <f t="shared" si="4"/>
        <v>#VALUE!</v>
      </c>
    </row>
    <row r="233" spans="1:29" s="6" customFormat="1" ht="13.5" thickBot="1">
      <c r="A233" s="94">
        <f>IF(Feuil1!A237="","",Feuil1!A237)</f>
        <v>45154</v>
      </c>
      <c r="B233" s="125">
        <f>IF(A233="","",Feuil1!L237)</f>
        <v>0</v>
      </c>
      <c r="C233" s="135">
        <f>IF(A233="","",Feuil1!M237)</f>
        <v>0</v>
      </c>
      <c r="D233" s="135">
        <f>IF(C233="","",Feuil1!N237)</f>
        <v>0</v>
      </c>
      <c r="E233" s="135">
        <f>IF(D233="","",Feuil1!O237)</f>
        <v>0</v>
      </c>
      <c r="F233" s="135">
        <f>IF(E233="","",Feuil1!P237)</f>
        <v>0</v>
      </c>
      <c r="G233" s="136">
        <f>IF(F233="","",Feuil1!Q237)</f>
        <v>0</v>
      </c>
      <c r="H233" s="135">
        <f ca="1">IF(A233="","",PRODUCTION!AM232-PRODUCTION!AN232)</f>
        <v>0</v>
      </c>
      <c r="I233" s="137" t="e">
        <f ca="1">IF(A233="","",PRODUCTION!AG232-PRODUCTION!AO232)</f>
        <v>#VALUE!</v>
      </c>
      <c r="J233" s="137">
        <f>réglages!$B$3</f>
        <v>14280</v>
      </c>
      <c r="K233" s="137" t="str">
        <f>IF(PRODUCTION!AH232="","",+AVERAGE(PRODUCTION!$AH$5:'PRODUCTION'!AH232))</f>
        <v/>
      </c>
      <c r="L233" s="129" t="str">
        <f>IF(PRODUCTION!AH232="","",(+PRODUCTION!AH232-N233-R233-Q233-O233-P233-T233-S233))</f>
        <v/>
      </c>
      <c r="M233" s="138" t="str">
        <f>IF(PRODUCTION!AH232="","",+AVERAGE(PRODUCTION!$AO$5:'PRODUCTION'!AO232))</f>
        <v/>
      </c>
      <c r="N233" s="139" t="str">
        <f>IF(PRODUCTION!AH232="","",Feuil1!R237)</f>
        <v/>
      </c>
      <c r="O233" s="140" t="str">
        <f>IF(PRODUCTION!AH232="","",Feuil1!AV237)</f>
        <v/>
      </c>
      <c r="P233" s="140" t="str">
        <f>IF(PRODUCTION!AH232="","",Feuil1!AW237)</f>
        <v/>
      </c>
      <c r="Q233" s="140" t="str">
        <f>IF(PRODUCTION!AH232="","",Feuil1!AY237)</f>
        <v/>
      </c>
      <c r="R233" s="140" t="str">
        <f>IF(PRODUCTION!AH232="","",Feuil1!AX237)</f>
        <v/>
      </c>
      <c r="S233" s="140"/>
      <c r="T233" s="141"/>
      <c r="U233" s="142"/>
      <c r="V233" s="142"/>
      <c r="W233" s="142"/>
      <c r="X233" s="142"/>
      <c r="AC233" s="131" t="e">
        <f t="shared" si="4"/>
        <v>#VALUE!</v>
      </c>
    </row>
    <row r="234" spans="1:29" s="6" customFormat="1" ht="13.5" thickBot="1">
      <c r="A234" s="94">
        <f>IF(Feuil1!A238="","",Feuil1!A238)</f>
        <v>45155</v>
      </c>
      <c r="B234" s="125">
        <f>IF(A234="","",Feuil1!L238)</f>
        <v>0</v>
      </c>
      <c r="C234" s="135">
        <f>IF(A234="","",Feuil1!M238)</f>
        <v>0</v>
      </c>
      <c r="D234" s="135">
        <f>IF(C234="","",Feuil1!N238)</f>
        <v>0</v>
      </c>
      <c r="E234" s="135">
        <f>IF(D234="","",Feuil1!O238)</f>
        <v>0</v>
      </c>
      <c r="F234" s="135">
        <f>IF(E234="","",Feuil1!P238)</f>
        <v>0</v>
      </c>
      <c r="G234" s="136">
        <f>IF(F234="","",Feuil1!Q238)</f>
        <v>0</v>
      </c>
      <c r="H234" s="135">
        <f ca="1">IF(A234="","",PRODUCTION!AM233-PRODUCTION!AN233)</f>
        <v>0</v>
      </c>
      <c r="I234" s="137" t="e">
        <f ca="1">IF(A234="","",PRODUCTION!AG233-PRODUCTION!AO233)</f>
        <v>#VALUE!</v>
      </c>
      <c r="J234" s="137">
        <f>réglages!$B$3</f>
        <v>14280</v>
      </c>
      <c r="K234" s="137" t="str">
        <f>IF(PRODUCTION!AH233="","",+AVERAGE(PRODUCTION!$AH$5:'PRODUCTION'!AH233))</f>
        <v/>
      </c>
      <c r="L234" s="129" t="str">
        <f>IF(PRODUCTION!AH233="","",(+PRODUCTION!AH233-N234-R234-Q234-O234-P234-T234-S234))</f>
        <v/>
      </c>
      <c r="M234" s="138" t="str">
        <f>IF(PRODUCTION!AH233="","",+AVERAGE(PRODUCTION!$AO$5:'PRODUCTION'!AO233))</f>
        <v/>
      </c>
      <c r="N234" s="139" t="str">
        <f>IF(PRODUCTION!AH233="","",Feuil1!R238)</f>
        <v/>
      </c>
      <c r="O234" s="140" t="str">
        <f>IF(PRODUCTION!AH233="","",Feuil1!AV238)</f>
        <v/>
      </c>
      <c r="P234" s="140" t="str">
        <f>IF(PRODUCTION!AH233="","",Feuil1!AW238)</f>
        <v/>
      </c>
      <c r="Q234" s="140" t="str">
        <f>IF(PRODUCTION!AH233="","",Feuil1!AY238)</f>
        <v/>
      </c>
      <c r="R234" s="140" t="str">
        <f>IF(PRODUCTION!AH233="","",Feuil1!AX238)</f>
        <v/>
      </c>
      <c r="S234" s="140"/>
      <c r="T234" s="141"/>
      <c r="U234" s="142"/>
      <c r="V234" s="142"/>
      <c r="W234" s="142"/>
      <c r="X234" s="142"/>
      <c r="AC234" s="131" t="e">
        <f t="shared" si="4"/>
        <v>#VALUE!</v>
      </c>
    </row>
    <row r="235" spans="1:29" s="6" customFormat="1" ht="13.5" thickBot="1">
      <c r="A235" s="94">
        <f>IF(Feuil1!A239="","",Feuil1!A239)</f>
        <v>45156</v>
      </c>
      <c r="B235" s="125">
        <f>IF(A235="","",Feuil1!L239)</f>
        <v>0</v>
      </c>
      <c r="C235" s="135">
        <f>IF(A235="","",Feuil1!M239)</f>
        <v>0</v>
      </c>
      <c r="D235" s="135">
        <f>IF(C235="","",Feuil1!N239)</f>
        <v>0</v>
      </c>
      <c r="E235" s="135">
        <f>IF(D235="","",Feuil1!O239)</f>
        <v>0</v>
      </c>
      <c r="F235" s="135">
        <f>IF(E235="","",Feuil1!P239)</f>
        <v>0</v>
      </c>
      <c r="G235" s="136">
        <f>IF(F235="","",Feuil1!Q239)</f>
        <v>0</v>
      </c>
      <c r="H235" s="135">
        <f ca="1">IF(A235="","",PRODUCTION!AM234-PRODUCTION!AN234)</f>
        <v>0</v>
      </c>
      <c r="I235" s="137" t="e">
        <f ca="1">IF(A235="","",PRODUCTION!AG234-PRODUCTION!AO234)</f>
        <v>#VALUE!</v>
      </c>
      <c r="J235" s="137">
        <f>réglages!$B$3</f>
        <v>14280</v>
      </c>
      <c r="K235" s="137" t="str">
        <f>IF(PRODUCTION!AH234="","",+AVERAGE(PRODUCTION!$AH$5:'PRODUCTION'!AH234))</f>
        <v/>
      </c>
      <c r="L235" s="129" t="str">
        <f>IF(PRODUCTION!AH234="","",(+PRODUCTION!AH234-N235-R235-Q235-O235-P235-T235-S235))</f>
        <v/>
      </c>
      <c r="M235" s="138" t="str">
        <f>IF(PRODUCTION!AH234="","",+AVERAGE(PRODUCTION!$AO$5:'PRODUCTION'!AO234))</f>
        <v/>
      </c>
      <c r="N235" s="139" t="str">
        <f>IF(PRODUCTION!AH234="","",Feuil1!R239)</f>
        <v/>
      </c>
      <c r="O235" s="140" t="str">
        <f>IF(PRODUCTION!AH234="","",Feuil1!AV239)</f>
        <v/>
      </c>
      <c r="P235" s="140" t="str">
        <f>IF(PRODUCTION!AH234="","",Feuil1!AW239)</f>
        <v/>
      </c>
      <c r="Q235" s="140" t="str">
        <f>IF(PRODUCTION!AH234="","",Feuil1!AY239)</f>
        <v/>
      </c>
      <c r="R235" s="140" t="str">
        <f>IF(PRODUCTION!AH234="","",Feuil1!AX239)</f>
        <v/>
      </c>
      <c r="S235" s="140"/>
      <c r="T235" s="141"/>
      <c r="U235" s="142"/>
      <c r="V235" s="142"/>
      <c r="W235" s="142"/>
      <c r="X235" s="142"/>
      <c r="AC235" s="131" t="e">
        <f t="shared" si="4"/>
        <v>#VALUE!</v>
      </c>
    </row>
    <row r="236" spans="1:29" s="6" customFormat="1" ht="13.5" thickBot="1">
      <c r="A236" s="94">
        <f>IF(Feuil1!A240="","",Feuil1!A240)</f>
        <v>45157</v>
      </c>
      <c r="B236" s="125">
        <f>IF(A236="","",Feuil1!L240)</f>
        <v>0</v>
      </c>
      <c r="C236" s="135">
        <f>IF(A236="","",Feuil1!M240)</f>
        <v>0</v>
      </c>
      <c r="D236" s="135">
        <f>IF(C236="","",Feuil1!N240)</f>
        <v>0</v>
      </c>
      <c r="E236" s="135">
        <f>IF(D236="","",Feuil1!O240)</f>
        <v>0</v>
      </c>
      <c r="F236" s="135">
        <f>IF(E236="","",Feuil1!P240)</f>
        <v>0</v>
      </c>
      <c r="G236" s="136">
        <f>IF(F236="","",Feuil1!Q240)</f>
        <v>0</v>
      </c>
      <c r="H236" s="135">
        <f ca="1">IF(A236="","",PRODUCTION!AM235-PRODUCTION!AN235)</f>
        <v>0</v>
      </c>
      <c r="I236" s="137" t="e">
        <f ca="1">IF(A236="","",PRODUCTION!AG235-PRODUCTION!AO235)</f>
        <v>#VALUE!</v>
      </c>
      <c r="J236" s="137">
        <f>réglages!$B$3</f>
        <v>14280</v>
      </c>
      <c r="K236" s="137" t="str">
        <f>IF(PRODUCTION!AH235="","",+AVERAGE(PRODUCTION!$AH$5:'PRODUCTION'!AH235))</f>
        <v/>
      </c>
      <c r="L236" s="129" t="str">
        <f>IF(PRODUCTION!AH235="","",(+PRODUCTION!AH235-N236-R236-Q236-O236-P236-T236-S236))</f>
        <v/>
      </c>
      <c r="M236" s="138" t="str">
        <f>IF(PRODUCTION!AH235="","",+AVERAGE(PRODUCTION!$AO$5:'PRODUCTION'!AO235))</f>
        <v/>
      </c>
      <c r="N236" s="139" t="str">
        <f>IF(PRODUCTION!AH235="","",Feuil1!R240)</f>
        <v/>
      </c>
      <c r="O236" s="140" t="str">
        <f>IF(PRODUCTION!AH235="","",Feuil1!AV240)</f>
        <v/>
      </c>
      <c r="P236" s="140" t="str">
        <f>IF(PRODUCTION!AH235="","",Feuil1!AW240)</f>
        <v/>
      </c>
      <c r="Q236" s="140" t="str">
        <f>IF(PRODUCTION!AH235="","",Feuil1!AY240)</f>
        <v/>
      </c>
      <c r="R236" s="140" t="str">
        <f>IF(PRODUCTION!AH235="","",Feuil1!AX240)</f>
        <v/>
      </c>
      <c r="S236" s="140"/>
      <c r="T236" s="141"/>
      <c r="U236" s="142"/>
      <c r="V236" s="142"/>
      <c r="W236" s="142"/>
      <c r="X236" s="142"/>
      <c r="AC236" s="131" t="e">
        <f t="shared" si="4"/>
        <v>#VALUE!</v>
      </c>
    </row>
    <row r="237" spans="1:29" s="6" customFormat="1" ht="13.5" thickBot="1">
      <c r="A237" s="94">
        <f>IF(Feuil1!A241="","",Feuil1!A241)</f>
        <v>45158</v>
      </c>
      <c r="B237" s="125">
        <f>IF(A237="","",Feuil1!L241)</f>
        <v>0</v>
      </c>
      <c r="C237" s="135">
        <f>IF(A237="","",Feuil1!M241)</f>
        <v>0</v>
      </c>
      <c r="D237" s="135">
        <f>IF(C237="","",Feuil1!N241)</f>
        <v>0</v>
      </c>
      <c r="E237" s="135">
        <f>IF(D237="","",Feuil1!O241)</f>
        <v>0</v>
      </c>
      <c r="F237" s="135">
        <f>IF(E237="","",Feuil1!P241)</f>
        <v>0</v>
      </c>
      <c r="G237" s="136">
        <f>IF(F237="","",Feuil1!Q241)</f>
        <v>0</v>
      </c>
      <c r="H237" s="135">
        <f ca="1">IF(A237="","",PRODUCTION!AM236-PRODUCTION!AN236)</f>
        <v>0</v>
      </c>
      <c r="I237" s="137" t="e">
        <f ca="1">IF(A237="","",PRODUCTION!AG236-PRODUCTION!AO236)</f>
        <v>#VALUE!</v>
      </c>
      <c r="J237" s="137">
        <f>réglages!$B$3</f>
        <v>14280</v>
      </c>
      <c r="K237" s="137" t="str">
        <f>IF(PRODUCTION!AH236="","",+AVERAGE(PRODUCTION!$AH$5:'PRODUCTION'!AH236))</f>
        <v/>
      </c>
      <c r="L237" s="129" t="str">
        <f>IF(PRODUCTION!AH236="","",(+PRODUCTION!AH236-N237-R237-Q237-O237-P237-T237-S237))</f>
        <v/>
      </c>
      <c r="M237" s="138" t="str">
        <f>IF(PRODUCTION!AH236="","",+AVERAGE(PRODUCTION!$AO$5:'PRODUCTION'!AO236))</f>
        <v/>
      </c>
      <c r="N237" s="139" t="str">
        <f>IF(PRODUCTION!AH236="","",Feuil1!R241)</f>
        <v/>
      </c>
      <c r="O237" s="140" t="str">
        <f>IF(PRODUCTION!AH236="","",Feuil1!AV241)</f>
        <v/>
      </c>
      <c r="P237" s="140" t="str">
        <f>IF(PRODUCTION!AH236="","",Feuil1!AW241)</f>
        <v/>
      </c>
      <c r="Q237" s="140" t="str">
        <f>IF(PRODUCTION!AH236="","",Feuil1!AY241)</f>
        <v/>
      </c>
      <c r="R237" s="140" t="str">
        <f>IF(PRODUCTION!AH236="","",Feuil1!AX241)</f>
        <v/>
      </c>
      <c r="S237" s="140"/>
      <c r="T237" s="141"/>
      <c r="U237" s="142"/>
      <c r="V237" s="142"/>
      <c r="W237" s="142"/>
      <c r="X237" s="142"/>
      <c r="AC237" s="131" t="e">
        <f t="shared" si="4"/>
        <v>#VALUE!</v>
      </c>
    </row>
    <row r="238" spans="1:29" s="6" customFormat="1" ht="13.5" thickBot="1">
      <c r="A238" s="94">
        <f>IF(Feuil1!A242="","",Feuil1!A242)</f>
        <v>45159</v>
      </c>
      <c r="B238" s="125">
        <f>IF(A238="","",Feuil1!L242)</f>
        <v>0</v>
      </c>
      <c r="C238" s="135">
        <f>IF(A238="","",Feuil1!M242)</f>
        <v>0</v>
      </c>
      <c r="D238" s="135">
        <f>IF(C238="","",Feuil1!N242)</f>
        <v>0</v>
      </c>
      <c r="E238" s="135">
        <f>IF(D238="","",Feuil1!O242)</f>
        <v>0</v>
      </c>
      <c r="F238" s="135">
        <f>IF(E238="","",Feuil1!P242)</f>
        <v>0</v>
      </c>
      <c r="G238" s="136">
        <f>IF(F238="","",Feuil1!Q242)</f>
        <v>0</v>
      </c>
      <c r="H238" s="135">
        <f ca="1">IF(A238="","",PRODUCTION!AM237-PRODUCTION!AN237)</f>
        <v>0</v>
      </c>
      <c r="I238" s="137" t="e">
        <f ca="1">IF(A238="","",PRODUCTION!AG237-PRODUCTION!AO237)</f>
        <v>#VALUE!</v>
      </c>
      <c r="J238" s="137">
        <f>réglages!$B$3</f>
        <v>14280</v>
      </c>
      <c r="K238" s="137" t="str">
        <f>IF(PRODUCTION!AH237="","",+AVERAGE(PRODUCTION!$AH$5:'PRODUCTION'!AH237))</f>
        <v/>
      </c>
      <c r="L238" s="129" t="str">
        <f>IF(PRODUCTION!AH237="","",(+PRODUCTION!AH237-N238-R238-Q238-O238-P238-T238-S238))</f>
        <v/>
      </c>
      <c r="M238" s="138" t="str">
        <f>IF(PRODUCTION!AH237="","",+AVERAGE(PRODUCTION!$AO$5:'PRODUCTION'!AO237))</f>
        <v/>
      </c>
      <c r="N238" s="139" t="str">
        <f>IF(PRODUCTION!AH237="","",Feuil1!R242)</f>
        <v/>
      </c>
      <c r="O238" s="140" t="str">
        <f>IF(PRODUCTION!AH237="","",Feuil1!AV242)</f>
        <v/>
      </c>
      <c r="P238" s="140" t="str">
        <f>IF(PRODUCTION!AH237="","",Feuil1!AW242)</f>
        <v/>
      </c>
      <c r="Q238" s="140" t="str">
        <f>IF(PRODUCTION!AH237="","",Feuil1!AY242)</f>
        <v/>
      </c>
      <c r="R238" s="140" t="str">
        <f>IF(PRODUCTION!AH237="","",Feuil1!AX242)</f>
        <v/>
      </c>
      <c r="S238" s="140"/>
      <c r="T238" s="141"/>
      <c r="U238" s="142"/>
      <c r="V238" s="142"/>
      <c r="W238" s="142"/>
      <c r="X238" s="142"/>
      <c r="AC238" s="131" t="e">
        <f t="shared" si="4"/>
        <v>#VALUE!</v>
      </c>
    </row>
    <row r="239" spans="1:29" s="6" customFormat="1" ht="13.5" thickBot="1">
      <c r="A239" s="94">
        <f>IF(Feuil1!A243="","",Feuil1!A243)</f>
        <v>45160</v>
      </c>
      <c r="B239" s="125">
        <f>IF(A239="","",Feuil1!L243)</f>
        <v>0</v>
      </c>
      <c r="C239" s="135">
        <f>IF(A239="","",Feuil1!M243)</f>
        <v>0</v>
      </c>
      <c r="D239" s="135">
        <f>IF(C239="","",Feuil1!N243)</f>
        <v>0</v>
      </c>
      <c r="E239" s="135">
        <f>IF(D239="","",Feuil1!O243)</f>
        <v>0</v>
      </c>
      <c r="F239" s="135">
        <f>IF(E239="","",Feuil1!P243)</f>
        <v>0</v>
      </c>
      <c r="G239" s="136">
        <f>IF(F239="","",Feuil1!Q243)</f>
        <v>0</v>
      </c>
      <c r="H239" s="135" t="e">
        <f ca="1">IF(A239="","",PRODUCTION!AM238-PRODUCTION!AN238)</f>
        <v>#VALUE!</v>
      </c>
      <c r="I239" s="137" t="e">
        <f ca="1">IF(A239="","",PRODUCTION!AG238-PRODUCTION!AO238)</f>
        <v>#VALUE!</v>
      </c>
      <c r="J239" s="137">
        <f>réglages!$B$3</f>
        <v>14280</v>
      </c>
      <c r="K239" s="137" t="str">
        <f>IF(PRODUCTION!AH238="","",+AVERAGE(PRODUCTION!$AH$5:'PRODUCTION'!AH238))</f>
        <v/>
      </c>
      <c r="L239" s="129" t="str">
        <f>IF(PRODUCTION!AH238="","",(+PRODUCTION!AH238-N239-R239-Q239-O239-P239-T239-S239))</f>
        <v/>
      </c>
      <c r="M239" s="138" t="str">
        <f>IF(PRODUCTION!AH238="","",+AVERAGE(PRODUCTION!$AO$5:'PRODUCTION'!AO238))</f>
        <v/>
      </c>
      <c r="N239" s="139" t="str">
        <f>IF(PRODUCTION!AH238="","",Feuil1!R243)</f>
        <v/>
      </c>
      <c r="O239" s="140" t="str">
        <f>IF(PRODUCTION!AH238="","",Feuil1!AV243)</f>
        <v/>
      </c>
      <c r="P239" s="140" t="str">
        <f>IF(PRODUCTION!AH238="","",Feuil1!AW243)</f>
        <v/>
      </c>
      <c r="Q239" s="140" t="str">
        <f>IF(PRODUCTION!AH238="","",Feuil1!AY243)</f>
        <v/>
      </c>
      <c r="R239" s="140" t="str">
        <f>IF(PRODUCTION!AH238="","",Feuil1!AX243)</f>
        <v/>
      </c>
      <c r="S239" s="140"/>
      <c r="T239" s="141"/>
      <c r="U239" s="142"/>
      <c r="V239" s="142"/>
      <c r="W239" s="142"/>
      <c r="X239" s="142"/>
      <c r="AC239" s="131" t="e">
        <f t="shared" si="4"/>
        <v>#VALUE!</v>
      </c>
    </row>
    <row r="240" spans="1:29" s="6" customFormat="1" ht="13.5" thickBot="1">
      <c r="A240" s="94">
        <f>IF(Feuil1!A244="","",Feuil1!A244)</f>
        <v>45161</v>
      </c>
      <c r="B240" s="125">
        <f>IF(A240="","",Feuil1!L244)</f>
        <v>0</v>
      </c>
      <c r="C240" s="135">
        <f>IF(A240="","",Feuil1!M244)</f>
        <v>0</v>
      </c>
      <c r="D240" s="135">
        <f>IF(C240="","",Feuil1!N244)</f>
        <v>0</v>
      </c>
      <c r="E240" s="135">
        <f>IF(D240="","",Feuil1!O244)</f>
        <v>0</v>
      </c>
      <c r="F240" s="135">
        <f>IF(E240="","",Feuil1!P244)</f>
        <v>0</v>
      </c>
      <c r="G240" s="136">
        <f>IF(F240="","",Feuil1!Q244)</f>
        <v>0</v>
      </c>
      <c r="H240" s="135" t="e">
        <f ca="1">IF(A240="","",PRODUCTION!AM239-PRODUCTION!AN239)</f>
        <v>#VALUE!</v>
      </c>
      <c r="I240" s="137" t="e">
        <f ca="1">IF(A240="","",PRODUCTION!AG239-PRODUCTION!AO239)</f>
        <v>#VALUE!</v>
      </c>
      <c r="J240" s="137">
        <f>réglages!$B$3</f>
        <v>14280</v>
      </c>
      <c r="K240" s="137" t="str">
        <f>IF(PRODUCTION!AH239="","",+AVERAGE(PRODUCTION!$AH$5:'PRODUCTION'!AH239))</f>
        <v/>
      </c>
      <c r="L240" s="129" t="str">
        <f>IF(PRODUCTION!AH239="","",(+PRODUCTION!AH239-N240-R240-Q240-O240-P240-T240-S240))</f>
        <v/>
      </c>
      <c r="M240" s="138" t="str">
        <f>IF(PRODUCTION!AH239="","",+AVERAGE(PRODUCTION!$AO$5:'PRODUCTION'!AO239))</f>
        <v/>
      </c>
      <c r="N240" s="139" t="str">
        <f>IF(PRODUCTION!AH239="","",Feuil1!R244)</f>
        <v/>
      </c>
      <c r="O240" s="140" t="str">
        <f>IF(PRODUCTION!AH239="","",Feuil1!AV244)</f>
        <v/>
      </c>
      <c r="P240" s="140" t="str">
        <f>IF(PRODUCTION!AH239="","",Feuil1!AW244)</f>
        <v/>
      </c>
      <c r="Q240" s="140" t="str">
        <f>IF(PRODUCTION!AH239="","",Feuil1!AY244)</f>
        <v/>
      </c>
      <c r="R240" s="140" t="str">
        <f>IF(PRODUCTION!AH239="","",Feuil1!AX244)</f>
        <v/>
      </c>
      <c r="S240" s="140"/>
      <c r="T240" s="141"/>
      <c r="U240" s="142"/>
      <c r="V240" s="142"/>
      <c r="W240" s="142"/>
      <c r="X240" s="142"/>
      <c r="AC240" s="131" t="e">
        <f t="shared" si="4"/>
        <v>#VALUE!</v>
      </c>
    </row>
    <row r="241" spans="1:29" s="6" customFormat="1" ht="13.5" thickBot="1">
      <c r="A241" s="94">
        <f>IF(Feuil1!A245="","",Feuil1!A245)</f>
        <v>45162</v>
      </c>
      <c r="B241" s="125">
        <f>IF(A241="","",Feuil1!L245)</f>
        <v>0</v>
      </c>
      <c r="C241" s="135">
        <f>IF(A241="","",Feuil1!M245)</f>
        <v>0</v>
      </c>
      <c r="D241" s="135">
        <f>IF(C241="","",Feuil1!N245)</f>
        <v>0</v>
      </c>
      <c r="E241" s="135">
        <f>IF(D241="","",Feuil1!O245)</f>
        <v>0</v>
      </c>
      <c r="F241" s="135">
        <f>IF(E241="","",Feuil1!P245)</f>
        <v>0</v>
      </c>
      <c r="G241" s="136">
        <f>IF(F241="","",Feuil1!Q245)</f>
        <v>0</v>
      </c>
      <c r="H241" s="135" t="e">
        <f ca="1">IF(A241="","",PRODUCTION!AM240-PRODUCTION!AN240)</f>
        <v>#VALUE!</v>
      </c>
      <c r="I241" s="137" t="e">
        <f ca="1">IF(A241="","",PRODUCTION!AG240-PRODUCTION!AO240)</f>
        <v>#VALUE!</v>
      </c>
      <c r="J241" s="137">
        <f>réglages!$B$3</f>
        <v>14280</v>
      </c>
      <c r="K241" s="137" t="str">
        <f>IF(PRODUCTION!AH240="","",+AVERAGE(PRODUCTION!$AH$5:'PRODUCTION'!AH240))</f>
        <v/>
      </c>
      <c r="L241" s="129" t="str">
        <f>IF(PRODUCTION!AH240="","",(+PRODUCTION!AH240-N241-R241-Q241-O241-P241-T241-S241))</f>
        <v/>
      </c>
      <c r="M241" s="138" t="str">
        <f>IF(PRODUCTION!AH240="","",+AVERAGE(PRODUCTION!$AO$5:'PRODUCTION'!AO240))</f>
        <v/>
      </c>
      <c r="N241" s="139" t="str">
        <f>IF(PRODUCTION!AH240="","",Feuil1!R245)</f>
        <v/>
      </c>
      <c r="O241" s="140" t="str">
        <f>IF(PRODUCTION!AH240="","",Feuil1!AV245)</f>
        <v/>
      </c>
      <c r="P241" s="140" t="str">
        <f>IF(PRODUCTION!AH240="","",Feuil1!AW245)</f>
        <v/>
      </c>
      <c r="Q241" s="140" t="str">
        <f>IF(PRODUCTION!AH240="","",Feuil1!AY245)</f>
        <v/>
      </c>
      <c r="R241" s="140" t="str">
        <f>IF(PRODUCTION!AH240="","",Feuil1!AX245)</f>
        <v/>
      </c>
      <c r="S241" s="140"/>
      <c r="T241" s="141"/>
      <c r="U241" s="142"/>
      <c r="V241" s="142"/>
      <c r="W241" s="142"/>
      <c r="X241" s="142"/>
      <c r="AC241" s="131" t="e">
        <f t="shared" si="4"/>
        <v>#VALUE!</v>
      </c>
    </row>
    <row r="242" spans="1:29" s="6" customFormat="1" ht="13.5" thickBot="1">
      <c r="A242" s="94">
        <f>IF(Feuil1!A246="","",Feuil1!A246)</f>
        <v>45163</v>
      </c>
      <c r="B242" s="125">
        <f>IF(A242="","",Feuil1!L246)</f>
        <v>0</v>
      </c>
      <c r="C242" s="135">
        <f>IF(A242="","",Feuil1!M246)</f>
        <v>0</v>
      </c>
      <c r="D242" s="135">
        <f>IF(C242="","",Feuil1!N246)</f>
        <v>0</v>
      </c>
      <c r="E242" s="135">
        <f>IF(D242="","",Feuil1!O246)</f>
        <v>0</v>
      </c>
      <c r="F242" s="135">
        <f>IF(E242="","",Feuil1!P246)</f>
        <v>0</v>
      </c>
      <c r="G242" s="136">
        <f>IF(F242="","",Feuil1!Q246)</f>
        <v>0</v>
      </c>
      <c r="H242" s="135" t="e">
        <f ca="1">IF(A242="","",PRODUCTION!AM241-PRODUCTION!AN241)</f>
        <v>#VALUE!</v>
      </c>
      <c r="I242" s="137" t="e">
        <f ca="1">IF(A242="","",PRODUCTION!AG241-PRODUCTION!AO241)</f>
        <v>#VALUE!</v>
      </c>
      <c r="J242" s="137">
        <f>réglages!$B$3</f>
        <v>14280</v>
      </c>
      <c r="K242" s="137" t="str">
        <f>IF(PRODUCTION!AH241="","",+AVERAGE(PRODUCTION!$AH$5:'PRODUCTION'!AH241))</f>
        <v/>
      </c>
      <c r="L242" s="129" t="str">
        <f>IF(PRODUCTION!AH241="","",(+PRODUCTION!AH241-N242-R242-Q242-O242-P242-T242-S242))</f>
        <v/>
      </c>
      <c r="M242" s="138" t="str">
        <f>IF(PRODUCTION!AH241="","",+AVERAGE(PRODUCTION!$AO$5:'PRODUCTION'!AO241))</f>
        <v/>
      </c>
      <c r="N242" s="139" t="str">
        <f>IF(PRODUCTION!AH241="","",Feuil1!R246)</f>
        <v/>
      </c>
      <c r="O242" s="140" t="str">
        <f>IF(PRODUCTION!AH241="","",Feuil1!AV246)</f>
        <v/>
      </c>
      <c r="P242" s="140" t="str">
        <f>IF(PRODUCTION!AH241="","",Feuil1!AW246)</f>
        <v/>
      </c>
      <c r="Q242" s="140" t="str">
        <f>IF(PRODUCTION!AH241="","",Feuil1!AY246)</f>
        <v/>
      </c>
      <c r="R242" s="140" t="str">
        <f>IF(PRODUCTION!AH241="","",Feuil1!AX246)</f>
        <v/>
      </c>
      <c r="S242" s="140"/>
      <c r="T242" s="141"/>
      <c r="U242" s="142"/>
      <c r="V242" s="142"/>
      <c r="W242" s="142"/>
      <c r="X242" s="142"/>
      <c r="AC242" s="131" t="e">
        <f t="shared" si="4"/>
        <v>#VALUE!</v>
      </c>
    </row>
    <row r="243" spans="1:29" s="6" customFormat="1" ht="13.5" thickBot="1">
      <c r="A243" s="94">
        <f>IF(Feuil1!A247="","",Feuil1!A247)</f>
        <v>45164</v>
      </c>
      <c r="B243" s="125">
        <f>IF(A243="","",Feuil1!L247)</f>
        <v>0</v>
      </c>
      <c r="C243" s="135">
        <f>IF(A243="","",Feuil1!M247)</f>
        <v>0</v>
      </c>
      <c r="D243" s="135">
        <f>IF(C243="","",Feuil1!N247)</f>
        <v>0</v>
      </c>
      <c r="E243" s="135">
        <f>IF(D243="","",Feuil1!O247)</f>
        <v>0</v>
      </c>
      <c r="F243" s="135">
        <f>IF(E243="","",Feuil1!P247)</f>
        <v>0</v>
      </c>
      <c r="G243" s="136">
        <f>IF(F243="","",Feuil1!Q247)</f>
        <v>0</v>
      </c>
      <c r="H243" s="135" t="e">
        <f ca="1">IF(A243="","",PRODUCTION!AM242-PRODUCTION!AN242)</f>
        <v>#VALUE!</v>
      </c>
      <c r="I243" s="137" t="e">
        <f ca="1">IF(A243="","",PRODUCTION!AG242-PRODUCTION!AO242)</f>
        <v>#VALUE!</v>
      </c>
      <c r="J243" s="137">
        <f>réglages!$B$3</f>
        <v>14280</v>
      </c>
      <c r="K243" s="137" t="str">
        <f>IF(PRODUCTION!AH242="","",+AVERAGE(PRODUCTION!$AH$5:'PRODUCTION'!AH242))</f>
        <v/>
      </c>
      <c r="L243" s="129" t="str">
        <f>IF(PRODUCTION!AH242="","",(+PRODUCTION!AH242-N243-R243-Q243-O243-P243-T243-S243))</f>
        <v/>
      </c>
      <c r="M243" s="138" t="str">
        <f>IF(PRODUCTION!AH242="","",+AVERAGE(PRODUCTION!$AO$5:'PRODUCTION'!AO242))</f>
        <v/>
      </c>
      <c r="N243" s="139" t="str">
        <f>IF(PRODUCTION!AH242="","",Feuil1!R247)</f>
        <v/>
      </c>
      <c r="O243" s="140" t="str">
        <f>IF(PRODUCTION!AH242="","",Feuil1!AV247)</f>
        <v/>
      </c>
      <c r="P243" s="140" t="str">
        <f>IF(PRODUCTION!AH242="","",Feuil1!AW247)</f>
        <v/>
      </c>
      <c r="Q243" s="140" t="str">
        <f>IF(PRODUCTION!AH242="","",Feuil1!AY247)</f>
        <v/>
      </c>
      <c r="R243" s="140" t="str">
        <f>IF(PRODUCTION!AH242="","",Feuil1!AX247)</f>
        <v/>
      </c>
      <c r="S243" s="140"/>
      <c r="T243" s="141"/>
      <c r="U243" s="142"/>
      <c r="V243" s="142"/>
      <c r="W243" s="142"/>
      <c r="X243" s="142"/>
      <c r="AC243" s="131" t="e">
        <f t="shared" si="4"/>
        <v>#VALUE!</v>
      </c>
    </row>
    <row r="244" spans="1:29" s="6" customFormat="1" ht="13.5" thickBot="1">
      <c r="A244" s="94">
        <f>IF(Feuil1!A248="","",Feuil1!A248)</f>
        <v>45165</v>
      </c>
      <c r="B244" s="125">
        <f>IF(A244="","",Feuil1!L248)</f>
        <v>0</v>
      </c>
      <c r="C244" s="135">
        <f>IF(A244="","",Feuil1!M248)</f>
        <v>0</v>
      </c>
      <c r="D244" s="135">
        <f>IF(C244="","",Feuil1!N248)</f>
        <v>0</v>
      </c>
      <c r="E244" s="135">
        <f>IF(D244="","",Feuil1!O248)</f>
        <v>0</v>
      </c>
      <c r="F244" s="135">
        <f>IF(E244="","",Feuil1!P248)</f>
        <v>0</v>
      </c>
      <c r="G244" s="136">
        <f>IF(F244="","",Feuil1!Q248)</f>
        <v>0</v>
      </c>
      <c r="H244" s="135" t="e">
        <f ca="1">IF(A244="","",PRODUCTION!AM243-PRODUCTION!AN243)</f>
        <v>#VALUE!</v>
      </c>
      <c r="I244" s="137" t="e">
        <f ca="1">IF(A244="","",PRODUCTION!AG243-PRODUCTION!AO243)</f>
        <v>#VALUE!</v>
      </c>
      <c r="J244" s="137">
        <f>réglages!$B$3</f>
        <v>14280</v>
      </c>
      <c r="K244" s="137" t="str">
        <f>IF(PRODUCTION!AH243="","",+AVERAGE(PRODUCTION!$AH$5:'PRODUCTION'!AH243))</f>
        <v/>
      </c>
      <c r="L244" s="129" t="str">
        <f>IF(PRODUCTION!AH243="","",(+PRODUCTION!AH243-N244-R244-Q244-O244-P244-T244-S244))</f>
        <v/>
      </c>
      <c r="M244" s="138" t="str">
        <f>IF(PRODUCTION!AH243="","",+AVERAGE(PRODUCTION!$AO$5:'PRODUCTION'!AO243))</f>
        <v/>
      </c>
      <c r="N244" s="139" t="str">
        <f>IF(PRODUCTION!AH243="","",Feuil1!R248)</f>
        <v/>
      </c>
      <c r="O244" s="140" t="str">
        <f>IF(PRODUCTION!AH243="","",Feuil1!AV248)</f>
        <v/>
      </c>
      <c r="P244" s="140" t="str">
        <f>IF(PRODUCTION!AH243="","",Feuil1!AW248)</f>
        <v/>
      </c>
      <c r="Q244" s="140" t="str">
        <f>IF(PRODUCTION!AH243="","",Feuil1!AY248)</f>
        <v/>
      </c>
      <c r="R244" s="140" t="str">
        <f>IF(PRODUCTION!AH243="","",Feuil1!AX248)</f>
        <v/>
      </c>
      <c r="S244" s="140"/>
      <c r="T244" s="141"/>
      <c r="U244" s="142"/>
      <c r="V244" s="142"/>
      <c r="W244" s="142"/>
      <c r="X244" s="142"/>
      <c r="AC244" s="131" t="e">
        <f t="shared" si="4"/>
        <v>#VALUE!</v>
      </c>
    </row>
    <row r="245" spans="1:29" s="6" customFormat="1" ht="13.5" thickBot="1">
      <c r="A245" s="94">
        <f>IF(Feuil1!A249="","",Feuil1!A249)</f>
        <v>45166</v>
      </c>
      <c r="B245" s="125">
        <f>IF(A245="","",Feuil1!L249)</f>
        <v>0</v>
      </c>
      <c r="C245" s="135">
        <f>IF(A245="","",Feuil1!M249)</f>
        <v>0</v>
      </c>
      <c r="D245" s="135">
        <f>IF(C245="","",Feuil1!N249)</f>
        <v>0</v>
      </c>
      <c r="E245" s="135">
        <f>IF(D245="","",Feuil1!O249)</f>
        <v>0</v>
      </c>
      <c r="F245" s="135">
        <f>IF(E245="","",Feuil1!P249)</f>
        <v>0</v>
      </c>
      <c r="G245" s="136">
        <f>IF(F245="","",Feuil1!Q249)</f>
        <v>0</v>
      </c>
      <c r="H245" s="135" t="e">
        <f ca="1">IF(A245="","",PRODUCTION!AM244-PRODUCTION!AN244)</f>
        <v>#VALUE!</v>
      </c>
      <c r="I245" s="137" t="e">
        <f ca="1">IF(A245="","",PRODUCTION!AG244-PRODUCTION!AO244)</f>
        <v>#VALUE!</v>
      </c>
      <c r="J245" s="137">
        <f>réglages!$B$3</f>
        <v>14280</v>
      </c>
      <c r="K245" s="137" t="str">
        <f>IF(PRODUCTION!AH244="","",+AVERAGE(PRODUCTION!$AH$5:'PRODUCTION'!AH244))</f>
        <v/>
      </c>
      <c r="L245" s="129" t="str">
        <f>IF(PRODUCTION!AH244="","",(+PRODUCTION!AH244-N245-R245-Q245-O245-P245-T245-S245))</f>
        <v/>
      </c>
      <c r="M245" s="138" t="str">
        <f>IF(PRODUCTION!AH244="","",+AVERAGE(PRODUCTION!$AO$5:'PRODUCTION'!AO244))</f>
        <v/>
      </c>
      <c r="N245" s="139" t="str">
        <f>IF(PRODUCTION!AH244="","",Feuil1!R249)</f>
        <v/>
      </c>
      <c r="O245" s="140" t="str">
        <f>IF(PRODUCTION!AH244="","",Feuil1!AV249)</f>
        <v/>
      </c>
      <c r="P245" s="140" t="str">
        <f>IF(PRODUCTION!AH244="","",Feuil1!AW249)</f>
        <v/>
      </c>
      <c r="Q245" s="140" t="str">
        <f>IF(PRODUCTION!AH244="","",Feuil1!AY249)</f>
        <v/>
      </c>
      <c r="R245" s="140" t="str">
        <f>IF(PRODUCTION!AH244="","",Feuil1!AX249)</f>
        <v/>
      </c>
      <c r="S245" s="140"/>
      <c r="T245" s="141"/>
      <c r="U245" s="142"/>
      <c r="V245" s="142"/>
      <c r="W245" s="142"/>
      <c r="X245" s="142"/>
      <c r="AC245" s="131" t="e">
        <f t="shared" si="4"/>
        <v>#VALUE!</v>
      </c>
    </row>
    <row r="246" spans="1:29" s="6" customFormat="1" ht="13.5" thickBot="1">
      <c r="A246" s="94">
        <f>IF(Feuil1!A250="","",Feuil1!A250)</f>
        <v>45167</v>
      </c>
      <c r="B246" s="125">
        <f>IF(A246="","",Feuil1!L250)</f>
        <v>0</v>
      </c>
      <c r="C246" s="135">
        <f>IF(A246="","",Feuil1!M250)</f>
        <v>0</v>
      </c>
      <c r="D246" s="135">
        <f>IF(C246="","",Feuil1!N250)</f>
        <v>0</v>
      </c>
      <c r="E246" s="135">
        <f>IF(D246="","",Feuil1!O250)</f>
        <v>0</v>
      </c>
      <c r="F246" s="135">
        <f>IF(E246="","",Feuil1!P250)</f>
        <v>0</v>
      </c>
      <c r="G246" s="136">
        <f>IF(F246="","",Feuil1!Q250)</f>
        <v>0</v>
      </c>
      <c r="H246" s="135" t="e">
        <f ca="1">IF(A246="","",PRODUCTION!AM245-PRODUCTION!AN245)</f>
        <v>#VALUE!</v>
      </c>
      <c r="I246" s="137" t="e">
        <f ca="1">IF(A246="","",PRODUCTION!AG245-PRODUCTION!AO245)</f>
        <v>#VALUE!</v>
      </c>
      <c r="J246" s="137">
        <f>réglages!$B$3</f>
        <v>14280</v>
      </c>
      <c r="K246" s="137" t="str">
        <f>IF(PRODUCTION!AH245="","",+AVERAGE(PRODUCTION!$AH$5:'PRODUCTION'!AH245))</f>
        <v/>
      </c>
      <c r="L246" s="129" t="str">
        <f>IF(PRODUCTION!AH245="","",(+PRODUCTION!AH245-N246-R246-Q246-O246-P246-T246-S246))</f>
        <v/>
      </c>
      <c r="M246" s="138" t="str">
        <f>IF(PRODUCTION!AH245="","",+AVERAGE(PRODUCTION!$AO$5:'PRODUCTION'!AO245))</f>
        <v/>
      </c>
      <c r="N246" s="139" t="str">
        <f>IF(PRODUCTION!AH245="","",Feuil1!R250)</f>
        <v/>
      </c>
      <c r="O246" s="140" t="str">
        <f>IF(PRODUCTION!AH245="","",Feuil1!AV250)</f>
        <v/>
      </c>
      <c r="P246" s="140" t="str">
        <f>IF(PRODUCTION!AH245="","",Feuil1!AW250)</f>
        <v/>
      </c>
      <c r="Q246" s="140" t="str">
        <f>IF(PRODUCTION!AH245="","",Feuil1!AY250)</f>
        <v/>
      </c>
      <c r="R246" s="140" t="str">
        <f>IF(PRODUCTION!AH245="","",Feuil1!AX250)</f>
        <v/>
      </c>
      <c r="S246" s="140"/>
      <c r="T246" s="141"/>
      <c r="U246" s="142"/>
      <c r="V246" s="142"/>
      <c r="W246" s="142"/>
      <c r="X246" s="142"/>
      <c r="AC246" s="131" t="e">
        <f t="shared" si="4"/>
        <v>#VALUE!</v>
      </c>
    </row>
    <row r="247" spans="1:29" s="6" customFormat="1" ht="13.5" thickBot="1">
      <c r="A247" s="94">
        <f>IF(Feuil1!A251="","",Feuil1!A251)</f>
        <v>45168</v>
      </c>
      <c r="B247" s="125">
        <f>IF(A247="","",Feuil1!L251)</f>
        <v>0</v>
      </c>
      <c r="C247" s="135">
        <f>IF(A247="","",Feuil1!M251)</f>
        <v>0</v>
      </c>
      <c r="D247" s="135">
        <f>IF(C247="","",Feuil1!N251)</f>
        <v>0</v>
      </c>
      <c r="E247" s="135">
        <f>IF(D247="","",Feuil1!O251)</f>
        <v>0</v>
      </c>
      <c r="F247" s="135">
        <f>IF(E247="","",Feuil1!P251)</f>
        <v>0</v>
      </c>
      <c r="G247" s="136">
        <f>IF(F247="","",Feuil1!Q251)</f>
        <v>0</v>
      </c>
      <c r="H247" s="135" t="e">
        <f ca="1">IF(A247="","",PRODUCTION!AM246-PRODUCTION!AN246)</f>
        <v>#VALUE!</v>
      </c>
      <c r="I247" s="137" t="e">
        <f ca="1">IF(A247="","",PRODUCTION!AG246-PRODUCTION!AO246)</f>
        <v>#VALUE!</v>
      </c>
      <c r="J247" s="137">
        <f>réglages!$B$3</f>
        <v>14280</v>
      </c>
      <c r="K247" s="137" t="str">
        <f>IF(PRODUCTION!AH246="","",+AVERAGE(PRODUCTION!$AH$5:'PRODUCTION'!AH246))</f>
        <v/>
      </c>
      <c r="L247" s="129" t="str">
        <f>IF(PRODUCTION!AH246="","",(+PRODUCTION!AH246-N247-R247-Q247-O247-P247-T247-S247))</f>
        <v/>
      </c>
      <c r="M247" s="138" t="str">
        <f>IF(PRODUCTION!AH246="","",+AVERAGE(PRODUCTION!$AO$5:'PRODUCTION'!AO246))</f>
        <v/>
      </c>
      <c r="N247" s="139" t="str">
        <f>IF(PRODUCTION!AH246="","",Feuil1!R251)</f>
        <v/>
      </c>
      <c r="O247" s="140" t="str">
        <f>IF(PRODUCTION!AH246="","",Feuil1!AV251)</f>
        <v/>
      </c>
      <c r="P247" s="140" t="str">
        <f>IF(PRODUCTION!AH246="","",Feuil1!AW251)</f>
        <v/>
      </c>
      <c r="Q247" s="140" t="str">
        <f>IF(PRODUCTION!AH246="","",Feuil1!AY251)</f>
        <v/>
      </c>
      <c r="R247" s="140" t="str">
        <f>IF(PRODUCTION!AH246="","",Feuil1!AX251)</f>
        <v/>
      </c>
      <c r="S247" s="140"/>
      <c r="T247" s="141"/>
      <c r="U247" s="142"/>
      <c r="V247" s="142"/>
      <c r="W247" s="142"/>
      <c r="X247" s="142"/>
      <c r="AC247" s="131" t="e">
        <f t="shared" si="4"/>
        <v>#VALUE!</v>
      </c>
    </row>
    <row r="248" spans="1:29" s="6" customFormat="1" ht="13.5" thickBot="1">
      <c r="A248" s="94">
        <f>IF(Feuil1!A252="","",Feuil1!A252)</f>
        <v>45169</v>
      </c>
      <c r="B248" s="125">
        <f>IF(A248="","",Feuil1!L252)</f>
        <v>0</v>
      </c>
      <c r="C248" s="135">
        <f>IF(A248="","",Feuil1!M252)</f>
        <v>0</v>
      </c>
      <c r="D248" s="135">
        <f>IF(C248="","",Feuil1!N252)</f>
        <v>0</v>
      </c>
      <c r="E248" s="135">
        <f>IF(D248="","",Feuil1!O252)</f>
        <v>0</v>
      </c>
      <c r="F248" s="135">
        <f>IF(E248="","",Feuil1!P252)</f>
        <v>0</v>
      </c>
      <c r="G248" s="136">
        <f>IF(F248="","",Feuil1!Q252)</f>
        <v>0</v>
      </c>
      <c r="H248" s="135" t="e">
        <f ca="1">IF(A248="","",PRODUCTION!AM247-PRODUCTION!AN247)</f>
        <v>#VALUE!</v>
      </c>
      <c r="I248" s="137" t="e">
        <f ca="1">IF(A248="","",PRODUCTION!AG247-PRODUCTION!AO247)</f>
        <v>#VALUE!</v>
      </c>
      <c r="J248" s="137">
        <f>réglages!$B$3</f>
        <v>14280</v>
      </c>
      <c r="K248" s="137" t="str">
        <f>IF(PRODUCTION!AH247="","",+AVERAGE(PRODUCTION!$AH$5:'PRODUCTION'!AH247))</f>
        <v/>
      </c>
      <c r="L248" s="129" t="str">
        <f>IF(PRODUCTION!AH247="","",(+PRODUCTION!AH247-N248-R248-Q248-O248-P248-T248-S248))</f>
        <v/>
      </c>
      <c r="M248" s="138" t="str">
        <f>IF(PRODUCTION!AH247="","",+AVERAGE(PRODUCTION!$AO$5:'PRODUCTION'!AO247))</f>
        <v/>
      </c>
      <c r="N248" s="139" t="str">
        <f>IF(PRODUCTION!AH247="","",Feuil1!R252)</f>
        <v/>
      </c>
      <c r="O248" s="140" t="str">
        <f>IF(PRODUCTION!AH247="","",Feuil1!AV252)</f>
        <v/>
      </c>
      <c r="P248" s="140" t="str">
        <f>IF(PRODUCTION!AH247="","",Feuil1!AW252)</f>
        <v/>
      </c>
      <c r="Q248" s="140" t="str">
        <f>IF(PRODUCTION!AH247="","",Feuil1!AY252)</f>
        <v/>
      </c>
      <c r="R248" s="140" t="str">
        <f>IF(PRODUCTION!AH247="","",Feuil1!AX252)</f>
        <v/>
      </c>
      <c r="S248" s="140"/>
      <c r="T248" s="141"/>
      <c r="U248" s="142"/>
      <c r="V248" s="142"/>
      <c r="W248" s="142"/>
      <c r="X248" s="142"/>
      <c r="AC248" s="131" t="e">
        <f t="shared" si="4"/>
        <v>#VALUE!</v>
      </c>
    </row>
    <row r="249" spans="1:29" s="6" customFormat="1" ht="13.5" thickBot="1">
      <c r="A249" s="94">
        <f>IF(Feuil1!A253="","",Feuil1!A253)</f>
        <v>45170</v>
      </c>
      <c r="B249" s="125">
        <f>IF(A249="","",Feuil1!L253)</f>
        <v>0</v>
      </c>
      <c r="C249" s="135">
        <f>IF(A249="","",Feuil1!M253)</f>
        <v>0</v>
      </c>
      <c r="D249" s="135">
        <f>IF(C249="","",Feuil1!N253)</f>
        <v>0</v>
      </c>
      <c r="E249" s="135">
        <f>IF(D249="","",Feuil1!O253)</f>
        <v>0</v>
      </c>
      <c r="F249" s="135">
        <f>IF(E249="","",Feuil1!P253)</f>
        <v>0</v>
      </c>
      <c r="G249" s="136">
        <f>IF(F249="","",Feuil1!Q253)</f>
        <v>0</v>
      </c>
      <c r="H249" s="135" t="e">
        <f ca="1">IF(A249="","",PRODUCTION!AM248-PRODUCTION!AN248)</f>
        <v>#VALUE!</v>
      </c>
      <c r="I249" s="137" t="e">
        <f ca="1">IF(A249="","",PRODUCTION!AG248-PRODUCTION!AO248)</f>
        <v>#VALUE!</v>
      </c>
      <c r="J249" s="137">
        <f>réglages!$B$3</f>
        <v>14280</v>
      </c>
      <c r="K249" s="137" t="str">
        <f>IF(PRODUCTION!AH248="","",+AVERAGE(PRODUCTION!$AH$5:'PRODUCTION'!AH248))</f>
        <v/>
      </c>
      <c r="L249" s="129" t="str">
        <f>IF(PRODUCTION!AH248="","",(+PRODUCTION!AH248-N249-R249-Q249-O249-P249-T249-S249))</f>
        <v/>
      </c>
      <c r="M249" s="138" t="str">
        <f>IF(PRODUCTION!AH248="","",+AVERAGE(PRODUCTION!$AO$5:'PRODUCTION'!AO248))</f>
        <v/>
      </c>
      <c r="N249" s="139" t="str">
        <f>IF(PRODUCTION!AH248="","",Feuil1!R253)</f>
        <v/>
      </c>
      <c r="O249" s="140" t="str">
        <f>IF(PRODUCTION!AH248="","",Feuil1!AV253)</f>
        <v/>
      </c>
      <c r="P249" s="140" t="str">
        <f>IF(PRODUCTION!AH248="","",Feuil1!AW253)</f>
        <v/>
      </c>
      <c r="Q249" s="140" t="str">
        <f>IF(PRODUCTION!AH248="","",Feuil1!AY253)</f>
        <v/>
      </c>
      <c r="R249" s="140" t="str">
        <f>IF(PRODUCTION!AH248="","",Feuil1!AX253)</f>
        <v/>
      </c>
      <c r="S249" s="140"/>
      <c r="T249" s="141"/>
      <c r="U249" s="142"/>
      <c r="V249" s="142"/>
      <c r="W249" s="142"/>
      <c r="X249" s="142"/>
      <c r="AC249" s="131" t="e">
        <f t="shared" si="4"/>
        <v>#VALUE!</v>
      </c>
    </row>
    <row r="250" spans="1:29" s="6" customFormat="1" ht="13.5" thickBot="1">
      <c r="A250" s="94">
        <f>IF(Feuil1!A254="","",Feuil1!A254)</f>
        <v>45171</v>
      </c>
      <c r="B250" s="125">
        <f>IF(A250="","",Feuil1!L254)</f>
        <v>0</v>
      </c>
      <c r="C250" s="135">
        <f>IF(A250="","",Feuil1!M254)</f>
        <v>0</v>
      </c>
      <c r="D250" s="135">
        <f>IF(C250="","",Feuil1!N254)</f>
        <v>0</v>
      </c>
      <c r="E250" s="135">
        <f>IF(D250="","",Feuil1!O254)</f>
        <v>0</v>
      </c>
      <c r="F250" s="135">
        <f>IF(E250="","",Feuil1!P254)</f>
        <v>0</v>
      </c>
      <c r="G250" s="136">
        <f>IF(F250="","",Feuil1!Q254)</f>
        <v>0</v>
      </c>
      <c r="H250" s="135" t="e">
        <f ca="1">IF(A250="","",PRODUCTION!AM249-PRODUCTION!AN249)</f>
        <v>#VALUE!</v>
      </c>
      <c r="I250" s="137" t="e">
        <f ca="1">IF(A250="","",PRODUCTION!AG249-PRODUCTION!AO249)</f>
        <v>#VALUE!</v>
      </c>
      <c r="J250" s="137">
        <f>réglages!$B$3</f>
        <v>14280</v>
      </c>
      <c r="K250" s="137" t="str">
        <f>IF(PRODUCTION!AH249="","",+AVERAGE(PRODUCTION!$AH$5:'PRODUCTION'!AH249))</f>
        <v/>
      </c>
      <c r="L250" s="129" t="str">
        <f>IF(PRODUCTION!AH249="","",(+PRODUCTION!AH249-N250-R250-Q250-O250-P250-T250-S250))</f>
        <v/>
      </c>
      <c r="M250" s="138" t="str">
        <f>IF(PRODUCTION!AH249="","",+AVERAGE(PRODUCTION!$AO$5:'PRODUCTION'!AO249))</f>
        <v/>
      </c>
      <c r="N250" s="139" t="str">
        <f>IF(PRODUCTION!AH249="","",Feuil1!R254)</f>
        <v/>
      </c>
      <c r="O250" s="140" t="str">
        <f>IF(PRODUCTION!AH249="","",Feuil1!AV254)</f>
        <v/>
      </c>
      <c r="P250" s="140" t="str">
        <f>IF(PRODUCTION!AH249="","",Feuil1!AW254)</f>
        <v/>
      </c>
      <c r="Q250" s="140" t="str">
        <f>IF(PRODUCTION!AH249="","",Feuil1!AY254)</f>
        <v/>
      </c>
      <c r="R250" s="140" t="str">
        <f>IF(PRODUCTION!AH249="","",Feuil1!AX254)</f>
        <v/>
      </c>
      <c r="S250" s="140"/>
      <c r="T250" s="141"/>
      <c r="U250" s="142"/>
      <c r="V250" s="142"/>
      <c r="W250" s="142"/>
      <c r="X250" s="142"/>
      <c r="AC250" s="131" t="e">
        <f t="shared" si="4"/>
        <v>#VALUE!</v>
      </c>
    </row>
    <row r="251" spans="1:29" s="6" customFormat="1" ht="13.5" thickBot="1">
      <c r="A251" s="94">
        <f>IF(Feuil1!A255="","",Feuil1!A255)</f>
        <v>45172</v>
      </c>
      <c r="B251" s="125">
        <f>IF(A251="","",Feuil1!L255)</f>
        <v>0</v>
      </c>
      <c r="C251" s="135">
        <f>IF(A251="","",Feuil1!M255)</f>
        <v>0</v>
      </c>
      <c r="D251" s="135">
        <f>IF(C251="","",Feuil1!N255)</f>
        <v>0</v>
      </c>
      <c r="E251" s="135">
        <f>IF(D251="","",Feuil1!O255)</f>
        <v>0</v>
      </c>
      <c r="F251" s="135">
        <f>IF(E251="","",Feuil1!P255)</f>
        <v>0</v>
      </c>
      <c r="G251" s="136">
        <f>IF(F251="","",Feuil1!Q255)</f>
        <v>0</v>
      </c>
      <c r="H251" s="135" t="e">
        <f ca="1">IF(A251="","",PRODUCTION!AM250-PRODUCTION!AN250)</f>
        <v>#VALUE!</v>
      </c>
      <c r="I251" s="137" t="e">
        <f ca="1">IF(A251="","",PRODUCTION!AG250-PRODUCTION!AO250)</f>
        <v>#VALUE!</v>
      </c>
      <c r="J251" s="137">
        <f>réglages!$B$3</f>
        <v>14280</v>
      </c>
      <c r="K251" s="137" t="str">
        <f>IF(PRODUCTION!AH250="","",+AVERAGE(PRODUCTION!$AH$5:'PRODUCTION'!AH250))</f>
        <v/>
      </c>
      <c r="L251" s="129" t="str">
        <f>IF(PRODUCTION!AH250="","",(+PRODUCTION!AH250-N251-R251-Q251-O251-P251-T251-S251))</f>
        <v/>
      </c>
      <c r="M251" s="138" t="str">
        <f>IF(PRODUCTION!AH250="","",+AVERAGE(PRODUCTION!$AO$5:'PRODUCTION'!AO250))</f>
        <v/>
      </c>
      <c r="N251" s="139" t="str">
        <f>IF(PRODUCTION!AH250="","",Feuil1!R255)</f>
        <v/>
      </c>
      <c r="O251" s="140" t="str">
        <f>IF(PRODUCTION!AH250="","",Feuil1!AV255)</f>
        <v/>
      </c>
      <c r="P251" s="140" t="str">
        <f>IF(PRODUCTION!AH250="","",Feuil1!AW255)</f>
        <v/>
      </c>
      <c r="Q251" s="140" t="str">
        <f>IF(PRODUCTION!AH250="","",Feuil1!AY255)</f>
        <v/>
      </c>
      <c r="R251" s="140" t="str">
        <f>IF(PRODUCTION!AH250="","",Feuil1!AX255)</f>
        <v/>
      </c>
      <c r="S251" s="140"/>
      <c r="T251" s="141"/>
      <c r="U251" s="142"/>
      <c r="V251" s="142"/>
      <c r="W251" s="142"/>
      <c r="X251" s="142"/>
      <c r="AC251" s="131" t="e">
        <f t="shared" si="4"/>
        <v>#VALUE!</v>
      </c>
    </row>
    <row r="252" spans="1:29" s="6" customFormat="1" ht="13.5" thickBot="1">
      <c r="A252" s="94">
        <f>IF(Feuil1!A256="","",Feuil1!A256)</f>
        <v>45173</v>
      </c>
      <c r="B252" s="125">
        <f>IF(A252="","",Feuil1!L256)</f>
        <v>0</v>
      </c>
      <c r="C252" s="135">
        <f>IF(A252="","",Feuil1!M256)</f>
        <v>0</v>
      </c>
      <c r="D252" s="135">
        <f>IF(C252="","",Feuil1!N256)</f>
        <v>0</v>
      </c>
      <c r="E252" s="135">
        <f>IF(D252="","",Feuil1!O256)</f>
        <v>0</v>
      </c>
      <c r="F252" s="135">
        <f>IF(E252="","",Feuil1!P256)</f>
        <v>0</v>
      </c>
      <c r="G252" s="136">
        <f>IF(F252="","",Feuil1!Q256)</f>
        <v>0</v>
      </c>
      <c r="H252" s="135" t="e">
        <f ca="1">IF(A252="","",PRODUCTION!AM251-PRODUCTION!AN251)</f>
        <v>#VALUE!</v>
      </c>
      <c r="I252" s="137" t="e">
        <f ca="1">IF(A252="","",PRODUCTION!AG251-PRODUCTION!AO251)</f>
        <v>#VALUE!</v>
      </c>
      <c r="J252" s="137">
        <f>réglages!$B$3</f>
        <v>14280</v>
      </c>
      <c r="K252" s="137" t="str">
        <f>IF(PRODUCTION!AH251="","",+AVERAGE(PRODUCTION!$AH$5:'PRODUCTION'!AH251))</f>
        <v/>
      </c>
      <c r="L252" s="129" t="str">
        <f>IF(PRODUCTION!AH251="","",(+PRODUCTION!AH251-N252-R252-Q252-O252-P252-T252-S252))</f>
        <v/>
      </c>
      <c r="M252" s="138" t="str">
        <f>IF(PRODUCTION!AH251="","",+AVERAGE(PRODUCTION!$AO$5:'PRODUCTION'!AO251))</f>
        <v/>
      </c>
      <c r="N252" s="139" t="str">
        <f>IF(PRODUCTION!AH251="","",Feuil1!R256)</f>
        <v/>
      </c>
      <c r="O252" s="140" t="str">
        <f>IF(PRODUCTION!AH251="","",Feuil1!AV256)</f>
        <v/>
      </c>
      <c r="P252" s="140" t="str">
        <f>IF(PRODUCTION!AH251="","",Feuil1!AW256)</f>
        <v/>
      </c>
      <c r="Q252" s="140" t="str">
        <f>IF(PRODUCTION!AH251="","",Feuil1!AY256)</f>
        <v/>
      </c>
      <c r="R252" s="140" t="str">
        <f>IF(PRODUCTION!AH251="","",Feuil1!AX256)</f>
        <v/>
      </c>
      <c r="S252" s="140"/>
      <c r="T252" s="141"/>
      <c r="U252" s="142"/>
      <c r="V252" s="142"/>
      <c r="W252" s="142"/>
      <c r="X252" s="142"/>
      <c r="AC252" s="131" t="e">
        <f t="shared" si="4"/>
        <v>#VALUE!</v>
      </c>
    </row>
    <row r="253" spans="1:29" s="6" customFormat="1" ht="13.5" thickBot="1">
      <c r="A253" s="94">
        <f>IF(Feuil1!A257="","",Feuil1!A257)</f>
        <v>45174</v>
      </c>
      <c r="B253" s="125">
        <f>IF(A253="","",Feuil1!L257)</f>
        <v>0</v>
      </c>
      <c r="C253" s="135">
        <f>IF(A253="","",Feuil1!M257)</f>
        <v>0</v>
      </c>
      <c r="D253" s="135">
        <f>IF(C253="","",Feuil1!N257)</f>
        <v>0</v>
      </c>
      <c r="E253" s="135">
        <f>IF(D253="","",Feuil1!O257)</f>
        <v>0</v>
      </c>
      <c r="F253" s="135">
        <f>IF(E253="","",Feuil1!P257)</f>
        <v>0</v>
      </c>
      <c r="G253" s="136">
        <f>IF(F253="","",Feuil1!Q257)</f>
        <v>0</v>
      </c>
      <c r="H253" s="135" t="e">
        <f ca="1">IF(A253="","",PRODUCTION!AM252-PRODUCTION!AN252)</f>
        <v>#VALUE!</v>
      </c>
      <c r="I253" s="137" t="e">
        <f ca="1">IF(A253="","",PRODUCTION!AG252-PRODUCTION!AO252)</f>
        <v>#VALUE!</v>
      </c>
      <c r="J253" s="137">
        <f>réglages!$B$3</f>
        <v>14280</v>
      </c>
      <c r="K253" s="137" t="str">
        <f>IF(PRODUCTION!AH252="","",+AVERAGE(PRODUCTION!$AH$5:'PRODUCTION'!AH252))</f>
        <v/>
      </c>
      <c r="L253" s="129" t="str">
        <f>IF(PRODUCTION!AH252="","",(+PRODUCTION!AH252-N253-R253-Q253-O253-P253-T253-S253))</f>
        <v/>
      </c>
      <c r="M253" s="138" t="str">
        <f>IF(PRODUCTION!AH252="","",+AVERAGE(PRODUCTION!$AO$5:'PRODUCTION'!AO252))</f>
        <v/>
      </c>
      <c r="N253" s="139" t="str">
        <f>IF(PRODUCTION!AH252="","",Feuil1!R257)</f>
        <v/>
      </c>
      <c r="O253" s="140" t="str">
        <f>IF(PRODUCTION!AH252="","",Feuil1!AV257)</f>
        <v/>
      </c>
      <c r="P253" s="140" t="str">
        <f>IF(PRODUCTION!AH252="","",Feuil1!AW257)</f>
        <v/>
      </c>
      <c r="Q253" s="140" t="str">
        <f>IF(PRODUCTION!AH252="","",Feuil1!AY257)</f>
        <v/>
      </c>
      <c r="R253" s="140" t="str">
        <f>IF(PRODUCTION!AH252="","",Feuil1!AX257)</f>
        <v/>
      </c>
      <c r="S253" s="140"/>
      <c r="T253" s="141"/>
      <c r="U253" s="142"/>
      <c r="V253" s="142"/>
      <c r="W253" s="142"/>
      <c r="X253" s="142"/>
      <c r="AC253" s="131" t="e">
        <f t="shared" si="4"/>
        <v>#VALUE!</v>
      </c>
    </row>
    <row r="254" spans="1:29" s="6" customFormat="1" ht="13.5" thickBot="1">
      <c r="A254" s="94">
        <f>IF(Feuil1!A258="","",Feuil1!A258)</f>
        <v>45175</v>
      </c>
      <c r="B254" s="125">
        <f>IF(A254="","",Feuil1!L258)</f>
        <v>0</v>
      </c>
      <c r="C254" s="135">
        <f>IF(A254="","",Feuil1!M258)</f>
        <v>0</v>
      </c>
      <c r="D254" s="135">
        <f>IF(C254="","",Feuil1!N258)</f>
        <v>0</v>
      </c>
      <c r="E254" s="135">
        <f>IF(D254="","",Feuil1!O258)</f>
        <v>0</v>
      </c>
      <c r="F254" s="135">
        <f>IF(E254="","",Feuil1!P258)</f>
        <v>0</v>
      </c>
      <c r="G254" s="136">
        <f>IF(F254="","",Feuil1!Q258)</f>
        <v>0</v>
      </c>
      <c r="H254" s="135" t="e">
        <f ca="1">IF(A254="","",PRODUCTION!AM253-PRODUCTION!AN253)</f>
        <v>#VALUE!</v>
      </c>
      <c r="I254" s="137" t="e">
        <f ca="1">IF(A254="","",PRODUCTION!AG253-PRODUCTION!AO253)</f>
        <v>#VALUE!</v>
      </c>
      <c r="J254" s="137">
        <f>réglages!$B$3</f>
        <v>14280</v>
      </c>
      <c r="K254" s="137" t="str">
        <f>IF(PRODUCTION!AH253="","",+AVERAGE(PRODUCTION!$AH$5:'PRODUCTION'!AH253))</f>
        <v/>
      </c>
      <c r="L254" s="129" t="str">
        <f>IF(PRODUCTION!AH253="","",(+PRODUCTION!AH253-N254-R254-Q254-O254-P254-T254-S254))</f>
        <v/>
      </c>
      <c r="M254" s="138" t="str">
        <f>IF(PRODUCTION!AH253="","",+AVERAGE(PRODUCTION!$AO$5:'PRODUCTION'!AO253))</f>
        <v/>
      </c>
      <c r="N254" s="139" t="str">
        <f>IF(PRODUCTION!AH253="","",Feuil1!R258)</f>
        <v/>
      </c>
      <c r="O254" s="140" t="str">
        <f>IF(PRODUCTION!AH253="","",Feuil1!AV258)</f>
        <v/>
      </c>
      <c r="P254" s="140" t="str">
        <f>IF(PRODUCTION!AH253="","",Feuil1!AW258)</f>
        <v/>
      </c>
      <c r="Q254" s="140" t="str">
        <f>IF(PRODUCTION!AH253="","",Feuil1!AY258)</f>
        <v/>
      </c>
      <c r="R254" s="140" t="str">
        <f>IF(PRODUCTION!AH253="","",Feuil1!AX258)</f>
        <v/>
      </c>
      <c r="S254" s="140"/>
      <c r="T254" s="141"/>
      <c r="U254" s="142"/>
      <c r="V254" s="142"/>
      <c r="W254" s="142"/>
      <c r="X254" s="142"/>
      <c r="AC254" s="131" t="e">
        <f t="shared" si="4"/>
        <v>#VALUE!</v>
      </c>
    </row>
    <row r="255" spans="1:29" s="6" customFormat="1" ht="13.5" thickBot="1">
      <c r="A255" s="94">
        <f>IF(Feuil1!A259="","",Feuil1!A259)</f>
        <v>45176</v>
      </c>
      <c r="B255" s="125">
        <f>IF(A255="","",Feuil1!L259)</f>
        <v>0</v>
      </c>
      <c r="C255" s="135">
        <f>IF(A255="","",Feuil1!M259)</f>
        <v>0</v>
      </c>
      <c r="D255" s="135">
        <f>IF(C255="","",Feuil1!N259)</f>
        <v>0</v>
      </c>
      <c r="E255" s="135">
        <f>IF(D255="","",Feuil1!O259)</f>
        <v>0</v>
      </c>
      <c r="F255" s="135">
        <f>IF(E255="","",Feuil1!P259)</f>
        <v>0</v>
      </c>
      <c r="G255" s="136">
        <f>IF(F255="","",Feuil1!Q259)</f>
        <v>0</v>
      </c>
      <c r="H255" s="135" t="e">
        <f ca="1">IF(A255="","",PRODUCTION!AM254-PRODUCTION!AN254)</f>
        <v>#VALUE!</v>
      </c>
      <c r="I255" s="137" t="e">
        <f ca="1">IF(A255="","",PRODUCTION!AG254-PRODUCTION!AO254)</f>
        <v>#VALUE!</v>
      </c>
      <c r="J255" s="137">
        <f>réglages!$B$3</f>
        <v>14280</v>
      </c>
      <c r="K255" s="137" t="str">
        <f>IF(PRODUCTION!AH254="","",+AVERAGE(PRODUCTION!$AH$5:'PRODUCTION'!AH254))</f>
        <v/>
      </c>
      <c r="L255" s="129" t="str">
        <f>IF(PRODUCTION!AH254="","",(+PRODUCTION!AH254-N255-R255-Q255-O255-P255-T255-S255))</f>
        <v/>
      </c>
      <c r="M255" s="138" t="str">
        <f>IF(PRODUCTION!AH254="","",+AVERAGE(PRODUCTION!$AO$5:'PRODUCTION'!AO254))</f>
        <v/>
      </c>
      <c r="N255" s="139" t="str">
        <f>IF(PRODUCTION!AH254="","",Feuil1!R259)</f>
        <v/>
      </c>
      <c r="O255" s="140" t="str">
        <f>IF(PRODUCTION!AH254="","",Feuil1!AV259)</f>
        <v/>
      </c>
      <c r="P255" s="140" t="str">
        <f>IF(PRODUCTION!AH254="","",Feuil1!AW259)</f>
        <v/>
      </c>
      <c r="Q255" s="140" t="str">
        <f>IF(PRODUCTION!AH254="","",Feuil1!AY259)</f>
        <v/>
      </c>
      <c r="R255" s="140" t="str">
        <f>IF(PRODUCTION!AH254="","",Feuil1!AX259)</f>
        <v/>
      </c>
      <c r="S255" s="140"/>
      <c r="T255" s="141"/>
      <c r="U255" s="142"/>
      <c r="V255" s="142"/>
      <c r="W255" s="142"/>
      <c r="X255" s="142"/>
      <c r="AC255" s="131" t="e">
        <f t="shared" si="4"/>
        <v>#VALUE!</v>
      </c>
    </row>
    <row r="256" spans="1:29" s="6" customFormat="1" ht="13.5" thickBot="1">
      <c r="A256" s="94">
        <f>IF(Feuil1!A260="","",Feuil1!A260)</f>
        <v>45177</v>
      </c>
      <c r="B256" s="125">
        <f>IF(A256="","",Feuil1!L260)</f>
        <v>0</v>
      </c>
      <c r="C256" s="135">
        <f>IF(A256="","",Feuil1!M260)</f>
        <v>0</v>
      </c>
      <c r="D256" s="135">
        <f>IF(C256="","",Feuil1!N260)</f>
        <v>0</v>
      </c>
      <c r="E256" s="135">
        <f>IF(D256="","",Feuil1!O260)</f>
        <v>0</v>
      </c>
      <c r="F256" s="135">
        <f>IF(E256="","",Feuil1!P260)</f>
        <v>0</v>
      </c>
      <c r="G256" s="136">
        <f>IF(F256="","",Feuil1!Q260)</f>
        <v>0</v>
      </c>
      <c r="H256" s="135" t="e">
        <f ca="1">IF(A256="","",PRODUCTION!AM255-PRODUCTION!AN255)</f>
        <v>#VALUE!</v>
      </c>
      <c r="I256" s="137" t="e">
        <f ca="1">IF(A256="","",PRODUCTION!AG255-PRODUCTION!AO255)</f>
        <v>#VALUE!</v>
      </c>
      <c r="J256" s="137">
        <f>réglages!$B$3</f>
        <v>14280</v>
      </c>
      <c r="K256" s="137" t="str">
        <f>IF(PRODUCTION!AH255="","",+AVERAGE(PRODUCTION!$AH$5:'PRODUCTION'!AH255))</f>
        <v/>
      </c>
      <c r="L256" s="129" t="str">
        <f>IF(PRODUCTION!AH255="","",(+PRODUCTION!AH255-N256-R256-Q256-O256-P256-T256-S256))</f>
        <v/>
      </c>
      <c r="M256" s="138" t="str">
        <f>IF(PRODUCTION!AH255="","",+AVERAGE(PRODUCTION!$AO$5:'PRODUCTION'!AO255))</f>
        <v/>
      </c>
      <c r="N256" s="139" t="str">
        <f>IF(PRODUCTION!AH255="","",Feuil1!R260)</f>
        <v/>
      </c>
      <c r="O256" s="140" t="str">
        <f>IF(PRODUCTION!AH255="","",Feuil1!AV260)</f>
        <v/>
      </c>
      <c r="P256" s="140" t="str">
        <f>IF(PRODUCTION!AH255="","",Feuil1!AW260)</f>
        <v/>
      </c>
      <c r="Q256" s="140" t="str">
        <f>IF(PRODUCTION!AH255="","",Feuil1!AY260)</f>
        <v/>
      </c>
      <c r="R256" s="140" t="str">
        <f>IF(PRODUCTION!AH255="","",Feuil1!AX260)</f>
        <v/>
      </c>
      <c r="S256" s="140"/>
      <c r="T256" s="141"/>
      <c r="U256" s="142"/>
      <c r="V256" s="142"/>
      <c r="W256" s="142"/>
      <c r="X256" s="142"/>
      <c r="AC256" s="131" t="e">
        <f t="shared" si="4"/>
        <v>#VALUE!</v>
      </c>
    </row>
    <row r="257" spans="1:29" s="6" customFormat="1" ht="13.5" thickBot="1">
      <c r="A257" s="94">
        <f>IF(Feuil1!A261="","",Feuil1!A261)</f>
        <v>45178</v>
      </c>
      <c r="B257" s="125">
        <f>IF(A257="","",Feuil1!L261)</f>
        <v>0</v>
      </c>
      <c r="C257" s="135">
        <f>IF(A257="","",Feuil1!M261)</f>
        <v>0</v>
      </c>
      <c r="D257" s="135">
        <f>IF(C257="","",Feuil1!N261)</f>
        <v>0</v>
      </c>
      <c r="E257" s="135">
        <f>IF(D257="","",Feuil1!O261)</f>
        <v>0</v>
      </c>
      <c r="F257" s="135">
        <f>IF(E257="","",Feuil1!P261)</f>
        <v>0</v>
      </c>
      <c r="G257" s="136">
        <f>IF(F257="","",Feuil1!Q261)</f>
        <v>0</v>
      </c>
      <c r="H257" s="135" t="e">
        <f ca="1">IF(A257="","",PRODUCTION!AM256-PRODUCTION!AN256)</f>
        <v>#VALUE!</v>
      </c>
      <c r="I257" s="137" t="e">
        <f ca="1">IF(A257="","",PRODUCTION!AG256-PRODUCTION!AO256)</f>
        <v>#VALUE!</v>
      </c>
      <c r="J257" s="137">
        <f>réglages!$B$3</f>
        <v>14280</v>
      </c>
      <c r="K257" s="137" t="str">
        <f>IF(PRODUCTION!AH256="","",+AVERAGE(PRODUCTION!$AH$5:'PRODUCTION'!AH256))</f>
        <v/>
      </c>
      <c r="L257" s="129" t="str">
        <f>IF(PRODUCTION!AH256="","",(+PRODUCTION!AH256-N257-R257-Q257-O257-P257-T257-S257))</f>
        <v/>
      </c>
      <c r="M257" s="138" t="str">
        <f>IF(PRODUCTION!AH256="","",+AVERAGE(PRODUCTION!$AO$5:'PRODUCTION'!AO256))</f>
        <v/>
      </c>
      <c r="N257" s="139" t="str">
        <f>IF(PRODUCTION!AH256="","",Feuil1!R261)</f>
        <v/>
      </c>
      <c r="O257" s="140" t="str">
        <f>IF(PRODUCTION!AH256="","",Feuil1!AV261)</f>
        <v/>
      </c>
      <c r="P257" s="140" t="str">
        <f>IF(PRODUCTION!AH256="","",Feuil1!AW261)</f>
        <v/>
      </c>
      <c r="Q257" s="140" t="str">
        <f>IF(PRODUCTION!AH256="","",Feuil1!AY261)</f>
        <v/>
      </c>
      <c r="R257" s="140" t="str">
        <f>IF(PRODUCTION!AH256="","",Feuil1!AX261)</f>
        <v/>
      </c>
      <c r="S257" s="140"/>
      <c r="T257" s="141"/>
      <c r="U257" s="142"/>
      <c r="V257" s="142"/>
      <c r="W257" s="142"/>
      <c r="X257" s="142"/>
      <c r="AC257" s="131" t="e">
        <f t="shared" si="4"/>
        <v>#VALUE!</v>
      </c>
    </row>
    <row r="258" spans="1:29" s="6" customFormat="1" ht="13.5" thickBot="1">
      <c r="A258" s="94">
        <f>IF(Feuil1!A262="","",Feuil1!A262)</f>
        <v>45179</v>
      </c>
      <c r="B258" s="125">
        <f>IF(A258="","",Feuil1!L262)</f>
        <v>0</v>
      </c>
      <c r="C258" s="135">
        <f>IF(A258="","",Feuil1!M262)</f>
        <v>0</v>
      </c>
      <c r="D258" s="135">
        <f>IF(C258="","",Feuil1!N262)</f>
        <v>0</v>
      </c>
      <c r="E258" s="135">
        <f>IF(D258="","",Feuil1!O262)</f>
        <v>0</v>
      </c>
      <c r="F258" s="135">
        <f>IF(E258="","",Feuil1!P262)</f>
        <v>0</v>
      </c>
      <c r="G258" s="136">
        <f>IF(F258="","",Feuil1!Q262)</f>
        <v>0</v>
      </c>
      <c r="H258" s="135" t="e">
        <f ca="1">IF(A258="","",PRODUCTION!AM257-PRODUCTION!AN257)</f>
        <v>#VALUE!</v>
      </c>
      <c r="I258" s="137" t="e">
        <f ca="1">IF(A258="","",PRODUCTION!AG257-PRODUCTION!AO257)</f>
        <v>#VALUE!</v>
      </c>
      <c r="J258" s="137">
        <f>réglages!$B$3</f>
        <v>14280</v>
      </c>
      <c r="K258" s="137" t="str">
        <f>IF(PRODUCTION!AH257="","",+AVERAGE(PRODUCTION!$AH$5:'PRODUCTION'!AH257))</f>
        <v/>
      </c>
      <c r="L258" s="129" t="str">
        <f>IF(PRODUCTION!AH257="","",(+PRODUCTION!AH257-N258-R258-Q258-O258-P258-T258-S258))</f>
        <v/>
      </c>
      <c r="M258" s="138" t="str">
        <f>IF(PRODUCTION!AH257="","",+AVERAGE(PRODUCTION!$AO$5:'PRODUCTION'!AO257))</f>
        <v/>
      </c>
      <c r="N258" s="139" t="str">
        <f>IF(PRODUCTION!AH257="","",Feuil1!R262)</f>
        <v/>
      </c>
      <c r="O258" s="140" t="str">
        <f>IF(PRODUCTION!AH257="","",Feuil1!AV262)</f>
        <v/>
      </c>
      <c r="P258" s="140" t="str">
        <f>IF(PRODUCTION!AH257="","",Feuil1!AW262)</f>
        <v/>
      </c>
      <c r="Q258" s="140" t="str">
        <f>IF(PRODUCTION!AH257="","",Feuil1!AY262)</f>
        <v/>
      </c>
      <c r="R258" s="140" t="str">
        <f>IF(PRODUCTION!AH257="","",Feuil1!AX262)</f>
        <v/>
      </c>
      <c r="S258" s="140"/>
      <c r="T258" s="141"/>
      <c r="U258" s="142"/>
      <c r="V258" s="142"/>
      <c r="W258" s="142"/>
      <c r="X258" s="142"/>
      <c r="AC258" s="131" t="e">
        <f t="shared" si="4"/>
        <v>#VALUE!</v>
      </c>
    </row>
    <row r="259" spans="1:29" s="6" customFormat="1" ht="13.5" thickBot="1">
      <c r="A259" s="94">
        <f>IF(Feuil1!A263="","",Feuil1!A263)</f>
        <v>45180</v>
      </c>
      <c r="B259" s="125">
        <f>IF(A259="","",Feuil1!L263)</f>
        <v>0</v>
      </c>
      <c r="C259" s="135">
        <f>IF(A259="","",Feuil1!M263)</f>
        <v>0</v>
      </c>
      <c r="D259" s="135">
        <f>IF(C259="","",Feuil1!N263)</f>
        <v>0</v>
      </c>
      <c r="E259" s="135">
        <f>IF(D259="","",Feuil1!O263)</f>
        <v>0</v>
      </c>
      <c r="F259" s="135">
        <f>IF(E259="","",Feuil1!P263)</f>
        <v>0</v>
      </c>
      <c r="G259" s="136">
        <f>IF(F259="","",Feuil1!Q263)</f>
        <v>0</v>
      </c>
      <c r="H259" s="135" t="e">
        <f ca="1">IF(A259="","",PRODUCTION!AM258-PRODUCTION!AN258)</f>
        <v>#VALUE!</v>
      </c>
      <c r="I259" s="137" t="e">
        <f ca="1">IF(A259="","",PRODUCTION!AG258-PRODUCTION!AO258)</f>
        <v>#VALUE!</v>
      </c>
      <c r="J259" s="137">
        <f>réglages!$B$3</f>
        <v>14280</v>
      </c>
      <c r="K259" s="137" t="str">
        <f>IF(PRODUCTION!AH258="","",+AVERAGE(PRODUCTION!$AH$5:'PRODUCTION'!AH258))</f>
        <v/>
      </c>
      <c r="L259" s="129" t="str">
        <f>IF(PRODUCTION!AH258="","",(+PRODUCTION!AH258-N259-R259-Q259-O259-P259-T259-S259))</f>
        <v/>
      </c>
      <c r="M259" s="138" t="str">
        <f>IF(PRODUCTION!AH258="","",+AVERAGE(PRODUCTION!$AO$5:'PRODUCTION'!AO258))</f>
        <v/>
      </c>
      <c r="N259" s="139" t="str">
        <f>IF(PRODUCTION!AH258="","",Feuil1!R263)</f>
        <v/>
      </c>
      <c r="O259" s="140" t="str">
        <f>IF(PRODUCTION!AH258="","",Feuil1!AV263)</f>
        <v/>
      </c>
      <c r="P259" s="140" t="str">
        <f>IF(PRODUCTION!AH258="","",Feuil1!AW263)</f>
        <v/>
      </c>
      <c r="Q259" s="140" t="str">
        <f>IF(PRODUCTION!AH258="","",Feuil1!AY263)</f>
        <v/>
      </c>
      <c r="R259" s="140" t="str">
        <f>IF(PRODUCTION!AH258="","",Feuil1!AX263)</f>
        <v/>
      </c>
      <c r="S259" s="140"/>
      <c r="T259" s="141"/>
      <c r="U259" s="142"/>
      <c r="V259" s="142"/>
      <c r="W259" s="142"/>
      <c r="X259" s="142"/>
      <c r="AC259" s="131" t="e">
        <f t="shared" si="4"/>
        <v>#VALUE!</v>
      </c>
    </row>
    <row r="260" spans="1:29" s="6" customFormat="1" ht="13.5" thickBot="1">
      <c r="A260" s="94">
        <f>IF(Feuil1!A264="","",Feuil1!A264)</f>
        <v>45181</v>
      </c>
      <c r="B260" s="125">
        <f>IF(A260="","",Feuil1!L264)</f>
        <v>0</v>
      </c>
      <c r="C260" s="135">
        <f>IF(A260="","",Feuil1!M264)</f>
        <v>0</v>
      </c>
      <c r="D260" s="135">
        <f>IF(C260="","",Feuil1!N264)</f>
        <v>0</v>
      </c>
      <c r="E260" s="135">
        <f>IF(D260="","",Feuil1!O264)</f>
        <v>0</v>
      </c>
      <c r="F260" s="135">
        <f>IF(E260="","",Feuil1!P264)</f>
        <v>0</v>
      </c>
      <c r="G260" s="136">
        <f>IF(F260="","",Feuil1!Q264)</f>
        <v>0</v>
      </c>
      <c r="H260" s="135" t="e">
        <f ca="1">IF(A260="","",PRODUCTION!AM259-PRODUCTION!AN259)</f>
        <v>#VALUE!</v>
      </c>
      <c r="I260" s="137" t="e">
        <f ca="1">IF(A260="","",PRODUCTION!AG259-PRODUCTION!AO259)</f>
        <v>#VALUE!</v>
      </c>
      <c r="J260" s="137">
        <f>réglages!$B$3</f>
        <v>14280</v>
      </c>
      <c r="K260" s="137" t="str">
        <f>IF(PRODUCTION!AH259="","",+AVERAGE(PRODUCTION!$AH$5:'PRODUCTION'!AH259))</f>
        <v/>
      </c>
      <c r="L260" s="129" t="str">
        <f>IF(PRODUCTION!AH259="","",(+PRODUCTION!AH259-N260-R260-Q260-O260-P260-T260-S260))</f>
        <v/>
      </c>
      <c r="M260" s="138" t="str">
        <f>IF(PRODUCTION!AH259="","",+AVERAGE(PRODUCTION!$AO$5:'PRODUCTION'!AO259))</f>
        <v/>
      </c>
      <c r="N260" s="139" t="str">
        <f>IF(PRODUCTION!AH259="","",Feuil1!R264)</f>
        <v/>
      </c>
      <c r="O260" s="140" t="str">
        <f>IF(PRODUCTION!AH259="","",Feuil1!AV264)</f>
        <v/>
      </c>
      <c r="P260" s="140" t="str">
        <f>IF(PRODUCTION!AH259="","",Feuil1!AW264)</f>
        <v/>
      </c>
      <c r="Q260" s="140" t="str">
        <f>IF(PRODUCTION!AH259="","",Feuil1!AY264)</f>
        <v/>
      </c>
      <c r="R260" s="140" t="str">
        <f>IF(PRODUCTION!AH259="","",Feuil1!AX264)</f>
        <v/>
      </c>
      <c r="S260" s="140"/>
      <c r="T260" s="141"/>
      <c r="U260" s="142"/>
      <c r="V260" s="142"/>
      <c r="W260" s="142"/>
      <c r="X260" s="142"/>
      <c r="AC260" s="131" t="e">
        <f t="shared" si="4"/>
        <v>#VALUE!</v>
      </c>
    </row>
    <row r="261" spans="1:29" s="6" customFormat="1" ht="13.5" thickBot="1">
      <c r="A261" s="94">
        <f>IF(Feuil1!A265="","",Feuil1!A265)</f>
        <v>45182</v>
      </c>
      <c r="B261" s="125">
        <f>IF(A261="","",Feuil1!L265)</f>
        <v>0</v>
      </c>
      <c r="C261" s="135">
        <f>IF(A261="","",Feuil1!M265)</f>
        <v>0</v>
      </c>
      <c r="D261" s="135">
        <f>IF(C261="","",Feuil1!N265)</f>
        <v>0</v>
      </c>
      <c r="E261" s="135">
        <f>IF(D261="","",Feuil1!O265)</f>
        <v>0</v>
      </c>
      <c r="F261" s="135">
        <f>IF(E261="","",Feuil1!P265)</f>
        <v>0</v>
      </c>
      <c r="G261" s="136">
        <f>IF(F261="","",Feuil1!Q265)</f>
        <v>0</v>
      </c>
      <c r="H261" s="135" t="e">
        <f ca="1">IF(A261="","",PRODUCTION!AM260-PRODUCTION!AN260)</f>
        <v>#VALUE!</v>
      </c>
      <c r="I261" s="137" t="e">
        <f ca="1">IF(A261="","",PRODUCTION!AG260-PRODUCTION!AO260)</f>
        <v>#VALUE!</v>
      </c>
      <c r="J261" s="137">
        <f>réglages!$B$3</f>
        <v>14280</v>
      </c>
      <c r="K261" s="137" t="str">
        <f>IF(PRODUCTION!AH260="","",+AVERAGE(PRODUCTION!$AH$5:'PRODUCTION'!AH260))</f>
        <v/>
      </c>
      <c r="L261" s="129" t="str">
        <f>IF(PRODUCTION!AH260="","",(+PRODUCTION!AH260-N261-R261-Q261-O261-P261-T261-S261))</f>
        <v/>
      </c>
      <c r="M261" s="138" t="str">
        <f>IF(PRODUCTION!AH260="","",+AVERAGE(PRODUCTION!$AO$5:'PRODUCTION'!AO260))</f>
        <v/>
      </c>
      <c r="N261" s="139" t="str">
        <f>IF(PRODUCTION!AH260="","",Feuil1!R265)</f>
        <v/>
      </c>
      <c r="O261" s="140" t="str">
        <f>IF(PRODUCTION!AH260="","",Feuil1!AV265)</f>
        <v/>
      </c>
      <c r="P261" s="140" t="str">
        <f>IF(PRODUCTION!AH260="","",Feuil1!AW265)</f>
        <v/>
      </c>
      <c r="Q261" s="140" t="str">
        <f>IF(PRODUCTION!AH260="","",Feuil1!AY265)</f>
        <v/>
      </c>
      <c r="R261" s="140" t="str">
        <f>IF(PRODUCTION!AH260="","",Feuil1!AX265)</f>
        <v/>
      </c>
      <c r="S261" s="140"/>
      <c r="T261" s="141"/>
      <c r="U261" s="142"/>
      <c r="V261" s="142"/>
      <c r="W261" s="142"/>
      <c r="X261" s="142"/>
      <c r="AC261" s="131" t="e">
        <f t="shared" si="4"/>
        <v>#VALUE!</v>
      </c>
    </row>
    <row r="262" spans="1:29" s="6" customFormat="1" ht="13.5" thickBot="1">
      <c r="A262" s="94">
        <f>IF(Feuil1!A266="","",Feuil1!A266)</f>
        <v>45183</v>
      </c>
      <c r="B262" s="125">
        <f>IF(A262="","",Feuil1!L266)</f>
        <v>0</v>
      </c>
      <c r="C262" s="135">
        <f>IF(A262="","",Feuil1!M266)</f>
        <v>0</v>
      </c>
      <c r="D262" s="135">
        <f>IF(C262="","",Feuil1!N266)</f>
        <v>0</v>
      </c>
      <c r="E262" s="135">
        <f>IF(D262="","",Feuil1!O266)</f>
        <v>0</v>
      </c>
      <c r="F262" s="135">
        <f>IF(E262="","",Feuil1!P266)</f>
        <v>0</v>
      </c>
      <c r="G262" s="136">
        <f>IF(F262="","",Feuil1!Q266)</f>
        <v>0</v>
      </c>
      <c r="H262" s="135" t="e">
        <f ca="1">IF(A262="","",PRODUCTION!AM261-PRODUCTION!AN261)</f>
        <v>#VALUE!</v>
      </c>
      <c r="I262" s="137" t="e">
        <f ca="1">IF(A262="","",PRODUCTION!AG261-PRODUCTION!AO261)</f>
        <v>#VALUE!</v>
      </c>
      <c r="J262" s="137">
        <f>réglages!$B$3</f>
        <v>14280</v>
      </c>
      <c r="K262" s="137" t="str">
        <f>IF(PRODUCTION!AH261="","",+AVERAGE(PRODUCTION!$AH$5:'PRODUCTION'!AH261))</f>
        <v/>
      </c>
      <c r="L262" s="129" t="str">
        <f>IF(PRODUCTION!AH261="","",(+PRODUCTION!AH261-N262-R262-Q262-O262-P262-T262-S262))</f>
        <v/>
      </c>
      <c r="M262" s="138" t="str">
        <f>IF(PRODUCTION!AH261="","",+AVERAGE(PRODUCTION!$AO$5:'PRODUCTION'!AO261))</f>
        <v/>
      </c>
      <c r="N262" s="139" t="str">
        <f>IF(PRODUCTION!AH261="","",Feuil1!R266)</f>
        <v/>
      </c>
      <c r="O262" s="140" t="str">
        <f>IF(PRODUCTION!AH261="","",Feuil1!AV266)</f>
        <v/>
      </c>
      <c r="P262" s="140" t="str">
        <f>IF(PRODUCTION!AH261="","",Feuil1!AW266)</f>
        <v/>
      </c>
      <c r="Q262" s="140" t="str">
        <f>IF(PRODUCTION!AH261="","",Feuil1!AY266)</f>
        <v/>
      </c>
      <c r="R262" s="140" t="str">
        <f>IF(PRODUCTION!AH261="","",Feuil1!AX266)</f>
        <v/>
      </c>
      <c r="S262" s="140"/>
      <c r="T262" s="141"/>
      <c r="U262" s="142"/>
      <c r="V262" s="142"/>
      <c r="W262" s="142"/>
      <c r="X262" s="142"/>
      <c r="AC262" s="131" t="e">
        <f t="shared" si="4"/>
        <v>#VALUE!</v>
      </c>
    </row>
    <row r="263" spans="1:29" s="6" customFormat="1" ht="13.5" thickBot="1">
      <c r="A263" s="94">
        <f>IF(Feuil1!A267="","",Feuil1!A267)</f>
        <v>45184</v>
      </c>
      <c r="B263" s="125">
        <f>IF(A263="","",Feuil1!L267)</f>
        <v>0</v>
      </c>
      <c r="C263" s="135">
        <f>IF(A263="","",Feuil1!M267)</f>
        <v>0</v>
      </c>
      <c r="D263" s="135">
        <f>IF(C263="","",Feuil1!N267)</f>
        <v>0</v>
      </c>
      <c r="E263" s="135">
        <f>IF(D263="","",Feuil1!O267)</f>
        <v>0</v>
      </c>
      <c r="F263" s="135">
        <f>IF(E263="","",Feuil1!P267)</f>
        <v>0</v>
      </c>
      <c r="G263" s="136">
        <f>IF(F263="","",Feuil1!Q267)</f>
        <v>0</v>
      </c>
      <c r="H263" s="135" t="e">
        <f ca="1">IF(A263="","",PRODUCTION!AM262-PRODUCTION!AN262)</f>
        <v>#VALUE!</v>
      </c>
      <c r="I263" s="137" t="e">
        <f ca="1">IF(A263="","",PRODUCTION!AG262-PRODUCTION!AO262)</f>
        <v>#VALUE!</v>
      </c>
      <c r="J263" s="137">
        <f>réglages!$B$3</f>
        <v>14280</v>
      </c>
      <c r="K263" s="137" t="str">
        <f>IF(PRODUCTION!AH262="","",+AVERAGE(PRODUCTION!$AH$5:'PRODUCTION'!AH262))</f>
        <v/>
      </c>
      <c r="L263" s="129" t="str">
        <f>IF(PRODUCTION!AH262="","",(+PRODUCTION!AH262-N263-R263-Q263-O263-P263-T263-S263))</f>
        <v/>
      </c>
      <c r="M263" s="138" t="str">
        <f>IF(PRODUCTION!AH262="","",+AVERAGE(PRODUCTION!$AO$5:'PRODUCTION'!AO262))</f>
        <v/>
      </c>
      <c r="N263" s="139" t="str">
        <f>IF(PRODUCTION!AH262="","",Feuil1!R267)</f>
        <v/>
      </c>
      <c r="O263" s="140" t="str">
        <f>IF(PRODUCTION!AH262="","",Feuil1!AV267)</f>
        <v/>
      </c>
      <c r="P263" s="140" t="str">
        <f>IF(PRODUCTION!AH262="","",Feuil1!AW267)</f>
        <v/>
      </c>
      <c r="Q263" s="140" t="str">
        <f>IF(PRODUCTION!AH262="","",Feuil1!AY267)</f>
        <v/>
      </c>
      <c r="R263" s="140" t="str">
        <f>IF(PRODUCTION!AH262="","",Feuil1!AX267)</f>
        <v/>
      </c>
      <c r="S263" s="140"/>
      <c r="T263" s="141"/>
      <c r="U263" s="142"/>
      <c r="V263" s="142"/>
      <c r="W263" s="142"/>
      <c r="X263" s="142"/>
      <c r="AC263" s="131" t="e">
        <f t="shared" ref="AC263:AC326" si="5">+N263/10</f>
        <v>#VALUE!</v>
      </c>
    </row>
    <row r="264" spans="1:29" s="6" customFormat="1" ht="13.5" thickBot="1">
      <c r="A264" s="94">
        <f>IF(Feuil1!A268="","",Feuil1!A268)</f>
        <v>45185</v>
      </c>
      <c r="B264" s="125">
        <f>IF(A264="","",Feuil1!L268)</f>
        <v>0</v>
      </c>
      <c r="C264" s="135">
        <f>IF(A264="","",Feuil1!M268)</f>
        <v>0</v>
      </c>
      <c r="D264" s="135">
        <f>IF(C264="","",Feuil1!N268)</f>
        <v>0</v>
      </c>
      <c r="E264" s="135">
        <f>IF(D264="","",Feuil1!O268)</f>
        <v>0</v>
      </c>
      <c r="F264" s="135">
        <f>IF(E264="","",Feuil1!P268)</f>
        <v>0</v>
      </c>
      <c r="G264" s="136">
        <f>IF(F264="","",Feuil1!Q268)</f>
        <v>0</v>
      </c>
      <c r="H264" s="135" t="e">
        <f ca="1">IF(A264="","",PRODUCTION!AM263-PRODUCTION!AN263)</f>
        <v>#VALUE!</v>
      </c>
      <c r="I264" s="137" t="e">
        <f ca="1">IF(A264="","",PRODUCTION!AG263-PRODUCTION!AO263)</f>
        <v>#VALUE!</v>
      </c>
      <c r="J264" s="137">
        <f>réglages!$B$3</f>
        <v>14280</v>
      </c>
      <c r="K264" s="137" t="str">
        <f>IF(PRODUCTION!AH263="","",+AVERAGE(PRODUCTION!$AH$5:'PRODUCTION'!AH263))</f>
        <v/>
      </c>
      <c r="L264" s="129" t="str">
        <f>IF(PRODUCTION!AH263="","",(+PRODUCTION!AH263-N264-R264-Q264-O264-P264-T264-S264))</f>
        <v/>
      </c>
      <c r="M264" s="138" t="str">
        <f>IF(PRODUCTION!AH263="","",+AVERAGE(PRODUCTION!$AO$5:'PRODUCTION'!AO263))</f>
        <v/>
      </c>
      <c r="N264" s="139" t="str">
        <f>IF(PRODUCTION!AH263="","",Feuil1!R268)</f>
        <v/>
      </c>
      <c r="O264" s="140" t="str">
        <f>IF(PRODUCTION!AH263="","",Feuil1!AV268)</f>
        <v/>
      </c>
      <c r="P264" s="140" t="str">
        <f>IF(PRODUCTION!AH263="","",Feuil1!AW268)</f>
        <v/>
      </c>
      <c r="Q264" s="140" t="str">
        <f>IF(PRODUCTION!AH263="","",Feuil1!AY268)</f>
        <v/>
      </c>
      <c r="R264" s="140" t="str">
        <f>IF(PRODUCTION!AH263="","",Feuil1!AX268)</f>
        <v/>
      </c>
      <c r="S264" s="140"/>
      <c r="T264" s="141"/>
      <c r="U264" s="142"/>
      <c r="V264" s="142"/>
      <c r="W264" s="142"/>
      <c r="X264" s="142"/>
      <c r="AC264" s="131" t="e">
        <f t="shared" si="5"/>
        <v>#VALUE!</v>
      </c>
    </row>
    <row r="265" spans="1:29" s="6" customFormat="1" ht="13.5" thickBot="1">
      <c r="A265" s="94">
        <f>IF(Feuil1!A269="","",Feuil1!A269)</f>
        <v>45186</v>
      </c>
      <c r="B265" s="125">
        <f>IF(A265="","",Feuil1!L269)</f>
        <v>0</v>
      </c>
      <c r="C265" s="135">
        <f>IF(A265="","",Feuil1!M269)</f>
        <v>0</v>
      </c>
      <c r="D265" s="135">
        <f>IF(C265="","",Feuil1!N269)</f>
        <v>0</v>
      </c>
      <c r="E265" s="135">
        <f>IF(D265="","",Feuil1!O269)</f>
        <v>0</v>
      </c>
      <c r="F265" s="135">
        <f>IF(E265="","",Feuil1!P269)</f>
        <v>0</v>
      </c>
      <c r="G265" s="136">
        <f>IF(F265="","",Feuil1!Q269)</f>
        <v>0</v>
      </c>
      <c r="H265" s="135" t="e">
        <f ca="1">IF(A265="","",PRODUCTION!AM264-PRODUCTION!AN264)</f>
        <v>#VALUE!</v>
      </c>
      <c r="I265" s="137" t="e">
        <f ca="1">IF(A265="","",PRODUCTION!AG264-PRODUCTION!AO264)</f>
        <v>#VALUE!</v>
      </c>
      <c r="J265" s="137">
        <f>réglages!$B$3</f>
        <v>14280</v>
      </c>
      <c r="K265" s="137" t="str">
        <f>IF(PRODUCTION!AH264="","",+AVERAGE(PRODUCTION!$AH$5:'PRODUCTION'!AH264))</f>
        <v/>
      </c>
      <c r="L265" s="129" t="str">
        <f>IF(PRODUCTION!AH264="","",(+PRODUCTION!AH264-N265-R265-Q265-O265-P265-T265-S265))</f>
        <v/>
      </c>
      <c r="M265" s="138" t="str">
        <f>IF(PRODUCTION!AH264="","",+AVERAGE(PRODUCTION!$AO$5:'PRODUCTION'!AO264))</f>
        <v/>
      </c>
      <c r="N265" s="139" t="str">
        <f>IF(PRODUCTION!AH264="","",Feuil1!R269)</f>
        <v/>
      </c>
      <c r="O265" s="140" t="str">
        <f>IF(PRODUCTION!AH264="","",Feuil1!AV269)</f>
        <v/>
      </c>
      <c r="P265" s="140" t="str">
        <f>IF(PRODUCTION!AH264="","",Feuil1!AW269)</f>
        <v/>
      </c>
      <c r="Q265" s="140" t="str">
        <f>IF(PRODUCTION!AH264="","",Feuil1!AY269)</f>
        <v/>
      </c>
      <c r="R265" s="140" t="str">
        <f>IF(PRODUCTION!AH264="","",Feuil1!AX269)</f>
        <v/>
      </c>
      <c r="S265" s="140"/>
      <c r="T265" s="141"/>
      <c r="U265" s="142"/>
      <c r="V265" s="142"/>
      <c r="W265" s="142"/>
      <c r="X265" s="142"/>
      <c r="AC265" s="131" t="e">
        <f t="shared" si="5"/>
        <v>#VALUE!</v>
      </c>
    </row>
    <row r="266" spans="1:29" s="6" customFormat="1" ht="13.5" thickBot="1">
      <c r="A266" s="94">
        <f>IF(Feuil1!A270="","",Feuil1!A270)</f>
        <v>45187</v>
      </c>
      <c r="B266" s="125">
        <f>IF(A266="","",Feuil1!L270)</f>
        <v>0</v>
      </c>
      <c r="C266" s="135">
        <f>IF(A266="","",Feuil1!M270)</f>
        <v>0</v>
      </c>
      <c r="D266" s="135">
        <f>IF(C266="","",Feuil1!N270)</f>
        <v>0</v>
      </c>
      <c r="E266" s="135">
        <f>IF(D266="","",Feuil1!O270)</f>
        <v>0</v>
      </c>
      <c r="F266" s="135">
        <f>IF(E266="","",Feuil1!P270)</f>
        <v>0</v>
      </c>
      <c r="G266" s="136">
        <f>IF(F266="","",Feuil1!Q270)</f>
        <v>0</v>
      </c>
      <c r="H266" s="135" t="e">
        <f ca="1">IF(A266="","",PRODUCTION!AM265-PRODUCTION!AN265)</f>
        <v>#VALUE!</v>
      </c>
      <c r="I266" s="137" t="e">
        <f ca="1">IF(A266="","",PRODUCTION!AG265-PRODUCTION!AO265)</f>
        <v>#VALUE!</v>
      </c>
      <c r="J266" s="137">
        <f>réglages!$B$3</f>
        <v>14280</v>
      </c>
      <c r="K266" s="137" t="str">
        <f>IF(PRODUCTION!AH265="","",+AVERAGE(PRODUCTION!$AH$5:'PRODUCTION'!AH265))</f>
        <v/>
      </c>
      <c r="L266" s="129" t="str">
        <f>IF(PRODUCTION!AH265="","",(+PRODUCTION!AH265-N266-R266-Q266-O266-P266-T266-S266))</f>
        <v/>
      </c>
      <c r="M266" s="138" t="str">
        <f>IF(PRODUCTION!AH265="","",+AVERAGE(PRODUCTION!$AO$5:'PRODUCTION'!AO265))</f>
        <v/>
      </c>
      <c r="N266" s="139" t="str">
        <f>IF(PRODUCTION!AH265="","",Feuil1!R270)</f>
        <v/>
      </c>
      <c r="O266" s="140" t="str">
        <f>IF(PRODUCTION!AH265="","",Feuil1!AV270)</f>
        <v/>
      </c>
      <c r="P266" s="140" t="str">
        <f>IF(PRODUCTION!AH265="","",Feuil1!AW270)</f>
        <v/>
      </c>
      <c r="Q266" s="140" t="str">
        <f>IF(PRODUCTION!AH265="","",Feuil1!AY270)</f>
        <v/>
      </c>
      <c r="R266" s="140" t="str">
        <f>IF(PRODUCTION!AH265="","",Feuil1!AX270)</f>
        <v/>
      </c>
      <c r="S266" s="140"/>
      <c r="T266" s="141"/>
      <c r="U266" s="142"/>
      <c r="V266" s="142"/>
      <c r="W266" s="142"/>
      <c r="X266" s="142"/>
      <c r="AC266" s="131" t="e">
        <f t="shared" si="5"/>
        <v>#VALUE!</v>
      </c>
    </row>
    <row r="267" spans="1:29" s="6" customFormat="1" ht="13.5" thickBot="1">
      <c r="A267" s="94">
        <f>IF(Feuil1!A271="","",Feuil1!A271)</f>
        <v>45188</v>
      </c>
      <c r="B267" s="125">
        <f>IF(A267="","",Feuil1!L271)</f>
        <v>0</v>
      </c>
      <c r="C267" s="135">
        <f>IF(A267="","",Feuil1!M271)</f>
        <v>0</v>
      </c>
      <c r="D267" s="135">
        <f>IF(C267="","",Feuil1!N271)</f>
        <v>0</v>
      </c>
      <c r="E267" s="135">
        <f>IF(D267="","",Feuil1!O271)</f>
        <v>0</v>
      </c>
      <c r="F267" s="135">
        <f>IF(E267="","",Feuil1!P271)</f>
        <v>0</v>
      </c>
      <c r="G267" s="136">
        <f>IF(F267="","",Feuil1!Q271)</f>
        <v>0</v>
      </c>
      <c r="H267" s="135" t="e">
        <f ca="1">IF(A267="","",PRODUCTION!AM266-PRODUCTION!AN266)</f>
        <v>#VALUE!</v>
      </c>
      <c r="I267" s="137" t="e">
        <f ca="1">IF(A267="","",PRODUCTION!AG266-PRODUCTION!AO266)</f>
        <v>#VALUE!</v>
      </c>
      <c r="J267" s="137">
        <f>réglages!$B$3</f>
        <v>14280</v>
      </c>
      <c r="K267" s="137" t="str">
        <f>IF(PRODUCTION!AH266="","",+AVERAGE(PRODUCTION!$AH$5:'PRODUCTION'!AH266))</f>
        <v/>
      </c>
      <c r="L267" s="129" t="str">
        <f>IF(PRODUCTION!AH266="","",(+PRODUCTION!AH266-N267-R267-Q267-O267-P267-T267-S267))</f>
        <v/>
      </c>
      <c r="M267" s="138" t="str">
        <f>IF(PRODUCTION!AH266="","",+AVERAGE(PRODUCTION!$AO$5:'PRODUCTION'!AO266))</f>
        <v/>
      </c>
      <c r="N267" s="139" t="str">
        <f>IF(PRODUCTION!AH266="","",Feuil1!R271)</f>
        <v/>
      </c>
      <c r="O267" s="140" t="str">
        <f>IF(PRODUCTION!AH266="","",Feuil1!AV271)</f>
        <v/>
      </c>
      <c r="P267" s="140" t="str">
        <f>IF(PRODUCTION!AH266="","",Feuil1!AW271)</f>
        <v/>
      </c>
      <c r="Q267" s="140" t="str">
        <f>IF(PRODUCTION!AH266="","",Feuil1!AY271)</f>
        <v/>
      </c>
      <c r="R267" s="140" t="str">
        <f>IF(PRODUCTION!AH266="","",Feuil1!AX271)</f>
        <v/>
      </c>
      <c r="S267" s="140"/>
      <c r="T267" s="141"/>
      <c r="U267" s="142"/>
      <c r="V267" s="142"/>
      <c r="W267" s="142"/>
      <c r="X267" s="142"/>
      <c r="AC267" s="131" t="e">
        <f t="shared" si="5"/>
        <v>#VALUE!</v>
      </c>
    </row>
    <row r="268" spans="1:29" s="6" customFormat="1" ht="13.5" thickBot="1">
      <c r="A268" s="94">
        <f>IF(Feuil1!A272="","",Feuil1!A272)</f>
        <v>45189</v>
      </c>
      <c r="B268" s="125">
        <f>IF(A268="","",Feuil1!L272)</f>
        <v>0</v>
      </c>
      <c r="C268" s="135">
        <f>IF(A268="","",Feuil1!M272)</f>
        <v>0</v>
      </c>
      <c r="D268" s="135">
        <f>IF(C268="","",Feuil1!N272)</f>
        <v>0</v>
      </c>
      <c r="E268" s="135">
        <f>IF(D268="","",Feuil1!O272)</f>
        <v>0</v>
      </c>
      <c r="F268" s="135">
        <f>IF(E268="","",Feuil1!P272)</f>
        <v>0</v>
      </c>
      <c r="G268" s="136">
        <f>IF(F268="","",Feuil1!Q272)</f>
        <v>0</v>
      </c>
      <c r="H268" s="135" t="e">
        <f ca="1">IF(A268="","",PRODUCTION!AM267-PRODUCTION!AN267)</f>
        <v>#VALUE!</v>
      </c>
      <c r="I268" s="137" t="e">
        <f ca="1">IF(A268="","",PRODUCTION!AG267-PRODUCTION!AO267)</f>
        <v>#VALUE!</v>
      </c>
      <c r="J268" s="137">
        <f>réglages!$B$3</f>
        <v>14280</v>
      </c>
      <c r="K268" s="137" t="str">
        <f>IF(PRODUCTION!AH267="","",+AVERAGE(PRODUCTION!$AH$5:'PRODUCTION'!AH267))</f>
        <v/>
      </c>
      <c r="L268" s="129" t="str">
        <f>IF(PRODUCTION!AH267="","",(+PRODUCTION!AH267-N268-R268-Q268-O268-P268-T268-S268))</f>
        <v/>
      </c>
      <c r="M268" s="138" t="str">
        <f>IF(PRODUCTION!AH267="","",+AVERAGE(PRODUCTION!$AO$5:'PRODUCTION'!AO267))</f>
        <v/>
      </c>
      <c r="N268" s="139" t="str">
        <f>IF(PRODUCTION!AH267="","",Feuil1!R272)</f>
        <v/>
      </c>
      <c r="O268" s="140" t="str">
        <f>IF(PRODUCTION!AH267="","",Feuil1!AV272)</f>
        <v/>
      </c>
      <c r="P268" s="140" t="str">
        <f>IF(PRODUCTION!AH267="","",Feuil1!AW272)</f>
        <v/>
      </c>
      <c r="Q268" s="140" t="str">
        <f>IF(PRODUCTION!AH267="","",Feuil1!AY272)</f>
        <v/>
      </c>
      <c r="R268" s="140" t="str">
        <f>IF(PRODUCTION!AH267="","",Feuil1!AX272)</f>
        <v/>
      </c>
      <c r="S268" s="140"/>
      <c r="T268" s="141"/>
      <c r="U268" s="142"/>
      <c r="V268" s="142"/>
      <c r="W268" s="142"/>
      <c r="X268" s="142"/>
      <c r="AC268" s="131" t="e">
        <f t="shared" si="5"/>
        <v>#VALUE!</v>
      </c>
    </row>
    <row r="269" spans="1:29" s="6" customFormat="1" ht="13.5" thickBot="1">
      <c r="A269" s="94">
        <f>IF(Feuil1!A273="","",Feuil1!A273)</f>
        <v>45190</v>
      </c>
      <c r="B269" s="125">
        <f>IF(A269="","",Feuil1!L273)</f>
        <v>0</v>
      </c>
      <c r="C269" s="135">
        <f>IF(A269="","",Feuil1!M273)</f>
        <v>0</v>
      </c>
      <c r="D269" s="135">
        <f>IF(C269="","",Feuil1!N273)</f>
        <v>0</v>
      </c>
      <c r="E269" s="135">
        <f>IF(D269="","",Feuil1!O273)</f>
        <v>0</v>
      </c>
      <c r="F269" s="135">
        <f>IF(E269="","",Feuil1!P273)</f>
        <v>0</v>
      </c>
      <c r="G269" s="136">
        <f>IF(F269="","",Feuil1!Q273)</f>
        <v>0</v>
      </c>
      <c r="H269" s="135" t="e">
        <f ca="1">IF(A269="","",PRODUCTION!AM268-PRODUCTION!AN268)</f>
        <v>#VALUE!</v>
      </c>
      <c r="I269" s="137" t="e">
        <f ca="1">IF(A269="","",PRODUCTION!AG268-PRODUCTION!AO268)</f>
        <v>#VALUE!</v>
      </c>
      <c r="J269" s="137">
        <f>réglages!$B$3</f>
        <v>14280</v>
      </c>
      <c r="K269" s="137" t="str">
        <f>IF(PRODUCTION!AH268="","",+AVERAGE(PRODUCTION!$AH$5:'PRODUCTION'!AH268))</f>
        <v/>
      </c>
      <c r="L269" s="129" t="str">
        <f>IF(PRODUCTION!AH268="","",(+PRODUCTION!AH268-N269-R269-Q269-O269-P269-T269-S269))</f>
        <v/>
      </c>
      <c r="M269" s="138" t="str">
        <f>IF(PRODUCTION!AH268="","",+AVERAGE(PRODUCTION!$AO$5:'PRODUCTION'!AO268))</f>
        <v/>
      </c>
      <c r="N269" s="139" t="str">
        <f>IF(PRODUCTION!AH268="","",Feuil1!R273)</f>
        <v/>
      </c>
      <c r="O269" s="140" t="str">
        <f>IF(PRODUCTION!AH268="","",Feuil1!AV273)</f>
        <v/>
      </c>
      <c r="P269" s="140" t="str">
        <f>IF(PRODUCTION!AH268="","",Feuil1!AW273)</f>
        <v/>
      </c>
      <c r="Q269" s="140" t="str">
        <f>IF(PRODUCTION!AH268="","",Feuil1!AY273)</f>
        <v/>
      </c>
      <c r="R269" s="140" t="str">
        <f>IF(PRODUCTION!AH268="","",Feuil1!AX273)</f>
        <v/>
      </c>
      <c r="S269" s="140"/>
      <c r="T269" s="141"/>
      <c r="U269" s="142"/>
      <c r="V269" s="142"/>
      <c r="W269" s="142"/>
      <c r="X269" s="142"/>
      <c r="AC269" s="131" t="e">
        <f t="shared" si="5"/>
        <v>#VALUE!</v>
      </c>
    </row>
    <row r="270" spans="1:29" s="6" customFormat="1" ht="13.5" thickBot="1">
      <c r="A270" s="94">
        <f>IF(Feuil1!A274="","",Feuil1!A274)</f>
        <v>45191</v>
      </c>
      <c r="B270" s="125">
        <f>IF(A270="","",Feuil1!L274)</f>
        <v>0</v>
      </c>
      <c r="C270" s="135">
        <f>IF(A270="","",Feuil1!M274)</f>
        <v>0</v>
      </c>
      <c r="D270" s="135">
        <f>IF(C270="","",Feuil1!N274)</f>
        <v>0</v>
      </c>
      <c r="E270" s="135">
        <f>IF(D270="","",Feuil1!O274)</f>
        <v>0</v>
      </c>
      <c r="F270" s="135">
        <f>IF(E270="","",Feuil1!P274)</f>
        <v>0</v>
      </c>
      <c r="G270" s="136">
        <f>IF(F270="","",Feuil1!Q274)</f>
        <v>0</v>
      </c>
      <c r="H270" s="135" t="e">
        <f ca="1">IF(A270="","",PRODUCTION!AM269-PRODUCTION!AN269)</f>
        <v>#VALUE!</v>
      </c>
      <c r="I270" s="137" t="e">
        <f ca="1">IF(A270="","",PRODUCTION!AG269-PRODUCTION!AO269)</f>
        <v>#VALUE!</v>
      </c>
      <c r="J270" s="137">
        <f>réglages!$B$3</f>
        <v>14280</v>
      </c>
      <c r="K270" s="137" t="str">
        <f>IF(PRODUCTION!AH269="","",+AVERAGE(PRODUCTION!$AH$5:'PRODUCTION'!AH269))</f>
        <v/>
      </c>
      <c r="L270" s="129" t="str">
        <f>IF(PRODUCTION!AH269="","",(+PRODUCTION!AH269-N270-R270-Q270-O270-P270-T270-S270))</f>
        <v/>
      </c>
      <c r="M270" s="138" t="str">
        <f>IF(PRODUCTION!AH269="","",+AVERAGE(PRODUCTION!$AO$5:'PRODUCTION'!AO269))</f>
        <v/>
      </c>
      <c r="N270" s="139" t="str">
        <f>IF(PRODUCTION!AH269="","",Feuil1!R274)</f>
        <v/>
      </c>
      <c r="O270" s="140" t="str">
        <f>IF(PRODUCTION!AH269="","",Feuil1!AV274)</f>
        <v/>
      </c>
      <c r="P270" s="140" t="str">
        <f>IF(PRODUCTION!AH269="","",Feuil1!AW274)</f>
        <v/>
      </c>
      <c r="Q270" s="140" t="str">
        <f>IF(PRODUCTION!AH269="","",Feuil1!AY274)</f>
        <v/>
      </c>
      <c r="R270" s="140" t="str">
        <f>IF(PRODUCTION!AH269="","",Feuil1!AX274)</f>
        <v/>
      </c>
      <c r="S270" s="140"/>
      <c r="T270" s="141"/>
      <c r="U270" s="142"/>
      <c r="V270" s="142"/>
      <c r="W270" s="142"/>
      <c r="X270" s="142"/>
      <c r="AC270" s="131" t="e">
        <f t="shared" si="5"/>
        <v>#VALUE!</v>
      </c>
    </row>
    <row r="271" spans="1:29" s="6" customFormat="1" ht="13.5" thickBot="1">
      <c r="A271" s="94">
        <f>IF(Feuil1!A275="","",Feuil1!A275)</f>
        <v>45192</v>
      </c>
      <c r="B271" s="125">
        <f>IF(A271="","",Feuil1!L275)</f>
        <v>0</v>
      </c>
      <c r="C271" s="135">
        <f>IF(A271="","",Feuil1!M275)</f>
        <v>0</v>
      </c>
      <c r="D271" s="135">
        <f>IF(C271="","",Feuil1!N275)</f>
        <v>0</v>
      </c>
      <c r="E271" s="135">
        <f>IF(D271="","",Feuil1!O275)</f>
        <v>0</v>
      </c>
      <c r="F271" s="135">
        <f>IF(E271="","",Feuil1!P275)</f>
        <v>0</v>
      </c>
      <c r="G271" s="136">
        <f>IF(F271="","",Feuil1!Q275)</f>
        <v>0</v>
      </c>
      <c r="H271" s="135" t="e">
        <f ca="1">IF(A271="","",PRODUCTION!AM270-PRODUCTION!AN270)</f>
        <v>#VALUE!</v>
      </c>
      <c r="I271" s="137" t="e">
        <f ca="1">IF(A271="","",PRODUCTION!AG270-PRODUCTION!AO270)</f>
        <v>#VALUE!</v>
      </c>
      <c r="J271" s="137">
        <f>réglages!$B$3</f>
        <v>14280</v>
      </c>
      <c r="K271" s="137" t="str">
        <f>IF(PRODUCTION!AH270="","",+AVERAGE(PRODUCTION!$AH$5:'PRODUCTION'!AH270))</f>
        <v/>
      </c>
      <c r="L271" s="129" t="str">
        <f>IF(PRODUCTION!AH270="","",(+PRODUCTION!AH270-N271-R271-Q271-O271-P271-T271-S271))</f>
        <v/>
      </c>
      <c r="M271" s="138" t="str">
        <f>IF(PRODUCTION!AH270="","",+AVERAGE(PRODUCTION!$AO$5:'PRODUCTION'!AO270))</f>
        <v/>
      </c>
      <c r="N271" s="139" t="str">
        <f>IF(PRODUCTION!AH270="","",Feuil1!R275)</f>
        <v/>
      </c>
      <c r="O271" s="140" t="str">
        <f>IF(PRODUCTION!AH270="","",Feuil1!AV275)</f>
        <v/>
      </c>
      <c r="P271" s="140" t="str">
        <f>IF(PRODUCTION!AH270="","",Feuil1!AW275)</f>
        <v/>
      </c>
      <c r="Q271" s="140" t="str">
        <f>IF(PRODUCTION!AH270="","",Feuil1!AY275)</f>
        <v/>
      </c>
      <c r="R271" s="140" t="str">
        <f>IF(PRODUCTION!AH270="","",Feuil1!AX275)</f>
        <v/>
      </c>
      <c r="S271" s="140"/>
      <c r="T271" s="141"/>
      <c r="U271" s="142"/>
      <c r="V271" s="142"/>
      <c r="W271" s="142"/>
      <c r="X271" s="142"/>
      <c r="AC271" s="131" t="e">
        <f t="shared" si="5"/>
        <v>#VALUE!</v>
      </c>
    </row>
    <row r="272" spans="1:29" s="6" customFormat="1" ht="13.5" thickBot="1">
      <c r="A272" s="94">
        <f>IF(Feuil1!A276="","",Feuil1!A276)</f>
        <v>45193</v>
      </c>
      <c r="B272" s="125">
        <f>IF(A272="","",Feuil1!L276)</f>
        <v>0</v>
      </c>
      <c r="C272" s="135">
        <f>IF(A272="","",Feuil1!M276)</f>
        <v>0</v>
      </c>
      <c r="D272" s="135">
        <f>IF(C272="","",Feuil1!N276)</f>
        <v>0</v>
      </c>
      <c r="E272" s="135">
        <f>IF(D272="","",Feuil1!O276)</f>
        <v>0</v>
      </c>
      <c r="F272" s="135">
        <f>IF(E272="","",Feuil1!P276)</f>
        <v>0</v>
      </c>
      <c r="G272" s="136">
        <f>IF(F272="","",Feuil1!Q276)</f>
        <v>0</v>
      </c>
      <c r="H272" s="135" t="e">
        <f ca="1">IF(A272="","",PRODUCTION!AM271-PRODUCTION!AN271)</f>
        <v>#VALUE!</v>
      </c>
      <c r="I272" s="137" t="e">
        <f ca="1">IF(A272="","",PRODUCTION!AG271-PRODUCTION!AO271)</f>
        <v>#VALUE!</v>
      </c>
      <c r="J272" s="137">
        <f>réglages!$B$3</f>
        <v>14280</v>
      </c>
      <c r="K272" s="137" t="str">
        <f>IF(PRODUCTION!AH271="","",+AVERAGE(PRODUCTION!$AH$5:'PRODUCTION'!AH271))</f>
        <v/>
      </c>
      <c r="L272" s="129" t="str">
        <f>IF(PRODUCTION!AH271="","",(+PRODUCTION!AH271-N272-R272-Q272-O272-P272-T272-S272))</f>
        <v/>
      </c>
      <c r="M272" s="138" t="str">
        <f>IF(PRODUCTION!AH271="","",+AVERAGE(PRODUCTION!$AO$5:'PRODUCTION'!AO271))</f>
        <v/>
      </c>
      <c r="N272" s="139" t="str">
        <f>IF(PRODUCTION!AH271="","",Feuil1!R276)</f>
        <v/>
      </c>
      <c r="O272" s="140" t="str">
        <f>IF(PRODUCTION!AH271="","",Feuil1!AV276)</f>
        <v/>
      </c>
      <c r="P272" s="140" t="str">
        <f>IF(PRODUCTION!AH271="","",Feuil1!AW276)</f>
        <v/>
      </c>
      <c r="Q272" s="140" t="str">
        <f>IF(PRODUCTION!AH271="","",Feuil1!AY276)</f>
        <v/>
      </c>
      <c r="R272" s="140" t="str">
        <f>IF(PRODUCTION!AH271="","",Feuil1!AX276)</f>
        <v/>
      </c>
      <c r="S272" s="140"/>
      <c r="T272" s="141"/>
      <c r="U272" s="142"/>
      <c r="V272" s="142"/>
      <c r="W272" s="142"/>
      <c r="X272" s="142"/>
      <c r="AC272" s="131" t="e">
        <f t="shared" si="5"/>
        <v>#VALUE!</v>
      </c>
    </row>
    <row r="273" spans="1:29" s="6" customFormat="1" ht="13.5" thickBot="1">
      <c r="A273" s="94">
        <f>IF(Feuil1!A277="","",Feuil1!A277)</f>
        <v>45194</v>
      </c>
      <c r="B273" s="125">
        <f>IF(A273="","",Feuil1!L277)</f>
        <v>0</v>
      </c>
      <c r="C273" s="135">
        <f>IF(A273="","",Feuil1!M277)</f>
        <v>0</v>
      </c>
      <c r="D273" s="135">
        <f>IF(C273="","",Feuil1!N277)</f>
        <v>0</v>
      </c>
      <c r="E273" s="135">
        <f>IF(D273="","",Feuil1!O277)</f>
        <v>0</v>
      </c>
      <c r="F273" s="135">
        <f>IF(E273="","",Feuil1!P277)</f>
        <v>0</v>
      </c>
      <c r="G273" s="136">
        <f>IF(F273="","",Feuil1!Q277)</f>
        <v>0</v>
      </c>
      <c r="H273" s="135" t="e">
        <f ca="1">IF(A273="","",PRODUCTION!AM272-PRODUCTION!AN272)</f>
        <v>#VALUE!</v>
      </c>
      <c r="I273" s="137" t="e">
        <f ca="1">IF(A273="","",PRODUCTION!AG272-PRODUCTION!AO272)</f>
        <v>#VALUE!</v>
      </c>
      <c r="J273" s="137">
        <f>réglages!$B$3</f>
        <v>14280</v>
      </c>
      <c r="K273" s="137" t="str">
        <f>IF(PRODUCTION!AH272="","",+AVERAGE(PRODUCTION!$AH$5:'PRODUCTION'!AH272))</f>
        <v/>
      </c>
      <c r="L273" s="129" t="str">
        <f>IF(PRODUCTION!AH272="","",(+PRODUCTION!AH272-N273-R273-Q273-O273-P273-T273-S273))</f>
        <v/>
      </c>
      <c r="M273" s="138" t="str">
        <f>IF(PRODUCTION!AH272="","",+AVERAGE(PRODUCTION!$AO$5:'PRODUCTION'!AO272))</f>
        <v/>
      </c>
      <c r="N273" s="139" t="str">
        <f>IF(PRODUCTION!AH272="","",Feuil1!R277)</f>
        <v/>
      </c>
      <c r="O273" s="140" t="str">
        <f>IF(PRODUCTION!AH272="","",Feuil1!AV277)</f>
        <v/>
      </c>
      <c r="P273" s="140" t="str">
        <f>IF(PRODUCTION!AH272="","",Feuil1!AW277)</f>
        <v/>
      </c>
      <c r="Q273" s="140" t="str">
        <f>IF(PRODUCTION!AH272="","",Feuil1!AY277)</f>
        <v/>
      </c>
      <c r="R273" s="140" t="str">
        <f>IF(PRODUCTION!AH272="","",Feuil1!AX277)</f>
        <v/>
      </c>
      <c r="S273" s="140"/>
      <c r="T273" s="141"/>
      <c r="U273" s="142"/>
      <c r="V273" s="142"/>
      <c r="W273" s="142"/>
      <c r="X273" s="142"/>
      <c r="AC273" s="131" t="e">
        <f t="shared" si="5"/>
        <v>#VALUE!</v>
      </c>
    </row>
    <row r="274" spans="1:29" s="6" customFormat="1" ht="13.5" thickBot="1">
      <c r="A274" s="94">
        <f>IF(Feuil1!A278="","",Feuil1!A278)</f>
        <v>45195</v>
      </c>
      <c r="B274" s="125">
        <f>IF(A274="","",Feuil1!L278)</f>
        <v>0</v>
      </c>
      <c r="C274" s="135">
        <f>IF(A274="","",Feuil1!M278)</f>
        <v>0</v>
      </c>
      <c r="D274" s="135">
        <f>IF(C274="","",Feuil1!N278)</f>
        <v>0</v>
      </c>
      <c r="E274" s="135">
        <f>IF(D274="","",Feuil1!O278)</f>
        <v>0</v>
      </c>
      <c r="F274" s="135">
        <f>IF(E274="","",Feuil1!P278)</f>
        <v>0</v>
      </c>
      <c r="G274" s="136">
        <f>IF(F274="","",Feuil1!Q278)</f>
        <v>0</v>
      </c>
      <c r="H274" s="135" t="e">
        <f ca="1">IF(A274="","",PRODUCTION!AM273-PRODUCTION!AN273)</f>
        <v>#VALUE!</v>
      </c>
      <c r="I274" s="137" t="e">
        <f ca="1">IF(A274="","",PRODUCTION!AG273-PRODUCTION!AO273)</f>
        <v>#VALUE!</v>
      </c>
      <c r="J274" s="137">
        <f>réglages!$B$3</f>
        <v>14280</v>
      </c>
      <c r="K274" s="137" t="str">
        <f>IF(PRODUCTION!AH273="","",+AVERAGE(PRODUCTION!$AH$5:'PRODUCTION'!AH273))</f>
        <v/>
      </c>
      <c r="L274" s="129" t="str">
        <f>IF(PRODUCTION!AH273="","",(+PRODUCTION!AH273-N274-R274-Q274-O274-P274-T274-S274))</f>
        <v/>
      </c>
      <c r="M274" s="138" t="str">
        <f>IF(PRODUCTION!AH273="","",+AVERAGE(PRODUCTION!$AO$5:'PRODUCTION'!AO273))</f>
        <v/>
      </c>
      <c r="N274" s="139" t="str">
        <f>IF(PRODUCTION!AH273="","",Feuil1!R278)</f>
        <v/>
      </c>
      <c r="O274" s="140" t="str">
        <f>IF(PRODUCTION!AH273="","",Feuil1!AV278)</f>
        <v/>
      </c>
      <c r="P274" s="140" t="str">
        <f>IF(PRODUCTION!AH273="","",Feuil1!AW278)</f>
        <v/>
      </c>
      <c r="Q274" s="140" t="str">
        <f>IF(PRODUCTION!AH273="","",Feuil1!AY278)</f>
        <v/>
      </c>
      <c r="R274" s="140" t="str">
        <f>IF(PRODUCTION!AH273="","",Feuil1!AX278)</f>
        <v/>
      </c>
      <c r="S274" s="140"/>
      <c r="T274" s="141"/>
      <c r="U274" s="142"/>
      <c r="V274" s="142"/>
      <c r="W274" s="142"/>
      <c r="X274" s="142"/>
      <c r="AC274" s="131" t="e">
        <f t="shared" si="5"/>
        <v>#VALUE!</v>
      </c>
    </row>
    <row r="275" spans="1:29" s="6" customFormat="1" ht="13.5" thickBot="1">
      <c r="A275" s="94">
        <f>IF(Feuil1!A279="","",Feuil1!A279)</f>
        <v>45196</v>
      </c>
      <c r="B275" s="125">
        <f>IF(A275="","",Feuil1!L279)</f>
        <v>0</v>
      </c>
      <c r="C275" s="135">
        <f>IF(A275="","",Feuil1!M279)</f>
        <v>0</v>
      </c>
      <c r="D275" s="135">
        <f>IF(C275="","",Feuil1!N279)</f>
        <v>0</v>
      </c>
      <c r="E275" s="135">
        <f>IF(D275="","",Feuil1!O279)</f>
        <v>0</v>
      </c>
      <c r="F275" s="135">
        <f>IF(E275="","",Feuil1!P279)</f>
        <v>0</v>
      </c>
      <c r="G275" s="136">
        <f>IF(F275="","",Feuil1!Q279)</f>
        <v>0</v>
      </c>
      <c r="H275" s="135" t="e">
        <f ca="1">IF(A275="","",PRODUCTION!AM274-PRODUCTION!AN274)</f>
        <v>#VALUE!</v>
      </c>
      <c r="I275" s="137" t="e">
        <f ca="1">IF(A275="","",PRODUCTION!AG274-PRODUCTION!AO274)</f>
        <v>#VALUE!</v>
      </c>
      <c r="J275" s="137">
        <f>réglages!$B$3</f>
        <v>14280</v>
      </c>
      <c r="K275" s="137" t="str">
        <f>IF(PRODUCTION!AH274="","",+AVERAGE(PRODUCTION!$AH$5:'PRODUCTION'!AH274))</f>
        <v/>
      </c>
      <c r="L275" s="129" t="str">
        <f>IF(PRODUCTION!AH274="","",(+PRODUCTION!AH274-N275-R275-Q275-O275-P275-T275-S275))</f>
        <v/>
      </c>
      <c r="M275" s="138" t="str">
        <f>IF(PRODUCTION!AH274="","",+AVERAGE(PRODUCTION!$AO$5:'PRODUCTION'!AO274))</f>
        <v/>
      </c>
      <c r="N275" s="139" t="str">
        <f>IF(PRODUCTION!AH274="","",Feuil1!R279)</f>
        <v/>
      </c>
      <c r="O275" s="140" t="str">
        <f>IF(PRODUCTION!AH274="","",Feuil1!AV279)</f>
        <v/>
      </c>
      <c r="P275" s="140" t="str">
        <f>IF(PRODUCTION!AH274="","",Feuil1!AW279)</f>
        <v/>
      </c>
      <c r="Q275" s="140" t="str">
        <f>IF(PRODUCTION!AH274="","",Feuil1!AY279)</f>
        <v/>
      </c>
      <c r="R275" s="140" t="str">
        <f>IF(PRODUCTION!AH274="","",Feuil1!AX279)</f>
        <v/>
      </c>
      <c r="S275" s="140"/>
      <c r="T275" s="141"/>
      <c r="U275" s="142"/>
      <c r="V275" s="142"/>
      <c r="W275" s="142"/>
      <c r="X275" s="142"/>
      <c r="AC275" s="131" t="e">
        <f t="shared" si="5"/>
        <v>#VALUE!</v>
      </c>
    </row>
    <row r="276" spans="1:29" s="6" customFormat="1" ht="13.5" thickBot="1">
      <c r="A276" s="94">
        <f>IF(Feuil1!A280="","",Feuil1!A280)</f>
        <v>45197</v>
      </c>
      <c r="B276" s="125">
        <f>IF(A276="","",Feuil1!L280)</f>
        <v>0</v>
      </c>
      <c r="C276" s="135">
        <f>IF(A276="","",Feuil1!M280)</f>
        <v>0</v>
      </c>
      <c r="D276" s="135">
        <f>IF(C276="","",Feuil1!N280)</f>
        <v>0</v>
      </c>
      <c r="E276" s="135">
        <f>IF(D276="","",Feuil1!O280)</f>
        <v>0</v>
      </c>
      <c r="F276" s="135">
        <f>IF(E276="","",Feuil1!P280)</f>
        <v>0</v>
      </c>
      <c r="G276" s="136">
        <f>IF(F276="","",Feuil1!Q280)</f>
        <v>0</v>
      </c>
      <c r="H276" s="135" t="e">
        <f ca="1">IF(A276="","",PRODUCTION!AM275-PRODUCTION!AN275)</f>
        <v>#VALUE!</v>
      </c>
      <c r="I276" s="137" t="e">
        <f ca="1">IF(A276="","",PRODUCTION!AG275-PRODUCTION!AO275)</f>
        <v>#VALUE!</v>
      </c>
      <c r="J276" s="137">
        <f>réglages!$B$3</f>
        <v>14280</v>
      </c>
      <c r="K276" s="137" t="str">
        <f>IF(PRODUCTION!AH275="","",+AVERAGE(PRODUCTION!$AH$5:'PRODUCTION'!AH275))</f>
        <v/>
      </c>
      <c r="L276" s="129" t="str">
        <f>IF(PRODUCTION!AH275="","",(+PRODUCTION!AH275-N276-R276-Q276-O276-P276-T276-S276))</f>
        <v/>
      </c>
      <c r="M276" s="138" t="str">
        <f>IF(PRODUCTION!AH275="","",+AVERAGE(PRODUCTION!$AO$5:'PRODUCTION'!AO275))</f>
        <v/>
      </c>
      <c r="N276" s="139" t="str">
        <f>IF(PRODUCTION!AH275="","",Feuil1!R280)</f>
        <v/>
      </c>
      <c r="O276" s="140" t="str">
        <f>IF(PRODUCTION!AH275="","",Feuil1!AV280)</f>
        <v/>
      </c>
      <c r="P276" s="140" t="str">
        <f>IF(PRODUCTION!AH275="","",Feuil1!AW280)</f>
        <v/>
      </c>
      <c r="Q276" s="140" t="str">
        <f>IF(PRODUCTION!AH275="","",Feuil1!AY280)</f>
        <v/>
      </c>
      <c r="R276" s="140" t="str">
        <f>IF(PRODUCTION!AH275="","",Feuil1!AX280)</f>
        <v/>
      </c>
      <c r="S276" s="140"/>
      <c r="T276" s="141"/>
      <c r="U276" s="142"/>
      <c r="V276" s="142"/>
      <c r="W276" s="142"/>
      <c r="X276" s="142"/>
      <c r="AC276" s="131" t="e">
        <f t="shared" si="5"/>
        <v>#VALUE!</v>
      </c>
    </row>
    <row r="277" spans="1:29" s="6" customFormat="1" ht="13.5" thickBot="1">
      <c r="A277" s="94">
        <f>IF(Feuil1!A281="","",Feuil1!A281)</f>
        <v>45198</v>
      </c>
      <c r="B277" s="125">
        <f>IF(A277="","",Feuil1!L281)</f>
        <v>0</v>
      </c>
      <c r="C277" s="135">
        <f>IF(A277="","",Feuil1!M281)</f>
        <v>0</v>
      </c>
      <c r="D277" s="135">
        <f>IF(C277="","",Feuil1!N281)</f>
        <v>0</v>
      </c>
      <c r="E277" s="135">
        <f>IF(D277="","",Feuil1!O281)</f>
        <v>0</v>
      </c>
      <c r="F277" s="135">
        <f>IF(E277="","",Feuil1!P281)</f>
        <v>0</v>
      </c>
      <c r="G277" s="136">
        <f>IF(F277="","",Feuil1!Q281)</f>
        <v>0</v>
      </c>
      <c r="H277" s="135" t="e">
        <f ca="1">IF(A277="","",PRODUCTION!AM276-PRODUCTION!AN276)</f>
        <v>#VALUE!</v>
      </c>
      <c r="I277" s="137" t="e">
        <f ca="1">IF(A277="","",PRODUCTION!AG276-PRODUCTION!AO276)</f>
        <v>#VALUE!</v>
      </c>
      <c r="J277" s="137">
        <f>réglages!$B$3</f>
        <v>14280</v>
      </c>
      <c r="K277" s="137" t="str">
        <f>IF(PRODUCTION!AH276="","",+AVERAGE(PRODUCTION!$AH$5:'PRODUCTION'!AH276))</f>
        <v/>
      </c>
      <c r="L277" s="129" t="str">
        <f>IF(PRODUCTION!AH276="","",(+PRODUCTION!AH276-N277-R277-Q277-O277-P277-T277-S277))</f>
        <v/>
      </c>
      <c r="M277" s="138" t="str">
        <f>IF(PRODUCTION!AH276="","",+AVERAGE(PRODUCTION!$AO$5:'PRODUCTION'!AO276))</f>
        <v/>
      </c>
      <c r="N277" s="139" t="str">
        <f>IF(PRODUCTION!AH276="","",Feuil1!R281)</f>
        <v/>
      </c>
      <c r="O277" s="140" t="str">
        <f>IF(PRODUCTION!AH276="","",Feuil1!AV281)</f>
        <v/>
      </c>
      <c r="P277" s="140" t="str">
        <f>IF(PRODUCTION!AH276="","",Feuil1!AW281)</f>
        <v/>
      </c>
      <c r="Q277" s="140" t="str">
        <f>IF(PRODUCTION!AH276="","",Feuil1!AY281)</f>
        <v/>
      </c>
      <c r="R277" s="140" t="str">
        <f>IF(PRODUCTION!AH276="","",Feuil1!AX281)</f>
        <v/>
      </c>
      <c r="S277" s="140"/>
      <c r="T277" s="141"/>
      <c r="U277" s="142"/>
      <c r="V277" s="142"/>
      <c r="W277" s="142"/>
      <c r="X277" s="142"/>
      <c r="AC277" s="131" t="e">
        <f t="shared" si="5"/>
        <v>#VALUE!</v>
      </c>
    </row>
    <row r="278" spans="1:29" s="6" customFormat="1" ht="13.5" thickBot="1">
      <c r="A278" s="94">
        <f>IF(Feuil1!A282="","",Feuil1!A282)</f>
        <v>45199</v>
      </c>
      <c r="B278" s="125">
        <f>IF(A278="","",Feuil1!L282)</f>
        <v>0</v>
      </c>
      <c r="C278" s="135">
        <f>IF(A278="","",Feuil1!M282)</f>
        <v>0</v>
      </c>
      <c r="D278" s="135">
        <f>IF(C278="","",Feuil1!N282)</f>
        <v>0</v>
      </c>
      <c r="E278" s="135">
        <f>IF(D278="","",Feuil1!O282)</f>
        <v>0</v>
      </c>
      <c r="F278" s="135">
        <f>IF(E278="","",Feuil1!P282)</f>
        <v>0</v>
      </c>
      <c r="G278" s="136">
        <f>IF(F278="","",Feuil1!Q282)</f>
        <v>0</v>
      </c>
      <c r="H278" s="135" t="e">
        <f ca="1">IF(A278="","",PRODUCTION!AM277-PRODUCTION!AN277)</f>
        <v>#VALUE!</v>
      </c>
      <c r="I278" s="137" t="e">
        <f ca="1">IF(A278="","",PRODUCTION!AG277-PRODUCTION!AO277)</f>
        <v>#VALUE!</v>
      </c>
      <c r="J278" s="137">
        <f>réglages!$B$3</f>
        <v>14280</v>
      </c>
      <c r="K278" s="137" t="str">
        <f>IF(PRODUCTION!AH277="","",+AVERAGE(PRODUCTION!$AH$5:'PRODUCTION'!AH277))</f>
        <v/>
      </c>
      <c r="L278" s="129" t="str">
        <f>IF(PRODUCTION!AH277="","",(+PRODUCTION!AH277-N278-R278-Q278-O278-P278-T278-S278))</f>
        <v/>
      </c>
      <c r="M278" s="138" t="str">
        <f>IF(PRODUCTION!AH277="","",+AVERAGE(PRODUCTION!$AO$5:'PRODUCTION'!AO277))</f>
        <v/>
      </c>
      <c r="N278" s="139" t="str">
        <f>IF(PRODUCTION!AH277="","",Feuil1!R282)</f>
        <v/>
      </c>
      <c r="O278" s="140" t="str">
        <f>IF(PRODUCTION!AH277="","",Feuil1!AV282)</f>
        <v/>
      </c>
      <c r="P278" s="140" t="str">
        <f>IF(PRODUCTION!AH277="","",Feuil1!AW282)</f>
        <v/>
      </c>
      <c r="Q278" s="140" t="str">
        <f>IF(PRODUCTION!AH277="","",Feuil1!AY282)</f>
        <v/>
      </c>
      <c r="R278" s="140" t="str">
        <f>IF(PRODUCTION!AH277="","",Feuil1!AX282)</f>
        <v/>
      </c>
      <c r="S278" s="140"/>
      <c r="T278" s="141"/>
      <c r="U278" s="142"/>
      <c r="V278" s="142"/>
      <c r="W278" s="142"/>
      <c r="X278" s="142"/>
      <c r="AC278" s="131" t="e">
        <f t="shared" si="5"/>
        <v>#VALUE!</v>
      </c>
    </row>
    <row r="279" spans="1:29" s="6" customFormat="1" ht="13.5" thickBot="1">
      <c r="A279" s="94">
        <f>IF(Feuil1!A283="","",Feuil1!A283)</f>
        <v>45200</v>
      </c>
      <c r="B279" s="125">
        <f>IF(A279="","",Feuil1!L283)</f>
        <v>0</v>
      </c>
      <c r="C279" s="135">
        <f>IF(A279="","",Feuil1!M283)</f>
        <v>0</v>
      </c>
      <c r="D279" s="135">
        <f>IF(C279="","",Feuil1!N283)</f>
        <v>0</v>
      </c>
      <c r="E279" s="135">
        <f>IF(D279="","",Feuil1!O283)</f>
        <v>0</v>
      </c>
      <c r="F279" s="135">
        <f>IF(E279="","",Feuil1!P283)</f>
        <v>0</v>
      </c>
      <c r="G279" s="136">
        <f>IF(F279="","",Feuil1!Q283)</f>
        <v>0</v>
      </c>
      <c r="H279" s="135" t="e">
        <f ca="1">IF(A279="","",PRODUCTION!AM278-PRODUCTION!AN278)</f>
        <v>#VALUE!</v>
      </c>
      <c r="I279" s="137" t="e">
        <f ca="1">IF(A279="","",PRODUCTION!AG278-PRODUCTION!AO278)</f>
        <v>#VALUE!</v>
      </c>
      <c r="J279" s="137">
        <f>réglages!$B$3</f>
        <v>14280</v>
      </c>
      <c r="K279" s="137" t="str">
        <f>IF(PRODUCTION!AH278="","",+AVERAGE(PRODUCTION!$AH$5:'PRODUCTION'!AH278))</f>
        <v/>
      </c>
      <c r="L279" s="129" t="str">
        <f>IF(PRODUCTION!AH278="","",(+PRODUCTION!AH278-N279-R279-Q279-O279-P279-T279-S279))</f>
        <v/>
      </c>
      <c r="M279" s="138" t="str">
        <f>IF(PRODUCTION!AH278="","",+AVERAGE(PRODUCTION!$AO$5:'PRODUCTION'!AO278))</f>
        <v/>
      </c>
      <c r="N279" s="139" t="str">
        <f>IF(PRODUCTION!AH278="","",Feuil1!R283)</f>
        <v/>
      </c>
      <c r="O279" s="140" t="str">
        <f>IF(PRODUCTION!AH278="","",Feuil1!AV283)</f>
        <v/>
      </c>
      <c r="P279" s="140" t="str">
        <f>IF(PRODUCTION!AH278="","",Feuil1!AW283)</f>
        <v/>
      </c>
      <c r="Q279" s="140" t="str">
        <f>IF(PRODUCTION!AH278="","",Feuil1!AY283)</f>
        <v/>
      </c>
      <c r="R279" s="140" t="str">
        <f>IF(PRODUCTION!AH278="","",Feuil1!AX283)</f>
        <v/>
      </c>
      <c r="S279" s="140"/>
      <c r="T279" s="141"/>
      <c r="U279" s="142"/>
      <c r="V279" s="142"/>
      <c r="W279" s="142"/>
      <c r="X279" s="142"/>
      <c r="AC279" s="131" t="e">
        <f t="shared" si="5"/>
        <v>#VALUE!</v>
      </c>
    </row>
    <row r="280" spans="1:29" s="6" customFormat="1" ht="13.5" thickBot="1">
      <c r="A280" s="94">
        <f>IF(Feuil1!A284="","",Feuil1!A284)</f>
        <v>45201</v>
      </c>
      <c r="B280" s="125">
        <f>IF(A280="","",Feuil1!L284)</f>
        <v>0</v>
      </c>
      <c r="C280" s="135">
        <f>IF(A280="","",Feuil1!M284)</f>
        <v>0</v>
      </c>
      <c r="D280" s="135">
        <f>IF(C280="","",Feuil1!N284)</f>
        <v>0</v>
      </c>
      <c r="E280" s="135">
        <f>IF(D280="","",Feuil1!O284)</f>
        <v>0</v>
      </c>
      <c r="F280" s="135">
        <f>IF(E280="","",Feuil1!P284)</f>
        <v>0</v>
      </c>
      <c r="G280" s="136">
        <f>IF(F280="","",Feuil1!Q284)</f>
        <v>0</v>
      </c>
      <c r="H280" s="135" t="e">
        <f ca="1">IF(A280="","",PRODUCTION!AM279-PRODUCTION!AN279)</f>
        <v>#VALUE!</v>
      </c>
      <c r="I280" s="137" t="e">
        <f ca="1">IF(A280="","",PRODUCTION!AG279-PRODUCTION!AO279)</f>
        <v>#VALUE!</v>
      </c>
      <c r="J280" s="137">
        <f>réglages!$B$3</f>
        <v>14280</v>
      </c>
      <c r="K280" s="137" t="str">
        <f>IF(PRODUCTION!AH279="","",+AVERAGE(PRODUCTION!$AH$5:'PRODUCTION'!AH279))</f>
        <v/>
      </c>
      <c r="L280" s="129" t="str">
        <f>IF(PRODUCTION!AH279="","",(+PRODUCTION!AH279-N280-R280-Q280-O280-P280-T280-S280))</f>
        <v/>
      </c>
      <c r="M280" s="138" t="str">
        <f>IF(PRODUCTION!AH279="","",+AVERAGE(PRODUCTION!$AO$5:'PRODUCTION'!AO279))</f>
        <v/>
      </c>
      <c r="N280" s="139" t="str">
        <f>IF(PRODUCTION!AH279="","",Feuil1!R284)</f>
        <v/>
      </c>
      <c r="O280" s="140" t="str">
        <f>IF(PRODUCTION!AH279="","",Feuil1!AV284)</f>
        <v/>
      </c>
      <c r="P280" s="140" t="str">
        <f>IF(PRODUCTION!AH279="","",Feuil1!AW284)</f>
        <v/>
      </c>
      <c r="Q280" s="140" t="str">
        <f>IF(PRODUCTION!AH279="","",Feuil1!AY284)</f>
        <v/>
      </c>
      <c r="R280" s="140" t="str">
        <f>IF(PRODUCTION!AH279="","",Feuil1!AX284)</f>
        <v/>
      </c>
      <c r="S280" s="140"/>
      <c r="T280" s="141"/>
      <c r="U280" s="142"/>
      <c r="V280" s="142"/>
      <c r="W280" s="142"/>
      <c r="X280" s="142"/>
      <c r="AC280" s="131" t="e">
        <f t="shared" si="5"/>
        <v>#VALUE!</v>
      </c>
    </row>
    <row r="281" spans="1:29" s="6" customFormat="1" ht="13.5" thickBot="1">
      <c r="A281" s="94">
        <f>IF(Feuil1!A285="","",Feuil1!A285)</f>
        <v>45202</v>
      </c>
      <c r="B281" s="125">
        <f>IF(A281="","",Feuil1!L285)</f>
        <v>0</v>
      </c>
      <c r="C281" s="135">
        <f>IF(A281="","",Feuil1!M285)</f>
        <v>0</v>
      </c>
      <c r="D281" s="135">
        <f>IF(C281="","",Feuil1!N285)</f>
        <v>0</v>
      </c>
      <c r="E281" s="135">
        <f>IF(D281="","",Feuil1!O285)</f>
        <v>0</v>
      </c>
      <c r="F281" s="135">
        <f>IF(E281="","",Feuil1!P285)</f>
        <v>0</v>
      </c>
      <c r="G281" s="136">
        <f>IF(F281="","",Feuil1!Q285)</f>
        <v>0</v>
      </c>
      <c r="H281" s="135" t="e">
        <f ca="1">IF(A281="","",PRODUCTION!AM280-PRODUCTION!AN280)</f>
        <v>#VALUE!</v>
      </c>
      <c r="I281" s="137" t="e">
        <f ca="1">IF(A281="","",PRODUCTION!AG280-PRODUCTION!AO280)</f>
        <v>#VALUE!</v>
      </c>
      <c r="J281" s="137">
        <f>réglages!$B$3</f>
        <v>14280</v>
      </c>
      <c r="K281" s="137" t="str">
        <f>IF(PRODUCTION!AH280="","",+AVERAGE(PRODUCTION!$AH$5:'PRODUCTION'!AH280))</f>
        <v/>
      </c>
      <c r="L281" s="129" t="str">
        <f>IF(PRODUCTION!AH280="","",(+PRODUCTION!AH280-N281-R281-Q281-O281-P281-T281-S281))</f>
        <v/>
      </c>
      <c r="M281" s="138" t="str">
        <f>IF(PRODUCTION!AH280="","",+AVERAGE(PRODUCTION!$AO$5:'PRODUCTION'!AO280))</f>
        <v/>
      </c>
      <c r="N281" s="139" t="str">
        <f>IF(PRODUCTION!AH280="","",Feuil1!R285)</f>
        <v/>
      </c>
      <c r="O281" s="140" t="str">
        <f>IF(PRODUCTION!AH280="","",Feuil1!AV285)</f>
        <v/>
      </c>
      <c r="P281" s="140" t="str">
        <f>IF(PRODUCTION!AH280="","",Feuil1!AW285)</f>
        <v/>
      </c>
      <c r="Q281" s="140" t="str">
        <f>IF(PRODUCTION!AH280="","",Feuil1!AY285)</f>
        <v/>
      </c>
      <c r="R281" s="140" t="str">
        <f>IF(PRODUCTION!AH280="","",Feuil1!AX285)</f>
        <v/>
      </c>
      <c r="S281" s="140"/>
      <c r="T281" s="141"/>
      <c r="U281" s="142"/>
      <c r="V281" s="142"/>
      <c r="W281" s="142"/>
      <c r="X281" s="142"/>
      <c r="AC281" s="131" t="e">
        <f t="shared" si="5"/>
        <v>#VALUE!</v>
      </c>
    </row>
    <row r="282" spans="1:29" s="6" customFormat="1" ht="13.5" thickBot="1">
      <c r="A282" s="94">
        <f>IF(Feuil1!A286="","",Feuil1!A286)</f>
        <v>45203</v>
      </c>
      <c r="B282" s="125">
        <f>IF(A282="","",Feuil1!L286)</f>
        <v>0</v>
      </c>
      <c r="C282" s="135">
        <f>IF(A282="","",Feuil1!M286)</f>
        <v>0</v>
      </c>
      <c r="D282" s="135">
        <f>IF(C282="","",Feuil1!N286)</f>
        <v>0</v>
      </c>
      <c r="E282" s="135">
        <f>IF(D282="","",Feuil1!O286)</f>
        <v>0</v>
      </c>
      <c r="F282" s="135">
        <f>IF(E282="","",Feuil1!P286)</f>
        <v>0</v>
      </c>
      <c r="G282" s="136">
        <f>IF(F282="","",Feuil1!Q286)</f>
        <v>0</v>
      </c>
      <c r="H282" s="135" t="e">
        <f ca="1">IF(A282="","",PRODUCTION!AM281-PRODUCTION!AN281)</f>
        <v>#VALUE!</v>
      </c>
      <c r="I282" s="137" t="e">
        <f ca="1">IF(A282="","",PRODUCTION!AG281-PRODUCTION!AO281)</f>
        <v>#VALUE!</v>
      </c>
      <c r="J282" s="137">
        <f>réglages!$B$3</f>
        <v>14280</v>
      </c>
      <c r="K282" s="137" t="str">
        <f>IF(PRODUCTION!AH281="","",+AVERAGE(PRODUCTION!$AH$5:'PRODUCTION'!AH281))</f>
        <v/>
      </c>
      <c r="L282" s="129" t="str">
        <f>IF(PRODUCTION!AH281="","",(+PRODUCTION!AH281-N282-R282-Q282-O282-P282-T282-S282))</f>
        <v/>
      </c>
      <c r="M282" s="138" t="str">
        <f>IF(PRODUCTION!AH281="","",+AVERAGE(PRODUCTION!$AO$5:'PRODUCTION'!AO281))</f>
        <v/>
      </c>
      <c r="N282" s="139" t="str">
        <f>IF(PRODUCTION!AH281="","",Feuil1!R286)</f>
        <v/>
      </c>
      <c r="O282" s="140" t="str">
        <f>IF(PRODUCTION!AH281="","",Feuil1!AV286)</f>
        <v/>
      </c>
      <c r="P282" s="140" t="str">
        <f>IF(PRODUCTION!AH281="","",Feuil1!AW286)</f>
        <v/>
      </c>
      <c r="Q282" s="140" t="str">
        <f>IF(PRODUCTION!AH281="","",Feuil1!AY286)</f>
        <v/>
      </c>
      <c r="R282" s="140" t="str">
        <f>IF(PRODUCTION!AH281="","",Feuil1!AX286)</f>
        <v/>
      </c>
      <c r="S282" s="140"/>
      <c r="T282" s="141"/>
      <c r="U282" s="142"/>
      <c r="V282" s="142"/>
      <c r="W282" s="142"/>
      <c r="X282" s="142"/>
      <c r="AC282" s="131" t="e">
        <f t="shared" si="5"/>
        <v>#VALUE!</v>
      </c>
    </row>
    <row r="283" spans="1:29" s="6" customFormat="1" ht="13.5" thickBot="1">
      <c r="A283" s="94">
        <f>IF(Feuil1!A287="","",Feuil1!A287)</f>
        <v>45204</v>
      </c>
      <c r="B283" s="125">
        <f>IF(A283="","",Feuil1!L287)</f>
        <v>0</v>
      </c>
      <c r="C283" s="135">
        <f>IF(A283="","",Feuil1!M287)</f>
        <v>0</v>
      </c>
      <c r="D283" s="135">
        <f>IF(C283="","",Feuil1!N287)</f>
        <v>0</v>
      </c>
      <c r="E283" s="135">
        <f>IF(D283="","",Feuil1!O287)</f>
        <v>0</v>
      </c>
      <c r="F283" s="135">
        <f>IF(E283="","",Feuil1!P287)</f>
        <v>0</v>
      </c>
      <c r="G283" s="136">
        <f>IF(F283="","",Feuil1!Q287)</f>
        <v>0</v>
      </c>
      <c r="H283" s="135" t="e">
        <f ca="1">IF(A283="","",PRODUCTION!AM282-PRODUCTION!AN282)</f>
        <v>#VALUE!</v>
      </c>
      <c r="I283" s="137" t="e">
        <f ca="1">IF(A283="","",PRODUCTION!AG282-PRODUCTION!AO282)</f>
        <v>#VALUE!</v>
      </c>
      <c r="J283" s="137">
        <f>réglages!$B$3</f>
        <v>14280</v>
      </c>
      <c r="K283" s="137" t="str">
        <f>IF(PRODUCTION!AH282="","",+AVERAGE(PRODUCTION!$AH$5:'PRODUCTION'!AH282))</f>
        <v/>
      </c>
      <c r="L283" s="129" t="str">
        <f>IF(PRODUCTION!AH282="","",(+PRODUCTION!AH282-N283-R283-Q283-O283-P283-T283-S283))</f>
        <v/>
      </c>
      <c r="M283" s="138" t="str">
        <f>IF(PRODUCTION!AH282="","",+AVERAGE(PRODUCTION!$AO$5:'PRODUCTION'!AO282))</f>
        <v/>
      </c>
      <c r="N283" s="139" t="str">
        <f>IF(PRODUCTION!AH282="","",Feuil1!R287)</f>
        <v/>
      </c>
      <c r="O283" s="140" t="str">
        <f>IF(PRODUCTION!AH282="","",Feuil1!AV287)</f>
        <v/>
      </c>
      <c r="P283" s="140" t="str">
        <f>IF(PRODUCTION!AH282="","",Feuil1!AW287)</f>
        <v/>
      </c>
      <c r="Q283" s="140" t="str">
        <f>IF(PRODUCTION!AH282="","",Feuil1!AY287)</f>
        <v/>
      </c>
      <c r="R283" s="140" t="str">
        <f>IF(PRODUCTION!AH282="","",Feuil1!AX287)</f>
        <v/>
      </c>
      <c r="S283" s="140"/>
      <c r="T283" s="141"/>
      <c r="U283" s="142"/>
      <c r="V283" s="142"/>
      <c r="W283" s="142"/>
      <c r="X283" s="142"/>
      <c r="AC283" s="131" t="e">
        <f t="shared" si="5"/>
        <v>#VALUE!</v>
      </c>
    </row>
    <row r="284" spans="1:29" s="6" customFormat="1" ht="13.5" thickBot="1">
      <c r="A284" s="94">
        <f>IF(Feuil1!A288="","",Feuil1!A288)</f>
        <v>45205</v>
      </c>
      <c r="B284" s="125">
        <f>IF(A284="","",Feuil1!L288)</f>
        <v>0</v>
      </c>
      <c r="C284" s="135">
        <f>IF(A284="","",Feuil1!M288)</f>
        <v>0</v>
      </c>
      <c r="D284" s="135">
        <f>IF(C284="","",Feuil1!N288)</f>
        <v>0</v>
      </c>
      <c r="E284" s="135">
        <f>IF(D284="","",Feuil1!O288)</f>
        <v>0</v>
      </c>
      <c r="F284" s="135">
        <f>IF(E284="","",Feuil1!P288)</f>
        <v>0</v>
      </c>
      <c r="G284" s="136">
        <f>IF(F284="","",Feuil1!Q288)</f>
        <v>0</v>
      </c>
      <c r="H284" s="135" t="e">
        <f ca="1">IF(A284="","",PRODUCTION!AM283-PRODUCTION!AN283)</f>
        <v>#VALUE!</v>
      </c>
      <c r="I284" s="137" t="e">
        <f ca="1">IF(A284="","",PRODUCTION!AG283-PRODUCTION!AO283)</f>
        <v>#VALUE!</v>
      </c>
      <c r="J284" s="137">
        <f>réglages!$B$3</f>
        <v>14280</v>
      </c>
      <c r="K284" s="137" t="str">
        <f>IF(PRODUCTION!AH283="","",+AVERAGE(PRODUCTION!$AH$5:'PRODUCTION'!AH283))</f>
        <v/>
      </c>
      <c r="L284" s="129" t="str">
        <f>IF(PRODUCTION!AH283="","",(+PRODUCTION!AH283-N284-R284-Q284-O284-P284-T284-S284))</f>
        <v/>
      </c>
      <c r="M284" s="138" t="str">
        <f>IF(PRODUCTION!AH283="","",+AVERAGE(PRODUCTION!$AO$5:'PRODUCTION'!AO283))</f>
        <v/>
      </c>
      <c r="N284" s="139" t="str">
        <f>IF(PRODUCTION!AH283="","",Feuil1!R288)</f>
        <v/>
      </c>
      <c r="O284" s="140" t="str">
        <f>IF(PRODUCTION!AH283="","",Feuil1!AV288)</f>
        <v/>
      </c>
      <c r="P284" s="140" t="str">
        <f>IF(PRODUCTION!AH283="","",Feuil1!AW288)</f>
        <v/>
      </c>
      <c r="Q284" s="140" t="str">
        <f>IF(PRODUCTION!AH283="","",Feuil1!AY288)</f>
        <v/>
      </c>
      <c r="R284" s="140" t="str">
        <f>IF(PRODUCTION!AH283="","",Feuil1!AX288)</f>
        <v/>
      </c>
      <c r="S284" s="140"/>
      <c r="T284" s="141"/>
      <c r="U284" s="142"/>
      <c r="V284" s="142"/>
      <c r="W284" s="142"/>
      <c r="X284" s="142"/>
      <c r="AC284" s="131" t="e">
        <f t="shared" si="5"/>
        <v>#VALUE!</v>
      </c>
    </row>
    <row r="285" spans="1:29" s="6" customFormat="1" ht="13.5" thickBot="1">
      <c r="A285" s="94">
        <f>IF(Feuil1!A289="","",Feuil1!A289)</f>
        <v>45206</v>
      </c>
      <c r="B285" s="125">
        <f>IF(A285="","",Feuil1!L289)</f>
        <v>0</v>
      </c>
      <c r="C285" s="135">
        <f>IF(A285="","",Feuil1!M289)</f>
        <v>0</v>
      </c>
      <c r="D285" s="135">
        <f>IF(C285="","",Feuil1!N289)</f>
        <v>0</v>
      </c>
      <c r="E285" s="135">
        <f>IF(D285="","",Feuil1!O289)</f>
        <v>0</v>
      </c>
      <c r="F285" s="135">
        <f>IF(E285="","",Feuil1!P289)</f>
        <v>0</v>
      </c>
      <c r="G285" s="136">
        <f>IF(F285="","",Feuil1!Q289)</f>
        <v>0</v>
      </c>
      <c r="H285" s="135" t="e">
        <f ca="1">IF(A285="","",PRODUCTION!AM284-PRODUCTION!AN284)</f>
        <v>#VALUE!</v>
      </c>
      <c r="I285" s="137" t="e">
        <f ca="1">IF(A285="","",PRODUCTION!AG284-PRODUCTION!AO284)</f>
        <v>#VALUE!</v>
      </c>
      <c r="J285" s="137">
        <f>réglages!$B$3</f>
        <v>14280</v>
      </c>
      <c r="K285" s="137" t="str">
        <f>IF(PRODUCTION!AH284="","",+AVERAGE(PRODUCTION!$AH$5:'PRODUCTION'!AH284))</f>
        <v/>
      </c>
      <c r="L285" s="129" t="str">
        <f>IF(PRODUCTION!AH284="","",(+PRODUCTION!AH284-N285-R285-Q285-O285-P285-T285-S285))</f>
        <v/>
      </c>
      <c r="M285" s="138" t="str">
        <f>IF(PRODUCTION!AH284="","",+AVERAGE(PRODUCTION!$AO$5:'PRODUCTION'!AO284))</f>
        <v/>
      </c>
      <c r="N285" s="139" t="str">
        <f>IF(PRODUCTION!AH284="","",Feuil1!R289)</f>
        <v/>
      </c>
      <c r="O285" s="140" t="str">
        <f>IF(PRODUCTION!AH284="","",Feuil1!AV289)</f>
        <v/>
      </c>
      <c r="P285" s="140" t="str">
        <f>IF(PRODUCTION!AH284="","",Feuil1!AW289)</f>
        <v/>
      </c>
      <c r="Q285" s="140" t="str">
        <f>IF(PRODUCTION!AH284="","",Feuil1!AY289)</f>
        <v/>
      </c>
      <c r="R285" s="140" t="str">
        <f>IF(PRODUCTION!AH284="","",Feuil1!AX289)</f>
        <v/>
      </c>
      <c r="S285" s="140"/>
      <c r="T285" s="141"/>
      <c r="U285" s="142"/>
      <c r="V285" s="142"/>
      <c r="W285" s="142"/>
      <c r="X285" s="142"/>
      <c r="AC285" s="131" t="e">
        <f t="shared" si="5"/>
        <v>#VALUE!</v>
      </c>
    </row>
    <row r="286" spans="1:29" s="6" customFormat="1" ht="13.5" thickBot="1">
      <c r="A286" s="94">
        <f>IF(Feuil1!A290="","",Feuil1!A290)</f>
        <v>45207</v>
      </c>
      <c r="B286" s="125">
        <f>IF(A286="","",Feuil1!L290)</f>
        <v>0</v>
      </c>
      <c r="C286" s="135">
        <f>IF(A286="","",Feuil1!M290)</f>
        <v>0</v>
      </c>
      <c r="D286" s="135">
        <f>IF(C286="","",Feuil1!N290)</f>
        <v>0</v>
      </c>
      <c r="E286" s="135">
        <f>IF(D286="","",Feuil1!O290)</f>
        <v>0</v>
      </c>
      <c r="F286" s="135">
        <f>IF(E286="","",Feuil1!P290)</f>
        <v>0</v>
      </c>
      <c r="G286" s="136">
        <f>IF(F286="","",Feuil1!Q290)</f>
        <v>0</v>
      </c>
      <c r="H286" s="135" t="e">
        <f ca="1">IF(A286="","",PRODUCTION!AM285-PRODUCTION!AN285)</f>
        <v>#VALUE!</v>
      </c>
      <c r="I286" s="137" t="e">
        <f ca="1">IF(A286="","",PRODUCTION!AG285-PRODUCTION!AO285)</f>
        <v>#VALUE!</v>
      </c>
      <c r="J286" s="137">
        <f>réglages!$B$3</f>
        <v>14280</v>
      </c>
      <c r="K286" s="137" t="str">
        <f>IF(PRODUCTION!AH285="","",+AVERAGE(PRODUCTION!$AH$5:'PRODUCTION'!AH285))</f>
        <v/>
      </c>
      <c r="L286" s="129" t="str">
        <f>IF(PRODUCTION!AH285="","",(+PRODUCTION!AH285-N286-R286-Q286-O286-P286-T286-S286))</f>
        <v/>
      </c>
      <c r="M286" s="138" t="str">
        <f>IF(PRODUCTION!AH285="","",+AVERAGE(PRODUCTION!$AO$5:'PRODUCTION'!AO285))</f>
        <v/>
      </c>
      <c r="N286" s="139" t="str">
        <f>IF(PRODUCTION!AH285="","",Feuil1!R290)</f>
        <v/>
      </c>
      <c r="O286" s="140" t="str">
        <f>IF(PRODUCTION!AH285="","",Feuil1!AV290)</f>
        <v/>
      </c>
      <c r="P286" s="140" t="str">
        <f>IF(PRODUCTION!AH285="","",Feuil1!AW290)</f>
        <v/>
      </c>
      <c r="Q286" s="140" t="str">
        <f>IF(PRODUCTION!AH285="","",Feuil1!AY290)</f>
        <v/>
      </c>
      <c r="R286" s="140" t="str">
        <f>IF(PRODUCTION!AH285="","",Feuil1!AX290)</f>
        <v/>
      </c>
      <c r="S286" s="140"/>
      <c r="T286" s="141"/>
      <c r="U286" s="142"/>
      <c r="V286" s="142"/>
      <c r="W286" s="142"/>
      <c r="X286" s="142"/>
      <c r="AC286" s="131" t="e">
        <f t="shared" si="5"/>
        <v>#VALUE!</v>
      </c>
    </row>
    <row r="287" spans="1:29" s="6" customFormat="1" ht="13.5" thickBot="1">
      <c r="A287" s="94">
        <f>IF(Feuil1!A291="","",Feuil1!A291)</f>
        <v>45208</v>
      </c>
      <c r="B287" s="125">
        <f>IF(A287="","",Feuil1!L291)</f>
        <v>0</v>
      </c>
      <c r="C287" s="135">
        <f>IF(A287="","",Feuil1!M291)</f>
        <v>0</v>
      </c>
      <c r="D287" s="135">
        <f>IF(C287="","",Feuil1!N291)</f>
        <v>0</v>
      </c>
      <c r="E287" s="135">
        <f>IF(D287="","",Feuil1!O291)</f>
        <v>0</v>
      </c>
      <c r="F287" s="135">
        <f>IF(E287="","",Feuil1!P291)</f>
        <v>0</v>
      </c>
      <c r="G287" s="136">
        <f>IF(F287="","",Feuil1!Q291)</f>
        <v>0</v>
      </c>
      <c r="H287" s="135" t="e">
        <f ca="1">IF(A287="","",PRODUCTION!AM286-PRODUCTION!AN286)</f>
        <v>#VALUE!</v>
      </c>
      <c r="I287" s="137" t="e">
        <f ca="1">IF(A287="","",PRODUCTION!AG286-PRODUCTION!AO286)</f>
        <v>#VALUE!</v>
      </c>
      <c r="J287" s="137">
        <f>réglages!$B$3</f>
        <v>14280</v>
      </c>
      <c r="K287" s="137" t="str">
        <f>IF(PRODUCTION!AH286="","",+AVERAGE(PRODUCTION!$AH$5:'PRODUCTION'!AH286))</f>
        <v/>
      </c>
      <c r="L287" s="129" t="str">
        <f>IF(PRODUCTION!AH286="","",(+PRODUCTION!AH286-N287-R287-Q287-O287-P287-T287-S287))</f>
        <v/>
      </c>
      <c r="M287" s="138" t="str">
        <f>IF(PRODUCTION!AH286="","",+AVERAGE(PRODUCTION!$AO$5:'PRODUCTION'!AO286))</f>
        <v/>
      </c>
      <c r="N287" s="139" t="str">
        <f>IF(PRODUCTION!AH286="","",Feuil1!R291)</f>
        <v/>
      </c>
      <c r="O287" s="140" t="str">
        <f>IF(PRODUCTION!AH286="","",Feuil1!AV291)</f>
        <v/>
      </c>
      <c r="P287" s="140" t="str">
        <f>IF(PRODUCTION!AH286="","",Feuil1!AW291)</f>
        <v/>
      </c>
      <c r="Q287" s="140" t="str">
        <f>IF(PRODUCTION!AH286="","",Feuil1!AY291)</f>
        <v/>
      </c>
      <c r="R287" s="140" t="str">
        <f>IF(PRODUCTION!AH286="","",Feuil1!AX291)</f>
        <v/>
      </c>
      <c r="S287" s="140"/>
      <c r="T287" s="141"/>
      <c r="U287" s="142"/>
      <c r="V287" s="142"/>
      <c r="W287" s="142"/>
      <c r="X287" s="142"/>
      <c r="AC287" s="131" t="e">
        <f t="shared" si="5"/>
        <v>#VALUE!</v>
      </c>
    </row>
    <row r="288" spans="1:29" s="6" customFormat="1" ht="13.5" thickBot="1">
      <c r="A288" s="94">
        <f>IF(Feuil1!A292="","",Feuil1!A292)</f>
        <v>45209</v>
      </c>
      <c r="B288" s="125">
        <f>IF(A288="","",Feuil1!L292)</f>
        <v>0</v>
      </c>
      <c r="C288" s="135">
        <f>IF(A288="","",Feuil1!M292)</f>
        <v>0</v>
      </c>
      <c r="D288" s="135">
        <f>IF(C288="","",Feuil1!N292)</f>
        <v>0</v>
      </c>
      <c r="E288" s="135">
        <f>IF(D288="","",Feuil1!O292)</f>
        <v>0</v>
      </c>
      <c r="F288" s="135">
        <f>IF(E288="","",Feuil1!P292)</f>
        <v>0</v>
      </c>
      <c r="G288" s="136">
        <f>IF(F288="","",Feuil1!Q292)</f>
        <v>0</v>
      </c>
      <c r="H288" s="135" t="e">
        <f ca="1">IF(A288="","",PRODUCTION!AM287-PRODUCTION!AN287)</f>
        <v>#VALUE!</v>
      </c>
      <c r="I288" s="137" t="e">
        <f ca="1">IF(A288="","",PRODUCTION!AG287-PRODUCTION!AO287)</f>
        <v>#VALUE!</v>
      </c>
      <c r="J288" s="137">
        <f>réglages!$B$3</f>
        <v>14280</v>
      </c>
      <c r="K288" s="137" t="str">
        <f>IF(PRODUCTION!AH287="","",+AVERAGE(PRODUCTION!$AH$5:'PRODUCTION'!AH287))</f>
        <v/>
      </c>
      <c r="L288" s="129" t="str">
        <f>IF(PRODUCTION!AH287="","",(+PRODUCTION!AH287-N288-R288-Q288-O288-P288-T288-S288))</f>
        <v/>
      </c>
      <c r="M288" s="138" t="str">
        <f>IF(PRODUCTION!AH287="","",+AVERAGE(PRODUCTION!$AO$5:'PRODUCTION'!AO287))</f>
        <v/>
      </c>
      <c r="N288" s="139" t="str">
        <f>IF(PRODUCTION!AH287="","",Feuil1!R292)</f>
        <v/>
      </c>
      <c r="O288" s="140" t="str">
        <f>IF(PRODUCTION!AH287="","",Feuil1!AV292)</f>
        <v/>
      </c>
      <c r="P288" s="140" t="str">
        <f>IF(PRODUCTION!AH287="","",Feuil1!AW292)</f>
        <v/>
      </c>
      <c r="Q288" s="140" t="str">
        <f>IF(PRODUCTION!AH287="","",Feuil1!AY292)</f>
        <v/>
      </c>
      <c r="R288" s="140" t="str">
        <f>IF(PRODUCTION!AH287="","",Feuil1!AX292)</f>
        <v/>
      </c>
      <c r="S288" s="140"/>
      <c r="T288" s="141"/>
      <c r="U288" s="142"/>
      <c r="V288" s="142"/>
      <c r="W288" s="142"/>
      <c r="X288" s="142"/>
      <c r="AC288" s="131" t="e">
        <f t="shared" si="5"/>
        <v>#VALUE!</v>
      </c>
    </row>
    <row r="289" spans="1:29" s="6" customFormat="1" ht="13.5" thickBot="1">
      <c r="A289" s="94">
        <f>IF(Feuil1!A293="","",Feuil1!A293)</f>
        <v>45210</v>
      </c>
      <c r="B289" s="125">
        <f>IF(A289="","",Feuil1!L293)</f>
        <v>0</v>
      </c>
      <c r="C289" s="135">
        <f>IF(A289="","",Feuil1!M293)</f>
        <v>0</v>
      </c>
      <c r="D289" s="135">
        <f>IF(C289="","",Feuil1!N293)</f>
        <v>0</v>
      </c>
      <c r="E289" s="135">
        <f>IF(D289="","",Feuil1!O293)</f>
        <v>0</v>
      </c>
      <c r="F289" s="135">
        <f>IF(E289="","",Feuil1!P293)</f>
        <v>0</v>
      </c>
      <c r="G289" s="136">
        <f>IF(F289="","",Feuil1!Q293)</f>
        <v>0</v>
      </c>
      <c r="H289" s="135" t="e">
        <f ca="1">IF(A289="","",PRODUCTION!AM288-PRODUCTION!AN288)</f>
        <v>#VALUE!</v>
      </c>
      <c r="I289" s="137" t="e">
        <f ca="1">IF(A289="","",PRODUCTION!AG288-PRODUCTION!AO288)</f>
        <v>#VALUE!</v>
      </c>
      <c r="J289" s="137">
        <f>réglages!$B$3</f>
        <v>14280</v>
      </c>
      <c r="K289" s="137" t="str">
        <f>IF(PRODUCTION!AH288="","",+AVERAGE(PRODUCTION!$AH$5:'PRODUCTION'!AH288))</f>
        <v/>
      </c>
      <c r="L289" s="129" t="str">
        <f>IF(PRODUCTION!AH288="","",(+PRODUCTION!AH288-N289-R289-Q289-O289-P289-T289-S289))</f>
        <v/>
      </c>
      <c r="M289" s="138" t="str">
        <f>IF(PRODUCTION!AH288="","",+AVERAGE(PRODUCTION!$AO$5:'PRODUCTION'!AO288))</f>
        <v/>
      </c>
      <c r="N289" s="139" t="str">
        <f>IF(PRODUCTION!AH288="","",Feuil1!R293)</f>
        <v/>
      </c>
      <c r="O289" s="140" t="str">
        <f>IF(PRODUCTION!AH288="","",Feuil1!AV293)</f>
        <v/>
      </c>
      <c r="P289" s="140" t="str">
        <f>IF(PRODUCTION!AH288="","",Feuil1!AW293)</f>
        <v/>
      </c>
      <c r="Q289" s="140" t="str">
        <f>IF(PRODUCTION!AH288="","",Feuil1!AY293)</f>
        <v/>
      </c>
      <c r="R289" s="140" t="str">
        <f>IF(PRODUCTION!AH288="","",Feuil1!AX293)</f>
        <v/>
      </c>
      <c r="S289" s="140"/>
      <c r="T289" s="141"/>
      <c r="U289" s="142"/>
      <c r="V289" s="142"/>
      <c r="W289" s="142"/>
      <c r="X289" s="142"/>
      <c r="AC289" s="131" t="e">
        <f t="shared" si="5"/>
        <v>#VALUE!</v>
      </c>
    </row>
    <row r="290" spans="1:29" s="6" customFormat="1" ht="13.5" thickBot="1">
      <c r="A290" s="94">
        <f>IF(Feuil1!A294="","",Feuil1!A294)</f>
        <v>45211</v>
      </c>
      <c r="B290" s="125">
        <f>IF(A290="","",Feuil1!L294)</f>
        <v>0</v>
      </c>
      <c r="C290" s="135">
        <f>IF(A290="","",Feuil1!M294)</f>
        <v>0</v>
      </c>
      <c r="D290" s="135">
        <f>IF(C290="","",Feuil1!N294)</f>
        <v>0</v>
      </c>
      <c r="E290" s="135">
        <f>IF(D290="","",Feuil1!O294)</f>
        <v>0</v>
      </c>
      <c r="F290" s="135">
        <f>IF(E290="","",Feuil1!P294)</f>
        <v>0</v>
      </c>
      <c r="G290" s="136">
        <f>IF(F290="","",Feuil1!Q294)</f>
        <v>0</v>
      </c>
      <c r="H290" s="135" t="e">
        <f ca="1">IF(A290="","",PRODUCTION!AM289-PRODUCTION!AN289)</f>
        <v>#VALUE!</v>
      </c>
      <c r="I290" s="137" t="e">
        <f ca="1">IF(A290="","",PRODUCTION!AG289-PRODUCTION!AO289)</f>
        <v>#VALUE!</v>
      </c>
      <c r="J290" s="137">
        <f>réglages!$B$3</f>
        <v>14280</v>
      </c>
      <c r="K290" s="137" t="str">
        <f>IF(PRODUCTION!AH289="","",+AVERAGE(PRODUCTION!$AH$5:'PRODUCTION'!AH289))</f>
        <v/>
      </c>
      <c r="L290" s="129" t="str">
        <f>IF(PRODUCTION!AH289="","",(+PRODUCTION!AH289-N290-R290-Q290-O290-P290-T290-S290))</f>
        <v/>
      </c>
      <c r="M290" s="138" t="str">
        <f>IF(PRODUCTION!AH289="","",+AVERAGE(PRODUCTION!$AO$5:'PRODUCTION'!AO289))</f>
        <v/>
      </c>
      <c r="N290" s="139" t="str">
        <f>IF(PRODUCTION!AH289="","",Feuil1!R294)</f>
        <v/>
      </c>
      <c r="O290" s="140" t="str">
        <f>IF(PRODUCTION!AH289="","",Feuil1!AV294)</f>
        <v/>
      </c>
      <c r="P290" s="140" t="str">
        <f>IF(PRODUCTION!AH289="","",Feuil1!AW294)</f>
        <v/>
      </c>
      <c r="Q290" s="140" t="str">
        <f>IF(PRODUCTION!AH289="","",Feuil1!AY294)</f>
        <v/>
      </c>
      <c r="R290" s="140" t="str">
        <f>IF(PRODUCTION!AH289="","",Feuil1!AX294)</f>
        <v/>
      </c>
      <c r="S290" s="140"/>
      <c r="T290" s="141"/>
      <c r="U290" s="142"/>
      <c r="V290" s="142"/>
      <c r="W290" s="142"/>
      <c r="X290" s="142"/>
      <c r="AC290" s="131" t="e">
        <f t="shared" si="5"/>
        <v>#VALUE!</v>
      </c>
    </row>
    <row r="291" spans="1:29" s="6" customFormat="1" ht="13.5" thickBot="1">
      <c r="A291" s="94">
        <f>IF(Feuil1!A295="","",Feuil1!A295)</f>
        <v>45212</v>
      </c>
      <c r="B291" s="125">
        <f>IF(A291="","",Feuil1!L295)</f>
        <v>0</v>
      </c>
      <c r="C291" s="135">
        <f>IF(A291="","",Feuil1!M295)</f>
        <v>0</v>
      </c>
      <c r="D291" s="135">
        <f>IF(C291="","",Feuil1!N295)</f>
        <v>0</v>
      </c>
      <c r="E291" s="135">
        <f>IF(D291="","",Feuil1!O295)</f>
        <v>0</v>
      </c>
      <c r="F291" s="135">
        <f>IF(E291="","",Feuil1!P295)</f>
        <v>0</v>
      </c>
      <c r="G291" s="136">
        <f>IF(F291="","",Feuil1!Q295)</f>
        <v>0</v>
      </c>
      <c r="H291" s="135" t="e">
        <f ca="1">IF(A291="","",PRODUCTION!AM290-PRODUCTION!AN290)</f>
        <v>#VALUE!</v>
      </c>
      <c r="I291" s="137" t="e">
        <f ca="1">IF(A291="","",PRODUCTION!AG290-PRODUCTION!AO290)</f>
        <v>#VALUE!</v>
      </c>
      <c r="J291" s="137">
        <f>réglages!$B$3</f>
        <v>14280</v>
      </c>
      <c r="K291" s="137" t="str">
        <f>IF(PRODUCTION!AH290="","",+AVERAGE(PRODUCTION!$AH$5:'PRODUCTION'!AH290))</f>
        <v/>
      </c>
      <c r="L291" s="129" t="str">
        <f>IF(PRODUCTION!AH290="","",(+PRODUCTION!AH290-N291-R291-Q291-O291-P291-T291-S291))</f>
        <v/>
      </c>
      <c r="M291" s="138" t="str">
        <f>IF(PRODUCTION!AH290="","",+AVERAGE(PRODUCTION!$AO$5:'PRODUCTION'!AO290))</f>
        <v/>
      </c>
      <c r="N291" s="139" t="str">
        <f>IF(PRODUCTION!AH290="","",Feuil1!R295)</f>
        <v/>
      </c>
      <c r="O291" s="140" t="str">
        <f>IF(PRODUCTION!AH290="","",Feuil1!AV295)</f>
        <v/>
      </c>
      <c r="P291" s="140" t="str">
        <f>IF(PRODUCTION!AH290="","",Feuil1!AW295)</f>
        <v/>
      </c>
      <c r="Q291" s="140" t="str">
        <f>IF(PRODUCTION!AH290="","",Feuil1!AY295)</f>
        <v/>
      </c>
      <c r="R291" s="140" t="str">
        <f>IF(PRODUCTION!AH290="","",Feuil1!AX295)</f>
        <v/>
      </c>
      <c r="S291" s="140"/>
      <c r="T291" s="141"/>
      <c r="U291" s="142"/>
      <c r="V291" s="142"/>
      <c r="W291" s="142"/>
      <c r="X291" s="142"/>
      <c r="AC291" s="131" t="e">
        <f t="shared" si="5"/>
        <v>#VALUE!</v>
      </c>
    </row>
    <row r="292" spans="1:29" s="6" customFormat="1" ht="13.5" thickBot="1">
      <c r="A292" s="94">
        <f>IF(Feuil1!A296="","",Feuil1!A296)</f>
        <v>45213</v>
      </c>
      <c r="B292" s="125">
        <f>IF(A292="","",Feuil1!L296)</f>
        <v>0</v>
      </c>
      <c r="C292" s="135">
        <f>IF(A292="","",Feuil1!M296)</f>
        <v>0</v>
      </c>
      <c r="D292" s="135">
        <f>IF(C292="","",Feuil1!N296)</f>
        <v>0</v>
      </c>
      <c r="E292" s="135">
        <f>IF(D292="","",Feuil1!O296)</f>
        <v>0</v>
      </c>
      <c r="F292" s="135">
        <f>IF(E292="","",Feuil1!P296)</f>
        <v>0</v>
      </c>
      <c r="G292" s="136">
        <f>IF(F292="","",Feuil1!Q296)</f>
        <v>0</v>
      </c>
      <c r="H292" s="135" t="e">
        <f ca="1">IF(A292="","",PRODUCTION!AM291-PRODUCTION!AN291)</f>
        <v>#VALUE!</v>
      </c>
      <c r="I292" s="137" t="e">
        <f ca="1">IF(A292="","",PRODUCTION!AG291-PRODUCTION!AO291)</f>
        <v>#VALUE!</v>
      </c>
      <c r="J292" s="137">
        <f>réglages!$B$3</f>
        <v>14280</v>
      </c>
      <c r="K292" s="137" t="str">
        <f>IF(PRODUCTION!AH291="","",+AVERAGE(PRODUCTION!$AH$5:'PRODUCTION'!AH291))</f>
        <v/>
      </c>
      <c r="L292" s="129" t="str">
        <f>IF(PRODUCTION!AH291="","",(+PRODUCTION!AH291-N292-R292-Q292-O292-P292-T292-S292))</f>
        <v/>
      </c>
      <c r="M292" s="138" t="str">
        <f>IF(PRODUCTION!AH291="","",+AVERAGE(PRODUCTION!$AO$5:'PRODUCTION'!AO291))</f>
        <v/>
      </c>
      <c r="N292" s="139" t="str">
        <f>IF(PRODUCTION!AH291="","",Feuil1!R296)</f>
        <v/>
      </c>
      <c r="O292" s="140" t="str">
        <f>IF(PRODUCTION!AH291="","",Feuil1!AV296)</f>
        <v/>
      </c>
      <c r="P292" s="140" t="str">
        <f>IF(PRODUCTION!AH291="","",Feuil1!AW296)</f>
        <v/>
      </c>
      <c r="Q292" s="140" t="str">
        <f>IF(PRODUCTION!AH291="","",Feuil1!AY296)</f>
        <v/>
      </c>
      <c r="R292" s="140" t="str">
        <f>IF(PRODUCTION!AH291="","",Feuil1!AX296)</f>
        <v/>
      </c>
      <c r="S292" s="140"/>
      <c r="T292" s="141"/>
      <c r="U292" s="142"/>
      <c r="V292" s="142"/>
      <c r="W292" s="142"/>
      <c r="X292" s="142"/>
      <c r="AC292" s="131" t="e">
        <f t="shared" si="5"/>
        <v>#VALUE!</v>
      </c>
    </row>
    <row r="293" spans="1:29" s="6" customFormat="1" ht="13.5" thickBot="1">
      <c r="A293" s="94">
        <f>IF(Feuil1!A297="","",Feuil1!A297)</f>
        <v>45214</v>
      </c>
      <c r="B293" s="125">
        <f>IF(A293="","",Feuil1!L297)</f>
        <v>0</v>
      </c>
      <c r="C293" s="135">
        <f>IF(A293="","",Feuil1!M297)</f>
        <v>0</v>
      </c>
      <c r="D293" s="135">
        <f>IF(C293="","",Feuil1!N297)</f>
        <v>0</v>
      </c>
      <c r="E293" s="135">
        <f>IF(D293="","",Feuil1!O297)</f>
        <v>0</v>
      </c>
      <c r="F293" s="135">
        <f>IF(E293="","",Feuil1!P297)</f>
        <v>0</v>
      </c>
      <c r="G293" s="136">
        <f>IF(F293="","",Feuil1!Q297)</f>
        <v>0</v>
      </c>
      <c r="H293" s="135" t="e">
        <f ca="1">IF(A293="","",PRODUCTION!AM292-PRODUCTION!AN292)</f>
        <v>#VALUE!</v>
      </c>
      <c r="I293" s="137" t="e">
        <f ca="1">IF(A293="","",PRODUCTION!AG292-PRODUCTION!AO292)</f>
        <v>#VALUE!</v>
      </c>
      <c r="J293" s="137">
        <f>réglages!$B$3</f>
        <v>14280</v>
      </c>
      <c r="K293" s="137" t="str">
        <f>IF(PRODUCTION!AH292="","",+AVERAGE(PRODUCTION!$AH$5:'PRODUCTION'!AH292))</f>
        <v/>
      </c>
      <c r="L293" s="129" t="str">
        <f>IF(PRODUCTION!AH292="","",(+PRODUCTION!AH292-N293-R293-Q293-O293-P293-T293-S293))</f>
        <v/>
      </c>
      <c r="M293" s="138" t="str">
        <f>IF(PRODUCTION!AH292="","",+AVERAGE(PRODUCTION!$AO$5:'PRODUCTION'!AO292))</f>
        <v/>
      </c>
      <c r="N293" s="139" t="str">
        <f>IF(PRODUCTION!AH292="","",Feuil1!R297)</f>
        <v/>
      </c>
      <c r="O293" s="140" t="str">
        <f>IF(PRODUCTION!AH292="","",Feuil1!AV297)</f>
        <v/>
      </c>
      <c r="P293" s="140" t="str">
        <f>IF(PRODUCTION!AH292="","",Feuil1!AW297)</f>
        <v/>
      </c>
      <c r="Q293" s="140" t="str">
        <f>IF(PRODUCTION!AH292="","",Feuil1!AY297)</f>
        <v/>
      </c>
      <c r="R293" s="140" t="str">
        <f>IF(PRODUCTION!AH292="","",Feuil1!AX297)</f>
        <v/>
      </c>
      <c r="S293" s="140"/>
      <c r="T293" s="141"/>
      <c r="U293" s="142"/>
      <c r="V293" s="142"/>
      <c r="W293" s="142"/>
      <c r="X293" s="142"/>
      <c r="AC293" s="131" t="e">
        <f t="shared" si="5"/>
        <v>#VALUE!</v>
      </c>
    </row>
    <row r="294" spans="1:29" s="6" customFormat="1" ht="13.5" thickBot="1">
      <c r="A294" s="94">
        <f>IF(Feuil1!A298="","",Feuil1!A298)</f>
        <v>45215</v>
      </c>
      <c r="B294" s="125">
        <f>IF(A294="","",Feuil1!L298)</f>
        <v>0</v>
      </c>
      <c r="C294" s="135">
        <f>IF(A294="","",Feuil1!M298)</f>
        <v>0</v>
      </c>
      <c r="D294" s="135">
        <f>IF(C294="","",Feuil1!N298)</f>
        <v>0</v>
      </c>
      <c r="E294" s="135">
        <f>IF(D294="","",Feuil1!O298)</f>
        <v>0</v>
      </c>
      <c r="F294" s="135">
        <f>IF(E294="","",Feuil1!P298)</f>
        <v>0</v>
      </c>
      <c r="G294" s="136">
        <f>IF(F294="","",Feuil1!Q298)</f>
        <v>0</v>
      </c>
      <c r="H294" s="135" t="e">
        <f ca="1">IF(A294="","",PRODUCTION!AM293-PRODUCTION!AN293)</f>
        <v>#VALUE!</v>
      </c>
      <c r="I294" s="137" t="e">
        <f ca="1">IF(A294="","",PRODUCTION!AG293-PRODUCTION!AO293)</f>
        <v>#VALUE!</v>
      </c>
      <c r="J294" s="137">
        <f>réglages!$B$3</f>
        <v>14280</v>
      </c>
      <c r="K294" s="137" t="str">
        <f>IF(PRODUCTION!AH293="","",+AVERAGE(PRODUCTION!$AH$5:'PRODUCTION'!AH293))</f>
        <v/>
      </c>
      <c r="L294" s="129" t="str">
        <f>IF(PRODUCTION!AH293="","",(+PRODUCTION!AH293-N294-R294-Q294-O294-P294-T294-S294))</f>
        <v/>
      </c>
      <c r="M294" s="138" t="str">
        <f>IF(PRODUCTION!AH293="","",+AVERAGE(PRODUCTION!$AO$5:'PRODUCTION'!AO293))</f>
        <v/>
      </c>
      <c r="N294" s="139" t="str">
        <f>IF(PRODUCTION!AH293="","",Feuil1!R298)</f>
        <v/>
      </c>
      <c r="O294" s="140" t="str">
        <f>IF(PRODUCTION!AH293="","",Feuil1!AV298)</f>
        <v/>
      </c>
      <c r="P294" s="140" t="str">
        <f>IF(PRODUCTION!AH293="","",Feuil1!AW298)</f>
        <v/>
      </c>
      <c r="Q294" s="140" t="str">
        <f>IF(PRODUCTION!AH293="","",Feuil1!AY298)</f>
        <v/>
      </c>
      <c r="R294" s="140" t="str">
        <f>IF(PRODUCTION!AH293="","",Feuil1!AX298)</f>
        <v/>
      </c>
      <c r="S294" s="140"/>
      <c r="T294" s="141"/>
      <c r="U294" s="142"/>
      <c r="V294" s="142"/>
      <c r="W294" s="142"/>
      <c r="X294" s="142"/>
      <c r="AC294" s="131" t="e">
        <f t="shared" si="5"/>
        <v>#VALUE!</v>
      </c>
    </row>
    <row r="295" spans="1:29" s="6" customFormat="1" ht="13.5" thickBot="1">
      <c r="A295" s="94">
        <f>IF(Feuil1!A299="","",Feuil1!A299)</f>
        <v>45216</v>
      </c>
      <c r="B295" s="125">
        <f>IF(A295="","",Feuil1!L299)</f>
        <v>0</v>
      </c>
      <c r="C295" s="135">
        <f>IF(A295="","",Feuil1!M299)</f>
        <v>0</v>
      </c>
      <c r="D295" s="135">
        <f>IF(C295="","",Feuil1!N299)</f>
        <v>0</v>
      </c>
      <c r="E295" s="135">
        <f>IF(D295="","",Feuil1!O299)</f>
        <v>0</v>
      </c>
      <c r="F295" s="135">
        <f>IF(E295="","",Feuil1!P299)</f>
        <v>0</v>
      </c>
      <c r="G295" s="136">
        <f>IF(F295="","",Feuil1!Q299)</f>
        <v>0</v>
      </c>
      <c r="H295" s="135" t="e">
        <f ca="1">IF(A295="","",PRODUCTION!AM294-PRODUCTION!AN294)</f>
        <v>#VALUE!</v>
      </c>
      <c r="I295" s="137" t="e">
        <f ca="1">IF(A295="","",PRODUCTION!AG294-PRODUCTION!AO294)</f>
        <v>#VALUE!</v>
      </c>
      <c r="J295" s="137">
        <f>réglages!$B$3</f>
        <v>14280</v>
      </c>
      <c r="K295" s="137" t="str">
        <f>IF(PRODUCTION!AH294="","",+AVERAGE(PRODUCTION!$AH$5:'PRODUCTION'!AH294))</f>
        <v/>
      </c>
      <c r="L295" s="129" t="str">
        <f>IF(PRODUCTION!AH294="","",(+PRODUCTION!AH294-N295-R295-Q295-O295-P295-T295-S295))</f>
        <v/>
      </c>
      <c r="M295" s="138" t="str">
        <f>IF(PRODUCTION!AH294="","",+AVERAGE(PRODUCTION!$AO$5:'PRODUCTION'!AO294))</f>
        <v/>
      </c>
      <c r="N295" s="139" t="str">
        <f>IF(PRODUCTION!AH294="","",Feuil1!R299)</f>
        <v/>
      </c>
      <c r="O295" s="140" t="str">
        <f>IF(PRODUCTION!AH294="","",Feuil1!AV299)</f>
        <v/>
      </c>
      <c r="P295" s="140" t="str">
        <f>IF(PRODUCTION!AH294="","",Feuil1!AW299)</f>
        <v/>
      </c>
      <c r="Q295" s="140" t="str">
        <f>IF(PRODUCTION!AH294="","",Feuil1!AY299)</f>
        <v/>
      </c>
      <c r="R295" s="140" t="str">
        <f>IF(PRODUCTION!AH294="","",Feuil1!AX299)</f>
        <v/>
      </c>
      <c r="S295" s="140"/>
      <c r="T295" s="141"/>
      <c r="U295" s="142"/>
      <c r="V295" s="142"/>
      <c r="W295" s="142"/>
      <c r="X295" s="142"/>
      <c r="AC295" s="131" t="e">
        <f t="shared" si="5"/>
        <v>#VALUE!</v>
      </c>
    </row>
    <row r="296" spans="1:29" s="6" customFormat="1" ht="13.5" thickBot="1">
      <c r="A296" s="94">
        <f>IF(Feuil1!A300="","",Feuil1!A300)</f>
        <v>45217</v>
      </c>
      <c r="B296" s="125">
        <f>IF(A296="","",Feuil1!L300)</f>
        <v>0</v>
      </c>
      <c r="C296" s="135">
        <f>IF(A296="","",Feuil1!M300)</f>
        <v>0</v>
      </c>
      <c r="D296" s="135">
        <f>IF(C296="","",Feuil1!N300)</f>
        <v>0</v>
      </c>
      <c r="E296" s="135">
        <f>IF(D296="","",Feuil1!O300)</f>
        <v>0</v>
      </c>
      <c r="F296" s="135">
        <f>IF(E296="","",Feuil1!P300)</f>
        <v>0</v>
      </c>
      <c r="G296" s="136">
        <f>IF(F296="","",Feuil1!Q300)</f>
        <v>0</v>
      </c>
      <c r="H296" s="135" t="e">
        <f ca="1">IF(A296="","",PRODUCTION!AM295-PRODUCTION!AN295)</f>
        <v>#VALUE!</v>
      </c>
      <c r="I296" s="137" t="e">
        <f ca="1">IF(A296="","",PRODUCTION!AG295-PRODUCTION!AO295)</f>
        <v>#VALUE!</v>
      </c>
      <c r="J296" s="137">
        <f>réglages!$B$3</f>
        <v>14280</v>
      </c>
      <c r="K296" s="137" t="str">
        <f>IF(PRODUCTION!AH295="","",+AVERAGE(PRODUCTION!$AH$5:'PRODUCTION'!AH295))</f>
        <v/>
      </c>
      <c r="L296" s="129" t="str">
        <f>IF(PRODUCTION!AH295="","",(+PRODUCTION!AH295-N296-R296-Q296-O296-P296-T296-S296))</f>
        <v/>
      </c>
      <c r="M296" s="138" t="str">
        <f>IF(PRODUCTION!AH295="","",+AVERAGE(PRODUCTION!$AO$5:'PRODUCTION'!AO295))</f>
        <v/>
      </c>
      <c r="N296" s="139" t="str">
        <f>IF(PRODUCTION!AH295="","",Feuil1!R300)</f>
        <v/>
      </c>
      <c r="O296" s="140" t="str">
        <f>IF(PRODUCTION!AH295="","",Feuil1!AV300)</f>
        <v/>
      </c>
      <c r="P296" s="140" t="str">
        <f>IF(PRODUCTION!AH295="","",Feuil1!AW300)</f>
        <v/>
      </c>
      <c r="Q296" s="140" t="str">
        <f>IF(PRODUCTION!AH295="","",Feuil1!AY300)</f>
        <v/>
      </c>
      <c r="R296" s="140" t="str">
        <f>IF(PRODUCTION!AH295="","",Feuil1!AX300)</f>
        <v/>
      </c>
      <c r="S296" s="140"/>
      <c r="T296" s="141"/>
      <c r="U296" s="142"/>
      <c r="V296" s="142"/>
      <c r="W296" s="142"/>
      <c r="X296" s="142"/>
      <c r="AC296" s="131" t="e">
        <f t="shared" si="5"/>
        <v>#VALUE!</v>
      </c>
    </row>
    <row r="297" spans="1:29" s="6" customFormat="1" ht="13.5" thickBot="1">
      <c r="A297" s="94">
        <f>IF(Feuil1!A301="","",Feuil1!A301)</f>
        <v>45218</v>
      </c>
      <c r="B297" s="125">
        <f>IF(A297="","",Feuil1!L301)</f>
        <v>0</v>
      </c>
      <c r="C297" s="135">
        <f>IF(A297="","",Feuil1!M301)</f>
        <v>0</v>
      </c>
      <c r="D297" s="135">
        <f>IF(C297="","",Feuil1!N301)</f>
        <v>0</v>
      </c>
      <c r="E297" s="135">
        <f>IF(D297="","",Feuil1!O301)</f>
        <v>0</v>
      </c>
      <c r="F297" s="135">
        <f>IF(E297="","",Feuil1!P301)</f>
        <v>0</v>
      </c>
      <c r="G297" s="136">
        <f>IF(F297="","",Feuil1!Q301)</f>
        <v>0</v>
      </c>
      <c r="H297" s="135" t="e">
        <f ca="1">IF(A297="","",PRODUCTION!AM296-PRODUCTION!AN296)</f>
        <v>#VALUE!</v>
      </c>
      <c r="I297" s="137" t="e">
        <f ca="1">IF(A297="","",PRODUCTION!AG296-PRODUCTION!AO296)</f>
        <v>#VALUE!</v>
      </c>
      <c r="J297" s="137">
        <f>réglages!$B$3</f>
        <v>14280</v>
      </c>
      <c r="K297" s="137" t="str">
        <f>IF(PRODUCTION!AH296="","",+AVERAGE(PRODUCTION!$AH$5:'PRODUCTION'!AH296))</f>
        <v/>
      </c>
      <c r="L297" s="129" t="str">
        <f>IF(PRODUCTION!AH296="","",(+PRODUCTION!AH296-N297-R297-Q297-O297-P297-T297-S297))</f>
        <v/>
      </c>
      <c r="M297" s="138" t="str">
        <f>IF(PRODUCTION!AH296="","",+AVERAGE(PRODUCTION!$AO$5:'PRODUCTION'!AO296))</f>
        <v/>
      </c>
      <c r="N297" s="139" t="str">
        <f>IF(PRODUCTION!AH296="","",Feuil1!R301)</f>
        <v/>
      </c>
      <c r="O297" s="140" t="str">
        <f>IF(PRODUCTION!AH296="","",Feuil1!AV301)</f>
        <v/>
      </c>
      <c r="P297" s="140" t="str">
        <f>IF(PRODUCTION!AH296="","",Feuil1!AW301)</f>
        <v/>
      </c>
      <c r="Q297" s="140" t="str">
        <f>IF(PRODUCTION!AH296="","",Feuil1!AY301)</f>
        <v/>
      </c>
      <c r="R297" s="140" t="str">
        <f>IF(PRODUCTION!AH296="","",Feuil1!AX301)</f>
        <v/>
      </c>
      <c r="S297" s="140"/>
      <c r="T297" s="141"/>
      <c r="U297" s="142"/>
      <c r="V297" s="142"/>
      <c r="W297" s="142"/>
      <c r="X297" s="142"/>
      <c r="AC297" s="131" t="e">
        <f t="shared" si="5"/>
        <v>#VALUE!</v>
      </c>
    </row>
    <row r="298" spans="1:29" s="6" customFormat="1" ht="13.5" thickBot="1">
      <c r="A298" s="94">
        <f>IF(Feuil1!A302="","",Feuil1!A302)</f>
        <v>45219</v>
      </c>
      <c r="B298" s="125">
        <f>IF(A298="","",Feuil1!L302)</f>
        <v>0</v>
      </c>
      <c r="C298" s="135">
        <f>IF(A298="","",Feuil1!M302)</f>
        <v>0</v>
      </c>
      <c r="D298" s="135">
        <f>IF(C298="","",Feuil1!N302)</f>
        <v>0</v>
      </c>
      <c r="E298" s="135">
        <f>IF(D298="","",Feuil1!O302)</f>
        <v>0</v>
      </c>
      <c r="F298" s="135">
        <f>IF(E298="","",Feuil1!P302)</f>
        <v>0</v>
      </c>
      <c r="G298" s="136">
        <f>IF(F298="","",Feuil1!Q302)</f>
        <v>0</v>
      </c>
      <c r="H298" s="135" t="e">
        <f ca="1">IF(A298="","",PRODUCTION!AM297-PRODUCTION!AN297)</f>
        <v>#VALUE!</v>
      </c>
      <c r="I298" s="137" t="e">
        <f ca="1">IF(A298="","",PRODUCTION!AG297-PRODUCTION!AO297)</f>
        <v>#VALUE!</v>
      </c>
      <c r="J298" s="137">
        <f>réglages!$B$3</f>
        <v>14280</v>
      </c>
      <c r="K298" s="137" t="str">
        <f>IF(PRODUCTION!AH297="","",+AVERAGE(PRODUCTION!$AH$5:'PRODUCTION'!AH297))</f>
        <v/>
      </c>
      <c r="L298" s="129" t="str">
        <f>IF(PRODUCTION!AH297="","",(+PRODUCTION!AH297-N298-R298-Q298-O298-P298-T298-S298))</f>
        <v/>
      </c>
      <c r="M298" s="138" t="str">
        <f>IF(PRODUCTION!AH297="","",+AVERAGE(PRODUCTION!$AO$5:'PRODUCTION'!AO297))</f>
        <v/>
      </c>
      <c r="N298" s="139" t="str">
        <f>IF(PRODUCTION!AH297="","",Feuil1!R302)</f>
        <v/>
      </c>
      <c r="O298" s="140" t="str">
        <f>IF(PRODUCTION!AH297="","",Feuil1!AV302)</f>
        <v/>
      </c>
      <c r="P298" s="140" t="str">
        <f>IF(PRODUCTION!AH297="","",Feuil1!AW302)</f>
        <v/>
      </c>
      <c r="Q298" s="140" t="str">
        <f>IF(PRODUCTION!AH297="","",Feuil1!AY302)</f>
        <v/>
      </c>
      <c r="R298" s="140" t="str">
        <f>IF(PRODUCTION!AH297="","",Feuil1!AX302)</f>
        <v/>
      </c>
      <c r="S298" s="140"/>
      <c r="T298" s="141"/>
      <c r="U298" s="142"/>
      <c r="V298" s="142"/>
      <c r="W298" s="142"/>
      <c r="X298" s="142"/>
      <c r="AC298" s="131" t="e">
        <f t="shared" si="5"/>
        <v>#VALUE!</v>
      </c>
    </row>
    <row r="299" spans="1:29" s="6" customFormat="1" ht="13.5" thickBot="1">
      <c r="A299" s="94">
        <f>IF(Feuil1!A303="","",Feuil1!A303)</f>
        <v>45220</v>
      </c>
      <c r="B299" s="125">
        <f>IF(A299="","",Feuil1!L303)</f>
        <v>0</v>
      </c>
      <c r="C299" s="135">
        <f>IF(A299="","",Feuil1!M303)</f>
        <v>0</v>
      </c>
      <c r="D299" s="135">
        <f>IF(C299="","",Feuil1!N303)</f>
        <v>0</v>
      </c>
      <c r="E299" s="135">
        <f>IF(D299="","",Feuil1!O303)</f>
        <v>0</v>
      </c>
      <c r="F299" s="135">
        <f>IF(E299="","",Feuil1!P303)</f>
        <v>0</v>
      </c>
      <c r="G299" s="136">
        <f>IF(F299="","",Feuil1!Q303)</f>
        <v>0</v>
      </c>
      <c r="H299" s="135" t="e">
        <f ca="1">IF(A299="","",PRODUCTION!AM298-PRODUCTION!AN298)</f>
        <v>#VALUE!</v>
      </c>
      <c r="I299" s="137" t="e">
        <f ca="1">IF(A299="","",PRODUCTION!AG298-PRODUCTION!AO298)</f>
        <v>#VALUE!</v>
      </c>
      <c r="J299" s="137">
        <f>réglages!$B$3</f>
        <v>14280</v>
      </c>
      <c r="K299" s="137" t="str">
        <f>IF(PRODUCTION!AH298="","",+AVERAGE(PRODUCTION!$AH$5:'PRODUCTION'!AH298))</f>
        <v/>
      </c>
      <c r="L299" s="129" t="str">
        <f>IF(PRODUCTION!AH298="","",(+PRODUCTION!AH298-N299-R299-Q299-O299-P299-T299-S299))</f>
        <v/>
      </c>
      <c r="M299" s="138" t="str">
        <f>IF(PRODUCTION!AH298="","",+AVERAGE(PRODUCTION!$AO$5:'PRODUCTION'!AO298))</f>
        <v/>
      </c>
      <c r="N299" s="139" t="str">
        <f>IF(PRODUCTION!AH298="","",Feuil1!R303)</f>
        <v/>
      </c>
      <c r="O299" s="140" t="str">
        <f>IF(PRODUCTION!AH298="","",Feuil1!AV303)</f>
        <v/>
      </c>
      <c r="P299" s="140" t="str">
        <f>IF(PRODUCTION!AH298="","",Feuil1!AW303)</f>
        <v/>
      </c>
      <c r="Q299" s="140" t="str">
        <f>IF(PRODUCTION!AH298="","",Feuil1!AY303)</f>
        <v/>
      </c>
      <c r="R299" s="140" t="str">
        <f>IF(PRODUCTION!AH298="","",Feuil1!AX303)</f>
        <v/>
      </c>
      <c r="S299" s="140"/>
      <c r="T299" s="141"/>
      <c r="U299" s="142"/>
      <c r="V299" s="142"/>
      <c r="W299" s="142"/>
      <c r="X299" s="142"/>
      <c r="AC299" s="131" t="e">
        <f t="shared" si="5"/>
        <v>#VALUE!</v>
      </c>
    </row>
    <row r="300" spans="1:29" s="6" customFormat="1" ht="13.5" thickBot="1">
      <c r="A300" s="94">
        <f>IF(Feuil1!A304="","",Feuil1!A304)</f>
        <v>45221</v>
      </c>
      <c r="B300" s="125">
        <f>IF(A300="","",Feuil1!L304)</f>
        <v>0</v>
      </c>
      <c r="C300" s="135">
        <f>IF(A300="","",Feuil1!M304)</f>
        <v>0</v>
      </c>
      <c r="D300" s="135">
        <f>IF(C300="","",Feuil1!N304)</f>
        <v>0</v>
      </c>
      <c r="E300" s="135">
        <f>IF(D300="","",Feuil1!O304)</f>
        <v>0</v>
      </c>
      <c r="F300" s="135">
        <f>IF(E300="","",Feuil1!P304)</f>
        <v>0</v>
      </c>
      <c r="G300" s="136">
        <f>IF(F300="","",Feuil1!Q304)</f>
        <v>0</v>
      </c>
      <c r="H300" s="135" t="e">
        <f ca="1">IF(A300="","",PRODUCTION!AM299-PRODUCTION!AN299)</f>
        <v>#VALUE!</v>
      </c>
      <c r="I300" s="137" t="e">
        <f ca="1">IF(A300="","",PRODUCTION!AG299-PRODUCTION!AO299)</f>
        <v>#VALUE!</v>
      </c>
      <c r="J300" s="137">
        <f>réglages!$B$3</f>
        <v>14280</v>
      </c>
      <c r="K300" s="137" t="str">
        <f>IF(PRODUCTION!AH299="","",+AVERAGE(PRODUCTION!$AH$5:'PRODUCTION'!AH299))</f>
        <v/>
      </c>
      <c r="L300" s="129" t="str">
        <f>IF(PRODUCTION!AH299="","",(+PRODUCTION!AH299-N300-R300-Q300-O300-P300-T300-S300))</f>
        <v/>
      </c>
      <c r="M300" s="138" t="str">
        <f>IF(PRODUCTION!AH299="","",+AVERAGE(PRODUCTION!$AO$5:'PRODUCTION'!AO299))</f>
        <v/>
      </c>
      <c r="N300" s="139" t="str">
        <f>IF(PRODUCTION!AH299="","",Feuil1!R304)</f>
        <v/>
      </c>
      <c r="O300" s="140" t="str">
        <f>IF(PRODUCTION!AH299="","",Feuil1!AV304)</f>
        <v/>
      </c>
      <c r="P300" s="140" t="str">
        <f>IF(PRODUCTION!AH299="","",Feuil1!AW304)</f>
        <v/>
      </c>
      <c r="Q300" s="140" t="str">
        <f>IF(PRODUCTION!AH299="","",Feuil1!AY304)</f>
        <v/>
      </c>
      <c r="R300" s="140" t="str">
        <f>IF(PRODUCTION!AH299="","",Feuil1!AX304)</f>
        <v/>
      </c>
      <c r="S300" s="140"/>
      <c r="T300" s="141"/>
      <c r="U300" s="142"/>
      <c r="V300" s="142"/>
      <c r="W300" s="142"/>
      <c r="X300" s="142"/>
      <c r="AC300" s="131" t="e">
        <f t="shared" si="5"/>
        <v>#VALUE!</v>
      </c>
    </row>
    <row r="301" spans="1:29" s="6" customFormat="1" ht="13.5" thickBot="1">
      <c r="A301" s="94">
        <f>IF(Feuil1!A305="","",Feuil1!A305)</f>
        <v>45222</v>
      </c>
      <c r="B301" s="125">
        <f>IF(A301="","",Feuil1!L305)</f>
        <v>0</v>
      </c>
      <c r="C301" s="135">
        <f>IF(A301="","",Feuil1!M305)</f>
        <v>0</v>
      </c>
      <c r="D301" s="135">
        <f>IF(C301="","",Feuil1!N305)</f>
        <v>0</v>
      </c>
      <c r="E301" s="135">
        <f>IF(D301="","",Feuil1!O305)</f>
        <v>0</v>
      </c>
      <c r="F301" s="135">
        <f>IF(E301="","",Feuil1!P305)</f>
        <v>0</v>
      </c>
      <c r="G301" s="136">
        <f>IF(F301="","",Feuil1!Q305)</f>
        <v>0</v>
      </c>
      <c r="H301" s="135" t="e">
        <f ca="1">IF(A301="","",PRODUCTION!AM300-PRODUCTION!AN300)</f>
        <v>#VALUE!</v>
      </c>
      <c r="I301" s="137" t="e">
        <f ca="1">IF(A301="","",PRODUCTION!AG300-PRODUCTION!AO300)</f>
        <v>#VALUE!</v>
      </c>
      <c r="J301" s="137">
        <f>réglages!$B$3</f>
        <v>14280</v>
      </c>
      <c r="K301" s="137" t="str">
        <f>IF(PRODUCTION!AH300="","",+AVERAGE(PRODUCTION!$AH$5:'PRODUCTION'!AH300))</f>
        <v/>
      </c>
      <c r="L301" s="129" t="str">
        <f>IF(PRODUCTION!AH300="","",(+PRODUCTION!AH300-N301-R301-Q301-O301-P301-T301-S301))</f>
        <v/>
      </c>
      <c r="M301" s="138" t="str">
        <f>IF(PRODUCTION!AH300="","",+AVERAGE(PRODUCTION!$AO$5:'PRODUCTION'!AO300))</f>
        <v/>
      </c>
      <c r="N301" s="139" t="str">
        <f>IF(PRODUCTION!AH300="","",Feuil1!R305)</f>
        <v/>
      </c>
      <c r="O301" s="140" t="str">
        <f>IF(PRODUCTION!AH300="","",Feuil1!AV305)</f>
        <v/>
      </c>
      <c r="P301" s="140" t="str">
        <f>IF(PRODUCTION!AH300="","",Feuil1!AW305)</f>
        <v/>
      </c>
      <c r="Q301" s="140" t="str">
        <f>IF(PRODUCTION!AH300="","",Feuil1!AY305)</f>
        <v/>
      </c>
      <c r="R301" s="140" t="str">
        <f>IF(PRODUCTION!AH300="","",Feuil1!AX305)</f>
        <v/>
      </c>
      <c r="S301" s="140"/>
      <c r="T301" s="141"/>
      <c r="U301" s="142"/>
      <c r="V301" s="142"/>
      <c r="W301" s="142"/>
      <c r="X301" s="142"/>
      <c r="AC301" s="131" t="e">
        <f t="shared" si="5"/>
        <v>#VALUE!</v>
      </c>
    </row>
    <row r="302" spans="1:29" s="6" customFormat="1" ht="13.5" thickBot="1">
      <c r="A302" s="94">
        <f>IF(Feuil1!A306="","",Feuil1!A306)</f>
        <v>45223</v>
      </c>
      <c r="B302" s="125">
        <f>IF(A302="","",Feuil1!L306)</f>
        <v>0</v>
      </c>
      <c r="C302" s="135">
        <f>IF(A302="","",Feuil1!M306)</f>
        <v>0</v>
      </c>
      <c r="D302" s="135">
        <f>IF(C302="","",Feuil1!N306)</f>
        <v>0</v>
      </c>
      <c r="E302" s="135">
        <f>IF(D302="","",Feuil1!O306)</f>
        <v>0</v>
      </c>
      <c r="F302" s="135">
        <f>IF(E302="","",Feuil1!P306)</f>
        <v>0</v>
      </c>
      <c r="G302" s="136">
        <f>IF(F302="","",Feuil1!Q306)</f>
        <v>0</v>
      </c>
      <c r="H302" s="135" t="e">
        <f ca="1">IF(A302="","",PRODUCTION!AM301-PRODUCTION!AN301)</f>
        <v>#VALUE!</v>
      </c>
      <c r="I302" s="137" t="e">
        <f ca="1">IF(A302="","",PRODUCTION!AG301-PRODUCTION!AO301)</f>
        <v>#VALUE!</v>
      </c>
      <c r="J302" s="137">
        <f>réglages!$B$3</f>
        <v>14280</v>
      </c>
      <c r="K302" s="137" t="str">
        <f>IF(PRODUCTION!AH301="","",+AVERAGE(PRODUCTION!$AH$5:'PRODUCTION'!AH301))</f>
        <v/>
      </c>
      <c r="L302" s="129" t="str">
        <f>IF(PRODUCTION!AH301="","",(+PRODUCTION!AH301-N302-R302-Q302-O302-P302-T302-S302))</f>
        <v/>
      </c>
      <c r="M302" s="138" t="str">
        <f>IF(PRODUCTION!AH301="","",+AVERAGE(PRODUCTION!$AO$5:'PRODUCTION'!AO301))</f>
        <v/>
      </c>
      <c r="N302" s="139" t="str">
        <f>IF(PRODUCTION!AH301="","",Feuil1!R306)</f>
        <v/>
      </c>
      <c r="O302" s="140" t="str">
        <f>IF(PRODUCTION!AH301="","",Feuil1!AV306)</f>
        <v/>
      </c>
      <c r="P302" s="140" t="str">
        <f>IF(PRODUCTION!AH301="","",Feuil1!AW306)</f>
        <v/>
      </c>
      <c r="Q302" s="140" t="str">
        <f>IF(PRODUCTION!AH301="","",Feuil1!AY306)</f>
        <v/>
      </c>
      <c r="R302" s="140" t="str">
        <f>IF(PRODUCTION!AH301="","",Feuil1!AX306)</f>
        <v/>
      </c>
      <c r="S302" s="140"/>
      <c r="T302" s="141"/>
      <c r="U302" s="142"/>
      <c r="V302" s="142"/>
      <c r="W302" s="142"/>
      <c r="X302" s="142"/>
      <c r="AC302" s="131" t="e">
        <f t="shared" si="5"/>
        <v>#VALUE!</v>
      </c>
    </row>
    <row r="303" spans="1:29" s="6" customFormat="1" ht="13.5" thickBot="1">
      <c r="A303" s="94">
        <f>IF(Feuil1!A307="","",Feuil1!A307)</f>
        <v>45224</v>
      </c>
      <c r="B303" s="125">
        <f>IF(A303="","",Feuil1!L307)</f>
        <v>0</v>
      </c>
      <c r="C303" s="135">
        <f>IF(A303="","",Feuil1!M307)</f>
        <v>0</v>
      </c>
      <c r="D303" s="135">
        <f>IF(C303="","",Feuil1!N307)</f>
        <v>0</v>
      </c>
      <c r="E303" s="135">
        <f>IF(D303="","",Feuil1!O307)</f>
        <v>0</v>
      </c>
      <c r="F303" s="135">
        <f>IF(E303="","",Feuil1!P307)</f>
        <v>0</v>
      </c>
      <c r="G303" s="136">
        <f>IF(F303="","",Feuil1!Q307)</f>
        <v>0</v>
      </c>
      <c r="H303" s="135" t="e">
        <f ca="1">IF(A303="","",PRODUCTION!AM302-PRODUCTION!AN302)</f>
        <v>#VALUE!</v>
      </c>
      <c r="I303" s="137" t="e">
        <f ca="1">IF(A303="","",PRODUCTION!AG302-PRODUCTION!AO302)</f>
        <v>#VALUE!</v>
      </c>
      <c r="J303" s="137">
        <f>réglages!$B$3</f>
        <v>14280</v>
      </c>
      <c r="K303" s="137" t="str">
        <f>IF(PRODUCTION!AH302="","",+AVERAGE(PRODUCTION!$AH$5:'PRODUCTION'!AH302))</f>
        <v/>
      </c>
      <c r="L303" s="129" t="str">
        <f>IF(PRODUCTION!AH302="","",(+PRODUCTION!AH302-N303-R303-Q303-O303-P303-T303-S303))</f>
        <v/>
      </c>
      <c r="M303" s="138" t="str">
        <f>IF(PRODUCTION!AH302="","",+AVERAGE(PRODUCTION!$AO$5:'PRODUCTION'!AO302))</f>
        <v/>
      </c>
      <c r="N303" s="139" t="str">
        <f>IF(PRODUCTION!AH302="","",Feuil1!R307)</f>
        <v/>
      </c>
      <c r="O303" s="140" t="str">
        <f>IF(PRODUCTION!AH302="","",Feuil1!AV307)</f>
        <v/>
      </c>
      <c r="P303" s="140" t="str">
        <f>IF(PRODUCTION!AH302="","",Feuil1!AW307)</f>
        <v/>
      </c>
      <c r="Q303" s="140" t="str">
        <f>IF(PRODUCTION!AH302="","",Feuil1!AY307)</f>
        <v/>
      </c>
      <c r="R303" s="140" t="str">
        <f>IF(PRODUCTION!AH302="","",Feuil1!AX307)</f>
        <v/>
      </c>
      <c r="S303" s="140"/>
      <c r="T303" s="141"/>
      <c r="U303" s="142"/>
      <c r="V303" s="142"/>
      <c r="W303" s="142"/>
      <c r="X303" s="142"/>
      <c r="AC303" s="131" t="e">
        <f t="shared" si="5"/>
        <v>#VALUE!</v>
      </c>
    </row>
    <row r="304" spans="1:29" s="6" customFormat="1" ht="13.5" thickBot="1">
      <c r="A304" s="94">
        <f>IF(Feuil1!A308="","",Feuil1!A308)</f>
        <v>45225</v>
      </c>
      <c r="B304" s="125">
        <f>IF(A304="","",Feuil1!L308)</f>
        <v>0</v>
      </c>
      <c r="C304" s="135">
        <f>IF(A304="","",Feuil1!M308)</f>
        <v>0</v>
      </c>
      <c r="D304" s="135">
        <f>IF(C304="","",Feuil1!N308)</f>
        <v>0</v>
      </c>
      <c r="E304" s="135">
        <f>IF(D304="","",Feuil1!O308)</f>
        <v>0</v>
      </c>
      <c r="F304" s="135">
        <f>IF(E304="","",Feuil1!P308)</f>
        <v>0</v>
      </c>
      <c r="G304" s="136">
        <f>IF(F304="","",Feuil1!Q308)</f>
        <v>0</v>
      </c>
      <c r="H304" s="135" t="e">
        <f ca="1">IF(A304="","",PRODUCTION!AM303-PRODUCTION!AN303)</f>
        <v>#VALUE!</v>
      </c>
      <c r="I304" s="137" t="e">
        <f ca="1">IF(A304="","",PRODUCTION!AG303-PRODUCTION!AO303)</f>
        <v>#VALUE!</v>
      </c>
      <c r="J304" s="137">
        <f>réglages!$B$3</f>
        <v>14280</v>
      </c>
      <c r="K304" s="137" t="str">
        <f>IF(PRODUCTION!AH303="","",+AVERAGE(PRODUCTION!$AH$5:'PRODUCTION'!AH303))</f>
        <v/>
      </c>
      <c r="L304" s="129" t="str">
        <f>IF(PRODUCTION!AH303="","",(+PRODUCTION!AH303-N304-R304-Q304-O304-P304-T304-S304))</f>
        <v/>
      </c>
      <c r="M304" s="138" t="str">
        <f>IF(PRODUCTION!AH303="","",+AVERAGE(PRODUCTION!$AO$5:'PRODUCTION'!AO303))</f>
        <v/>
      </c>
      <c r="N304" s="139" t="str">
        <f>IF(PRODUCTION!AH303="","",Feuil1!R308)</f>
        <v/>
      </c>
      <c r="O304" s="140" t="str">
        <f>IF(PRODUCTION!AH303="","",Feuil1!AV308)</f>
        <v/>
      </c>
      <c r="P304" s="140" t="str">
        <f>IF(PRODUCTION!AH303="","",Feuil1!AW308)</f>
        <v/>
      </c>
      <c r="Q304" s="140" t="str">
        <f>IF(PRODUCTION!AH303="","",Feuil1!AY308)</f>
        <v/>
      </c>
      <c r="R304" s="140" t="str">
        <f>IF(PRODUCTION!AH303="","",Feuil1!AX308)</f>
        <v/>
      </c>
      <c r="S304" s="140"/>
      <c r="T304" s="141"/>
      <c r="U304" s="142"/>
      <c r="V304" s="142"/>
      <c r="W304" s="142"/>
      <c r="X304" s="142"/>
      <c r="AC304" s="131" t="e">
        <f t="shared" si="5"/>
        <v>#VALUE!</v>
      </c>
    </row>
    <row r="305" spans="1:29" s="6" customFormat="1" ht="13.5" thickBot="1">
      <c r="A305" s="94">
        <f>IF(Feuil1!A309="","",Feuil1!A309)</f>
        <v>45226</v>
      </c>
      <c r="B305" s="125">
        <f>IF(A305="","",Feuil1!L309)</f>
        <v>0</v>
      </c>
      <c r="C305" s="135">
        <f>IF(A305="","",Feuil1!M309)</f>
        <v>0</v>
      </c>
      <c r="D305" s="135">
        <f>IF(C305="","",Feuil1!N309)</f>
        <v>0</v>
      </c>
      <c r="E305" s="135">
        <f>IF(D305="","",Feuil1!O309)</f>
        <v>0</v>
      </c>
      <c r="F305" s="135">
        <f>IF(E305="","",Feuil1!P309)</f>
        <v>0</v>
      </c>
      <c r="G305" s="136">
        <f>IF(F305="","",Feuil1!Q309)</f>
        <v>0</v>
      </c>
      <c r="H305" s="135" t="e">
        <f ca="1">IF(A305="","",PRODUCTION!AM304-PRODUCTION!AN304)</f>
        <v>#VALUE!</v>
      </c>
      <c r="I305" s="137" t="e">
        <f ca="1">IF(A305="","",PRODUCTION!AG304-PRODUCTION!AO304)</f>
        <v>#VALUE!</v>
      </c>
      <c r="J305" s="137">
        <f>réglages!$B$3</f>
        <v>14280</v>
      </c>
      <c r="K305" s="137" t="str">
        <f>IF(PRODUCTION!AH304="","",+AVERAGE(PRODUCTION!$AH$5:'PRODUCTION'!AH304))</f>
        <v/>
      </c>
      <c r="L305" s="129" t="str">
        <f>IF(PRODUCTION!AH304="","",(+PRODUCTION!AH304-N305-R305-Q305-O305-P305-T305-S305))</f>
        <v/>
      </c>
      <c r="M305" s="138" t="str">
        <f>IF(PRODUCTION!AH304="","",+AVERAGE(PRODUCTION!$AO$5:'PRODUCTION'!AO304))</f>
        <v/>
      </c>
      <c r="N305" s="139" t="str">
        <f>IF(PRODUCTION!AH304="","",Feuil1!R309)</f>
        <v/>
      </c>
      <c r="O305" s="140" t="str">
        <f>IF(PRODUCTION!AH304="","",Feuil1!AV309)</f>
        <v/>
      </c>
      <c r="P305" s="140" t="str">
        <f>IF(PRODUCTION!AH304="","",Feuil1!AW309)</f>
        <v/>
      </c>
      <c r="Q305" s="140" t="str">
        <f>IF(PRODUCTION!AH304="","",Feuil1!AY309)</f>
        <v/>
      </c>
      <c r="R305" s="140" t="str">
        <f>IF(PRODUCTION!AH304="","",Feuil1!AX309)</f>
        <v/>
      </c>
      <c r="S305" s="140"/>
      <c r="T305" s="141"/>
      <c r="U305" s="142"/>
      <c r="V305" s="142"/>
      <c r="W305" s="142"/>
      <c r="X305" s="142"/>
      <c r="AC305" s="131" t="e">
        <f t="shared" si="5"/>
        <v>#VALUE!</v>
      </c>
    </row>
    <row r="306" spans="1:29" s="6" customFormat="1" ht="13.5" thickBot="1">
      <c r="A306" s="94">
        <f>IF(Feuil1!A310="","",Feuil1!A310)</f>
        <v>45227</v>
      </c>
      <c r="B306" s="125">
        <f>IF(A306="","",Feuil1!L310)</f>
        <v>0</v>
      </c>
      <c r="C306" s="135">
        <f>IF(A306="","",Feuil1!M310)</f>
        <v>0</v>
      </c>
      <c r="D306" s="135">
        <f>IF(C306="","",Feuil1!N310)</f>
        <v>0</v>
      </c>
      <c r="E306" s="135">
        <f>IF(D306="","",Feuil1!O310)</f>
        <v>0</v>
      </c>
      <c r="F306" s="135">
        <f>IF(E306="","",Feuil1!P310)</f>
        <v>0</v>
      </c>
      <c r="G306" s="136">
        <f>IF(F306="","",Feuil1!Q310)</f>
        <v>0</v>
      </c>
      <c r="H306" s="135" t="e">
        <f ca="1">IF(A306="","",PRODUCTION!AM305-PRODUCTION!AN305)</f>
        <v>#VALUE!</v>
      </c>
      <c r="I306" s="137" t="e">
        <f ca="1">IF(A306="","",PRODUCTION!AG305-PRODUCTION!AO305)</f>
        <v>#VALUE!</v>
      </c>
      <c r="J306" s="137">
        <f>réglages!$B$3</f>
        <v>14280</v>
      </c>
      <c r="K306" s="137" t="str">
        <f>IF(PRODUCTION!AH305="","",+AVERAGE(PRODUCTION!$AH$5:'PRODUCTION'!AH305))</f>
        <v/>
      </c>
      <c r="L306" s="129" t="str">
        <f>IF(PRODUCTION!AH305="","",(+PRODUCTION!AH305-N306-R306-Q306-O306-P306-T306-S306))</f>
        <v/>
      </c>
      <c r="M306" s="138" t="str">
        <f>IF(PRODUCTION!AH305="","",+AVERAGE(PRODUCTION!$AO$5:'PRODUCTION'!AO305))</f>
        <v/>
      </c>
      <c r="N306" s="139" t="str">
        <f>IF(PRODUCTION!AH305="","",Feuil1!R310)</f>
        <v/>
      </c>
      <c r="O306" s="140" t="str">
        <f>IF(PRODUCTION!AH305="","",Feuil1!AV310)</f>
        <v/>
      </c>
      <c r="P306" s="140" t="str">
        <f>IF(PRODUCTION!AH305="","",Feuil1!AW310)</f>
        <v/>
      </c>
      <c r="Q306" s="140" t="str">
        <f>IF(PRODUCTION!AH305="","",Feuil1!AY310)</f>
        <v/>
      </c>
      <c r="R306" s="140" t="str">
        <f>IF(PRODUCTION!AH305="","",Feuil1!AX310)</f>
        <v/>
      </c>
      <c r="S306" s="140"/>
      <c r="T306" s="141"/>
      <c r="U306" s="142"/>
      <c r="V306" s="142"/>
      <c r="W306" s="142"/>
      <c r="X306" s="142"/>
      <c r="AC306" s="131" t="e">
        <f t="shared" si="5"/>
        <v>#VALUE!</v>
      </c>
    </row>
    <row r="307" spans="1:29" s="6" customFormat="1" ht="13.5" thickBot="1">
      <c r="A307" s="94">
        <f>IF(Feuil1!A311="","",Feuil1!A311)</f>
        <v>45228</v>
      </c>
      <c r="B307" s="125">
        <f>IF(A307="","",Feuil1!L311)</f>
        <v>0</v>
      </c>
      <c r="C307" s="135">
        <f>IF(A307="","",Feuil1!M311)</f>
        <v>0</v>
      </c>
      <c r="D307" s="135">
        <f>IF(C307="","",Feuil1!N311)</f>
        <v>0</v>
      </c>
      <c r="E307" s="135">
        <f>IF(D307="","",Feuil1!O311)</f>
        <v>0</v>
      </c>
      <c r="F307" s="135">
        <f>IF(E307="","",Feuil1!P311)</f>
        <v>0</v>
      </c>
      <c r="G307" s="136">
        <f>IF(F307="","",Feuil1!Q311)</f>
        <v>0</v>
      </c>
      <c r="H307" s="135" t="e">
        <f ca="1">IF(A307="","",PRODUCTION!AM306-PRODUCTION!AN306)</f>
        <v>#VALUE!</v>
      </c>
      <c r="I307" s="137" t="e">
        <f ca="1">IF(A307="","",PRODUCTION!AG306-PRODUCTION!AO306)</f>
        <v>#VALUE!</v>
      </c>
      <c r="J307" s="137">
        <f>réglages!$B$3</f>
        <v>14280</v>
      </c>
      <c r="K307" s="137" t="str">
        <f>IF(PRODUCTION!AH306="","",+AVERAGE(PRODUCTION!$AH$5:'PRODUCTION'!AH306))</f>
        <v/>
      </c>
      <c r="L307" s="129" t="str">
        <f>IF(PRODUCTION!AH306="","",(+PRODUCTION!AH306-N307-R307-Q307-O307-P307-T307-S307))</f>
        <v/>
      </c>
      <c r="M307" s="138" t="str">
        <f>IF(PRODUCTION!AH306="","",+AVERAGE(PRODUCTION!$AO$5:'PRODUCTION'!AO306))</f>
        <v/>
      </c>
      <c r="N307" s="139" t="str">
        <f>IF(PRODUCTION!AH306="","",Feuil1!R311)</f>
        <v/>
      </c>
      <c r="O307" s="140" t="str">
        <f>IF(PRODUCTION!AH306="","",Feuil1!AV311)</f>
        <v/>
      </c>
      <c r="P307" s="140" t="str">
        <f>IF(PRODUCTION!AH306="","",Feuil1!AW311)</f>
        <v/>
      </c>
      <c r="Q307" s="140" t="str">
        <f>IF(PRODUCTION!AH306="","",Feuil1!AY311)</f>
        <v/>
      </c>
      <c r="R307" s="140" t="str">
        <f>IF(PRODUCTION!AH306="","",Feuil1!AX311)</f>
        <v/>
      </c>
      <c r="S307" s="140"/>
      <c r="T307" s="141"/>
      <c r="U307" s="142"/>
      <c r="V307" s="142"/>
      <c r="W307" s="142"/>
      <c r="X307" s="142"/>
      <c r="AC307" s="131" t="e">
        <f t="shared" si="5"/>
        <v>#VALUE!</v>
      </c>
    </row>
    <row r="308" spans="1:29" s="6" customFormat="1" ht="13.5" thickBot="1">
      <c r="A308" s="94">
        <f>IF(Feuil1!A312="","",Feuil1!A312)</f>
        <v>45229</v>
      </c>
      <c r="B308" s="125">
        <f>IF(A308="","",Feuil1!L312)</f>
        <v>0</v>
      </c>
      <c r="C308" s="135">
        <f>IF(A308="","",Feuil1!M312)</f>
        <v>0</v>
      </c>
      <c r="D308" s="135">
        <f>IF(C308="","",Feuil1!N312)</f>
        <v>0</v>
      </c>
      <c r="E308" s="135">
        <f>IF(D308="","",Feuil1!O312)</f>
        <v>0</v>
      </c>
      <c r="F308" s="135">
        <f>IF(E308="","",Feuil1!P312)</f>
        <v>0</v>
      </c>
      <c r="G308" s="136">
        <f>IF(F308="","",Feuil1!Q312)</f>
        <v>0</v>
      </c>
      <c r="H308" s="135" t="e">
        <f ca="1">IF(A308="","",PRODUCTION!AM307-PRODUCTION!AN307)</f>
        <v>#VALUE!</v>
      </c>
      <c r="I308" s="137" t="e">
        <f ca="1">IF(A308="","",PRODUCTION!AG307-PRODUCTION!AO307)</f>
        <v>#VALUE!</v>
      </c>
      <c r="J308" s="137">
        <f>réglages!$B$3</f>
        <v>14280</v>
      </c>
      <c r="K308" s="137" t="str">
        <f>IF(PRODUCTION!AH307="","",+AVERAGE(PRODUCTION!$AH$5:'PRODUCTION'!AH307))</f>
        <v/>
      </c>
      <c r="L308" s="129" t="str">
        <f>IF(PRODUCTION!AH307="","",(+PRODUCTION!AH307-N308-R308-Q308-O308-P308-T308-S308))</f>
        <v/>
      </c>
      <c r="M308" s="138" t="str">
        <f>IF(PRODUCTION!AH307="","",+AVERAGE(PRODUCTION!$AO$5:'PRODUCTION'!AO307))</f>
        <v/>
      </c>
      <c r="N308" s="139" t="str">
        <f>IF(PRODUCTION!AH307="","",Feuil1!R312)</f>
        <v/>
      </c>
      <c r="O308" s="140" t="str">
        <f>IF(PRODUCTION!AH307="","",Feuil1!AV312)</f>
        <v/>
      </c>
      <c r="P308" s="140" t="str">
        <f>IF(PRODUCTION!AH307="","",Feuil1!AW312)</f>
        <v/>
      </c>
      <c r="Q308" s="140" t="str">
        <f>IF(PRODUCTION!AH307="","",Feuil1!AY312)</f>
        <v/>
      </c>
      <c r="R308" s="140" t="str">
        <f>IF(PRODUCTION!AH307="","",Feuil1!AX312)</f>
        <v/>
      </c>
      <c r="S308" s="140"/>
      <c r="T308" s="141"/>
      <c r="U308" s="142"/>
      <c r="V308" s="142"/>
      <c r="W308" s="142"/>
      <c r="X308" s="142"/>
      <c r="AC308" s="131" t="e">
        <f t="shared" si="5"/>
        <v>#VALUE!</v>
      </c>
    </row>
    <row r="309" spans="1:29" s="6" customFormat="1" ht="13.5" thickBot="1">
      <c r="A309" s="94">
        <f>IF(Feuil1!A313="","",Feuil1!A313)</f>
        <v>45230</v>
      </c>
      <c r="B309" s="125">
        <f>IF(A309="","",Feuil1!L313)</f>
        <v>0</v>
      </c>
      <c r="C309" s="135">
        <f>IF(A309="","",Feuil1!M313)</f>
        <v>0</v>
      </c>
      <c r="D309" s="135">
        <f>IF(C309="","",Feuil1!N313)</f>
        <v>0</v>
      </c>
      <c r="E309" s="135">
        <f>IF(D309="","",Feuil1!O313)</f>
        <v>0</v>
      </c>
      <c r="F309" s="135">
        <f>IF(E309="","",Feuil1!P313)</f>
        <v>0</v>
      </c>
      <c r="G309" s="136">
        <f>IF(F309="","",Feuil1!Q313)</f>
        <v>0</v>
      </c>
      <c r="H309" s="135" t="e">
        <f ca="1">IF(A309="","",PRODUCTION!AM308-PRODUCTION!AN308)</f>
        <v>#VALUE!</v>
      </c>
      <c r="I309" s="137" t="e">
        <f ca="1">IF(A309="","",PRODUCTION!AG308-PRODUCTION!AO308)</f>
        <v>#VALUE!</v>
      </c>
      <c r="J309" s="137">
        <f>réglages!$B$3</f>
        <v>14280</v>
      </c>
      <c r="K309" s="137" t="str">
        <f>IF(PRODUCTION!AH308="","",+AVERAGE(PRODUCTION!$AH$5:'PRODUCTION'!AH308))</f>
        <v/>
      </c>
      <c r="L309" s="129" t="str">
        <f>IF(PRODUCTION!AH308="","",(+PRODUCTION!AH308-N309-R309-Q309-O309-P309-T309-S309))</f>
        <v/>
      </c>
      <c r="M309" s="138" t="str">
        <f>IF(PRODUCTION!AH308="","",+AVERAGE(PRODUCTION!$AO$5:'PRODUCTION'!AO308))</f>
        <v/>
      </c>
      <c r="N309" s="139" t="str">
        <f>IF(PRODUCTION!AH308="","",Feuil1!R313)</f>
        <v/>
      </c>
      <c r="O309" s="140" t="str">
        <f>IF(PRODUCTION!AH308="","",Feuil1!AV313)</f>
        <v/>
      </c>
      <c r="P309" s="140" t="str">
        <f>IF(PRODUCTION!AH308="","",Feuil1!AW313)</f>
        <v/>
      </c>
      <c r="Q309" s="140" t="str">
        <f>IF(PRODUCTION!AH308="","",Feuil1!AY313)</f>
        <v/>
      </c>
      <c r="R309" s="140" t="str">
        <f>IF(PRODUCTION!AH308="","",Feuil1!AX313)</f>
        <v/>
      </c>
      <c r="S309" s="140"/>
      <c r="T309" s="141"/>
      <c r="U309" s="142"/>
      <c r="V309" s="142"/>
      <c r="W309" s="142"/>
      <c r="X309" s="142"/>
      <c r="AC309" s="131" t="e">
        <f t="shared" si="5"/>
        <v>#VALUE!</v>
      </c>
    </row>
    <row r="310" spans="1:29" s="6" customFormat="1" ht="13.5" thickBot="1">
      <c r="A310" s="94">
        <f>IF(Feuil1!A314="","",Feuil1!A314)</f>
        <v>45231</v>
      </c>
      <c r="B310" s="125">
        <f>IF(A310="","",Feuil1!L314)</f>
        <v>0</v>
      </c>
      <c r="C310" s="135">
        <f>IF(A310="","",Feuil1!M314)</f>
        <v>0</v>
      </c>
      <c r="D310" s="135">
        <f>IF(C310="","",Feuil1!N314)</f>
        <v>0</v>
      </c>
      <c r="E310" s="135">
        <f>IF(D310="","",Feuil1!O314)</f>
        <v>0</v>
      </c>
      <c r="F310" s="135">
        <f>IF(E310="","",Feuil1!P314)</f>
        <v>0</v>
      </c>
      <c r="G310" s="136">
        <f>IF(F310="","",Feuil1!Q314)</f>
        <v>0</v>
      </c>
      <c r="H310" s="135" t="e">
        <f ca="1">IF(A310="","",PRODUCTION!AM309-PRODUCTION!AN309)</f>
        <v>#VALUE!</v>
      </c>
      <c r="I310" s="137" t="e">
        <f ca="1">IF(A310="","",PRODUCTION!AG309-PRODUCTION!AO309)</f>
        <v>#VALUE!</v>
      </c>
      <c r="J310" s="137">
        <f>réglages!$B$3</f>
        <v>14280</v>
      </c>
      <c r="K310" s="137" t="str">
        <f>IF(PRODUCTION!AH309="","",+AVERAGE(PRODUCTION!$AH$5:'PRODUCTION'!AH309))</f>
        <v/>
      </c>
      <c r="L310" s="129" t="str">
        <f>IF(PRODUCTION!AH309="","",(+PRODUCTION!AH309-N310-R310-Q310-O310-P310-T310-S310))</f>
        <v/>
      </c>
      <c r="M310" s="138" t="str">
        <f>IF(PRODUCTION!AH309="","",+AVERAGE(PRODUCTION!$AO$5:'PRODUCTION'!AO309))</f>
        <v/>
      </c>
      <c r="N310" s="139" t="str">
        <f>IF(PRODUCTION!AH309="","",Feuil1!R314)</f>
        <v/>
      </c>
      <c r="O310" s="140" t="str">
        <f>IF(PRODUCTION!AH309="","",Feuil1!AV314)</f>
        <v/>
      </c>
      <c r="P310" s="140" t="str">
        <f>IF(PRODUCTION!AH309="","",Feuil1!AW314)</f>
        <v/>
      </c>
      <c r="Q310" s="140" t="str">
        <f>IF(PRODUCTION!AH309="","",Feuil1!AY314)</f>
        <v/>
      </c>
      <c r="R310" s="140" t="str">
        <f>IF(PRODUCTION!AH309="","",Feuil1!AX314)</f>
        <v/>
      </c>
      <c r="S310" s="140"/>
      <c r="T310" s="141"/>
      <c r="U310" s="142"/>
      <c r="V310" s="142"/>
      <c r="W310" s="142"/>
      <c r="X310" s="142"/>
      <c r="AC310" s="131" t="e">
        <f t="shared" si="5"/>
        <v>#VALUE!</v>
      </c>
    </row>
    <row r="311" spans="1:29" s="6" customFormat="1" ht="13.5" thickBot="1">
      <c r="A311" s="94">
        <f>IF(Feuil1!A315="","",Feuil1!A315)</f>
        <v>45232</v>
      </c>
      <c r="B311" s="125">
        <f>IF(A311="","",Feuil1!L315)</f>
        <v>0</v>
      </c>
      <c r="C311" s="135">
        <f>IF(A311="","",Feuil1!M315)</f>
        <v>0</v>
      </c>
      <c r="D311" s="135">
        <f>IF(C311="","",Feuil1!N315)</f>
        <v>0</v>
      </c>
      <c r="E311" s="135">
        <f>IF(D311="","",Feuil1!O315)</f>
        <v>0</v>
      </c>
      <c r="F311" s="135">
        <f>IF(E311="","",Feuil1!P315)</f>
        <v>0</v>
      </c>
      <c r="G311" s="136">
        <f>IF(F311="","",Feuil1!Q315)</f>
        <v>0</v>
      </c>
      <c r="H311" s="135" t="e">
        <f ca="1">IF(A311="","",PRODUCTION!AM310-PRODUCTION!AN310)</f>
        <v>#VALUE!</v>
      </c>
      <c r="I311" s="137" t="e">
        <f ca="1">IF(A311="","",PRODUCTION!AG310-PRODUCTION!AO310)</f>
        <v>#VALUE!</v>
      </c>
      <c r="J311" s="137">
        <f>réglages!$B$3</f>
        <v>14280</v>
      </c>
      <c r="K311" s="137" t="str">
        <f>IF(PRODUCTION!AH310="","",+AVERAGE(PRODUCTION!$AH$5:'PRODUCTION'!AH310))</f>
        <v/>
      </c>
      <c r="L311" s="129" t="str">
        <f>IF(PRODUCTION!AH310="","",(+PRODUCTION!AH310-N311-R311-Q311-O311-P311-T311-S311))</f>
        <v/>
      </c>
      <c r="M311" s="138" t="str">
        <f>IF(PRODUCTION!AH310="","",+AVERAGE(PRODUCTION!$AO$5:'PRODUCTION'!AO310))</f>
        <v/>
      </c>
      <c r="N311" s="139" t="str">
        <f>IF(PRODUCTION!AH310="","",Feuil1!R315)</f>
        <v/>
      </c>
      <c r="O311" s="140" t="str">
        <f>IF(PRODUCTION!AH310="","",Feuil1!AV315)</f>
        <v/>
      </c>
      <c r="P311" s="140" t="str">
        <f>IF(PRODUCTION!AH310="","",Feuil1!AW315)</f>
        <v/>
      </c>
      <c r="Q311" s="140" t="str">
        <f>IF(PRODUCTION!AH310="","",Feuil1!AY315)</f>
        <v/>
      </c>
      <c r="R311" s="140" t="str">
        <f>IF(PRODUCTION!AH310="","",Feuil1!AX315)</f>
        <v/>
      </c>
      <c r="S311" s="140"/>
      <c r="T311" s="141"/>
      <c r="U311" s="142"/>
      <c r="V311" s="142"/>
      <c r="W311" s="142"/>
      <c r="X311" s="142"/>
      <c r="AC311" s="131" t="e">
        <f t="shared" si="5"/>
        <v>#VALUE!</v>
      </c>
    </row>
    <row r="312" spans="1:29" s="6" customFormat="1" ht="13.5" thickBot="1">
      <c r="A312" s="94">
        <f>IF(Feuil1!A316="","",Feuil1!A316)</f>
        <v>45233</v>
      </c>
      <c r="B312" s="125">
        <f>IF(A312="","",Feuil1!L316)</f>
        <v>0</v>
      </c>
      <c r="C312" s="135">
        <f>IF(A312="","",Feuil1!M316)</f>
        <v>0</v>
      </c>
      <c r="D312" s="135">
        <f>IF(C312="","",Feuil1!N316)</f>
        <v>0</v>
      </c>
      <c r="E312" s="135">
        <f>IF(D312="","",Feuil1!O316)</f>
        <v>0</v>
      </c>
      <c r="F312" s="135">
        <f>IF(E312="","",Feuil1!P316)</f>
        <v>0</v>
      </c>
      <c r="G312" s="136">
        <f>IF(F312="","",Feuil1!Q316)</f>
        <v>0</v>
      </c>
      <c r="H312" s="135" t="e">
        <f ca="1">IF(A312="","",PRODUCTION!AM311-PRODUCTION!AN311)</f>
        <v>#VALUE!</v>
      </c>
      <c r="I312" s="137" t="e">
        <f ca="1">IF(A312="","",PRODUCTION!AG311-PRODUCTION!AO311)</f>
        <v>#VALUE!</v>
      </c>
      <c r="J312" s="137">
        <f>réglages!$B$3</f>
        <v>14280</v>
      </c>
      <c r="K312" s="137" t="str">
        <f>IF(PRODUCTION!AH311="","",+AVERAGE(PRODUCTION!$AH$5:'PRODUCTION'!AH311))</f>
        <v/>
      </c>
      <c r="L312" s="129" t="str">
        <f>IF(PRODUCTION!AH311="","",(+PRODUCTION!AH311-N312-R312-Q312-O312-P312-T312-S312))</f>
        <v/>
      </c>
      <c r="M312" s="138" t="str">
        <f>IF(PRODUCTION!AH311="","",+AVERAGE(PRODUCTION!$AO$5:'PRODUCTION'!AO311))</f>
        <v/>
      </c>
      <c r="N312" s="139" t="str">
        <f>IF(PRODUCTION!AH311="","",Feuil1!R316)</f>
        <v/>
      </c>
      <c r="O312" s="140" t="str">
        <f>IF(PRODUCTION!AH311="","",Feuil1!AV316)</f>
        <v/>
      </c>
      <c r="P312" s="140" t="str">
        <f>IF(PRODUCTION!AH311="","",Feuil1!AW316)</f>
        <v/>
      </c>
      <c r="Q312" s="140" t="str">
        <f>IF(PRODUCTION!AH311="","",Feuil1!AY316)</f>
        <v/>
      </c>
      <c r="R312" s="140" t="str">
        <f>IF(PRODUCTION!AH311="","",Feuil1!AX316)</f>
        <v/>
      </c>
      <c r="S312" s="140"/>
      <c r="T312" s="141"/>
      <c r="U312" s="142"/>
      <c r="V312" s="142"/>
      <c r="W312" s="142"/>
      <c r="X312" s="142"/>
      <c r="AC312" s="131" t="e">
        <f t="shared" si="5"/>
        <v>#VALUE!</v>
      </c>
    </row>
    <row r="313" spans="1:29" s="6" customFormat="1" ht="13.5" thickBot="1">
      <c r="A313" s="94">
        <f>IF(Feuil1!A317="","",Feuil1!A317)</f>
        <v>45234</v>
      </c>
      <c r="B313" s="125">
        <f>IF(A313="","",Feuil1!L317)</f>
        <v>0</v>
      </c>
      <c r="C313" s="135">
        <f>IF(A313="","",Feuil1!M317)</f>
        <v>0</v>
      </c>
      <c r="D313" s="135">
        <f>IF(C313="","",Feuil1!N317)</f>
        <v>0</v>
      </c>
      <c r="E313" s="135">
        <f>IF(D313="","",Feuil1!O317)</f>
        <v>0</v>
      </c>
      <c r="F313" s="135">
        <f>IF(E313="","",Feuil1!P317)</f>
        <v>0</v>
      </c>
      <c r="G313" s="136">
        <f>IF(F313="","",Feuil1!Q317)</f>
        <v>0</v>
      </c>
      <c r="H313" s="135" t="e">
        <f ca="1">IF(A313="","",PRODUCTION!AM312-PRODUCTION!AN312)</f>
        <v>#VALUE!</v>
      </c>
      <c r="I313" s="137" t="e">
        <f ca="1">IF(A313="","",PRODUCTION!AG312-PRODUCTION!AO312)</f>
        <v>#VALUE!</v>
      </c>
      <c r="J313" s="137">
        <f>réglages!$B$3</f>
        <v>14280</v>
      </c>
      <c r="K313" s="137" t="str">
        <f>IF(PRODUCTION!AH312="","",+AVERAGE(PRODUCTION!$AH$5:'PRODUCTION'!AH312))</f>
        <v/>
      </c>
      <c r="L313" s="129" t="str">
        <f>IF(PRODUCTION!AH312="","",(+PRODUCTION!AH312-N313-R313-Q313-O313-P313-T313-S313))</f>
        <v/>
      </c>
      <c r="M313" s="138" t="str">
        <f>IF(PRODUCTION!AH312="","",+AVERAGE(PRODUCTION!$AO$5:'PRODUCTION'!AO312))</f>
        <v/>
      </c>
      <c r="N313" s="139" t="str">
        <f>IF(PRODUCTION!AH312="","",Feuil1!R317)</f>
        <v/>
      </c>
      <c r="O313" s="140" t="str">
        <f>IF(PRODUCTION!AH312="","",Feuil1!AV317)</f>
        <v/>
      </c>
      <c r="P313" s="140" t="str">
        <f>IF(PRODUCTION!AH312="","",Feuil1!AW317)</f>
        <v/>
      </c>
      <c r="Q313" s="140" t="str">
        <f>IF(PRODUCTION!AH312="","",Feuil1!AY317)</f>
        <v/>
      </c>
      <c r="R313" s="140" t="str">
        <f>IF(PRODUCTION!AH312="","",Feuil1!AX317)</f>
        <v/>
      </c>
      <c r="S313" s="140"/>
      <c r="T313" s="141"/>
      <c r="U313" s="142"/>
      <c r="V313" s="142"/>
      <c r="W313" s="142"/>
      <c r="X313" s="142"/>
      <c r="AC313" s="131" t="e">
        <f t="shared" si="5"/>
        <v>#VALUE!</v>
      </c>
    </row>
    <row r="314" spans="1:29" s="6" customFormat="1" ht="13.5" thickBot="1">
      <c r="A314" s="94">
        <f>IF(Feuil1!A318="","",Feuil1!A318)</f>
        <v>45235</v>
      </c>
      <c r="B314" s="125">
        <f>IF(A314="","",Feuil1!L318)</f>
        <v>0</v>
      </c>
      <c r="C314" s="135">
        <f>IF(A314="","",Feuil1!M318)</f>
        <v>0</v>
      </c>
      <c r="D314" s="135">
        <f>IF(C314="","",Feuil1!N318)</f>
        <v>0</v>
      </c>
      <c r="E314" s="135">
        <f>IF(D314="","",Feuil1!O318)</f>
        <v>0</v>
      </c>
      <c r="F314" s="135">
        <f>IF(E314="","",Feuil1!P318)</f>
        <v>0</v>
      </c>
      <c r="G314" s="136">
        <f>IF(F314="","",Feuil1!Q318)</f>
        <v>0</v>
      </c>
      <c r="H314" s="135" t="e">
        <f ca="1">IF(A314="","",PRODUCTION!AM313-PRODUCTION!AN313)</f>
        <v>#VALUE!</v>
      </c>
      <c r="I314" s="137" t="e">
        <f ca="1">IF(A314="","",PRODUCTION!AG313-PRODUCTION!AO313)</f>
        <v>#VALUE!</v>
      </c>
      <c r="J314" s="137">
        <f>réglages!$B$3</f>
        <v>14280</v>
      </c>
      <c r="K314" s="137" t="str">
        <f>IF(PRODUCTION!AH313="","",+AVERAGE(PRODUCTION!$AH$5:'PRODUCTION'!AH313))</f>
        <v/>
      </c>
      <c r="L314" s="129" t="str">
        <f>IF(PRODUCTION!AH313="","",(+PRODUCTION!AH313-N314-R314-Q314-O314-P314-T314-S314))</f>
        <v/>
      </c>
      <c r="M314" s="138" t="str">
        <f>IF(PRODUCTION!AH313="","",+AVERAGE(PRODUCTION!$AO$5:'PRODUCTION'!AO313))</f>
        <v/>
      </c>
      <c r="N314" s="139" t="str">
        <f>IF(PRODUCTION!AH313="","",Feuil1!R318)</f>
        <v/>
      </c>
      <c r="O314" s="140" t="str">
        <f>IF(PRODUCTION!AH313="","",Feuil1!AV318)</f>
        <v/>
      </c>
      <c r="P314" s="140" t="str">
        <f>IF(PRODUCTION!AH313="","",Feuil1!AW318)</f>
        <v/>
      </c>
      <c r="Q314" s="140" t="str">
        <f>IF(PRODUCTION!AH313="","",Feuil1!AY318)</f>
        <v/>
      </c>
      <c r="R314" s="140" t="str">
        <f>IF(PRODUCTION!AH313="","",Feuil1!AX318)</f>
        <v/>
      </c>
      <c r="S314" s="140"/>
      <c r="T314" s="141"/>
      <c r="U314" s="142"/>
      <c r="V314" s="142"/>
      <c r="W314" s="142"/>
      <c r="X314" s="142"/>
      <c r="AC314" s="131" t="e">
        <f t="shared" si="5"/>
        <v>#VALUE!</v>
      </c>
    </row>
    <row r="315" spans="1:29" s="6" customFormat="1" ht="13.5" thickBot="1">
      <c r="A315" s="94">
        <f>IF(Feuil1!A319="","",Feuil1!A319)</f>
        <v>45236</v>
      </c>
      <c r="B315" s="125">
        <f>IF(A315="","",Feuil1!L319)</f>
        <v>0</v>
      </c>
      <c r="C315" s="135">
        <f>IF(A315="","",Feuil1!M319)</f>
        <v>0</v>
      </c>
      <c r="D315" s="135">
        <f>IF(C315="","",Feuil1!N319)</f>
        <v>0</v>
      </c>
      <c r="E315" s="135">
        <f>IF(D315="","",Feuil1!O319)</f>
        <v>0</v>
      </c>
      <c r="F315" s="135">
        <f>IF(E315="","",Feuil1!P319)</f>
        <v>0</v>
      </c>
      <c r="G315" s="136">
        <f>IF(F315="","",Feuil1!Q319)</f>
        <v>0</v>
      </c>
      <c r="H315" s="135" t="e">
        <f ca="1">IF(A315="","",PRODUCTION!AM314-PRODUCTION!AN314)</f>
        <v>#VALUE!</v>
      </c>
      <c r="I315" s="137" t="e">
        <f ca="1">IF(A315="","",PRODUCTION!AG314-PRODUCTION!AO314)</f>
        <v>#VALUE!</v>
      </c>
      <c r="J315" s="137">
        <f>réglages!$B$3</f>
        <v>14280</v>
      </c>
      <c r="K315" s="137" t="str">
        <f>IF(PRODUCTION!AH314="","",+AVERAGE(PRODUCTION!$AH$5:'PRODUCTION'!AH314))</f>
        <v/>
      </c>
      <c r="L315" s="129" t="str">
        <f>IF(PRODUCTION!AH314="","",(+PRODUCTION!AH314-N315-R315-Q315-O315-P315-T315-S315))</f>
        <v/>
      </c>
      <c r="M315" s="138" t="str">
        <f>IF(PRODUCTION!AH314="","",+AVERAGE(PRODUCTION!$AO$5:'PRODUCTION'!AO314))</f>
        <v/>
      </c>
      <c r="N315" s="139" t="str">
        <f>IF(PRODUCTION!AH314="","",Feuil1!R319)</f>
        <v/>
      </c>
      <c r="O315" s="140" t="str">
        <f>IF(PRODUCTION!AH314="","",Feuil1!AV319)</f>
        <v/>
      </c>
      <c r="P315" s="140" t="str">
        <f>IF(PRODUCTION!AH314="","",Feuil1!AW319)</f>
        <v/>
      </c>
      <c r="Q315" s="140" t="str">
        <f>IF(PRODUCTION!AH314="","",Feuil1!AY319)</f>
        <v/>
      </c>
      <c r="R315" s="140" t="str">
        <f>IF(PRODUCTION!AH314="","",Feuil1!AX319)</f>
        <v/>
      </c>
      <c r="S315" s="140"/>
      <c r="T315" s="141"/>
      <c r="U315" s="142"/>
      <c r="V315" s="142"/>
      <c r="W315" s="142"/>
      <c r="X315" s="142"/>
      <c r="AC315" s="131" t="e">
        <f t="shared" si="5"/>
        <v>#VALUE!</v>
      </c>
    </row>
    <row r="316" spans="1:29" s="6" customFormat="1" ht="13.5" thickBot="1">
      <c r="A316" s="94">
        <f>IF(Feuil1!A320="","",Feuil1!A320)</f>
        <v>45237</v>
      </c>
      <c r="B316" s="125">
        <f>IF(A316="","",Feuil1!L320)</f>
        <v>0</v>
      </c>
      <c r="C316" s="135">
        <f>IF(A316="","",Feuil1!M320)</f>
        <v>0</v>
      </c>
      <c r="D316" s="135">
        <f>IF(C316="","",Feuil1!N320)</f>
        <v>0</v>
      </c>
      <c r="E316" s="135">
        <f>IF(D316="","",Feuil1!O320)</f>
        <v>0</v>
      </c>
      <c r="F316" s="135">
        <f>IF(E316="","",Feuil1!P320)</f>
        <v>0</v>
      </c>
      <c r="G316" s="136">
        <f>IF(F316="","",Feuil1!Q320)</f>
        <v>0</v>
      </c>
      <c r="H316" s="135" t="e">
        <f ca="1">IF(A316="","",PRODUCTION!AM315-PRODUCTION!AN315)</f>
        <v>#VALUE!</v>
      </c>
      <c r="I316" s="137" t="e">
        <f ca="1">IF(A316="","",PRODUCTION!AG315-PRODUCTION!AO315)</f>
        <v>#VALUE!</v>
      </c>
      <c r="J316" s="137">
        <f>réglages!$B$3</f>
        <v>14280</v>
      </c>
      <c r="K316" s="137" t="str">
        <f>IF(PRODUCTION!AH315="","",+AVERAGE(PRODUCTION!$AH$5:'PRODUCTION'!AH315))</f>
        <v/>
      </c>
      <c r="L316" s="129" t="str">
        <f>IF(PRODUCTION!AH315="","",(+PRODUCTION!AH315-N316-R316-Q316-O316-P316-T316-S316))</f>
        <v/>
      </c>
      <c r="M316" s="138" t="str">
        <f>IF(PRODUCTION!AH315="","",+AVERAGE(PRODUCTION!$AO$5:'PRODUCTION'!AO315))</f>
        <v/>
      </c>
      <c r="N316" s="139" t="str">
        <f>IF(PRODUCTION!AH315="","",Feuil1!R320)</f>
        <v/>
      </c>
      <c r="O316" s="140" t="str">
        <f>IF(PRODUCTION!AH315="","",Feuil1!AV320)</f>
        <v/>
      </c>
      <c r="P316" s="140" t="str">
        <f>IF(PRODUCTION!AH315="","",Feuil1!AW320)</f>
        <v/>
      </c>
      <c r="Q316" s="140" t="str">
        <f>IF(PRODUCTION!AH315="","",Feuil1!AY320)</f>
        <v/>
      </c>
      <c r="R316" s="140" t="str">
        <f>IF(PRODUCTION!AH315="","",Feuil1!AX320)</f>
        <v/>
      </c>
      <c r="S316" s="140"/>
      <c r="T316" s="141"/>
      <c r="U316" s="142"/>
      <c r="V316" s="142"/>
      <c r="W316" s="142"/>
      <c r="X316" s="142"/>
      <c r="AC316" s="131" t="e">
        <f t="shared" si="5"/>
        <v>#VALUE!</v>
      </c>
    </row>
    <row r="317" spans="1:29" s="6" customFormat="1" ht="13.5" thickBot="1">
      <c r="A317" s="94">
        <f>IF(Feuil1!A321="","",Feuil1!A321)</f>
        <v>45238</v>
      </c>
      <c r="B317" s="125">
        <f>IF(A317="","",Feuil1!L321)</f>
        <v>0</v>
      </c>
      <c r="C317" s="135">
        <f>IF(A317="","",Feuil1!M321)</f>
        <v>0</v>
      </c>
      <c r="D317" s="135">
        <f>IF(C317="","",Feuil1!N321)</f>
        <v>0</v>
      </c>
      <c r="E317" s="135">
        <f>IF(D317="","",Feuil1!O321)</f>
        <v>0</v>
      </c>
      <c r="F317" s="135">
        <f>IF(E317="","",Feuil1!P321)</f>
        <v>0</v>
      </c>
      <c r="G317" s="136">
        <f>IF(F317="","",Feuil1!Q321)</f>
        <v>0</v>
      </c>
      <c r="H317" s="135" t="e">
        <f ca="1">IF(A317="","",PRODUCTION!AM316-PRODUCTION!AN316)</f>
        <v>#VALUE!</v>
      </c>
      <c r="I317" s="137" t="e">
        <f ca="1">IF(A317="","",PRODUCTION!AG316-PRODUCTION!AO316)</f>
        <v>#VALUE!</v>
      </c>
      <c r="J317" s="137">
        <f>réglages!$B$3</f>
        <v>14280</v>
      </c>
      <c r="K317" s="137" t="str">
        <f>IF(PRODUCTION!AH316="","",+AVERAGE(PRODUCTION!$AH$5:'PRODUCTION'!AH316))</f>
        <v/>
      </c>
      <c r="L317" s="129" t="str">
        <f>IF(PRODUCTION!AH316="","",(+PRODUCTION!AH316-N317-R317-Q317-O317-P317-T317-S317))</f>
        <v/>
      </c>
      <c r="M317" s="138" t="str">
        <f>IF(PRODUCTION!AH316="","",+AVERAGE(PRODUCTION!$AO$5:'PRODUCTION'!AO316))</f>
        <v/>
      </c>
      <c r="N317" s="139" t="str">
        <f>IF(PRODUCTION!AH316="","",Feuil1!R321)</f>
        <v/>
      </c>
      <c r="O317" s="140" t="str">
        <f>IF(PRODUCTION!AH316="","",Feuil1!AV321)</f>
        <v/>
      </c>
      <c r="P317" s="140" t="str">
        <f>IF(PRODUCTION!AH316="","",Feuil1!AW321)</f>
        <v/>
      </c>
      <c r="Q317" s="140" t="str">
        <f>IF(PRODUCTION!AH316="","",Feuil1!AY321)</f>
        <v/>
      </c>
      <c r="R317" s="140" t="str">
        <f>IF(PRODUCTION!AH316="","",Feuil1!AX321)</f>
        <v/>
      </c>
      <c r="S317" s="140"/>
      <c r="T317" s="141"/>
      <c r="U317" s="142"/>
      <c r="V317" s="142"/>
      <c r="W317" s="142"/>
      <c r="X317" s="142"/>
      <c r="AC317" s="131" t="e">
        <f t="shared" si="5"/>
        <v>#VALUE!</v>
      </c>
    </row>
    <row r="318" spans="1:29" s="6" customFormat="1" ht="13.5" thickBot="1">
      <c r="A318" s="94">
        <f>IF(Feuil1!A322="","",Feuil1!A322)</f>
        <v>45239</v>
      </c>
      <c r="B318" s="125">
        <f>IF(A318="","",Feuil1!L322)</f>
        <v>0</v>
      </c>
      <c r="C318" s="135">
        <f>IF(A318="","",Feuil1!M322)</f>
        <v>0</v>
      </c>
      <c r="D318" s="135">
        <f>IF(C318="","",Feuil1!N322)</f>
        <v>0</v>
      </c>
      <c r="E318" s="135">
        <f>IF(D318="","",Feuil1!O322)</f>
        <v>0</v>
      </c>
      <c r="F318" s="135">
        <f>IF(E318="","",Feuil1!P322)</f>
        <v>0</v>
      </c>
      <c r="G318" s="136">
        <f>IF(F318="","",Feuil1!Q322)</f>
        <v>0</v>
      </c>
      <c r="H318" s="135" t="e">
        <f ca="1">IF(A318="","",PRODUCTION!AM317-PRODUCTION!AN317)</f>
        <v>#VALUE!</v>
      </c>
      <c r="I318" s="137" t="e">
        <f ca="1">IF(A318="","",PRODUCTION!AG317-PRODUCTION!AO317)</f>
        <v>#VALUE!</v>
      </c>
      <c r="J318" s="137">
        <f>réglages!$B$3</f>
        <v>14280</v>
      </c>
      <c r="K318" s="137" t="str">
        <f>IF(PRODUCTION!AH317="","",+AVERAGE(PRODUCTION!$AH$5:'PRODUCTION'!AH317))</f>
        <v/>
      </c>
      <c r="L318" s="129" t="str">
        <f>IF(PRODUCTION!AH317="","",(+PRODUCTION!AH317-N318-R318-Q318-O318-P318-T318-S318))</f>
        <v/>
      </c>
      <c r="M318" s="138" t="str">
        <f>IF(PRODUCTION!AH317="","",+AVERAGE(PRODUCTION!$AO$5:'PRODUCTION'!AO317))</f>
        <v/>
      </c>
      <c r="N318" s="139" t="str">
        <f>IF(PRODUCTION!AH317="","",Feuil1!R322)</f>
        <v/>
      </c>
      <c r="O318" s="140" t="str">
        <f>IF(PRODUCTION!AH317="","",Feuil1!AV322)</f>
        <v/>
      </c>
      <c r="P318" s="140" t="str">
        <f>IF(PRODUCTION!AH317="","",Feuil1!AW322)</f>
        <v/>
      </c>
      <c r="Q318" s="140" t="str">
        <f>IF(PRODUCTION!AH317="","",Feuil1!AY322)</f>
        <v/>
      </c>
      <c r="R318" s="140" t="str">
        <f>IF(PRODUCTION!AH317="","",Feuil1!AX322)</f>
        <v/>
      </c>
      <c r="S318" s="140"/>
      <c r="T318" s="141"/>
      <c r="U318" s="142"/>
      <c r="V318" s="142"/>
      <c r="W318" s="142"/>
      <c r="X318" s="142"/>
      <c r="AC318" s="131" t="e">
        <f t="shared" si="5"/>
        <v>#VALUE!</v>
      </c>
    </row>
    <row r="319" spans="1:29" s="6" customFormat="1" ht="13.5" thickBot="1">
      <c r="A319" s="94">
        <f>IF(Feuil1!A323="","",Feuil1!A323)</f>
        <v>45240</v>
      </c>
      <c r="B319" s="125">
        <f>IF(A319="","",Feuil1!L323)</f>
        <v>0</v>
      </c>
      <c r="C319" s="135">
        <f>IF(A319="","",Feuil1!M323)</f>
        <v>0</v>
      </c>
      <c r="D319" s="135">
        <f>IF(C319="","",Feuil1!N323)</f>
        <v>0</v>
      </c>
      <c r="E319" s="135">
        <f>IF(D319="","",Feuil1!O323)</f>
        <v>0</v>
      </c>
      <c r="F319" s="135">
        <f>IF(E319="","",Feuil1!P323)</f>
        <v>0</v>
      </c>
      <c r="G319" s="136">
        <f>IF(F319="","",Feuil1!Q323)</f>
        <v>0</v>
      </c>
      <c r="H319" s="135" t="e">
        <f ca="1">IF(A319="","",PRODUCTION!AM318-PRODUCTION!AN318)</f>
        <v>#VALUE!</v>
      </c>
      <c r="I319" s="137" t="e">
        <f ca="1">IF(A319="","",PRODUCTION!AG318-PRODUCTION!AO318)</f>
        <v>#VALUE!</v>
      </c>
      <c r="J319" s="137">
        <f>réglages!$B$3</f>
        <v>14280</v>
      </c>
      <c r="K319" s="137" t="str">
        <f>IF(PRODUCTION!AH318="","",+AVERAGE(PRODUCTION!$AH$5:'PRODUCTION'!AH318))</f>
        <v/>
      </c>
      <c r="L319" s="129" t="str">
        <f>IF(PRODUCTION!AH318="","",(+PRODUCTION!AH318-N319-R319-Q319-O319-P319-T319-S319))</f>
        <v/>
      </c>
      <c r="M319" s="138" t="str">
        <f>IF(PRODUCTION!AH318="","",+AVERAGE(PRODUCTION!$AO$5:'PRODUCTION'!AO318))</f>
        <v/>
      </c>
      <c r="N319" s="139" t="str">
        <f>IF(PRODUCTION!AH318="","",Feuil1!R323)</f>
        <v/>
      </c>
      <c r="O319" s="140" t="str">
        <f>IF(PRODUCTION!AH318="","",Feuil1!AV323)</f>
        <v/>
      </c>
      <c r="P319" s="140" t="str">
        <f>IF(PRODUCTION!AH318="","",Feuil1!AW323)</f>
        <v/>
      </c>
      <c r="Q319" s="140" t="str">
        <f>IF(PRODUCTION!AH318="","",Feuil1!AY323)</f>
        <v/>
      </c>
      <c r="R319" s="140" t="str">
        <f>IF(PRODUCTION!AH318="","",Feuil1!AX323)</f>
        <v/>
      </c>
      <c r="S319" s="140"/>
      <c r="T319" s="141"/>
      <c r="U319" s="142"/>
      <c r="V319" s="142"/>
      <c r="W319" s="142"/>
      <c r="X319" s="142"/>
      <c r="AC319" s="131" t="e">
        <f t="shared" si="5"/>
        <v>#VALUE!</v>
      </c>
    </row>
    <row r="320" spans="1:29" s="6" customFormat="1" ht="13.5" thickBot="1">
      <c r="A320" s="94">
        <f>IF(Feuil1!A324="","",Feuil1!A324)</f>
        <v>45241</v>
      </c>
      <c r="B320" s="125">
        <f>IF(A320="","",Feuil1!L324)</f>
        <v>0</v>
      </c>
      <c r="C320" s="135">
        <f>IF(A320="","",Feuil1!M324)</f>
        <v>0</v>
      </c>
      <c r="D320" s="135">
        <f>IF(C320="","",Feuil1!N324)</f>
        <v>0</v>
      </c>
      <c r="E320" s="135">
        <f>IF(D320="","",Feuil1!O324)</f>
        <v>0</v>
      </c>
      <c r="F320" s="135">
        <f>IF(E320="","",Feuil1!P324)</f>
        <v>0</v>
      </c>
      <c r="G320" s="136">
        <f>IF(F320="","",Feuil1!Q324)</f>
        <v>0</v>
      </c>
      <c r="H320" s="135" t="e">
        <f ca="1">IF(A320="","",PRODUCTION!AM319-PRODUCTION!AN319)</f>
        <v>#VALUE!</v>
      </c>
      <c r="I320" s="137" t="e">
        <f ca="1">IF(A320="","",PRODUCTION!AG319-PRODUCTION!AO319)</f>
        <v>#VALUE!</v>
      </c>
      <c r="J320" s="137">
        <f>réglages!$B$3</f>
        <v>14280</v>
      </c>
      <c r="K320" s="137" t="str">
        <f>IF(PRODUCTION!AH319="","",+AVERAGE(PRODUCTION!$AH$5:'PRODUCTION'!AH319))</f>
        <v/>
      </c>
      <c r="L320" s="129" t="str">
        <f>IF(PRODUCTION!AH319="","",(+PRODUCTION!AH319-N320-R320-Q320-O320-P320-T320-S320))</f>
        <v/>
      </c>
      <c r="M320" s="138" t="str">
        <f>IF(PRODUCTION!AH319="","",+AVERAGE(PRODUCTION!$AO$5:'PRODUCTION'!AO319))</f>
        <v/>
      </c>
      <c r="N320" s="139" t="str">
        <f>IF(PRODUCTION!AH319="","",Feuil1!R324)</f>
        <v/>
      </c>
      <c r="O320" s="140" t="str">
        <f>IF(PRODUCTION!AH319="","",Feuil1!AV324)</f>
        <v/>
      </c>
      <c r="P320" s="140" t="str">
        <f>IF(PRODUCTION!AH319="","",Feuil1!AW324)</f>
        <v/>
      </c>
      <c r="Q320" s="140" t="str">
        <f>IF(PRODUCTION!AH319="","",Feuil1!AY324)</f>
        <v/>
      </c>
      <c r="R320" s="140" t="str">
        <f>IF(PRODUCTION!AH319="","",Feuil1!AX324)</f>
        <v/>
      </c>
      <c r="S320" s="140"/>
      <c r="T320" s="141"/>
      <c r="U320" s="142"/>
      <c r="V320" s="142"/>
      <c r="W320" s="142"/>
      <c r="X320" s="142"/>
      <c r="AC320" s="131" t="e">
        <f t="shared" si="5"/>
        <v>#VALUE!</v>
      </c>
    </row>
    <row r="321" spans="1:29" s="6" customFormat="1" ht="13.5" thickBot="1">
      <c r="A321" s="94">
        <f>IF(Feuil1!A325="","",Feuil1!A325)</f>
        <v>45242</v>
      </c>
      <c r="B321" s="125">
        <f>IF(A321="","",Feuil1!L325)</f>
        <v>0</v>
      </c>
      <c r="C321" s="135">
        <f>IF(A321="","",Feuil1!M325)</f>
        <v>0</v>
      </c>
      <c r="D321" s="135">
        <f>IF(C321="","",Feuil1!N325)</f>
        <v>0</v>
      </c>
      <c r="E321" s="135">
        <f>IF(D321="","",Feuil1!O325)</f>
        <v>0</v>
      </c>
      <c r="F321" s="135">
        <f>IF(E321="","",Feuil1!P325)</f>
        <v>0</v>
      </c>
      <c r="G321" s="136">
        <f>IF(F321="","",Feuil1!Q325)</f>
        <v>0</v>
      </c>
      <c r="H321" s="135" t="e">
        <f ca="1">IF(A321="","",PRODUCTION!AM320-PRODUCTION!AN320)</f>
        <v>#VALUE!</v>
      </c>
      <c r="I321" s="137" t="e">
        <f ca="1">IF(A321="","",PRODUCTION!AG320-PRODUCTION!AO320)</f>
        <v>#VALUE!</v>
      </c>
      <c r="J321" s="137">
        <f>réglages!$B$3</f>
        <v>14280</v>
      </c>
      <c r="K321" s="137" t="str">
        <f>IF(PRODUCTION!AH320="","",+AVERAGE(PRODUCTION!$AH$5:'PRODUCTION'!AH320))</f>
        <v/>
      </c>
      <c r="L321" s="129" t="str">
        <f>IF(PRODUCTION!AH320="","",(+PRODUCTION!AH320-N321-R321-Q321-O321-P321-T321-S321))</f>
        <v/>
      </c>
      <c r="M321" s="138" t="str">
        <f>IF(PRODUCTION!AH320="","",+AVERAGE(PRODUCTION!$AO$5:'PRODUCTION'!AO320))</f>
        <v/>
      </c>
      <c r="N321" s="139" t="str">
        <f>IF(PRODUCTION!AH320="","",Feuil1!R325)</f>
        <v/>
      </c>
      <c r="O321" s="140" t="str">
        <f>IF(PRODUCTION!AH320="","",Feuil1!AV325)</f>
        <v/>
      </c>
      <c r="P321" s="140" t="str">
        <f>IF(PRODUCTION!AH320="","",Feuil1!AW325)</f>
        <v/>
      </c>
      <c r="Q321" s="140" t="str">
        <f>IF(PRODUCTION!AH320="","",Feuil1!AY325)</f>
        <v/>
      </c>
      <c r="R321" s="140" t="str">
        <f>IF(PRODUCTION!AH320="","",Feuil1!AX325)</f>
        <v/>
      </c>
      <c r="S321" s="140"/>
      <c r="T321" s="141"/>
      <c r="U321" s="142"/>
      <c r="V321" s="142"/>
      <c r="W321" s="142"/>
      <c r="X321" s="142"/>
      <c r="AC321" s="131" t="e">
        <f t="shared" si="5"/>
        <v>#VALUE!</v>
      </c>
    </row>
    <row r="322" spans="1:29" s="6" customFormat="1" ht="13.5" thickBot="1">
      <c r="A322" s="94">
        <f>IF(Feuil1!A326="","",Feuil1!A326)</f>
        <v>45243</v>
      </c>
      <c r="B322" s="125">
        <f>IF(A322="","",Feuil1!L326)</f>
        <v>0</v>
      </c>
      <c r="C322" s="135">
        <f>IF(A322="","",Feuil1!M326)</f>
        <v>0</v>
      </c>
      <c r="D322" s="135">
        <f>IF(C322="","",Feuil1!N326)</f>
        <v>0</v>
      </c>
      <c r="E322" s="135">
        <f>IF(D322="","",Feuil1!O326)</f>
        <v>0</v>
      </c>
      <c r="F322" s="135">
        <f>IF(E322="","",Feuil1!P326)</f>
        <v>0</v>
      </c>
      <c r="G322" s="136">
        <f>IF(F322="","",Feuil1!Q326)</f>
        <v>0</v>
      </c>
      <c r="H322" s="135" t="e">
        <f ca="1">IF(A322="","",PRODUCTION!AM321-PRODUCTION!AN321)</f>
        <v>#VALUE!</v>
      </c>
      <c r="I322" s="137" t="e">
        <f ca="1">IF(A322="","",PRODUCTION!AG321-PRODUCTION!AO321)</f>
        <v>#VALUE!</v>
      </c>
      <c r="J322" s="137">
        <f>réglages!$B$3</f>
        <v>14280</v>
      </c>
      <c r="K322" s="137" t="str">
        <f>IF(PRODUCTION!AH321="","",+AVERAGE(PRODUCTION!$AH$5:'PRODUCTION'!AH321))</f>
        <v/>
      </c>
      <c r="L322" s="129" t="str">
        <f>IF(PRODUCTION!AH321="","",(+PRODUCTION!AH321-N322-R322-Q322-O322-P322-T322-S322))</f>
        <v/>
      </c>
      <c r="M322" s="138" t="str">
        <f>IF(PRODUCTION!AH321="","",+AVERAGE(PRODUCTION!$AO$5:'PRODUCTION'!AO321))</f>
        <v/>
      </c>
      <c r="N322" s="139" t="str">
        <f>IF(PRODUCTION!AH321="","",Feuil1!R326)</f>
        <v/>
      </c>
      <c r="O322" s="140" t="str">
        <f>IF(PRODUCTION!AH321="","",Feuil1!AV326)</f>
        <v/>
      </c>
      <c r="P322" s="140" t="str">
        <f>IF(PRODUCTION!AH321="","",Feuil1!AW326)</f>
        <v/>
      </c>
      <c r="Q322" s="140" t="str">
        <f>IF(PRODUCTION!AH321="","",Feuil1!AY326)</f>
        <v/>
      </c>
      <c r="R322" s="140" t="str">
        <f>IF(PRODUCTION!AH321="","",Feuil1!AX326)</f>
        <v/>
      </c>
      <c r="S322" s="140"/>
      <c r="T322" s="141"/>
      <c r="U322" s="142"/>
      <c r="V322" s="142"/>
      <c r="W322" s="142"/>
      <c r="X322" s="142"/>
      <c r="AC322" s="131" t="e">
        <f t="shared" si="5"/>
        <v>#VALUE!</v>
      </c>
    </row>
    <row r="323" spans="1:29" s="6" customFormat="1" ht="13.5" thickBot="1">
      <c r="A323" s="94">
        <f>IF(Feuil1!A327="","",Feuil1!A327)</f>
        <v>45244</v>
      </c>
      <c r="B323" s="125">
        <f>IF(A323="","",Feuil1!L327)</f>
        <v>0</v>
      </c>
      <c r="C323" s="135">
        <f>IF(A323="","",Feuil1!M327)</f>
        <v>0</v>
      </c>
      <c r="D323" s="135">
        <f>IF(C323="","",Feuil1!N327)</f>
        <v>0</v>
      </c>
      <c r="E323" s="135">
        <f>IF(D323="","",Feuil1!O327)</f>
        <v>0</v>
      </c>
      <c r="F323" s="135">
        <f>IF(E323="","",Feuil1!P327)</f>
        <v>0</v>
      </c>
      <c r="G323" s="136">
        <f>IF(F323="","",Feuil1!Q327)</f>
        <v>0</v>
      </c>
      <c r="H323" s="135" t="e">
        <f ca="1">IF(A323="","",PRODUCTION!AM322-PRODUCTION!AN322)</f>
        <v>#VALUE!</v>
      </c>
      <c r="I323" s="137" t="e">
        <f ca="1">IF(A323="","",PRODUCTION!AG322-PRODUCTION!AO322)</f>
        <v>#VALUE!</v>
      </c>
      <c r="J323" s="137">
        <f>réglages!$B$3</f>
        <v>14280</v>
      </c>
      <c r="K323" s="137" t="str">
        <f>IF(PRODUCTION!AH322="","",+AVERAGE(PRODUCTION!$AH$5:'PRODUCTION'!AH322))</f>
        <v/>
      </c>
      <c r="L323" s="129" t="str">
        <f>IF(PRODUCTION!AH322="","",(+PRODUCTION!AH322-N323-R323-Q323-O323-P323-T323-S323))</f>
        <v/>
      </c>
      <c r="M323" s="138" t="str">
        <f>IF(PRODUCTION!AH322="","",+AVERAGE(PRODUCTION!$AO$5:'PRODUCTION'!AO322))</f>
        <v/>
      </c>
      <c r="N323" s="139" t="str">
        <f>IF(PRODUCTION!AH322="","",Feuil1!R327)</f>
        <v/>
      </c>
      <c r="O323" s="140" t="str">
        <f>IF(PRODUCTION!AH322="","",Feuil1!AV327)</f>
        <v/>
      </c>
      <c r="P323" s="140" t="str">
        <f>IF(PRODUCTION!AH322="","",Feuil1!AW327)</f>
        <v/>
      </c>
      <c r="Q323" s="140" t="str">
        <f>IF(PRODUCTION!AH322="","",Feuil1!AY327)</f>
        <v/>
      </c>
      <c r="R323" s="140" t="str">
        <f>IF(PRODUCTION!AH322="","",Feuil1!AX327)</f>
        <v/>
      </c>
      <c r="S323" s="140"/>
      <c r="T323" s="141"/>
      <c r="U323" s="142"/>
      <c r="V323" s="142"/>
      <c r="W323" s="142"/>
      <c r="X323" s="142"/>
      <c r="AC323" s="131" t="e">
        <f t="shared" si="5"/>
        <v>#VALUE!</v>
      </c>
    </row>
    <row r="324" spans="1:29" s="6" customFormat="1" ht="13.5" thickBot="1">
      <c r="A324" s="94">
        <f>IF(Feuil1!A328="","",Feuil1!A328)</f>
        <v>45245</v>
      </c>
      <c r="B324" s="125">
        <f>IF(A324="","",Feuil1!L328)</f>
        <v>0</v>
      </c>
      <c r="C324" s="135">
        <f>IF(A324="","",Feuil1!M328)</f>
        <v>0</v>
      </c>
      <c r="D324" s="135">
        <f>IF(C324="","",Feuil1!N328)</f>
        <v>0</v>
      </c>
      <c r="E324" s="135">
        <f>IF(D324="","",Feuil1!O328)</f>
        <v>0</v>
      </c>
      <c r="F324" s="135">
        <f>IF(E324="","",Feuil1!P328)</f>
        <v>0</v>
      </c>
      <c r="G324" s="136">
        <f>IF(F324="","",Feuil1!Q328)</f>
        <v>0</v>
      </c>
      <c r="H324" s="135" t="e">
        <f ca="1">IF(A324="","",PRODUCTION!AM323-PRODUCTION!AN323)</f>
        <v>#VALUE!</v>
      </c>
      <c r="I324" s="137" t="e">
        <f ca="1">IF(A324="","",PRODUCTION!AG323-PRODUCTION!AO323)</f>
        <v>#VALUE!</v>
      </c>
      <c r="J324" s="137">
        <f>réglages!$B$3</f>
        <v>14280</v>
      </c>
      <c r="K324" s="137" t="str">
        <f>IF(PRODUCTION!AH323="","",+AVERAGE(PRODUCTION!$AH$5:'PRODUCTION'!AH323))</f>
        <v/>
      </c>
      <c r="L324" s="129" t="str">
        <f>IF(PRODUCTION!AH323="","",(+PRODUCTION!AH323-N324-R324-Q324-O324-P324-T324-S324))</f>
        <v/>
      </c>
      <c r="M324" s="138" t="str">
        <f>IF(PRODUCTION!AH323="","",+AVERAGE(PRODUCTION!$AO$5:'PRODUCTION'!AO323))</f>
        <v/>
      </c>
      <c r="N324" s="139" t="str">
        <f>IF(PRODUCTION!AH323="","",Feuil1!R328)</f>
        <v/>
      </c>
      <c r="O324" s="140" t="str">
        <f>IF(PRODUCTION!AH323="","",Feuil1!AV328)</f>
        <v/>
      </c>
      <c r="P324" s="140" t="str">
        <f>IF(PRODUCTION!AH323="","",Feuil1!AW328)</f>
        <v/>
      </c>
      <c r="Q324" s="140" t="str">
        <f>IF(PRODUCTION!AH323="","",Feuil1!AY328)</f>
        <v/>
      </c>
      <c r="R324" s="140" t="str">
        <f>IF(PRODUCTION!AH323="","",Feuil1!AX328)</f>
        <v/>
      </c>
      <c r="S324" s="140"/>
      <c r="T324" s="141"/>
      <c r="U324" s="142"/>
      <c r="V324" s="142"/>
      <c r="W324" s="142"/>
      <c r="X324" s="142"/>
      <c r="AC324" s="131" t="e">
        <f t="shared" si="5"/>
        <v>#VALUE!</v>
      </c>
    </row>
    <row r="325" spans="1:29" s="6" customFormat="1" ht="13.5" thickBot="1">
      <c r="A325" s="94">
        <f>IF(Feuil1!A329="","",Feuil1!A329)</f>
        <v>45246</v>
      </c>
      <c r="B325" s="125">
        <f>IF(A325="","",Feuil1!L329)</f>
        <v>0</v>
      </c>
      <c r="C325" s="135">
        <f>IF(A325="","",Feuil1!M329)</f>
        <v>0</v>
      </c>
      <c r="D325" s="135">
        <f>IF(C325="","",Feuil1!N329)</f>
        <v>0</v>
      </c>
      <c r="E325" s="135">
        <f>IF(D325="","",Feuil1!O329)</f>
        <v>0</v>
      </c>
      <c r="F325" s="135">
        <f>IF(E325="","",Feuil1!P329)</f>
        <v>0</v>
      </c>
      <c r="G325" s="136">
        <f>IF(F325="","",Feuil1!Q329)</f>
        <v>0</v>
      </c>
      <c r="H325" s="135" t="e">
        <f ca="1">IF(A325="","",PRODUCTION!AM324-PRODUCTION!AN324)</f>
        <v>#VALUE!</v>
      </c>
      <c r="I325" s="137" t="e">
        <f ca="1">IF(A325="","",PRODUCTION!AG324-PRODUCTION!AO324)</f>
        <v>#VALUE!</v>
      </c>
      <c r="J325" s="137">
        <f>réglages!$B$3</f>
        <v>14280</v>
      </c>
      <c r="K325" s="137" t="str">
        <f>IF(PRODUCTION!AH324="","",+AVERAGE(PRODUCTION!$AH$5:'PRODUCTION'!AH324))</f>
        <v/>
      </c>
      <c r="L325" s="129" t="str">
        <f>IF(PRODUCTION!AH324="","",(+PRODUCTION!AH324-N325-R325-Q325-O325-P325-T325-S325))</f>
        <v/>
      </c>
      <c r="M325" s="138" t="str">
        <f>IF(PRODUCTION!AH324="","",+AVERAGE(PRODUCTION!$AO$5:'PRODUCTION'!AO324))</f>
        <v/>
      </c>
      <c r="N325" s="139" t="str">
        <f>IF(PRODUCTION!AH324="","",Feuil1!R329)</f>
        <v/>
      </c>
      <c r="O325" s="140" t="str">
        <f>IF(PRODUCTION!AH324="","",Feuil1!AV329)</f>
        <v/>
      </c>
      <c r="P325" s="140" t="str">
        <f>IF(PRODUCTION!AH324="","",Feuil1!AW329)</f>
        <v/>
      </c>
      <c r="Q325" s="140" t="str">
        <f>IF(PRODUCTION!AH324="","",Feuil1!AY329)</f>
        <v/>
      </c>
      <c r="R325" s="140" t="str">
        <f>IF(PRODUCTION!AH324="","",Feuil1!AX329)</f>
        <v/>
      </c>
      <c r="S325" s="140"/>
      <c r="T325" s="141"/>
      <c r="U325" s="142"/>
      <c r="V325" s="142"/>
      <c r="W325" s="142"/>
      <c r="X325" s="142"/>
      <c r="AC325" s="131" t="e">
        <f t="shared" si="5"/>
        <v>#VALUE!</v>
      </c>
    </row>
    <row r="326" spans="1:29" s="6" customFormat="1" ht="13.5" thickBot="1">
      <c r="A326" s="94">
        <f>IF(Feuil1!A330="","",Feuil1!A330)</f>
        <v>45247</v>
      </c>
      <c r="B326" s="125">
        <f>IF(A326="","",Feuil1!L330)</f>
        <v>0</v>
      </c>
      <c r="C326" s="135">
        <f>IF(A326="","",Feuil1!M330)</f>
        <v>0</v>
      </c>
      <c r="D326" s="135">
        <f>IF(C326="","",Feuil1!N330)</f>
        <v>0</v>
      </c>
      <c r="E326" s="135">
        <f>IF(D326="","",Feuil1!O330)</f>
        <v>0</v>
      </c>
      <c r="F326" s="135">
        <f>IF(E326="","",Feuil1!P330)</f>
        <v>0</v>
      </c>
      <c r="G326" s="136">
        <f>IF(F326="","",Feuil1!Q330)</f>
        <v>0</v>
      </c>
      <c r="H326" s="135" t="e">
        <f ca="1">IF(A326="","",PRODUCTION!AM325-PRODUCTION!AN325)</f>
        <v>#VALUE!</v>
      </c>
      <c r="I326" s="137" t="e">
        <f ca="1">IF(A326="","",PRODUCTION!AG325-PRODUCTION!AO325)</f>
        <v>#VALUE!</v>
      </c>
      <c r="J326" s="137">
        <f>réglages!$B$3</f>
        <v>14280</v>
      </c>
      <c r="K326" s="137" t="str">
        <f>IF(PRODUCTION!AH325="","",+AVERAGE(PRODUCTION!$AH$5:'PRODUCTION'!AH325))</f>
        <v/>
      </c>
      <c r="L326" s="129" t="str">
        <f>IF(PRODUCTION!AH325="","",(+PRODUCTION!AH325-N326-R326-Q326-O326-P326-T326-S326))</f>
        <v/>
      </c>
      <c r="M326" s="138" t="str">
        <f>IF(PRODUCTION!AH325="","",+AVERAGE(PRODUCTION!$AO$5:'PRODUCTION'!AO325))</f>
        <v/>
      </c>
      <c r="N326" s="139" t="str">
        <f>IF(PRODUCTION!AH325="","",Feuil1!R330)</f>
        <v/>
      </c>
      <c r="O326" s="140" t="str">
        <f>IF(PRODUCTION!AH325="","",Feuil1!AV330)</f>
        <v/>
      </c>
      <c r="P326" s="140" t="str">
        <f>IF(PRODUCTION!AH325="","",Feuil1!AW330)</f>
        <v/>
      </c>
      <c r="Q326" s="140" t="str">
        <f>IF(PRODUCTION!AH325="","",Feuil1!AY330)</f>
        <v/>
      </c>
      <c r="R326" s="140" t="str">
        <f>IF(PRODUCTION!AH325="","",Feuil1!AX330)</f>
        <v/>
      </c>
      <c r="S326" s="140"/>
      <c r="T326" s="141"/>
      <c r="U326" s="142"/>
      <c r="V326" s="142"/>
      <c r="W326" s="142"/>
      <c r="X326" s="142"/>
      <c r="AC326" s="131" t="e">
        <f t="shared" si="5"/>
        <v>#VALUE!</v>
      </c>
    </row>
    <row r="327" spans="1:29" s="6" customFormat="1" ht="13.5" thickBot="1">
      <c r="A327" s="94">
        <f>IF(Feuil1!A331="","",Feuil1!A331)</f>
        <v>45248</v>
      </c>
      <c r="B327" s="125">
        <f>IF(A327="","",Feuil1!L331)</f>
        <v>0</v>
      </c>
      <c r="C327" s="135">
        <f>IF(A327="","",Feuil1!M331)</f>
        <v>0</v>
      </c>
      <c r="D327" s="135">
        <f>IF(C327="","",Feuil1!N331)</f>
        <v>0</v>
      </c>
      <c r="E327" s="135">
        <f>IF(D327="","",Feuil1!O331)</f>
        <v>0</v>
      </c>
      <c r="F327" s="135">
        <f>IF(E327="","",Feuil1!P331)</f>
        <v>0</v>
      </c>
      <c r="G327" s="136">
        <f>IF(F327="","",Feuil1!Q331)</f>
        <v>0</v>
      </c>
      <c r="H327" s="135" t="e">
        <f ca="1">IF(A327="","",PRODUCTION!AM326-PRODUCTION!AN326)</f>
        <v>#VALUE!</v>
      </c>
      <c r="I327" s="137" t="e">
        <f ca="1">IF(A327="","",PRODUCTION!AG326-PRODUCTION!AO326)</f>
        <v>#VALUE!</v>
      </c>
      <c r="J327" s="137">
        <f>réglages!$B$3</f>
        <v>14280</v>
      </c>
      <c r="K327" s="137" t="str">
        <f>IF(PRODUCTION!AH326="","",+AVERAGE(PRODUCTION!$AH$5:'PRODUCTION'!AH326))</f>
        <v/>
      </c>
      <c r="L327" s="129" t="str">
        <f>IF(PRODUCTION!AH326="","",(+PRODUCTION!AH326-N327-R327-Q327-O327-P327-T327-S327))</f>
        <v/>
      </c>
      <c r="M327" s="138" t="str">
        <f>IF(PRODUCTION!AH326="","",+AVERAGE(PRODUCTION!$AO$5:'PRODUCTION'!AO326))</f>
        <v/>
      </c>
      <c r="N327" s="139" t="str">
        <f>IF(PRODUCTION!AH326="","",Feuil1!R331)</f>
        <v/>
      </c>
      <c r="O327" s="140" t="str">
        <f>IF(PRODUCTION!AH326="","",Feuil1!AV331)</f>
        <v/>
      </c>
      <c r="P327" s="140" t="str">
        <f>IF(PRODUCTION!AH326="","",Feuil1!AW331)</f>
        <v/>
      </c>
      <c r="Q327" s="140" t="str">
        <f>IF(PRODUCTION!AH326="","",Feuil1!AY331)</f>
        <v/>
      </c>
      <c r="R327" s="140" t="str">
        <f>IF(PRODUCTION!AH326="","",Feuil1!AX331)</f>
        <v/>
      </c>
      <c r="S327" s="140"/>
      <c r="T327" s="141"/>
      <c r="U327" s="142"/>
      <c r="V327" s="142"/>
      <c r="W327" s="142"/>
      <c r="X327" s="142"/>
      <c r="AC327" s="131" t="e">
        <f t="shared" ref="AC327:AC371" si="6">+N327/10</f>
        <v>#VALUE!</v>
      </c>
    </row>
    <row r="328" spans="1:29" s="6" customFormat="1" ht="13.5" thickBot="1">
      <c r="A328" s="94">
        <f>IF(Feuil1!A332="","",Feuil1!A332)</f>
        <v>45249</v>
      </c>
      <c r="B328" s="125">
        <f>IF(A328="","",Feuil1!L332)</f>
        <v>0</v>
      </c>
      <c r="C328" s="135">
        <f>IF(A328="","",Feuil1!M332)</f>
        <v>0</v>
      </c>
      <c r="D328" s="135">
        <f>IF(C328="","",Feuil1!N332)</f>
        <v>0</v>
      </c>
      <c r="E328" s="135">
        <f>IF(D328="","",Feuil1!O332)</f>
        <v>0</v>
      </c>
      <c r="F328" s="135">
        <f>IF(E328="","",Feuil1!P332)</f>
        <v>0</v>
      </c>
      <c r="G328" s="136">
        <f>IF(F328="","",Feuil1!Q332)</f>
        <v>0</v>
      </c>
      <c r="H328" s="135" t="e">
        <f ca="1">IF(A328="","",PRODUCTION!AM327-PRODUCTION!AN327)</f>
        <v>#VALUE!</v>
      </c>
      <c r="I328" s="137" t="e">
        <f ca="1">IF(A328="","",PRODUCTION!AG327-PRODUCTION!AO327)</f>
        <v>#VALUE!</v>
      </c>
      <c r="J328" s="137">
        <f>réglages!$B$3</f>
        <v>14280</v>
      </c>
      <c r="K328" s="137" t="str">
        <f>IF(PRODUCTION!AH327="","",+AVERAGE(PRODUCTION!$AH$5:'PRODUCTION'!AH327))</f>
        <v/>
      </c>
      <c r="L328" s="129" t="str">
        <f>IF(PRODUCTION!AH327="","",(+PRODUCTION!AH327-N328-R328-Q328-O328-P328-T328-S328))</f>
        <v/>
      </c>
      <c r="M328" s="138" t="str">
        <f>IF(PRODUCTION!AH327="","",+AVERAGE(PRODUCTION!$AO$5:'PRODUCTION'!AO327))</f>
        <v/>
      </c>
      <c r="N328" s="139" t="str">
        <f>IF(PRODUCTION!AH327="","",Feuil1!R332)</f>
        <v/>
      </c>
      <c r="O328" s="140" t="str">
        <f>IF(PRODUCTION!AH327="","",Feuil1!AV332)</f>
        <v/>
      </c>
      <c r="P328" s="140" t="str">
        <f>IF(PRODUCTION!AH327="","",Feuil1!AW332)</f>
        <v/>
      </c>
      <c r="Q328" s="140" t="str">
        <f>IF(PRODUCTION!AH327="","",Feuil1!AY332)</f>
        <v/>
      </c>
      <c r="R328" s="140" t="str">
        <f>IF(PRODUCTION!AH327="","",Feuil1!AX332)</f>
        <v/>
      </c>
      <c r="S328" s="140"/>
      <c r="T328" s="141"/>
      <c r="U328" s="142"/>
      <c r="V328" s="142"/>
      <c r="W328" s="142"/>
      <c r="X328" s="142"/>
      <c r="AC328" s="131" t="e">
        <f t="shared" si="6"/>
        <v>#VALUE!</v>
      </c>
    </row>
    <row r="329" spans="1:29" s="6" customFormat="1" ht="13.5" thickBot="1">
      <c r="A329" s="94">
        <f>IF(Feuil1!A333="","",Feuil1!A333)</f>
        <v>45250</v>
      </c>
      <c r="B329" s="125">
        <f>IF(A329="","",Feuil1!L333)</f>
        <v>0</v>
      </c>
      <c r="C329" s="135">
        <f>IF(A329="","",Feuil1!M333)</f>
        <v>0</v>
      </c>
      <c r="D329" s="135">
        <f>IF(C329="","",Feuil1!N333)</f>
        <v>0</v>
      </c>
      <c r="E329" s="135">
        <f>IF(D329="","",Feuil1!O333)</f>
        <v>0</v>
      </c>
      <c r="F329" s="135">
        <f>IF(E329="","",Feuil1!P333)</f>
        <v>0</v>
      </c>
      <c r="G329" s="136">
        <f>IF(F329="","",Feuil1!Q333)</f>
        <v>0</v>
      </c>
      <c r="H329" s="135" t="e">
        <f ca="1">IF(A329="","",PRODUCTION!AM328-PRODUCTION!AN328)</f>
        <v>#VALUE!</v>
      </c>
      <c r="I329" s="137" t="e">
        <f ca="1">IF(A329="","",PRODUCTION!AG328-PRODUCTION!AO328)</f>
        <v>#VALUE!</v>
      </c>
      <c r="J329" s="137">
        <f>réglages!$B$3</f>
        <v>14280</v>
      </c>
      <c r="K329" s="137" t="str">
        <f>IF(PRODUCTION!AH328="","",+AVERAGE(PRODUCTION!$AH$5:'PRODUCTION'!AH328))</f>
        <v/>
      </c>
      <c r="L329" s="129" t="str">
        <f>IF(PRODUCTION!AH328="","",(+PRODUCTION!AH328-N329-R329-Q329-O329-P329-T329-S329))</f>
        <v/>
      </c>
      <c r="M329" s="138" t="str">
        <f>IF(PRODUCTION!AH328="","",+AVERAGE(PRODUCTION!$AO$5:'PRODUCTION'!AO328))</f>
        <v/>
      </c>
      <c r="N329" s="139" t="str">
        <f>IF(PRODUCTION!AH328="","",Feuil1!R333)</f>
        <v/>
      </c>
      <c r="O329" s="140" t="str">
        <f>IF(PRODUCTION!AH328="","",Feuil1!AV333)</f>
        <v/>
      </c>
      <c r="P329" s="140" t="str">
        <f>IF(PRODUCTION!AH328="","",Feuil1!AW333)</f>
        <v/>
      </c>
      <c r="Q329" s="140" t="str">
        <f>IF(PRODUCTION!AH328="","",Feuil1!AY333)</f>
        <v/>
      </c>
      <c r="R329" s="140" t="str">
        <f>IF(PRODUCTION!AH328="","",Feuil1!AX333)</f>
        <v/>
      </c>
      <c r="S329" s="140"/>
      <c r="T329" s="141"/>
      <c r="U329" s="142"/>
      <c r="V329" s="142"/>
      <c r="W329" s="142"/>
      <c r="X329" s="142"/>
      <c r="AC329" s="131" t="e">
        <f t="shared" si="6"/>
        <v>#VALUE!</v>
      </c>
    </row>
    <row r="330" spans="1:29" s="6" customFormat="1" ht="13.5" thickBot="1">
      <c r="A330" s="94">
        <f>IF(Feuil1!A334="","",Feuil1!A334)</f>
        <v>45251</v>
      </c>
      <c r="B330" s="125">
        <f>IF(A330="","",Feuil1!L334)</f>
        <v>0</v>
      </c>
      <c r="C330" s="135">
        <f>IF(A330="","",Feuil1!M334)</f>
        <v>0</v>
      </c>
      <c r="D330" s="135">
        <f>IF(C330="","",Feuil1!N334)</f>
        <v>0</v>
      </c>
      <c r="E330" s="135">
        <f>IF(D330="","",Feuil1!O334)</f>
        <v>0</v>
      </c>
      <c r="F330" s="135">
        <f>IF(E330="","",Feuil1!P334)</f>
        <v>0</v>
      </c>
      <c r="G330" s="136">
        <f>IF(F330="","",Feuil1!Q334)</f>
        <v>0</v>
      </c>
      <c r="H330" s="135" t="e">
        <f ca="1">IF(A330="","",PRODUCTION!AM329-PRODUCTION!AN329)</f>
        <v>#VALUE!</v>
      </c>
      <c r="I330" s="137" t="e">
        <f ca="1">IF(A330="","",PRODUCTION!AG329-PRODUCTION!AO329)</f>
        <v>#VALUE!</v>
      </c>
      <c r="J330" s="137">
        <f>réglages!$B$3</f>
        <v>14280</v>
      </c>
      <c r="K330" s="137" t="str">
        <f>IF(PRODUCTION!AH329="","",+AVERAGE(PRODUCTION!$AH$5:'PRODUCTION'!AH329))</f>
        <v/>
      </c>
      <c r="L330" s="129" t="str">
        <f>IF(PRODUCTION!AH329="","",(+PRODUCTION!AH329-N330-R330-Q330-O330-P330-T330-S330))</f>
        <v/>
      </c>
      <c r="M330" s="138" t="str">
        <f>IF(PRODUCTION!AH329="","",+AVERAGE(PRODUCTION!$AO$5:'PRODUCTION'!AO329))</f>
        <v/>
      </c>
      <c r="N330" s="139" t="str">
        <f>IF(PRODUCTION!AH329="","",Feuil1!R334)</f>
        <v/>
      </c>
      <c r="O330" s="140" t="str">
        <f>IF(PRODUCTION!AH329="","",Feuil1!AV334)</f>
        <v/>
      </c>
      <c r="P330" s="140" t="str">
        <f>IF(PRODUCTION!AH329="","",Feuil1!AW334)</f>
        <v/>
      </c>
      <c r="Q330" s="140" t="str">
        <f>IF(PRODUCTION!AH329="","",Feuil1!AY334)</f>
        <v/>
      </c>
      <c r="R330" s="140" t="str">
        <f>IF(PRODUCTION!AH329="","",Feuil1!AX334)</f>
        <v/>
      </c>
      <c r="S330" s="140"/>
      <c r="T330" s="141"/>
      <c r="U330" s="142"/>
      <c r="V330" s="142"/>
      <c r="W330" s="142"/>
      <c r="X330" s="142"/>
      <c r="AC330" s="131" t="e">
        <f t="shared" si="6"/>
        <v>#VALUE!</v>
      </c>
    </row>
    <row r="331" spans="1:29" s="6" customFormat="1" ht="13.5" thickBot="1">
      <c r="A331" s="94">
        <f>IF(Feuil1!A335="","",Feuil1!A335)</f>
        <v>45252</v>
      </c>
      <c r="B331" s="125">
        <f>IF(A331="","",Feuil1!L335)</f>
        <v>0</v>
      </c>
      <c r="C331" s="135">
        <f>IF(A331="","",Feuil1!M335)</f>
        <v>0</v>
      </c>
      <c r="D331" s="135">
        <f>IF(C331="","",Feuil1!N335)</f>
        <v>0</v>
      </c>
      <c r="E331" s="135">
        <f>IF(D331="","",Feuil1!O335)</f>
        <v>0</v>
      </c>
      <c r="F331" s="135">
        <f>IF(E331="","",Feuil1!P335)</f>
        <v>0</v>
      </c>
      <c r="G331" s="136">
        <f>IF(F331="","",Feuil1!Q335)</f>
        <v>0</v>
      </c>
      <c r="H331" s="135" t="e">
        <f ca="1">IF(A331="","",PRODUCTION!AM330-PRODUCTION!AN330)</f>
        <v>#VALUE!</v>
      </c>
      <c r="I331" s="137" t="e">
        <f ca="1">IF(A331="","",PRODUCTION!AG330-PRODUCTION!AO330)</f>
        <v>#VALUE!</v>
      </c>
      <c r="J331" s="137">
        <f>réglages!$B$3</f>
        <v>14280</v>
      </c>
      <c r="K331" s="137" t="str">
        <f>IF(PRODUCTION!AH330="","",+AVERAGE(PRODUCTION!$AH$5:'PRODUCTION'!AH330))</f>
        <v/>
      </c>
      <c r="L331" s="129" t="str">
        <f>IF(PRODUCTION!AH330="","",(+PRODUCTION!AH330-N331-R331-Q331-O331-P331-T331-S331))</f>
        <v/>
      </c>
      <c r="M331" s="138" t="str">
        <f>IF(PRODUCTION!AH330="","",+AVERAGE(PRODUCTION!$AO$5:'PRODUCTION'!AO330))</f>
        <v/>
      </c>
      <c r="N331" s="139" t="str">
        <f>IF(PRODUCTION!AH330="","",Feuil1!R335)</f>
        <v/>
      </c>
      <c r="O331" s="140" t="str">
        <f>IF(PRODUCTION!AH330="","",Feuil1!AV335)</f>
        <v/>
      </c>
      <c r="P331" s="140" t="str">
        <f>IF(PRODUCTION!AH330="","",Feuil1!AW335)</f>
        <v/>
      </c>
      <c r="Q331" s="140" t="str">
        <f>IF(PRODUCTION!AH330="","",Feuil1!AY335)</f>
        <v/>
      </c>
      <c r="R331" s="140" t="str">
        <f>IF(PRODUCTION!AH330="","",Feuil1!AX335)</f>
        <v/>
      </c>
      <c r="S331" s="140"/>
      <c r="T331" s="141"/>
      <c r="U331" s="142"/>
      <c r="V331" s="142"/>
      <c r="W331" s="142"/>
      <c r="X331" s="142"/>
      <c r="AC331" s="131" t="e">
        <f t="shared" si="6"/>
        <v>#VALUE!</v>
      </c>
    </row>
    <row r="332" spans="1:29" s="6" customFormat="1" ht="13.5" thickBot="1">
      <c r="A332" s="94">
        <f>IF(Feuil1!A336="","",Feuil1!A336)</f>
        <v>45253</v>
      </c>
      <c r="B332" s="125">
        <f>IF(A332="","",Feuil1!L336)</f>
        <v>0</v>
      </c>
      <c r="C332" s="135">
        <f>IF(A332="","",Feuil1!M336)</f>
        <v>0</v>
      </c>
      <c r="D332" s="135">
        <f>IF(C332="","",Feuil1!N336)</f>
        <v>0</v>
      </c>
      <c r="E332" s="135">
        <f>IF(D332="","",Feuil1!O336)</f>
        <v>0</v>
      </c>
      <c r="F332" s="135">
        <f>IF(E332="","",Feuil1!P336)</f>
        <v>0</v>
      </c>
      <c r="G332" s="136">
        <f>IF(F332="","",Feuil1!Q336)</f>
        <v>0</v>
      </c>
      <c r="H332" s="135" t="e">
        <f ca="1">IF(A332="","",PRODUCTION!AM331-PRODUCTION!AN331)</f>
        <v>#VALUE!</v>
      </c>
      <c r="I332" s="137" t="e">
        <f ca="1">IF(A332="","",PRODUCTION!AG331-PRODUCTION!AO331)</f>
        <v>#VALUE!</v>
      </c>
      <c r="J332" s="137">
        <f>réglages!$B$3</f>
        <v>14280</v>
      </c>
      <c r="K332" s="137" t="str">
        <f>IF(PRODUCTION!AH331="","",+AVERAGE(PRODUCTION!$AH$5:'PRODUCTION'!AH331))</f>
        <v/>
      </c>
      <c r="L332" s="129" t="str">
        <f>IF(PRODUCTION!AH331="","",(+PRODUCTION!AH331-N332-R332-Q332-O332-P332-T332-S332))</f>
        <v/>
      </c>
      <c r="M332" s="138" t="str">
        <f>IF(PRODUCTION!AH331="","",+AVERAGE(PRODUCTION!$AO$5:'PRODUCTION'!AO331))</f>
        <v/>
      </c>
      <c r="N332" s="139" t="str">
        <f>IF(PRODUCTION!AH331="","",Feuil1!R336)</f>
        <v/>
      </c>
      <c r="O332" s="140" t="str">
        <f>IF(PRODUCTION!AH331="","",Feuil1!AV336)</f>
        <v/>
      </c>
      <c r="P332" s="140" t="str">
        <f>IF(PRODUCTION!AH331="","",Feuil1!AW336)</f>
        <v/>
      </c>
      <c r="Q332" s="140" t="str">
        <f>IF(PRODUCTION!AH331="","",Feuil1!AY336)</f>
        <v/>
      </c>
      <c r="R332" s="140" t="str">
        <f>IF(PRODUCTION!AH331="","",Feuil1!AX336)</f>
        <v/>
      </c>
      <c r="S332" s="140"/>
      <c r="T332" s="141"/>
      <c r="U332" s="142"/>
      <c r="V332" s="142"/>
      <c r="W332" s="142"/>
      <c r="X332" s="142"/>
      <c r="AC332" s="131" t="e">
        <f t="shared" si="6"/>
        <v>#VALUE!</v>
      </c>
    </row>
    <row r="333" spans="1:29" s="6" customFormat="1" ht="13.5" thickBot="1">
      <c r="A333" s="94">
        <f>IF(Feuil1!A337="","",Feuil1!A337)</f>
        <v>45254</v>
      </c>
      <c r="B333" s="125">
        <f>IF(A333="","",Feuil1!L337)</f>
        <v>0</v>
      </c>
      <c r="C333" s="135">
        <f>IF(A333="","",Feuil1!M337)</f>
        <v>0</v>
      </c>
      <c r="D333" s="135">
        <f>IF(C333="","",Feuil1!N337)</f>
        <v>0</v>
      </c>
      <c r="E333" s="135">
        <f>IF(D333="","",Feuil1!O337)</f>
        <v>0</v>
      </c>
      <c r="F333" s="135">
        <f>IF(E333="","",Feuil1!P337)</f>
        <v>0</v>
      </c>
      <c r="G333" s="136">
        <f>IF(F333="","",Feuil1!Q337)</f>
        <v>0</v>
      </c>
      <c r="H333" s="135" t="e">
        <f ca="1">IF(A333="","",PRODUCTION!AM332-PRODUCTION!AN332)</f>
        <v>#VALUE!</v>
      </c>
      <c r="I333" s="137" t="e">
        <f ca="1">IF(A333="","",PRODUCTION!AG332-PRODUCTION!AO332)</f>
        <v>#VALUE!</v>
      </c>
      <c r="J333" s="137">
        <f>réglages!$B$3</f>
        <v>14280</v>
      </c>
      <c r="K333" s="137" t="str">
        <f>IF(PRODUCTION!AH332="","",+AVERAGE(PRODUCTION!$AH$5:'PRODUCTION'!AH332))</f>
        <v/>
      </c>
      <c r="L333" s="129" t="str">
        <f>IF(PRODUCTION!AH332="","",(+PRODUCTION!AH332-N333-R333-Q333-O333-P333-T333-S333))</f>
        <v/>
      </c>
      <c r="M333" s="138" t="str">
        <f>IF(PRODUCTION!AH332="","",+AVERAGE(PRODUCTION!$AO$5:'PRODUCTION'!AO332))</f>
        <v/>
      </c>
      <c r="N333" s="139" t="str">
        <f>IF(PRODUCTION!AH332="","",Feuil1!R337)</f>
        <v/>
      </c>
      <c r="O333" s="140" t="str">
        <f>IF(PRODUCTION!AH332="","",Feuil1!AV337)</f>
        <v/>
      </c>
      <c r="P333" s="140" t="str">
        <f>IF(PRODUCTION!AH332="","",Feuil1!AW337)</f>
        <v/>
      </c>
      <c r="Q333" s="140" t="str">
        <f>IF(PRODUCTION!AH332="","",Feuil1!AY337)</f>
        <v/>
      </c>
      <c r="R333" s="140" t="str">
        <f>IF(PRODUCTION!AH332="","",Feuil1!AX337)</f>
        <v/>
      </c>
      <c r="S333" s="140"/>
      <c r="T333" s="141"/>
      <c r="U333" s="142"/>
      <c r="V333" s="142"/>
      <c r="W333" s="142"/>
      <c r="X333" s="142"/>
      <c r="AC333" s="131" t="e">
        <f t="shared" si="6"/>
        <v>#VALUE!</v>
      </c>
    </row>
    <row r="334" spans="1:29" s="6" customFormat="1" ht="13.5" thickBot="1">
      <c r="A334" s="94">
        <f>IF(Feuil1!A338="","",Feuil1!A338)</f>
        <v>45255</v>
      </c>
      <c r="B334" s="125">
        <f>IF(A334="","",Feuil1!L338)</f>
        <v>0</v>
      </c>
      <c r="C334" s="135">
        <f>IF(A334="","",Feuil1!M338)</f>
        <v>0</v>
      </c>
      <c r="D334" s="135">
        <f>IF(C334="","",Feuil1!N338)</f>
        <v>0</v>
      </c>
      <c r="E334" s="135">
        <f>IF(D334="","",Feuil1!O338)</f>
        <v>0</v>
      </c>
      <c r="F334" s="135">
        <f>IF(E334="","",Feuil1!P338)</f>
        <v>0</v>
      </c>
      <c r="G334" s="136">
        <f>IF(F334="","",Feuil1!Q338)</f>
        <v>0</v>
      </c>
      <c r="H334" s="135" t="e">
        <f ca="1">IF(A334="","",PRODUCTION!AM333-PRODUCTION!AN333)</f>
        <v>#VALUE!</v>
      </c>
      <c r="I334" s="137" t="e">
        <f ca="1">IF(A334="","",PRODUCTION!AG333-PRODUCTION!AO333)</f>
        <v>#VALUE!</v>
      </c>
      <c r="J334" s="137">
        <f>réglages!$B$3</f>
        <v>14280</v>
      </c>
      <c r="K334" s="137" t="str">
        <f>IF(PRODUCTION!AH333="","",+AVERAGE(PRODUCTION!$AH$5:'PRODUCTION'!AH333))</f>
        <v/>
      </c>
      <c r="L334" s="129" t="str">
        <f>IF(PRODUCTION!AH333="","",(+PRODUCTION!AH333-N334-R334-Q334-O334-P334-T334-S334))</f>
        <v/>
      </c>
      <c r="M334" s="138" t="str">
        <f>IF(PRODUCTION!AH333="","",+AVERAGE(PRODUCTION!$AO$5:'PRODUCTION'!AO333))</f>
        <v/>
      </c>
      <c r="N334" s="139" t="str">
        <f>IF(PRODUCTION!AH333="","",Feuil1!R338)</f>
        <v/>
      </c>
      <c r="O334" s="140" t="str">
        <f>IF(PRODUCTION!AH333="","",Feuil1!AV338)</f>
        <v/>
      </c>
      <c r="P334" s="140" t="str">
        <f>IF(PRODUCTION!AH333="","",Feuil1!AW338)</f>
        <v/>
      </c>
      <c r="Q334" s="140" t="str">
        <f>IF(PRODUCTION!AH333="","",Feuil1!AY338)</f>
        <v/>
      </c>
      <c r="R334" s="140" t="str">
        <f>IF(PRODUCTION!AH333="","",Feuil1!AX338)</f>
        <v/>
      </c>
      <c r="S334" s="140"/>
      <c r="T334" s="141"/>
      <c r="U334" s="142"/>
      <c r="V334" s="142"/>
      <c r="W334" s="142"/>
      <c r="X334" s="142"/>
      <c r="AC334" s="131" t="e">
        <f t="shared" si="6"/>
        <v>#VALUE!</v>
      </c>
    </row>
    <row r="335" spans="1:29" s="6" customFormat="1" ht="13.5" thickBot="1">
      <c r="A335" s="94">
        <f>IF(Feuil1!A339="","",Feuil1!A339)</f>
        <v>45256</v>
      </c>
      <c r="B335" s="125">
        <f>IF(A335="","",Feuil1!L339)</f>
        <v>0</v>
      </c>
      <c r="C335" s="135">
        <f>IF(A335="","",Feuil1!M339)</f>
        <v>0</v>
      </c>
      <c r="D335" s="135">
        <f>IF(C335="","",Feuil1!N339)</f>
        <v>0</v>
      </c>
      <c r="E335" s="135">
        <f>IF(D335="","",Feuil1!O339)</f>
        <v>0</v>
      </c>
      <c r="F335" s="135">
        <f>IF(E335="","",Feuil1!P339)</f>
        <v>0</v>
      </c>
      <c r="G335" s="136">
        <f>IF(F335="","",Feuil1!Q339)</f>
        <v>0</v>
      </c>
      <c r="H335" s="135" t="e">
        <f ca="1">IF(A335="","",PRODUCTION!AM334-PRODUCTION!AN334)</f>
        <v>#VALUE!</v>
      </c>
      <c r="I335" s="137" t="e">
        <f ca="1">IF(A335="","",PRODUCTION!AG334-PRODUCTION!AO334)</f>
        <v>#VALUE!</v>
      </c>
      <c r="J335" s="137">
        <f>réglages!$B$3</f>
        <v>14280</v>
      </c>
      <c r="K335" s="137" t="str">
        <f>IF(PRODUCTION!AH334="","",+AVERAGE(PRODUCTION!$AH$5:'PRODUCTION'!AH334))</f>
        <v/>
      </c>
      <c r="L335" s="129" t="str">
        <f>IF(PRODUCTION!AH334="","",(+PRODUCTION!AH334-N335-R335-Q335-O335-P335-T335-S335))</f>
        <v/>
      </c>
      <c r="M335" s="138" t="str">
        <f>IF(PRODUCTION!AH334="","",+AVERAGE(PRODUCTION!$AO$5:'PRODUCTION'!AO334))</f>
        <v/>
      </c>
      <c r="N335" s="139" t="str">
        <f>IF(PRODUCTION!AH334="","",Feuil1!R339)</f>
        <v/>
      </c>
      <c r="O335" s="140" t="str">
        <f>IF(PRODUCTION!AH334="","",Feuil1!AV339)</f>
        <v/>
      </c>
      <c r="P335" s="140" t="str">
        <f>IF(PRODUCTION!AH334="","",Feuil1!AW339)</f>
        <v/>
      </c>
      <c r="Q335" s="140" t="str">
        <f>IF(PRODUCTION!AH334="","",Feuil1!AY339)</f>
        <v/>
      </c>
      <c r="R335" s="140" t="str">
        <f>IF(PRODUCTION!AH334="","",Feuil1!AX339)</f>
        <v/>
      </c>
      <c r="S335" s="140"/>
      <c r="T335" s="141"/>
      <c r="U335" s="142"/>
      <c r="V335" s="142"/>
      <c r="W335" s="142"/>
      <c r="X335" s="142"/>
      <c r="AC335" s="131" t="e">
        <f t="shared" si="6"/>
        <v>#VALUE!</v>
      </c>
    </row>
    <row r="336" spans="1:29" s="6" customFormat="1" ht="13.5" thickBot="1">
      <c r="A336" s="94">
        <f>IF(Feuil1!A340="","",Feuil1!A340)</f>
        <v>45257</v>
      </c>
      <c r="B336" s="125">
        <f>IF(A336="","",Feuil1!L340)</f>
        <v>0</v>
      </c>
      <c r="C336" s="135">
        <f>IF(A336="","",Feuil1!M340)</f>
        <v>0</v>
      </c>
      <c r="D336" s="135">
        <f>IF(C336="","",Feuil1!N340)</f>
        <v>0</v>
      </c>
      <c r="E336" s="135">
        <f>IF(D336="","",Feuil1!O340)</f>
        <v>0</v>
      </c>
      <c r="F336" s="135">
        <f>IF(E336="","",Feuil1!P340)</f>
        <v>0</v>
      </c>
      <c r="G336" s="136">
        <f>IF(F336="","",Feuil1!Q340)</f>
        <v>0</v>
      </c>
      <c r="H336" s="135" t="e">
        <f ca="1">IF(A336="","",PRODUCTION!AM335-PRODUCTION!AN335)</f>
        <v>#VALUE!</v>
      </c>
      <c r="I336" s="137" t="e">
        <f ca="1">IF(A336="","",PRODUCTION!AG335-PRODUCTION!AO335)</f>
        <v>#VALUE!</v>
      </c>
      <c r="J336" s="137">
        <f>réglages!$B$3</f>
        <v>14280</v>
      </c>
      <c r="K336" s="137" t="str">
        <f>IF(PRODUCTION!AH335="","",+AVERAGE(PRODUCTION!$AH$5:'PRODUCTION'!AH335))</f>
        <v/>
      </c>
      <c r="L336" s="129" t="str">
        <f>IF(PRODUCTION!AH335="","",(+PRODUCTION!AH335-N336-R336-Q336-O336-P336-T336-S336))</f>
        <v/>
      </c>
      <c r="M336" s="138" t="str">
        <f>IF(PRODUCTION!AH335="","",+AVERAGE(PRODUCTION!$AO$5:'PRODUCTION'!AO335))</f>
        <v/>
      </c>
      <c r="N336" s="139" t="str">
        <f>IF(PRODUCTION!AH335="","",Feuil1!R340)</f>
        <v/>
      </c>
      <c r="O336" s="140" t="str">
        <f>IF(PRODUCTION!AH335="","",Feuil1!AV340)</f>
        <v/>
      </c>
      <c r="P336" s="140" t="str">
        <f>IF(PRODUCTION!AH335="","",Feuil1!AW340)</f>
        <v/>
      </c>
      <c r="Q336" s="140" t="str">
        <f>IF(PRODUCTION!AH335="","",Feuil1!AY340)</f>
        <v/>
      </c>
      <c r="R336" s="140" t="str">
        <f>IF(PRODUCTION!AH335="","",Feuil1!AX340)</f>
        <v/>
      </c>
      <c r="S336" s="140"/>
      <c r="T336" s="141"/>
      <c r="U336" s="142"/>
      <c r="V336" s="142"/>
      <c r="W336" s="142"/>
      <c r="X336" s="142"/>
      <c r="AC336" s="131" t="e">
        <f t="shared" si="6"/>
        <v>#VALUE!</v>
      </c>
    </row>
    <row r="337" spans="1:29" s="6" customFormat="1" ht="13.5" thickBot="1">
      <c r="A337" s="94">
        <f>IF(Feuil1!A341="","",Feuil1!A341)</f>
        <v>45258</v>
      </c>
      <c r="B337" s="125">
        <f>IF(A337="","",Feuil1!L341)</f>
        <v>0</v>
      </c>
      <c r="C337" s="135">
        <f>IF(A337="","",Feuil1!M341)</f>
        <v>0</v>
      </c>
      <c r="D337" s="135">
        <f>IF(C337="","",Feuil1!N341)</f>
        <v>0</v>
      </c>
      <c r="E337" s="135">
        <f>IF(D337="","",Feuil1!O341)</f>
        <v>0</v>
      </c>
      <c r="F337" s="135">
        <f>IF(E337="","",Feuil1!P341)</f>
        <v>0</v>
      </c>
      <c r="G337" s="136">
        <f>IF(F337="","",Feuil1!Q341)</f>
        <v>0</v>
      </c>
      <c r="H337" s="135" t="e">
        <f ca="1">IF(A337="","",PRODUCTION!AM336-PRODUCTION!AN336)</f>
        <v>#VALUE!</v>
      </c>
      <c r="I337" s="137" t="e">
        <f ca="1">IF(A337="","",PRODUCTION!AG336-PRODUCTION!AO336)</f>
        <v>#VALUE!</v>
      </c>
      <c r="J337" s="137">
        <f>réglages!$B$3</f>
        <v>14280</v>
      </c>
      <c r="K337" s="137" t="str">
        <f>IF(PRODUCTION!AH336="","",+AVERAGE(PRODUCTION!$AH$5:'PRODUCTION'!AH336))</f>
        <v/>
      </c>
      <c r="L337" s="129" t="str">
        <f>IF(PRODUCTION!AH336="","",(+PRODUCTION!AH336-N337-R337-Q337-O337-P337-T337-S337))</f>
        <v/>
      </c>
      <c r="M337" s="138" t="str">
        <f>IF(PRODUCTION!AH336="","",+AVERAGE(PRODUCTION!$AO$5:'PRODUCTION'!AO336))</f>
        <v/>
      </c>
      <c r="N337" s="139" t="str">
        <f>IF(PRODUCTION!AH336="","",Feuil1!R341)</f>
        <v/>
      </c>
      <c r="O337" s="140" t="str">
        <f>IF(PRODUCTION!AH336="","",Feuil1!AV341)</f>
        <v/>
      </c>
      <c r="P337" s="140" t="str">
        <f>IF(PRODUCTION!AH336="","",Feuil1!AW341)</f>
        <v/>
      </c>
      <c r="Q337" s="140" t="str">
        <f>IF(PRODUCTION!AH336="","",Feuil1!AY341)</f>
        <v/>
      </c>
      <c r="R337" s="140" t="str">
        <f>IF(PRODUCTION!AH336="","",Feuil1!AX341)</f>
        <v/>
      </c>
      <c r="S337" s="140"/>
      <c r="T337" s="141"/>
      <c r="U337" s="142"/>
      <c r="V337" s="142"/>
      <c r="W337" s="142"/>
      <c r="X337" s="142"/>
      <c r="AC337" s="131" t="e">
        <f t="shared" si="6"/>
        <v>#VALUE!</v>
      </c>
    </row>
    <row r="338" spans="1:29" s="6" customFormat="1" ht="13.5" thickBot="1">
      <c r="A338" s="94">
        <f>IF(Feuil1!A342="","",Feuil1!A342)</f>
        <v>45259</v>
      </c>
      <c r="B338" s="125">
        <f>IF(A338="","",Feuil1!L342)</f>
        <v>0</v>
      </c>
      <c r="C338" s="135">
        <f>IF(A338="","",Feuil1!M342)</f>
        <v>0</v>
      </c>
      <c r="D338" s="135">
        <f>IF(C338="","",Feuil1!N342)</f>
        <v>0</v>
      </c>
      <c r="E338" s="135">
        <f>IF(D338="","",Feuil1!O342)</f>
        <v>0</v>
      </c>
      <c r="F338" s="135">
        <f>IF(E338="","",Feuil1!P342)</f>
        <v>0</v>
      </c>
      <c r="G338" s="136">
        <f>IF(F338="","",Feuil1!Q342)</f>
        <v>0</v>
      </c>
      <c r="H338" s="135" t="e">
        <f ca="1">IF(A338="","",PRODUCTION!AM337-PRODUCTION!AN337)</f>
        <v>#VALUE!</v>
      </c>
      <c r="I338" s="137" t="e">
        <f ca="1">IF(A338="","",PRODUCTION!AG337-PRODUCTION!AO337)</f>
        <v>#VALUE!</v>
      </c>
      <c r="J338" s="137">
        <f>réglages!$B$3</f>
        <v>14280</v>
      </c>
      <c r="K338" s="137" t="str">
        <f>IF(PRODUCTION!AH337="","",+AVERAGE(PRODUCTION!$AH$5:'PRODUCTION'!AH337))</f>
        <v/>
      </c>
      <c r="L338" s="129" t="str">
        <f>IF(PRODUCTION!AH337="","",(+PRODUCTION!AH337-N338-R338-Q338-O338-P338-T338-S338))</f>
        <v/>
      </c>
      <c r="M338" s="138" t="str">
        <f>IF(PRODUCTION!AH337="","",+AVERAGE(PRODUCTION!$AO$5:'PRODUCTION'!AO337))</f>
        <v/>
      </c>
      <c r="N338" s="139" t="str">
        <f>IF(PRODUCTION!AH337="","",Feuil1!R342)</f>
        <v/>
      </c>
      <c r="O338" s="140" t="str">
        <f>IF(PRODUCTION!AH337="","",Feuil1!AV342)</f>
        <v/>
      </c>
      <c r="P338" s="140" t="str">
        <f>IF(PRODUCTION!AH337="","",Feuil1!AW342)</f>
        <v/>
      </c>
      <c r="Q338" s="140" t="str">
        <f>IF(PRODUCTION!AH337="","",Feuil1!AY342)</f>
        <v/>
      </c>
      <c r="R338" s="140" t="str">
        <f>IF(PRODUCTION!AH337="","",Feuil1!AX342)</f>
        <v/>
      </c>
      <c r="S338" s="140"/>
      <c r="T338" s="141"/>
      <c r="U338" s="142"/>
      <c r="V338" s="142"/>
      <c r="W338" s="142"/>
      <c r="X338" s="142"/>
      <c r="AC338" s="131" t="e">
        <f t="shared" si="6"/>
        <v>#VALUE!</v>
      </c>
    </row>
    <row r="339" spans="1:29" s="6" customFormat="1" ht="13.5" thickBot="1">
      <c r="A339" s="94">
        <f>IF(Feuil1!A343="","",Feuil1!A343)</f>
        <v>45260</v>
      </c>
      <c r="B339" s="125">
        <f>IF(A339="","",Feuil1!L343)</f>
        <v>0</v>
      </c>
      <c r="C339" s="135">
        <f>IF(A339="","",Feuil1!M343)</f>
        <v>0</v>
      </c>
      <c r="D339" s="135">
        <f>IF(C339="","",Feuil1!N343)</f>
        <v>0</v>
      </c>
      <c r="E339" s="135">
        <f>IF(D339="","",Feuil1!O343)</f>
        <v>0</v>
      </c>
      <c r="F339" s="135">
        <f>IF(E339="","",Feuil1!P343)</f>
        <v>0</v>
      </c>
      <c r="G339" s="136">
        <f>IF(F339="","",Feuil1!Q343)</f>
        <v>0</v>
      </c>
      <c r="H339" s="135" t="e">
        <f ca="1">IF(A339="","",PRODUCTION!AM338-PRODUCTION!AN338)</f>
        <v>#VALUE!</v>
      </c>
      <c r="I339" s="137" t="e">
        <f ca="1">IF(A339="","",PRODUCTION!AG338-PRODUCTION!AO338)</f>
        <v>#VALUE!</v>
      </c>
      <c r="J339" s="137">
        <f>réglages!$B$3</f>
        <v>14280</v>
      </c>
      <c r="K339" s="137" t="str">
        <f>IF(PRODUCTION!AH338="","",+AVERAGE(PRODUCTION!$AH$5:'PRODUCTION'!AH338))</f>
        <v/>
      </c>
      <c r="L339" s="129" t="str">
        <f>IF(PRODUCTION!AH338="","",(+PRODUCTION!AH338-N339-R339-Q339-O339-P339-T339-S339))</f>
        <v/>
      </c>
      <c r="M339" s="138" t="str">
        <f>IF(PRODUCTION!AH338="","",+AVERAGE(PRODUCTION!$AO$5:'PRODUCTION'!AO338))</f>
        <v/>
      </c>
      <c r="N339" s="139" t="str">
        <f>IF(PRODUCTION!AH338="","",Feuil1!R343)</f>
        <v/>
      </c>
      <c r="O339" s="140" t="str">
        <f>IF(PRODUCTION!AH338="","",Feuil1!AV343)</f>
        <v/>
      </c>
      <c r="P339" s="140" t="str">
        <f>IF(PRODUCTION!AH338="","",Feuil1!AW343)</f>
        <v/>
      </c>
      <c r="Q339" s="140" t="str">
        <f>IF(PRODUCTION!AH338="","",Feuil1!AY343)</f>
        <v/>
      </c>
      <c r="R339" s="140" t="str">
        <f>IF(PRODUCTION!AH338="","",Feuil1!AX343)</f>
        <v/>
      </c>
      <c r="S339" s="140"/>
      <c r="T339" s="141"/>
      <c r="U339" s="142"/>
      <c r="V339" s="142"/>
      <c r="W339" s="142"/>
      <c r="X339" s="142"/>
      <c r="AC339" s="131" t="e">
        <f t="shared" si="6"/>
        <v>#VALUE!</v>
      </c>
    </row>
    <row r="340" spans="1:29" s="6" customFormat="1" ht="13.5" thickBot="1">
      <c r="A340" s="94">
        <f>IF(Feuil1!A344="","",Feuil1!A344)</f>
        <v>45261</v>
      </c>
      <c r="B340" s="125">
        <f>IF(A340="","",Feuil1!L344)</f>
        <v>0</v>
      </c>
      <c r="C340" s="135">
        <f>IF(A340="","",Feuil1!M344)</f>
        <v>0</v>
      </c>
      <c r="D340" s="135">
        <f>IF(C340="","",Feuil1!N344)</f>
        <v>0</v>
      </c>
      <c r="E340" s="135">
        <f>IF(D340="","",Feuil1!O344)</f>
        <v>0</v>
      </c>
      <c r="F340" s="135">
        <f>IF(E340="","",Feuil1!P344)</f>
        <v>0</v>
      </c>
      <c r="G340" s="136">
        <f>IF(F340="","",Feuil1!Q344)</f>
        <v>0</v>
      </c>
      <c r="H340" s="135" t="e">
        <f ca="1">IF(A340="","",PRODUCTION!AM339-PRODUCTION!AN339)</f>
        <v>#VALUE!</v>
      </c>
      <c r="I340" s="137" t="e">
        <f ca="1">IF(A340="","",PRODUCTION!AG339-PRODUCTION!AO339)</f>
        <v>#VALUE!</v>
      </c>
      <c r="J340" s="137">
        <f>réglages!$B$3</f>
        <v>14280</v>
      </c>
      <c r="K340" s="137" t="str">
        <f>IF(PRODUCTION!AH339="","",+AVERAGE(PRODUCTION!$AH$5:'PRODUCTION'!AH339))</f>
        <v/>
      </c>
      <c r="L340" s="129" t="str">
        <f>IF(PRODUCTION!AH339="","",(+PRODUCTION!AH339-N340-R340-Q340-O340-P340-T340-S340))</f>
        <v/>
      </c>
      <c r="M340" s="138" t="str">
        <f>IF(PRODUCTION!AH339="","",+AVERAGE(PRODUCTION!$AO$5:'PRODUCTION'!AO339))</f>
        <v/>
      </c>
      <c r="N340" s="139" t="str">
        <f>IF(PRODUCTION!AH339="","",Feuil1!R344)</f>
        <v/>
      </c>
      <c r="O340" s="140" t="str">
        <f>IF(PRODUCTION!AH339="","",Feuil1!AV344)</f>
        <v/>
      </c>
      <c r="P340" s="140" t="str">
        <f>IF(PRODUCTION!AH339="","",Feuil1!AW344)</f>
        <v/>
      </c>
      <c r="Q340" s="140" t="str">
        <f>IF(PRODUCTION!AH339="","",Feuil1!AY344)</f>
        <v/>
      </c>
      <c r="R340" s="140" t="str">
        <f>IF(PRODUCTION!AH339="","",Feuil1!AX344)</f>
        <v/>
      </c>
      <c r="S340" s="140"/>
      <c r="T340" s="141"/>
      <c r="U340" s="142"/>
      <c r="V340" s="142"/>
      <c r="W340" s="142"/>
      <c r="X340" s="142"/>
      <c r="AC340" s="131" t="e">
        <f t="shared" si="6"/>
        <v>#VALUE!</v>
      </c>
    </row>
    <row r="341" spans="1:29" s="6" customFormat="1" ht="13.5" thickBot="1">
      <c r="A341" s="94">
        <f>IF(Feuil1!A345="","",Feuil1!A345)</f>
        <v>45262</v>
      </c>
      <c r="B341" s="125">
        <f>IF(A341="","",Feuil1!L345)</f>
        <v>0</v>
      </c>
      <c r="C341" s="135">
        <f>IF(A341="","",Feuil1!M345)</f>
        <v>0</v>
      </c>
      <c r="D341" s="135">
        <f>IF(C341="","",Feuil1!N345)</f>
        <v>0</v>
      </c>
      <c r="E341" s="135">
        <f>IF(D341="","",Feuil1!O345)</f>
        <v>0</v>
      </c>
      <c r="F341" s="135">
        <f>IF(E341="","",Feuil1!P345)</f>
        <v>0</v>
      </c>
      <c r="G341" s="136">
        <f>IF(F341="","",Feuil1!Q345)</f>
        <v>0</v>
      </c>
      <c r="H341" s="135" t="e">
        <f ca="1">IF(A341="","",PRODUCTION!AM340-PRODUCTION!AN340)</f>
        <v>#VALUE!</v>
      </c>
      <c r="I341" s="137" t="e">
        <f ca="1">IF(A341="","",PRODUCTION!AG340-PRODUCTION!AO340)</f>
        <v>#VALUE!</v>
      </c>
      <c r="J341" s="137">
        <f>réglages!$B$3</f>
        <v>14280</v>
      </c>
      <c r="K341" s="137" t="str">
        <f>IF(PRODUCTION!AH340="","",+AVERAGE(PRODUCTION!$AH$5:'PRODUCTION'!AH340))</f>
        <v/>
      </c>
      <c r="L341" s="129" t="str">
        <f>IF(PRODUCTION!AH340="","",(+PRODUCTION!AH340-N341-R341-Q341-O341-P341-T341-S341))</f>
        <v/>
      </c>
      <c r="M341" s="138" t="str">
        <f>IF(PRODUCTION!AH340="","",+AVERAGE(PRODUCTION!$AO$5:'PRODUCTION'!AO340))</f>
        <v/>
      </c>
      <c r="N341" s="139" t="str">
        <f>IF(PRODUCTION!AH340="","",Feuil1!R345)</f>
        <v/>
      </c>
      <c r="O341" s="140" t="str">
        <f>IF(PRODUCTION!AH340="","",Feuil1!AV345)</f>
        <v/>
      </c>
      <c r="P341" s="140" t="str">
        <f>IF(PRODUCTION!AH340="","",Feuil1!AW345)</f>
        <v/>
      </c>
      <c r="Q341" s="140" t="str">
        <f>IF(PRODUCTION!AH340="","",Feuil1!AY345)</f>
        <v/>
      </c>
      <c r="R341" s="140" t="str">
        <f>IF(PRODUCTION!AH340="","",Feuil1!AX345)</f>
        <v/>
      </c>
      <c r="S341" s="140"/>
      <c r="T341" s="141"/>
      <c r="U341" s="142"/>
      <c r="V341" s="142"/>
      <c r="W341" s="142"/>
      <c r="X341" s="142"/>
      <c r="AC341" s="131" t="e">
        <f t="shared" si="6"/>
        <v>#VALUE!</v>
      </c>
    </row>
    <row r="342" spans="1:29" s="6" customFormat="1" ht="13.5" thickBot="1">
      <c r="A342" s="94">
        <f>IF(Feuil1!A346="","",Feuil1!A346)</f>
        <v>45263</v>
      </c>
      <c r="B342" s="125">
        <f>IF(A342="","",Feuil1!L346)</f>
        <v>0</v>
      </c>
      <c r="C342" s="135">
        <f>IF(A342="","",Feuil1!M346)</f>
        <v>0</v>
      </c>
      <c r="D342" s="135">
        <f>IF(C342="","",Feuil1!N346)</f>
        <v>0</v>
      </c>
      <c r="E342" s="135">
        <f>IF(D342="","",Feuil1!O346)</f>
        <v>0</v>
      </c>
      <c r="F342" s="135">
        <f>IF(E342="","",Feuil1!P346)</f>
        <v>0</v>
      </c>
      <c r="G342" s="136">
        <f>IF(F342="","",Feuil1!Q346)</f>
        <v>0</v>
      </c>
      <c r="H342" s="135" t="e">
        <f ca="1">IF(A342="","",PRODUCTION!AM341-PRODUCTION!AN341)</f>
        <v>#VALUE!</v>
      </c>
      <c r="I342" s="137" t="e">
        <f ca="1">IF(A342="","",PRODUCTION!AG341-PRODUCTION!AO341)</f>
        <v>#VALUE!</v>
      </c>
      <c r="J342" s="137">
        <f>réglages!$B$3</f>
        <v>14280</v>
      </c>
      <c r="K342" s="137" t="str">
        <f>IF(PRODUCTION!AH341="","",+AVERAGE(PRODUCTION!$AH$5:'PRODUCTION'!AH341))</f>
        <v/>
      </c>
      <c r="L342" s="129" t="str">
        <f>IF(PRODUCTION!AH341="","",(+PRODUCTION!AH341-N342-R342-Q342-O342-P342-T342-S342))</f>
        <v/>
      </c>
      <c r="M342" s="138" t="str">
        <f>IF(PRODUCTION!AH341="","",+AVERAGE(PRODUCTION!$AO$5:'PRODUCTION'!AO341))</f>
        <v/>
      </c>
      <c r="N342" s="139" t="str">
        <f>IF(PRODUCTION!AH341="","",Feuil1!R346)</f>
        <v/>
      </c>
      <c r="O342" s="140" t="str">
        <f>IF(PRODUCTION!AH341="","",Feuil1!AV346)</f>
        <v/>
      </c>
      <c r="P342" s="140" t="str">
        <f>IF(PRODUCTION!AH341="","",Feuil1!AW346)</f>
        <v/>
      </c>
      <c r="Q342" s="140" t="str">
        <f>IF(PRODUCTION!AH341="","",Feuil1!AY346)</f>
        <v/>
      </c>
      <c r="R342" s="140" t="str">
        <f>IF(PRODUCTION!AH341="","",Feuil1!AX346)</f>
        <v/>
      </c>
      <c r="S342" s="140"/>
      <c r="T342" s="141"/>
      <c r="U342" s="142"/>
      <c r="V342" s="142"/>
      <c r="W342" s="142"/>
      <c r="X342" s="142"/>
      <c r="AC342" s="131" t="e">
        <f t="shared" si="6"/>
        <v>#VALUE!</v>
      </c>
    </row>
    <row r="343" spans="1:29" s="6" customFormat="1" ht="13.5" thickBot="1">
      <c r="A343" s="94">
        <f>IF(Feuil1!A347="","",Feuil1!A347)</f>
        <v>45264</v>
      </c>
      <c r="B343" s="125">
        <f>IF(A343="","",Feuil1!L347)</f>
        <v>0</v>
      </c>
      <c r="C343" s="135">
        <f>IF(A343="","",Feuil1!M347)</f>
        <v>0</v>
      </c>
      <c r="D343" s="135">
        <f>IF(C343="","",Feuil1!N347)</f>
        <v>0</v>
      </c>
      <c r="E343" s="135">
        <f>IF(D343="","",Feuil1!O347)</f>
        <v>0</v>
      </c>
      <c r="F343" s="135">
        <f>IF(E343="","",Feuil1!P347)</f>
        <v>0</v>
      </c>
      <c r="G343" s="136">
        <f>IF(F343="","",Feuil1!Q347)</f>
        <v>0</v>
      </c>
      <c r="H343" s="135" t="e">
        <f ca="1">IF(A343="","",PRODUCTION!AM342-PRODUCTION!AN342)</f>
        <v>#VALUE!</v>
      </c>
      <c r="I343" s="137" t="e">
        <f ca="1">IF(A343="","",PRODUCTION!AG342-PRODUCTION!AO342)</f>
        <v>#VALUE!</v>
      </c>
      <c r="J343" s="137">
        <f>réglages!$B$3</f>
        <v>14280</v>
      </c>
      <c r="K343" s="137" t="str">
        <f>IF(PRODUCTION!AH342="","",+AVERAGE(PRODUCTION!$AH$5:'PRODUCTION'!AH342))</f>
        <v/>
      </c>
      <c r="L343" s="129" t="str">
        <f>IF(PRODUCTION!AH342="","",(+PRODUCTION!AH342-N343-R343-Q343-O343-P343-T343-S343))</f>
        <v/>
      </c>
      <c r="M343" s="138" t="str">
        <f>IF(PRODUCTION!AH342="","",+AVERAGE(PRODUCTION!$AO$5:'PRODUCTION'!AO342))</f>
        <v/>
      </c>
      <c r="N343" s="139" t="str">
        <f>IF(PRODUCTION!AH342="","",Feuil1!R347)</f>
        <v/>
      </c>
      <c r="O343" s="140" t="str">
        <f>IF(PRODUCTION!AH342="","",Feuil1!AV347)</f>
        <v/>
      </c>
      <c r="P343" s="140" t="str">
        <f>IF(PRODUCTION!AH342="","",Feuil1!AW347)</f>
        <v/>
      </c>
      <c r="Q343" s="140" t="str">
        <f>IF(PRODUCTION!AH342="","",Feuil1!AY347)</f>
        <v/>
      </c>
      <c r="R343" s="140" t="str">
        <f>IF(PRODUCTION!AH342="","",Feuil1!AX347)</f>
        <v/>
      </c>
      <c r="S343" s="140"/>
      <c r="T343" s="141"/>
      <c r="U343" s="142"/>
      <c r="V343" s="142"/>
      <c r="W343" s="142"/>
      <c r="X343" s="142"/>
      <c r="AC343" s="131" t="e">
        <f t="shared" si="6"/>
        <v>#VALUE!</v>
      </c>
    </row>
    <row r="344" spans="1:29" s="6" customFormat="1" ht="13.5" thickBot="1">
      <c r="A344" s="94">
        <f>IF(Feuil1!A348="","",Feuil1!A348)</f>
        <v>45265</v>
      </c>
      <c r="B344" s="125">
        <f>IF(A344="","",Feuil1!L348)</f>
        <v>0</v>
      </c>
      <c r="C344" s="135">
        <f>IF(A344="","",Feuil1!M348)</f>
        <v>0</v>
      </c>
      <c r="D344" s="135">
        <f>IF(C344="","",Feuil1!N348)</f>
        <v>0</v>
      </c>
      <c r="E344" s="135">
        <f>IF(D344="","",Feuil1!O348)</f>
        <v>0</v>
      </c>
      <c r="F344" s="135">
        <f>IF(E344="","",Feuil1!P348)</f>
        <v>0</v>
      </c>
      <c r="G344" s="136">
        <f>IF(F344="","",Feuil1!Q348)</f>
        <v>0</v>
      </c>
      <c r="H344" s="135" t="e">
        <f ca="1">IF(A344="","",PRODUCTION!AM343-PRODUCTION!AN343)</f>
        <v>#VALUE!</v>
      </c>
      <c r="I344" s="137" t="e">
        <f ca="1">IF(A344="","",PRODUCTION!AG343-PRODUCTION!AO343)</f>
        <v>#VALUE!</v>
      </c>
      <c r="J344" s="137">
        <f>réglages!$B$3</f>
        <v>14280</v>
      </c>
      <c r="K344" s="137" t="str">
        <f>IF(PRODUCTION!AH343="","",+AVERAGE(PRODUCTION!$AH$5:'PRODUCTION'!AH343))</f>
        <v/>
      </c>
      <c r="L344" s="129" t="str">
        <f>IF(PRODUCTION!AH343="","",(+PRODUCTION!AH343-N344-R344-Q344-O344-P344-T344-S344))</f>
        <v/>
      </c>
      <c r="M344" s="138" t="str">
        <f>IF(PRODUCTION!AH343="","",+AVERAGE(PRODUCTION!$AO$5:'PRODUCTION'!AO343))</f>
        <v/>
      </c>
      <c r="N344" s="139" t="str">
        <f>IF(PRODUCTION!AH343="","",Feuil1!R348)</f>
        <v/>
      </c>
      <c r="O344" s="140" t="str">
        <f>IF(PRODUCTION!AH343="","",Feuil1!AV348)</f>
        <v/>
      </c>
      <c r="P344" s="140" t="str">
        <f>IF(PRODUCTION!AH343="","",Feuil1!AW348)</f>
        <v/>
      </c>
      <c r="Q344" s="140" t="str">
        <f>IF(PRODUCTION!AH343="","",Feuil1!AY348)</f>
        <v/>
      </c>
      <c r="R344" s="140" t="str">
        <f>IF(PRODUCTION!AH343="","",Feuil1!AX348)</f>
        <v/>
      </c>
      <c r="S344" s="140"/>
      <c r="T344" s="141"/>
      <c r="U344" s="142"/>
      <c r="V344" s="142"/>
      <c r="W344" s="142"/>
      <c r="X344" s="142"/>
      <c r="AC344" s="131" t="e">
        <f t="shared" si="6"/>
        <v>#VALUE!</v>
      </c>
    </row>
    <row r="345" spans="1:29" s="6" customFormat="1" ht="13.5" thickBot="1">
      <c r="A345" s="94">
        <f>IF(Feuil1!A349="","",Feuil1!A349)</f>
        <v>45266</v>
      </c>
      <c r="B345" s="125">
        <f>IF(A345="","",Feuil1!L349)</f>
        <v>0</v>
      </c>
      <c r="C345" s="135">
        <f>IF(A345="","",Feuil1!M349)</f>
        <v>0</v>
      </c>
      <c r="D345" s="135">
        <f>IF(C345="","",Feuil1!N349)</f>
        <v>0</v>
      </c>
      <c r="E345" s="135">
        <f>IF(D345="","",Feuil1!O349)</f>
        <v>0</v>
      </c>
      <c r="F345" s="135">
        <f>IF(E345="","",Feuil1!P349)</f>
        <v>0</v>
      </c>
      <c r="G345" s="136">
        <f>IF(F345="","",Feuil1!Q349)</f>
        <v>0</v>
      </c>
      <c r="H345" s="135" t="e">
        <f ca="1">IF(A345="","",PRODUCTION!AM344-PRODUCTION!AN344)</f>
        <v>#VALUE!</v>
      </c>
      <c r="I345" s="137" t="e">
        <f ca="1">IF(A345="","",PRODUCTION!AG344-PRODUCTION!AO344)</f>
        <v>#VALUE!</v>
      </c>
      <c r="J345" s="137">
        <f>réglages!$B$3</f>
        <v>14280</v>
      </c>
      <c r="K345" s="137" t="str">
        <f>IF(PRODUCTION!AH344="","",+AVERAGE(PRODUCTION!$AH$5:'PRODUCTION'!AH344))</f>
        <v/>
      </c>
      <c r="L345" s="129" t="str">
        <f>IF(PRODUCTION!AH344="","",(+PRODUCTION!AH344-N345-R345-Q345-O345-P345-T345-S345))</f>
        <v/>
      </c>
      <c r="M345" s="138" t="str">
        <f>IF(PRODUCTION!AH344="","",+AVERAGE(PRODUCTION!$AO$5:'PRODUCTION'!AO344))</f>
        <v/>
      </c>
      <c r="N345" s="139" t="str">
        <f>IF(PRODUCTION!AH344="","",Feuil1!R349)</f>
        <v/>
      </c>
      <c r="O345" s="140" t="str">
        <f>IF(PRODUCTION!AH344="","",Feuil1!AV349)</f>
        <v/>
      </c>
      <c r="P345" s="140" t="str">
        <f>IF(PRODUCTION!AH344="","",Feuil1!AW349)</f>
        <v/>
      </c>
      <c r="Q345" s="140" t="str">
        <f>IF(PRODUCTION!AH344="","",Feuil1!AY349)</f>
        <v/>
      </c>
      <c r="R345" s="140" t="str">
        <f>IF(PRODUCTION!AH344="","",Feuil1!AX349)</f>
        <v/>
      </c>
      <c r="S345" s="140"/>
      <c r="T345" s="141"/>
      <c r="U345" s="142"/>
      <c r="V345" s="142"/>
      <c r="W345" s="142"/>
      <c r="X345" s="142"/>
      <c r="AC345" s="131" t="e">
        <f t="shared" si="6"/>
        <v>#VALUE!</v>
      </c>
    </row>
    <row r="346" spans="1:29" s="6" customFormat="1" ht="13.5" thickBot="1">
      <c r="A346" s="94">
        <f>IF(Feuil1!A350="","",Feuil1!A350)</f>
        <v>45267</v>
      </c>
      <c r="B346" s="125">
        <f>IF(A346="","",Feuil1!L350)</f>
        <v>0</v>
      </c>
      <c r="C346" s="135">
        <f>IF(A346="","",Feuil1!M350)</f>
        <v>0</v>
      </c>
      <c r="D346" s="135">
        <f>IF(C346="","",Feuil1!N350)</f>
        <v>0</v>
      </c>
      <c r="E346" s="135">
        <f>IF(D346="","",Feuil1!O350)</f>
        <v>0</v>
      </c>
      <c r="F346" s="135">
        <f>IF(E346="","",Feuil1!P350)</f>
        <v>0</v>
      </c>
      <c r="G346" s="136">
        <f>IF(F346="","",Feuil1!Q350)</f>
        <v>0</v>
      </c>
      <c r="H346" s="135" t="e">
        <f ca="1">IF(A346="","",PRODUCTION!AM345-PRODUCTION!AN345)</f>
        <v>#VALUE!</v>
      </c>
      <c r="I346" s="137" t="e">
        <f ca="1">IF(A346="","",PRODUCTION!AG345-PRODUCTION!AO345)</f>
        <v>#VALUE!</v>
      </c>
      <c r="J346" s="137">
        <f>réglages!$B$3</f>
        <v>14280</v>
      </c>
      <c r="K346" s="137" t="str">
        <f>IF(PRODUCTION!AH345="","",+AVERAGE(PRODUCTION!$AH$5:'PRODUCTION'!AH345))</f>
        <v/>
      </c>
      <c r="L346" s="129" t="str">
        <f>IF(PRODUCTION!AH345="","",(+PRODUCTION!AH345-N346-R346-Q346-O346-P346-T346-S346))</f>
        <v/>
      </c>
      <c r="M346" s="138" t="str">
        <f>IF(PRODUCTION!AH345="","",+AVERAGE(PRODUCTION!$AO$5:'PRODUCTION'!AO345))</f>
        <v/>
      </c>
      <c r="N346" s="139" t="str">
        <f>IF(PRODUCTION!AH345="","",Feuil1!R350)</f>
        <v/>
      </c>
      <c r="O346" s="140" t="str">
        <f>IF(PRODUCTION!AH345="","",Feuil1!AV350)</f>
        <v/>
      </c>
      <c r="P346" s="140" t="str">
        <f>IF(PRODUCTION!AH345="","",Feuil1!AW350)</f>
        <v/>
      </c>
      <c r="Q346" s="140" t="str">
        <f>IF(PRODUCTION!AH345="","",Feuil1!AY350)</f>
        <v/>
      </c>
      <c r="R346" s="140" t="str">
        <f>IF(PRODUCTION!AH345="","",Feuil1!AX350)</f>
        <v/>
      </c>
      <c r="S346" s="140"/>
      <c r="T346" s="141"/>
      <c r="U346" s="142"/>
      <c r="V346" s="142"/>
      <c r="W346" s="142"/>
      <c r="X346" s="142"/>
      <c r="AC346" s="131" t="e">
        <f t="shared" si="6"/>
        <v>#VALUE!</v>
      </c>
    </row>
    <row r="347" spans="1:29" s="6" customFormat="1" ht="13.5" thickBot="1">
      <c r="A347" s="94">
        <f>IF(Feuil1!A351="","",Feuil1!A351)</f>
        <v>45268</v>
      </c>
      <c r="B347" s="125">
        <f>IF(A347="","",Feuil1!L351)</f>
        <v>0</v>
      </c>
      <c r="C347" s="135">
        <f>IF(A347="","",Feuil1!M351)</f>
        <v>0</v>
      </c>
      <c r="D347" s="135">
        <f>IF(C347="","",Feuil1!N351)</f>
        <v>0</v>
      </c>
      <c r="E347" s="135">
        <f>IF(D347="","",Feuil1!O351)</f>
        <v>0</v>
      </c>
      <c r="F347" s="135">
        <f>IF(E347="","",Feuil1!P351)</f>
        <v>0</v>
      </c>
      <c r="G347" s="136">
        <f>IF(F347="","",Feuil1!Q351)</f>
        <v>0</v>
      </c>
      <c r="H347" s="135" t="e">
        <f ca="1">IF(A347="","",PRODUCTION!AM346-PRODUCTION!AN346)</f>
        <v>#VALUE!</v>
      </c>
      <c r="I347" s="137" t="e">
        <f ca="1">IF(A347="","",PRODUCTION!AG346-PRODUCTION!AO346)</f>
        <v>#VALUE!</v>
      </c>
      <c r="J347" s="137">
        <f>réglages!$B$3</f>
        <v>14280</v>
      </c>
      <c r="K347" s="137" t="str">
        <f>IF(PRODUCTION!AH346="","",+AVERAGE(PRODUCTION!$AH$5:'PRODUCTION'!AH346))</f>
        <v/>
      </c>
      <c r="L347" s="129" t="str">
        <f>IF(PRODUCTION!AH346="","",(+PRODUCTION!AH346-N347-R347-Q347-O347-P347-T347-S347))</f>
        <v/>
      </c>
      <c r="M347" s="138" t="str">
        <f>IF(PRODUCTION!AH346="","",+AVERAGE(PRODUCTION!$AO$5:'PRODUCTION'!AO346))</f>
        <v/>
      </c>
      <c r="N347" s="139" t="str">
        <f>IF(PRODUCTION!AH346="","",Feuil1!R351)</f>
        <v/>
      </c>
      <c r="O347" s="140" t="str">
        <f>IF(PRODUCTION!AH346="","",Feuil1!AV351)</f>
        <v/>
      </c>
      <c r="P347" s="140" t="str">
        <f>IF(PRODUCTION!AH346="","",Feuil1!AW351)</f>
        <v/>
      </c>
      <c r="Q347" s="140" t="str">
        <f>IF(PRODUCTION!AH346="","",Feuil1!AY351)</f>
        <v/>
      </c>
      <c r="R347" s="140" t="str">
        <f>IF(PRODUCTION!AH346="","",Feuil1!AX351)</f>
        <v/>
      </c>
      <c r="S347" s="140"/>
      <c r="T347" s="141"/>
      <c r="U347" s="142"/>
      <c r="V347" s="142"/>
      <c r="W347" s="142"/>
      <c r="X347" s="142"/>
      <c r="AC347" s="131" t="e">
        <f t="shared" si="6"/>
        <v>#VALUE!</v>
      </c>
    </row>
    <row r="348" spans="1:29" s="6" customFormat="1" ht="13.5" thickBot="1">
      <c r="A348" s="94">
        <f>IF(Feuil1!A352="","",Feuil1!A352)</f>
        <v>45269</v>
      </c>
      <c r="B348" s="125">
        <f>IF(A348="","",Feuil1!L352)</f>
        <v>0</v>
      </c>
      <c r="C348" s="135">
        <f>IF(A348="","",Feuil1!M352)</f>
        <v>0</v>
      </c>
      <c r="D348" s="135">
        <f>IF(C348="","",Feuil1!N352)</f>
        <v>0</v>
      </c>
      <c r="E348" s="135">
        <f>IF(D348="","",Feuil1!O352)</f>
        <v>0</v>
      </c>
      <c r="F348" s="135">
        <f>IF(E348="","",Feuil1!P352)</f>
        <v>0</v>
      </c>
      <c r="G348" s="136">
        <f>IF(F348="","",Feuil1!Q352)</f>
        <v>0</v>
      </c>
      <c r="H348" s="135" t="e">
        <f ca="1">IF(A348="","",PRODUCTION!AM347-PRODUCTION!AN347)</f>
        <v>#VALUE!</v>
      </c>
      <c r="I348" s="137" t="e">
        <f ca="1">IF(A348="","",PRODUCTION!AG347-PRODUCTION!AO347)</f>
        <v>#VALUE!</v>
      </c>
      <c r="J348" s="137">
        <f>réglages!$B$3</f>
        <v>14280</v>
      </c>
      <c r="K348" s="137" t="str">
        <f>IF(PRODUCTION!AH347="","",+AVERAGE(PRODUCTION!$AH$5:'PRODUCTION'!AH347))</f>
        <v/>
      </c>
      <c r="L348" s="129" t="str">
        <f>IF(PRODUCTION!AH347="","",(+PRODUCTION!AH347-N348-R348-Q348-O348-P348-T348-S348))</f>
        <v/>
      </c>
      <c r="M348" s="138" t="str">
        <f>IF(PRODUCTION!AH347="","",+AVERAGE(PRODUCTION!$AO$5:'PRODUCTION'!AO347))</f>
        <v/>
      </c>
      <c r="N348" s="139" t="str">
        <f>IF(PRODUCTION!AH347="","",Feuil1!R352)</f>
        <v/>
      </c>
      <c r="O348" s="140" t="str">
        <f>IF(PRODUCTION!AH347="","",Feuil1!AV352)</f>
        <v/>
      </c>
      <c r="P348" s="140" t="str">
        <f>IF(PRODUCTION!AH347="","",Feuil1!AW352)</f>
        <v/>
      </c>
      <c r="Q348" s="140" t="str">
        <f>IF(PRODUCTION!AH347="","",Feuil1!AY352)</f>
        <v/>
      </c>
      <c r="R348" s="140" t="str">
        <f>IF(PRODUCTION!AH347="","",Feuil1!AX352)</f>
        <v/>
      </c>
      <c r="S348" s="140"/>
      <c r="T348" s="141"/>
      <c r="U348" s="142"/>
      <c r="V348" s="142"/>
      <c r="W348" s="142"/>
      <c r="X348" s="142"/>
      <c r="AC348" s="131" t="e">
        <f t="shared" si="6"/>
        <v>#VALUE!</v>
      </c>
    </row>
    <row r="349" spans="1:29" s="6" customFormat="1" ht="13.5" thickBot="1">
      <c r="A349" s="94">
        <f>IF(Feuil1!A353="","",Feuil1!A353)</f>
        <v>45270</v>
      </c>
      <c r="B349" s="125">
        <f>IF(A349="","",Feuil1!L353)</f>
        <v>0</v>
      </c>
      <c r="C349" s="135">
        <f>IF(A349="","",Feuil1!M353)</f>
        <v>0</v>
      </c>
      <c r="D349" s="135">
        <f>IF(C349="","",Feuil1!N353)</f>
        <v>0</v>
      </c>
      <c r="E349" s="135">
        <f>IF(D349="","",Feuil1!O353)</f>
        <v>0</v>
      </c>
      <c r="F349" s="135">
        <f>IF(E349="","",Feuil1!P353)</f>
        <v>0</v>
      </c>
      <c r="G349" s="136">
        <f>IF(F349="","",Feuil1!Q353)</f>
        <v>0</v>
      </c>
      <c r="H349" s="135" t="e">
        <f ca="1">IF(A349="","",PRODUCTION!AM348-PRODUCTION!AN348)</f>
        <v>#VALUE!</v>
      </c>
      <c r="I349" s="137" t="e">
        <f ca="1">IF(A349="","",PRODUCTION!AG348-PRODUCTION!AO348)</f>
        <v>#VALUE!</v>
      </c>
      <c r="J349" s="137">
        <f>réglages!$B$3</f>
        <v>14280</v>
      </c>
      <c r="K349" s="137" t="str">
        <f>IF(PRODUCTION!AH348="","",+AVERAGE(PRODUCTION!$AH$5:'PRODUCTION'!AH348))</f>
        <v/>
      </c>
      <c r="L349" s="129" t="str">
        <f>IF(PRODUCTION!AH348="","",(+PRODUCTION!AH348-N349-R349-Q349-O349-P349-T349-S349))</f>
        <v/>
      </c>
      <c r="M349" s="138" t="str">
        <f>IF(PRODUCTION!AH348="","",+AVERAGE(PRODUCTION!$AO$5:'PRODUCTION'!AO348))</f>
        <v/>
      </c>
      <c r="N349" s="139" t="str">
        <f>IF(PRODUCTION!AH348="","",Feuil1!R353)</f>
        <v/>
      </c>
      <c r="O349" s="140" t="str">
        <f>IF(PRODUCTION!AH348="","",Feuil1!AV353)</f>
        <v/>
      </c>
      <c r="P349" s="140" t="str">
        <f>IF(PRODUCTION!AH348="","",Feuil1!AW353)</f>
        <v/>
      </c>
      <c r="Q349" s="140" t="str">
        <f>IF(PRODUCTION!AH348="","",Feuil1!AY353)</f>
        <v/>
      </c>
      <c r="R349" s="140" t="str">
        <f>IF(PRODUCTION!AH348="","",Feuil1!AX353)</f>
        <v/>
      </c>
      <c r="S349" s="140"/>
      <c r="T349" s="141"/>
      <c r="U349" s="142"/>
      <c r="V349" s="142"/>
      <c r="W349" s="142"/>
      <c r="X349" s="142"/>
      <c r="AC349" s="131" t="e">
        <f t="shared" si="6"/>
        <v>#VALUE!</v>
      </c>
    </row>
    <row r="350" spans="1:29" s="6" customFormat="1" ht="13.5" thickBot="1">
      <c r="A350" s="94">
        <f>IF(Feuil1!A354="","",Feuil1!A354)</f>
        <v>45271</v>
      </c>
      <c r="B350" s="125">
        <f>IF(A350="","",Feuil1!L354)</f>
        <v>0</v>
      </c>
      <c r="C350" s="135">
        <f>IF(A350="","",Feuil1!M354)</f>
        <v>0</v>
      </c>
      <c r="D350" s="135">
        <f>IF(C350="","",Feuil1!N354)</f>
        <v>0</v>
      </c>
      <c r="E350" s="135">
        <f>IF(D350="","",Feuil1!O354)</f>
        <v>0</v>
      </c>
      <c r="F350" s="135">
        <f>IF(E350="","",Feuil1!P354)</f>
        <v>0</v>
      </c>
      <c r="G350" s="136">
        <f>IF(F350="","",Feuil1!Q354)</f>
        <v>0</v>
      </c>
      <c r="H350" s="135" t="e">
        <f ca="1">IF(A350="","",PRODUCTION!AM349-PRODUCTION!AN349)</f>
        <v>#VALUE!</v>
      </c>
      <c r="I350" s="137" t="e">
        <f ca="1">IF(A350="","",PRODUCTION!AG349-PRODUCTION!AO349)</f>
        <v>#VALUE!</v>
      </c>
      <c r="J350" s="137">
        <f>réglages!$B$3</f>
        <v>14280</v>
      </c>
      <c r="K350" s="137" t="str">
        <f>IF(PRODUCTION!AH349="","",+AVERAGE(PRODUCTION!$AH$5:'PRODUCTION'!AH349))</f>
        <v/>
      </c>
      <c r="L350" s="129" t="str">
        <f>IF(PRODUCTION!AH349="","",(+PRODUCTION!AH349-N350-R350-Q350-O350-P350-T350-S350))</f>
        <v/>
      </c>
      <c r="M350" s="138" t="str">
        <f>IF(PRODUCTION!AH349="","",+AVERAGE(PRODUCTION!$AO$5:'PRODUCTION'!AO349))</f>
        <v/>
      </c>
      <c r="N350" s="139" t="str">
        <f>IF(PRODUCTION!AH349="","",Feuil1!R354)</f>
        <v/>
      </c>
      <c r="O350" s="140" t="str">
        <f>IF(PRODUCTION!AH349="","",Feuil1!AV354)</f>
        <v/>
      </c>
      <c r="P350" s="140" t="str">
        <f>IF(PRODUCTION!AH349="","",Feuil1!AW354)</f>
        <v/>
      </c>
      <c r="Q350" s="140" t="str">
        <f>IF(PRODUCTION!AH349="","",Feuil1!AY354)</f>
        <v/>
      </c>
      <c r="R350" s="140" t="str">
        <f>IF(PRODUCTION!AH349="","",Feuil1!AX354)</f>
        <v/>
      </c>
      <c r="S350" s="140"/>
      <c r="T350" s="141"/>
      <c r="U350" s="142"/>
      <c r="V350" s="142"/>
      <c r="W350" s="142"/>
      <c r="X350" s="142"/>
      <c r="AC350" s="131" t="e">
        <f t="shared" si="6"/>
        <v>#VALUE!</v>
      </c>
    </row>
    <row r="351" spans="1:29" s="6" customFormat="1" ht="13.5" thickBot="1">
      <c r="A351" s="94">
        <f>IF(Feuil1!A355="","",Feuil1!A355)</f>
        <v>45272</v>
      </c>
      <c r="B351" s="125">
        <f>IF(A351="","",Feuil1!L355)</f>
        <v>0</v>
      </c>
      <c r="C351" s="135">
        <f>IF(A351="","",Feuil1!M355)</f>
        <v>0</v>
      </c>
      <c r="D351" s="135">
        <f>IF(C351="","",Feuil1!N355)</f>
        <v>0</v>
      </c>
      <c r="E351" s="135">
        <f>IF(D351="","",Feuil1!O355)</f>
        <v>0</v>
      </c>
      <c r="F351" s="135">
        <f>IF(E351="","",Feuil1!P355)</f>
        <v>0</v>
      </c>
      <c r="G351" s="136">
        <f>IF(F351="","",Feuil1!Q355)</f>
        <v>0</v>
      </c>
      <c r="H351" s="135" t="e">
        <f ca="1">IF(A351="","",PRODUCTION!AM350-PRODUCTION!AN350)</f>
        <v>#VALUE!</v>
      </c>
      <c r="I351" s="137" t="e">
        <f ca="1">IF(A351="","",PRODUCTION!AG350-PRODUCTION!AO350)</f>
        <v>#VALUE!</v>
      </c>
      <c r="J351" s="137">
        <f>réglages!$B$3</f>
        <v>14280</v>
      </c>
      <c r="K351" s="137" t="str">
        <f>IF(PRODUCTION!AH350="","",+AVERAGE(PRODUCTION!$AH$5:'PRODUCTION'!AH350))</f>
        <v/>
      </c>
      <c r="L351" s="129" t="str">
        <f>IF(PRODUCTION!AH350="","",(+PRODUCTION!AH350-N351-R351-Q351-O351-P351-T351-S351))</f>
        <v/>
      </c>
      <c r="M351" s="138" t="str">
        <f>IF(PRODUCTION!AH350="","",+AVERAGE(PRODUCTION!$AO$5:'PRODUCTION'!AO350))</f>
        <v/>
      </c>
      <c r="N351" s="139" t="str">
        <f>IF(PRODUCTION!AH350="","",Feuil1!R355)</f>
        <v/>
      </c>
      <c r="O351" s="140" t="str">
        <f>IF(PRODUCTION!AH350="","",Feuil1!AV355)</f>
        <v/>
      </c>
      <c r="P351" s="140" t="str">
        <f>IF(PRODUCTION!AH350="","",Feuil1!AW355)</f>
        <v/>
      </c>
      <c r="Q351" s="140" t="str">
        <f>IF(PRODUCTION!AH350="","",Feuil1!AY355)</f>
        <v/>
      </c>
      <c r="R351" s="140" t="str">
        <f>IF(PRODUCTION!AH350="","",Feuil1!AX355)</f>
        <v/>
      </c>
      <c r="S351" s="140"/>
      <c r="T351" s="141"/>
      <c r="U351" s="142"/>
      <c r="V351" s="142"/>
      <c r="W351" s="142"/>
      <c r="X351" s="142"/>
      <c r="AC351" s="131" t="e">
        <f t="shared" si="6"/>
        <v>#VALUE!</v>
      </c>
    </row>
    <row r="352" spans="1:29" s="6" customFormat="1" ht="13.5" thickBot="1">
      <c r="A352" s="94">
        <f>IF(Feuil1!A356="","",Feuil1!A356)</f>
        <v>45273</v>
      </c>
      <c r="B352" s="125">
        <f>IF(A352="","",Feuil1!L356)</f>
        <v>0</v>
      </c>
      <c r="C352" s="135">
        <f>IF(A352="","",Feuil1!M356)</f>
        <v>0</v>
      </c>
      <c r="D352" s="135">
        <f>IF(C352="","",Feuil1!N356)</f>
        <v>0</v>
      </c>
      <c r="E352" s="135">
        <f>IF(D352="","",Feuil1!O356)</f>
        <v>0</v>
      </c>
      <c r="F352" s="135">
        <f>IF(E352="","",Feuil1!P356)</f>
        <v>0</v>
      </c>
      <c r="G352" s="136">
        <f>IF(F352="","",Feuil1!Q356)</f>
        <v>0</v>
      </c>
      <c r="H352" s="135" t="e">
        <f ca="1">IF(A352="","",PRODUCTION!AM351-PRODUCTION!AN351)</f>
        <v>#VALUE!</v>
      </c>
      <c r="I352" s="137" t="e">
        <f ca="1">IF(A352="","",PRODUCTION!AG351-PRODUCTION!AO351)</f>
        <v>#VALUE!</v>
      </c>
      <c r="J352" s="137">
        <f>réglages!$B$3</f>
        <v>14280</v>
      </c>
      <c r="K352" s="137" t="str">
        <f>IF(PRODUCTION!AH351="","",+AVERAGE(PRODUCTION!$AH$5:'PRODUCTION'!AH351))</f>
        <v/>
      </c>
      <c r="L352" s="129" t="str">
        <f>IF(PRODUCTION!AH351="","",(+PRODUCTION!AH351-N352-R352-Q352-O352-P352-T352-S352))</f>
        <v/>
      </c>
      <c r="M352" s="138" t="str">
        <f>IF(PRODUCTION!AH351="","",+AVERAGE(PRODUCTION!$AO$5:'PRODUCTION'!AO351))</f>
        <v/>
      </c>
      <c r="N352" s="139" t="str">
        <f>IF(PRODUCTION!AH351="","",Feuil1!R356)</f>
        <v/>
      </c>
      <c r="O352" s="140" t="str">
        <f>IF(PRODUCTION!AH351="","",Feuil1!AV356)</f>
        <v/>
      </c>
      <c r="P352" s="140" t="str">
        <f>IF(PRODUCTION!AH351="","",Feuil1!AW356)</f>
        <v/>
      </c>
      <c r="Q352" s="140" t="str">
        <f>IF(PRODUCTION!AH351="","",Feuil1!AY356)</f>
        <v/>
      </c>
      <c r="R352" s="140" t="str">
        <f>IF(PRODUCTION!AH351="","",Feuil1!AX356)</f>
        <v/>
      </c>
      <c r="S352" s="140"/>
      <c r="T352" s="141"/>
      <c r="U352" s="142"/>
      <c r="V352" s="142"/>
      <c r="W352" s="142"/>
      <c r="X352" s="142"/>
      <c r="AC352" s="131" t="e">
        <f t="shared" si="6"/>
        <v>#VALUE!</v>
      </c>
    </row>
    <row r="353" spans="1:29" s="6" customFormat="1" ht="13.5" thickBot="1">
      <c r="A353" s="94">
        <f>IF(Feuil1!A357="","",Feuil1!A357)</f>
        <v>45274</v>
      </c>
      <c r="B353" s="125">
        <f>IF(A353="","",Feuil1!L357)</f>
        <v>0</v>
      </c>
      <c r="C353" s="135">
        <f>IF(A353="","",Feuil1!M357)</f>
        <v>0</v>
      </c>
      <c r="D353" s="135">
        <f>IF(C353="","",Feuil1!N357)</f>
        <v>0</v>
      </c>
      <c r="E353" s="135">
        <f>IF(D353="","",Feuil1!O357)</f>
        <v>0</v>
      </c>
      <c r="F353" s="135">
        <f>IF(E353="","",Feuil1!P357)</f>
        <v>0</v>
      </c>
      <c r="G353" s="136">
        <f>IF(F353="","",Feuil1!Q357)</f>
        <v>0</v>
      </c>
      <c r="H353" s="135" t="e">
        <f ca="1">IF(A353="","",PRODUCTION!AM352-PRODUCTION!AN352)</f>
        <v>#VALUE!</v>
      </c>
      <c r="I353" s="137" t="e">
        <f ca="1">IF(A353="","",PRODUCTION!AG352-PRODUCTION!AO352)</f>
        <v>#VALUE!</v>
      </c>
      <c r="J353" s="137">
        <f>réglages!$B$3</f>
        <v>14280</v>
      </c>
      <c r="K353" s="137" t="str">
        <f>IF(PRODUCTION!AH352="","",+AVERAGE(PRODUCTION!$AH$5:'PRODUCTION'!AH352))</f>
        <v/>
      </c>
      <c r="L353" s="129" t="str">
        <f>IF(PRODUCTION!AH352="","",(+PRODUCTION!AH352-N353-R353-Q353-O353-P353-T353-S353))</f>
        <v/>
      </c>
      <c r="M353" s="138" t="str">
        <f>IF(PRODUCTION!AH352="","",+AVERAGE(PRODUCTION!$AO$5:'PRODUCTION'!AO352))</f>
        <v/>
      </c>
      <c r="N353" s="139" t="str">
        <f>IF(PRODUCTION!AH352="","",Feuil1!R357)</f>
        <v/>
      </c>
      <c r="O353" s="140" t="str">
        <f>IF(PRODUCTION!AH352="","",Feuil1!AV357)</f>
        <v/>
      </c>
      <c r="P353" s="140" t="str">
        <f>IF(PRODUCTION!AH352="","",Feuil1!AW357)</f>
        <v/>
      </c>
      <c r="Q353" s="140" t="str">
        <f>IF(PRODUCTION!AH352="","",Feuil1!AY357)</f>
        <v/>
      </c>
      <c r="R353" s="140" t="str">
        <f>IF(PRODUCTION!AH352="","",Feuil1!AX357)</f>
        <v/>
      </c>
      <c r="S353" s="140"/>
      <c r="T353" s="141"/>
      <c r="U353" s="142"/>
      <c r="V353" s="142"/>
      <c r="W353" s="142"/>
      <c r="X353" s="142"/>
      <c r="AC353" s="131" t="e">
        <f t="shared" si="6"/>
        <v>#VALUE!</v>
      </c>
    </row>
    <row r="354" spans="1:29" s="6" customFormat="1" ht="13.5" thickBot="1">
      <c r="A354" s="94">
        <f>IF(Feuil1!A358="","",Feuil1!A358)</f>
        <v>45275</v>
      </c>
      <c r="B354" s="125">
        <f>IF(A354="","",Feuil1!L358)</f>
        <v>0</v>
      </c>
      <c r="C354" s="135">
        <f>IF(A354="","",Feuil1!M358)</f>
        <v>0</v>
      </c>
      <c r="D354" s="135">
        <f>IF(C354="","",Feuil1!N358)</f>
        <v>0</v>
      </c>
      <c r="E354" s="135">
        <f>IF(D354="","",Feuil1!O358)</f>
        <v>0</v>
      </c>
      <c r="F354" s="135">
        <f>IF(E354="","",Feuil1!P358)</f>
        <v>0</v>
      </c>
      <c r="G354" s="136">
        <f>IF(F354="","",Feuil1!Q358)</f>
        <v>0</v>
      </c>
      <c r="H354" s="135" t="e">
        <f ca="1">IF(A354="","",PRODUCTION!AM353-PRODUCTION!AN353)</f>
        <v>#VALUE!</v>
      </c>
      <c r="I354" s="137" t="e">
        <f ca="1">IF(A354="","",PRODUCTION!AG353-PRODUCTION!AO353)</f>
        <v>#VALUE!</v>
      </c>
      <c r="J354" s="137">
        <f>réglages!$B$3</f>
        <v>14280</v>
      </c>
      <c r="K354" s="137" t="str">
        <f>IF(PRODUCTION!AH353="","",+AVERAGE(PRODUCTION!$AH$5:'PRODUCTION'!AH353))</f>
        <v/>
      </c>
      <c r="L354" s="129" t="str">
        <f>IF(PRODUCTION!AH353="","",(+PRODUCTION!AH353-N354-R354-Q354-O354-P354-T354-S354))</f>
        <v/>
      </c>
      <c r="M354" s="138" t="str">
        <f>IF(PRODUCTION!AH353="","",+AVERAGE(PRODUCTION!$AO$5:'PRODUCTION'!AO353))</f>
        <v/>
      </c>
      <c r="N354" s="139" t="str">
        <f>IF(PRODUCTION!AH353="","",Feuil1!R358)</f>
        <v/>
      </c>
      <c r="O354" s="140" t="str">
        <f>IF(PRODUCTION!AH353="","",Feuil1!AV358)</f>
        <v/>
      </c>
      <c r="P354" s="140" t="str">
        <f>IF(PRODUCTION!AH353="","",Feuil1!AW358)</f>
        <v/>
      </c>
      <c r="Q354" s="140" t="str">
        <f>IF(PRODUCTION!AH353="","",Feuil1!AY358)</f>
        <v/>
      </c>
      <c r="R354" s="140" t="str">
        <f>IF(PRODUCTION!AH353="","",Feuil1!AX358)</f>
        <v/>
      </c>
      <c r="S354" s="140"/>
      <c r="T354" s="141"/>
      <c r="U354" s="142"/>
      <c r="V354" s="142"/>
      <c r="W354" s="142"/>
      <c r="X354" s="142"/>
      <c r="AC354" s="131" t="e">
        <f t="shared" si="6"/>
        <v>#VALUE!</v>
      </c>
    </row>
    <row r="355" spans="1:29" s="6" customFormat="1" ht="13.5" thickBot="1">
      <c r="A355" s="94">
        <f>IF(Feuil1!A359="","",Feuil1!A359)</f>
        <v>45276</v>
      </c>
      <c r="B355" s="125">
        <f>IF(A355="","",Feuil1!L359)</f>
        <v>0</v>
      </c>
      <c r="C355" s="135">
        <f>IF(A355="","",Feuil1!M359)</f>
        <v>0</v>
      </c>
      <c r="D355" s="135">
        <f>IF(C355="","",Feuil1!N359)</f>
        <v>0</v>
      </c>
      <c r="E355" s="135">
        <f>IF(D355="","",Feuil1!O359)</f>
        <v>0</v>
      </c>
      <c r="F355" s="135">
        <f>IF(E355="","",Feuil1!P359)</f>
        <v>0</v>
      </c>
      <c r="G355" s="136">
        <f>IF(F355="","",Feuil1!Q359)</f>
        <v>0</v>
      </c>
      <c r="H355" s="135" t="e">
        <f ca="1">IF(A355="","",PRODUCTION!AM354-PRODUCTION!AN354)</f>
        <v>#VALUE!</v>
      </c>
      <c r="I355" s="137" t="e">
        <f ca="1">IF(A355="","",PRODUCTION!AG354-PRODUCTION!AO354)</f>
        <v>#VALUE!</v>
      </c>
      <c r="J355" s="137">
        <f>réglages!$B$3</f>
        <v>14280</v>
      </c>
      <c r="K355" s="137" t="str">
        <f>IF(PRODUCTION!AH354="","",+AVERAGE(PRODUCTION!$AH$5:'PRODUCTION'!AH354))</f>
        <v/>
      </c>
      <c r="L355" s="129" t="str">
        <f>IF(PRODUCTION!AH354="","",(+PRODUCTION!AH354-N355-R355-Q355-O355-P355-T355-S355))</f>
        <v/>
      </c>
      <c r="M355" s="138" t="str">
        <f>IF(PRODUCTION!AH354="","",+AVERAGE(PRODUCTION!$AO$5:'PRODUCTION'!AO354))</f>
        <v/>
      </c>
      <c r="N355" s="139" t="str">
        <f>IF(PRODUCTION!AH354="","",Feuil1!R359)</f>
        <v/>
      </c>
      <c r="O355" s="140" t="str">
        <f>IF(PRODUCTION!AH354="","",Feuil1!AV359)</f>
        <v/>
      </c>
      <c r="P355" s="140" t="str">
        <f>IF(PRODUCTION!AH354="","",Feuil1!AW359)</f>
        <v/>
      </c>
      <c r="Q355" s="140" t="str">
        <f>IF(PRODUCTION!AH354="","",Feuil1!AY359)</f>
        <v/>
      </c>
      <c r="R355" s="140" t="str">
        <f>IF(PRODUCTION!AH354="","",Feuil1!AX359)</f>
        <v/>
      </c>
      <c r="S355" s="140"/>
      <c r="T355" s="141"/>
      <c r="U355" s="142"/>
      <c r="V355" s="142"/>
      <c r="W355" s="142"/>
      <c r="X355" s="142"/>
      <c r="AC355" s="131" t="e">
        <f t="shared" si="6"/>
        <v>#VALUE!</v>
      </c>
    </row>
    <row r="356" spans="1:29" s="6" customFormat="1" ht="13.5" thickBot="1">
      <c r="A356" s="94">
        <f>IF(Feuil1!A360="","",Feuil1!A360)</f>
        <v>45277</v>
      </c>
      <c r="B356" s="125">
        <f>IF(A356="","",Feuil1!L360)</f>
        <v>0</v>
      </c>
      <c r="C356" s="135">
        <f>IF(A356="","",Feuil1!M360)</f>
        <v>0</v>
      </c>
      <c r="D356" s="135">
        <f>IF(C356="","",Feuil1!N360)</f>
        <v>0</v>
      </c>
      <c r="E356" s="135">
        <f>IF(D356="","",Feuil1!O360)</f>
        <v>0</v>
      </c>
      <c r="F356" s="135">
        <f>IF(E356="","",Feuil1!P360)</f>
        <v>0</v>
      </c>
      <c r="G356" s="136">
        <f>IF(F356="","",Feuil1!Q360)</f>
        <v>0</v>
      </c>
      <c r="H356" s="135" t="e">
        <f ca="1">IF(A356="","",PRODUCTION!AM355-PRODUCTION!AN355)</f>
        <v>#VALUE!</v>
      </c>
      <c r="I356" s="137" t="e">
        <f ca="1">IF(A356="","",PRODUCTION!AG355-PRODUCTION!AO355)</f>
        <v>#VALUE!</v>
      </c>
      <c r="J356" s="137">
        <f>réglages!$B$3</f>
        <v>14280</v>
      </c>
      <c r="K356" s="137" t="str">
        <f>IF(PRODUCTION!AH355="","",+AVERAGE(PRODUCTION!$AH$5:'PRODUCTION'!AH355))</f>
        <v/>
      </c>
      <c r="L356" s="129" t="str">
        <f>IF(PRODUCTION!AH355="","",(+PRODUCTION!AH355-N356-R356-Q356-O356-P356-T356-S356))</f>
        <v/>
      </c>
      <c r="M356" s="138" t="str">
        <f>IF(PRODUCTION!AH355="","",+AVERAGE(PRODUCTION!$AO$5:'PRODUCTION'!AO355))</f>
        <v/>
      </c>
      <c r="N356" s="139" t="str">
        <f>IF(PRODUCTION!AH355="","",Feuil1!R360)</f>
        <v/>
      </c>
      <c r="O356" s="140" t="str">
        <f>IF(PRODUCTION!AH355="","",Feuil1!AV360)</f>
        <v/>
      </c>
      <c r="P356" s="140" t="str">
        <f>IF(PRODUCTION!AH355="","",Feuil1!AW360)</f>
        <v/>
      </c>
      <c r="Q356" s="140" t="str">
        <f>IF(PRODUCTION!AH355="","",Feuil1!AY360)</f>
        <v/>
      </c>
      <c r="R356" s="140" t="str">
        <f>IF(PRODUCTION!AH355="","",Feuil1!AX360)</f>
        <v/>
      </c>
      <c r="S356" s="140"/>
      <c r="T356" s="141"/>
      <c r="U356" s="142"/>
      <c r="V356" s="142"/>
      <c r="W356" s="142"/>
      <c r="X356" s="142"/>
      <c r="AC356" s="131" t="e">
        <f t="shared" si="6"/>
        <v>#VALUE!</v>
      </c>
    </row>
    <row r="357" spans="1:29" s="6" customFormat="1" ht="13.5" thickBot="1">
      <c r="A357" s="94">
        <f>IF(Feuil1!A361="","",Feuil1!A361)</f>
        <v>45278</v>
      </c>
      <c r="B357" s="125">
        <f>IF(A357="","",Feuil1!L361)</f>
        <v>0</v>
      </c>
      <c r="C357" s="135">
        <f>IF(A357="","",Feuil1!M361)</f>
        <v>0</v>
      </c>
      <c r="D357" s="135">
        <f>IF(C357="","",Feuil1!N361)</f>
        <v>0</v>
      </c>
      <c r="E357" s="135">
        <f>IF(D357="","",Feuil1!O361)</f>
        <v>0</v>
      </c>
      <c r="F357" s="135">
        <f>IF(E357="","",Feuil1!P361)</f>
        <v>0</v>
      </c>
      <c r="G357" s="136">
        <f>IF(F357="","",Feuil1!Q361)</f>
        <v>0</v>
      </c>
      <c r="H357" s="135" t="e">
        <f ca="1">IF(A357="","",PRODUCTION!AM356-PRODUCTION!AN356)</f>
        <v>#VALUE!</v>
      </c>
      <c r="I357" s="137" t="e">
        <f ca="1">IF(A357="","",PRODUCTION!AG356-PRODUCTION!AO356)</f>
        <v>#VALUE!</v>
      </c>
      <c r="J357" s="137">
        <f>réglages!$B$3</f>
        <v>14280</v>
      </c>
      <c r="K357" s="137" t="str">
        <f>IF(PRODUCTION!AH356="","",+AVERAGE(PRODUCTION!$AH$5:'PRODUCTION'!AH356))</f>
        <v/>
      </c>
      <c r="L357" s="129" t="str">
        <f>IF(PRODUCTION!AH356="","",(+PRODUCTION!AH356-N357-R357-Q357-O357-P357-T357-S357))</f>
        <v/>
      </c>
      <c r="M357" s="138" t="str">
        <f>IF(PRODUCTION!AH356="","",+AVERAGE(PRODUCTION!$AO$5:'PRODUCTION'!AO356))</f>
        <v/>
      </c>
      <c r="N357" s="139" t="str">
        <f>IF(PRODUCTION!AH356="","",Feuil1!R361)</f>
        <v/>
      </c>
      <c r="O357" s="140" t="str">
        <f>IF(PRODUCTION!AH356="","",Feuil1!AV361)</f>
        <v/>
      </c>
      <c r="P357" s="140" t="str">
        <f>IF(PRODUCTION!AH356="","",Feuil1!AW361)</f>
        <v/>
      </c>
      <c r="Q357" s="140" t="str">
        <f>IF(PRODUCTION!AH356="","",Feuil1!AY361)</f>
        <v/>
      </c>
      <c r="R357" s="140" t="str">
        <f>IF(PRODUCTION!AH356="","",Feuil1!AX361)</f>
        <v/>
      </c>
      <c r="S357" s="140"/>
      <c r="T357" s="141"/>
      <c r="U357" s="142"/>
      <c r="V357" s="142"/>
      <c r="W357" s="142"/>
      <c r="X357" s="142"/>
      <c r="AC357" s="131" t="e">
        <f t="shared" si="6"/>
        <v>#VALUE!</v>
      </c>
    </row>
    <row r="358" spans="1:29" s="6" customFormat="1" ht="13.5" thickBot="1">
      <c r="A358" s="94">
        <f>IF(Feuil1!A362="","",Feuil1!A362)</f>
        <v>45279</v>
      </c>
      <c r="B358" s="125">
        <f>IF(A358="","",Feuil1!L362)</f>
        <v>0</v>
      </c>
      <c r="C358" s="135">
        <f>IF(A358="","",Feuil1!M362)</f>
        <v>0</v>
      </c>
      <c r="D358" s="135">
        <f>IF(C358="","",Feuil1!N362)</f>
        <v>0</v>
      </c>
      <c r="E358" s="135">
        <f>IF(D358="","",Feuil1!O362)</f>
        <v>0</v>
      </c>
      <c r="F358" s="135">
        <f>IF(E358="","",Feuil1!P362)</f>
        <v>0</v>
      </c>
      <c r="G358" s="136">
        <f>IF(F358="","",Feuil1!Q362)</f>
        <v>0</v>
      </c>
      <c r="H358" s="135" t="e">
        <f ca="1">IF(A358="","",PRODUCTION!AM357-PRODUCTION!AN357)</f>
        <v>#VALUE!</v>
      </c>
      <c r="I358" s="137" t="e">
        <f ca="1">IF(A358="","",PRODUCTION!AG357-PRODUCTION!AO357)</f>
        <v>#VALUE!</v>
      </c>
      <c r="J358" s="137">
        <f>réglages!$B$3</f>
        <v>14280</v>
      </c>
      <c r="K358" s="137" t="str">
        <f>IF(PRODUCTION!AH357="","",+AVERAGE(PRODUCTION!$AH$5:'PRODUCTION'!AH357))</f>
        <v/>
      </c>
      <c r="L358" s="129" t="str">
        <f>IF(PRODUCTION!AH357="","",(+PRODUCTION!AH357-N358-R358-Q358-O358-P358-T358-S358))</f>
        <v/>
      </c>
      <c r="M358" s="138" t="str">
        <f>IF(PRODUCTION!AH357="","",+AVERAGE(PRODUCTION!$AO$5:'PRODUCTION'!AO357))</f>
        <v/>
      </c>
      <c r="N358" s="139" t="str">
        <f>IF(PRODUCTION!AH357="","",Feuil1!R362)</f>
        <v/>
      </c>
      <c r="O358" s="140" t="str">
        <f>IF(PRODUCTION!AH357="","",Feuil1!AV362)</f>
        <v/>
      </c>
      <c r="P358" s="140" t="str">
        <f>IF(PRODUCTION!AH357="","",Feuil1!AW362)</f>
        <v/>
      </c>
      <c r="Q358" s="140" t="str">
        <f>IF(PRODUCTION!AH357="","",Feuil1!AY362)</f>
        <v/>
      </c>
      <c r="R358" s="140" t="str">
        <f>IF(PRODUCTION!AH357="","",Feuil1!AX362)</f>
        <v/>
      </c>
      <c r="S358" s="140"/>
      <c r="T358" s="141"/>
      <c r="U358" s="142"/>
      <c r="V358" s="142"/>
      <c r="W358" s="142"/>
      <c r="X358" s="142"/>
      <c r="AC358" s="131" t="e">
        <f t="shared" si="6"/>
        <v>#VALUE!</v>
      </c>
    </row>
    <row r="359" spans="1:29" s="6" customFormat="1" ht="13.5" thickBot="1">
      <c r="A359" s="94">
        <f>IF(Feuil1!A363="","",Feuil1!A363)</f>
        <v>45280</v>
      </c>
      <c r="B359" s="125">
        <f>IF(A359="","",Feuil1!L363)</f>
        <v>0</v>
      </c>
      <c r="C359" s="135">
        <f>IF(A359="","",Feuil1!M363)</f>
        <v>0</v>
      </c>
      <c r="D359" s="135">
        <f>IF(C359="","",Feuil1!N363)</f>
        <v>0</v>
      </c>
      <c r="E359" s="135">
        <f>IF(D359="","",Feuil1!O363)</f>
        <v>0</v>
      </c>
      <c r="F359" s="135">
        <f>IF(E359="","",Feuil1!P363)</f>
        <v>0</v>
      </c>
      <c r="G359" s="136">
        <f>IF(F359="","",Feuil1!Q363)</f>
        <v>0</v>
      </c>
      <c r="H359" s="135" t="e">
        <f ca="1">IF(A359="","",PRODUCTION!AM358-PRODUCTION!AN358)</f>
        <v>#VALUE!</v>
      </c>
      <c r="I359" s="137" t="e">
        <f ca="1">IF(A359="","",PRODUCTION!AG358-PRODUCTION!AO358)</f>
        <v>#VALUE!</v>
      </c>
      <c r="J359" s="137">
        <f>réglages!$B$3</f>
        <v>14280</v>
      </c>
      <c r="K359" s="137" t="str">
        <f>IF(PRODUCTION!AH358="","",+AVERAGE(PRODUCTION!$AH$5:'PRODUCTION'!AH358))</f>
        <v/>
      </c>
      <c r="L359" s="129" t="str">
        <f>IF(PRODUCTION!AH358="","",(+PRODUCTION!AH358-N359-R359-Q359-O359-P359-T359-S359))</f>
        <v/>
      </c>
      <c r="M359" s="138" t="str">
        <f>IF(PRODUCTION!AH358="","",+AVERAGE(PRODUCTION!$AO$5:'PRODUCTION'!AO358))</f>
        <v/>
      </c>
      <c r="N359" s="139" t="str">
        <f>IF(PRODUCTION!AH358="","",Feuil1!R363)</f>
        <v/>
      </c>
      <c r="O359" s="140" t="str">
        <f>IF(PRODUCTION!AH358="","",Feuil1!AV363)</f>
        <v/>
      </c>
      <c r="P359" s="140" t="str">
        <f>IF(PRODUCTION!AH358="","",Feuil1!AW363)</f>
        <v/>
      </c>
      <c r="Q359" s="140" t="str">
        <f>IF(PRODUCTION!AH358="","",Feuil1!AY363)</f>
        <v/>
      </c>
      <c r="R359" s="140" t="str">
        <f>IF(PRODUCTION!AH358="","",Feuil1!AX363)</f>
        <v/>
      </c>
      <c r="S359" s="140"/>
      <c r="T359" s="141"/>
      <c r="U359" s="142"/>
      <c r="V359" s="142"/>
      <c r="W359" s="142"/>
      <c r="X359" s="142"/>
      <c r="AC359" s="131" t="e">
        <f t="shared" si="6"/>
        <v>#VALUE!</v>
      </c>
    </row>
    <row r="360" spans="1:29" s="6" customFormat="1" ht="13.5" thickBot="1">
      <c r="A360" s="94">
        <f>IF(Feuil1!A364="","",Feuil1!A364)</f>
        <v>45281</v>
      </c>
      <c r="B360" s="125">
        <f>IF(A360="","",Feuil1!L364)</f>
        <v>0</v>
      </c>
      <c r="C360" s="135">
        <f>IF(A360="","",Feuil1!M364)</f>
        <v>0</v>
      </c>
      <c r="D360" s="135">
        <f>IF(C360="","",Feuil1!N364)</f>
        <v>0</v>
      </c>
      <c r="E360" s="135">
        <f>IF(D360="","",Feuil1!O364)</f>
        <v>0</v>
      </c>
      <c r="F360" s="135">
        <f>IF(E360="","",Feuil1!P364)</f>
        <v>0</v>
      </c>
      <c r="G360" s="136">
        <f>IF(F360="","",Feuil1!Q364)</f>
        <v>0</v>
      </c>
      <c r="H360" s="135" t="e">
        <f ca="1">IF(A360="","",PRODUCTION!AM359-PRODUCTION!AN359)</f>
        <v>#VALUE!</v>
      </c>
      <c r="I360" s="137" t="e">
        <f ca="1">IF(A360="","",PRODUCTION!AG359-PRODUCTION!AO359)</f>
        <v>#VALUE!</v>
      </c>
      <c r="J360" s="137">
        <f>réglages!$B$3</f>
        <v>14280</v>
      </c>
      <c r="K360" s="137" t="str">
        <f>IF(PRODUCTION!AH359="","",+AVERAGE(PRODUCTION!$AH$5:'PRODUCTION'!AH359))</f>
        <v/>
      </c>
      <c r="L360" s="129" t="str">
        <f>IF(PRODUCTION!AH359="","",(+PRODUCTION!AH359-N360-R360-Q360-O360-P360-T360-S360))</f>
        <v/>
      </c>
      <c r="M360" s="138" t="str">
        <f>IF(PRODUCTION!AH359="","",+AVERAGE(PRODUCTION!$AO$5:'PRODUCTION'!AO359))</f>
        <v/>
      </c>
      <c r="N360" s="139" t="str">
        <f>IF(PRODUCTION!AH359="","",Feuil1!R364)</f>
        <v/>
      </c>
      <c r="O360" s="140" t="str">
        <f>IF(PRODUCTION!AH359="","",Feuil1!AV364)</f>
        <v/>
      </c>
      <c r="P360" s="140" t="str">
        <f>IF(PRODUCTION!AH359="","",Feuil1!AW364)</f>
        <v/>
      </c>
      <c r="Q360" s="140" t="str">
        <f>IF(PRODUCTION!AH359="","",Feuil1!AY364)</f>
        <v/>
      </c>
      <c r="R360" s="140" t="str">
        <f>IF(PRODUCTION!AH359="","",Feuil1!AX364)</f>
        <v/>
      </c>
      <c r="S360" s="140"/>
      <c r="T360" s="141"/>
      <c r="U360" s="142"/>
      <c r="V360" s="142"/>
      <c r="W360" s="142"/>
      <c r="X360" s="142"/>
      <c r="AC360" s="131" t="e">
        <f t="shared" si="6"/>
        <v>#VALUE!</v>
      </c>
    </row>
    <row r="361" spans="1:29" s="6" customFormat="1" ht="13.5" thickBot="1">
      <c r="A361" s="94">
        <f>IF(Feuil1!A365="","",Feuil1!A365)</f>
        <v>45282</v>
      </c>
      <c r="B361" s="125">
        <f>IF(A361="","",Feuil1!L365)</f>
        <v>0</v>
      </c>
      <c r="C361" s="135">
        <f>IF(A361="","",Feuil1!M365)</f>
        <v>0</v>
      </c>
      <c r="D361" s="135">
        <f>IF(C361="","",Feuil1!N365)</f>
        <v>0</v>
      </c>
      <c r="E361" s="135">
        <f>IF(D361="","",Feuil1!O365)</f>
        <v>0</v>
      </c>
      <c r="F361" s="135">
        <f>IF(E361="","",Feuil1!P365)</f>
        <v>0</v>
      </c>
      <c r="G361" s="136">
        <f>IF(F361="","",Feuil1!Q365)</f>
        <v>0</v>
      </c>
      <c r="H361" s="135" t="e">
        <f ca="1">IF(A361="","",PRODUCTION!AM360-PRODUCTION!AN360)</f>
        <v>#VALUE!</v>
      </c>
      <c r="I361" s="137" t="e">
        <f ca="1">IF(A361="","",PRODUCTION!AG360-PRODUCTION!AO360)</f>
        <v>#VALUE!</v>
      </c>
      <c r="J361" s="137">
        <f>réglages!$B$3</f>
        <v>14280</v>
      </c>
      <c r="K361" s="137" t="str">
        <f>IF(PRODUCTION!AH360="","",+AVERAGE(PRODUCTION!$AH$5:'PRODUCTION'!AH360))</f>
        <v/>
      </c>
      <c r="L361" s="129" t="str">
        <f>IF(PRODUCTION!AH360="","",(+PRODUCTION!AH360-N361-R361-Q361-O361-P361-T361-S361))</f>
        <v/>
      </c>
      <c r="M361" s="138" t="str">
        <f>IF(PRODUCTION!AH360="","",+AVERAGE(PRODUCTION!$AO$5:'PRODUCTION'!AO360))</f>
        <v/>
      </c>
      <c r="N361" s="139" t="str">
        <f>IF(PRODUCTION!AH360="","",Feuil1!R365)</f>
        <v/>
      </c>
      <c r="O361" s="140" t="str">
        <f>IF(PRODUCTION!AH360="","",Feuil1!AV365)</f>
        <v/>
      </c>
      <c r="P361" s="140" t="str">
        <f>IF(PRODUCTION!AH360="","",Feuil1!AW365)</f>
        <v/>
      </c>
      <c r="Q361" s="140" t="str">
        <f>IF(PRODUCTION!AH360="","",Feuil1!AY365)</f>
        <v/>
      </c>
      <c r="R361" s="140" t="str">
        <f>IF(PRODUCTION!AH360="","",Feuil1!AX365)</f>
        <v/>
      </c>
      <c r="S361" s="140"/>
      <c r="T361" s="141"/>
      <c r="U361" s="142"/>
      <c r="V361" s="142"/>
      <c r="W361" s="142"/>
      <c r="X361" s="142"/>
      <c r="AC361" s="131" t="e">
        <f t="shared" si="6"/>
        <v>#VALUE!</v>
      </c>
    </row>
    <row r="362" spans="1:29" s="6" customFormat="1" ht="13.5" thickBot="1">
      <c r="A362" s="94">
        <f>IF(Feuil1!A366="","",Feuil1!A366)</f>
        <v>45283</v>
      </c>
      <c r="B362" s="125">
        <f>IF(A362="","",Feuil1!L366)</f>
        <v>0</v>
      </c>
      <c r="C362" s="135">
        <f>IF(A362="","",Feuil1!M366)</f>
        <v>0</v>
      </c>
      <c r="D362" s="135">
        <f>IF(C362="","",Feuil1!N366)</f>
        <v>0</v>
      </c>
      <c r="E362" s="135">
        <f>IF(D362="","",Feuil1!O366)</f>
        <v>0</v>
      </c>
      <c r="F362" s="135">
        <f>IF(E362="","",Feuil1!P366)</f>
        <v>0</v>
      </c>
      <c r="G362" s="136">
        <f>IF(F362="","",Feuil1!Q366)</f>
        <v>0</v>
      </c>
      <c r="H362" s="135" t="e">
        <f ca="1">IF(A362="","",PRODUCTION!AM361-PRODUCTION!AN361)</f>
        <v>#VALUE!</v>
      </c>
      <c r="I362" s="137" t="e">
        <f ca="1">IF(A362="","",PRODUCTION!AG361-PRODUCTION!AO361)</f>
        <v>#VALUE!</v>
      </c>
      <c r="J362" s="137">
        <f>réglages!$B$3</f>
        <v>14280</v>
      </c>
      <c r="K362" s="137" t="str">
        <f>IF(PRODUCTION!AH361="","",+AVERAGE(PRODUCTION!$AH$5:'PRODUCTION'!AH361))</f>
        <v/>
      </c>
      <c r="L362" s="129" t="str">
        <f>IF(PRODUCTION!AH361="","",(+PRODUCTION!AH361-N362-R362-Q362-O362-P362-T362-S362))</f>
        <v/>
      </c>
      <c r="M362" s="138" t="str">
        <f>IF(PRODUCTION!AH361="","",+AVERAGE(PRODUCTION!$AO$5:'PRODUCTION'!AO361))</f>
        <v/>
      </c>
      <c r="N362" s="139" t="str">
        <f>IF(PRODUCTION!AH361="","",Feuil1!R366)</f>
        <v/>
      </c>
      <c r="O362" s="140" t="str">
        <f>IF(PRODUCTION!AH361="","",Feuil1!AV366)</f>
        <v/>
      </c>
      <c r="P362" s="140" t="str">
        <f>IF(PRODUCTION!AH361="","",Feuil1!AW366)</f>
        <v/>
      </c>
      <c r="Q362" s="140" t="str">
        <f>IF(PRODUCTION!AH361="","",Feuil1!AY366)</f>
        <v/>
      </c>
      <c r="R362" s="140" t="str">
        <f>IF(PRODUCTION!AH361="","",Feuil1!AX366)</f>
        <v/>
      </c>
      <c r="S362" s="140"/>
      <c r="T362" s="141"/>
      <c r="U362" s="142"/>
      <c r="V362" s="142"/>
      <c r="W362" s="142"/>
      <c r="X362" s="142"/>
      <c r="AC362" s="131" t="e">
        <f t="shared" si="6"/>
        <v>#VALUE!</v>
      </c>
    </row>
    <row r="363" spans="1:29" s="6" customFormat="1" ht="13.5" thickBot="1">
      <c r="A363" s="94">
        <f>IF(Feuil1!A367="","",Feuil1!A367)</f>
        <v>45284</v>
      </c>
      <c r="B363" s="125">
        <f>IF(A363="","",Feuil1!L367)</f>
        <v>0</v>
      </c>
      <c r="C363" s="135">
        <f>IF(A363="","",Feuil1!M367)</f>
        <v>0</v>
      </c>
      <c r="D363" s="135">
        <f>IF(C363="","",Feuil1!N367)</f>
        <v>0</v>
      </c>
      <c r="E363" s="135">
        <f>IF(D363="","",Feuil1!O367)</f>
        <v>0</v>
      </c>
      <c r="F363" s="135">
        <f>IF(E363="","",Feuil1!P367)</f>
        <v>0</v>
      </c>
      <c r="G363" s="136">
        <f>IF(F363="","",Feuil1!Q367)</f>
        <v>0</v>
      </c>
      <c r="H363" s="135" t="e">
        <f ca="1">IF(A363="","",PRODUCTION!AM362-PRODUCTION!AN362)</f>
        <v>#VALUE!</v>
      </c>
      <c r="I363" s="137" t="e">
        <f ca="1">IF(A363="","",PRODUCTION!AG362-PRODUCTION!AO362)</f>
        <v>#VALUE!</v>
      </c>
      <c r="J363" s="137">
        <f>réglages!$B$3</f>
        <v>14280</v>
      </c>
      <c r="K363" s="137" t="str">
        <f>IF(PRODUCTION!AH362="","",+AVERAGE(PRODUCTION!$AH$5:'PRODUCTION'!AH362))</f>
        <v/>
      </c>
      <c r="L363" s="129" t="str">
        <f>IF(PRODUCTION!AH362="","",(+PRODUCTION!AH362-N363-R363-Q363-O363-P363-T363-S363))</f>
        <v/>
      </c>
      <c r="M363" s="138" t="str">
        <f>IF(PRODUCTION!AH362="","",+AVERAGE(PRODUCTION!$AO$5:'PRODUCTION'!AO362))</f>
        <v/>
      </c>
      <c r="N363" s="139" t="str">
        <f>IF(PRODUCTION!AH362="","",Feuil1!R367)</f>
        <v/>
      </c>
      <c r="O363" s="140" t="str">
        <f>IF(PRODUCTION!AH362="","",Feuil1!AV367)</f>
        <v/>
      </c>
      <c r="P363" s="140" t="str">
        <f>IF(PRODUCTION!AH362="","",Feuil1!AW367)</f>
        <v/>
      </c>
      <c r="Q363" s="140" t="str">
        <f>IF(PRODUCTION!AH362="","",Feuil1!AY367)</f>
        <v/>
      </c>
      <c r="R363" s="140" t="str">
        <f>IF(PRODUCTION!AH362="","",Feuil1!AX367)</f>
        <v/>
      </c>
      <c r="S363" s="140"/>
      <c r="T363" s="141"/>
      <c r="U363" s="142"/>
      <c r="V363" s="142"/>
      <c r="W363" s="142"/>
      <c r="X363" s="142"/>
      <c r="AC363" s="131" t="e">
        <f t="shared" si="6"/>
        <v>#VALUE!</v>
      </c>
    </row>
    <row r="364" spans="1:29" s="6" customFormat="1" ht="13.5" thickBot="1">
      <c r="A364" s="94">
        <f>IF(Feuil1!A368="","",Feuil1!A368)</f>
        <v>45285</v>
      </c>
      <c r="B364" s="125">
        <f>IF(A364="","",Feuil1!L368)</f>
        <v>0</v>
      </c>
      <c r="C364" s="135">
        <f>IF(A364="","",Feuil1!M368)</f>
        <v>0</v>
      </c>
      <c r="D364" s="135">
        <f>IF(C364="","",Feuil1!N368)</f>
        <v>0</v>
      </c>
      <c r="E364" s="135">
        <f>IF(D364="","",Feuil1!O368)</f>
        <v>0</v>
      </c>
      <c r="F364" s="135">
        <f>IF(E364="","",Feuil1!P368)</f>
        <v>0</v>
      </c>
      <c r="G364" s="136">
        <f>IF(F364="","",Feuil1!Q368)</f>
        <v>0</v>
      </c>
      <c r="H364" s="135" t="e">
        <f ca="1">IF(A364="","",PRODUCTION!AM363-PRODUCTION!AN363)</f>
        <v>#VALUE!</v>
      </c>
      <c r="I364" s="137" t="e">
        <f ca="1">IF(A364="","",PRODUCTION!AG363-PRODUCTION!AO363)</f>
        <v>#VALUE!</v>
      </c>
      <c r="J364" s="137">
        <f>réglages!$B$3</f>
        <v>14280</v>
      </c>
      <c r="K364" s="137" t="str">
        <f>IF(PRODUCTION!AH363="","",+AVERAGE(PRODUCTION!$AH$5:'PRODUCTION'!AH363))</f>
        <v/>
      </c>
      <c r="L364" s="129" t="str">
        <f>IF(PRODUCTION!AH363="","",(+PRODUCTION!AH363-N364-R364-Q364-O364-P364-T364-S364))</f>
        <v/>
      </c>
      <c r="M364" s="138" t="str">
        <f>IF(PRODUCTION!AH363="","",+AVERAGE(PRODUCTION!$AO$5:'PRODUCTION'!AO363))</f>
        <v/>
      </c>
      <c r="N364" s="139" t="str">
        <f>IF(PRODUCTION!AH363="","",Feuil1!R368)</f>
        <v/>
      </c>
      <c r="O364" s="140" t="str">
        <f>IF(PRODUCTION!AH363="","",Feuil1!AV368)</f>
        <v/>
      </c>
      <c r="P364" s="140" t="str">
        <f>IF(PRODUCTION!AH363="","",Feuil1!AW368)</f>
        <v/>
      </c>
      <c r="Q364" s="140" t="str">
        <f>IF(PRODUCTION!AH363="","",Feuil1!AY368)</f>
        <v/>
      </c>
      <c r="R364" s="140" t="str">
        <f>IF(PRODUCTION!AH363="","",Feuil1!AX368)</f>
        <v/>
      </c>
      <c r="S364" s="140"/>
      <c r="T364" s="141"/>
      <c r="U364" s="142"/>
      <c r="V364" s="142"/>
      <c r="W364" s="142"/>
      <c r="X364" s="142"/>
      <c r="AC364" s="131" t="e">
        <f t="shared" si="6"/>
        <v>#VALUE!</v>
      </c>
    </row>
    <row r="365" spans="1:29" s="6" customFormat="1" ht="13.5" thickBot="1">
      <c r="A365" s="94">
        <f>IF(Feuil1!A369="","",Feuil1!A369)</f>
        <v>45286</v>
      </c>
      <c r="B365" s="125">
        <f>IF(A365="","",Feuil1!L369)</f>
        <v>0</v>
      </c>
      <c r="C365" s="135">
        <f>IF(A365="","",Feuil1!M369)</f>
        <v>0</v>
      </c>
      <c r="D365" s="135">
        <f>IF(C365="","",Feuil1!N369)</f>
        <v>0</v>
      </c>
      <c r="E365" s="135">
        <f>IF(D365="","",Feuil1!O369)</f>
        <v>0</v>
      </c>
      <c r="F365" s="135">
        <f>IF(E365="","",Feuil1!P369)</f>
        <v>0</v>
      </c>
      <c r="G365" s="136">
        <f>IF(F365="","",Feuil1!Q369)</f>
        <v>0</v>
      </c>
      <c r="H365" s="135" t="e">
        <f ca="1">IF(A365="","",PRODUCTION!AM364-PRODUCTION!AN364)</f>
        <v>#VALUE!</v>
      </c>
      <c r="I365" s="137" t="e">
        <f ca="1">IF(A365="","",PRODUCTION!AG364-PRODUCTION!AO364)</f>
        <v>#VALUE!</v>
      </c>
      <c r="J365" s="137">
        <f>réglages!$B$3</f>
        <v>14280</v>
      </c>
      <c r="K365" s="137" t="str">
        <f>IF(PRODUCTION!AH364="","",+AVERAGE(PRODUCTION!$AH$5:'PRODUCTION'!AH364))</f>
        <v/>
      </c>
      <c r="L365" s="129" t="str">
        <f>IF(PRODUCTION!AH364="","",(+PRODUCTION!AH364-N365-R365-Q365-O365-P365-T365-S365))</f>
        <v/>
      </c>
      <c r="M365" s="138" t="str">
        <f>IF(PRODUCTION!AH364="","",+AVERAGE(PRODUCTION!$AO$5:'PRODUCTION'!AO364))</f>
        <v/>
      </c>
      <c r="N365" s="139" t="str">
        <f>IF(PRODUCTION!AH364="","",Feuil1!R369)</f>
        <v/>
      </c>
      <c r="O365" s="140" t="str">
        <f>IF(PRODUCTION!AH364="","",Feuil1!AV369)</f>
        <v/>
      </c>
      <c r="P365" s="140" t="str">
        <f>IF(PRODUCTION!AH364="","",Feuil1!AW369)</f>
        <v/>
      </c>
      <c r="Q365" s="140" t="str">
        <f>IF(PRODUCTION!AH364="","",Feuil1!AY369)</f>
        <v/>
      </c>
      <c r="R365" s="140" t="str">
        <f>IF(PRODUCTION!AH364="","",Feuil1!AX369)</f>
        <v/>
      </c>
      <c r="S365" s="140"/>
      <c r="T365" s="141"/>
      <c r="U365" s="142"/>
      <c r="V365" s="142"/>
      <c r="W365" s="142"/>
      <c r="X365" s="142"/>
      <c r="AC365" s="131" t="e">
        <f t="shared" si="6"/>
        <v>#VALUE!</v>
      </c>
    </row>
    <row r="366" spans="1:29" s="6" customFormat="1" ht="13.5" thickBot="1">
      <c r="A366" s="94">
        <f>IF(Feuil1!A370="","",Feuil1!A370)</f>
        <v>45287</v>
      </c>
      <c r="B366" s="125">
        <f>IF(A366="","",Feuil1!L370)</f>
        <v>0</v>
      </c>
      <c r="C366" s="135">
        <f>IF(A366="","",Feuil1!M370)</f>
        <v>0</v>
      </c>
      <c r="D366" s="135">
        <f>IF(C366="","",Feuil1!N370)</f>
        <v>0</v>
      </c>
      <c r="E366" s="135">
        <f>IF(D366="","",Feuil1!O370)</f>
        <v>0</v>
      </c>
      <c r="F366" s="135">
        <f>IF(E366="","",Feuil1!P370)</f>
        <v>0</v>
      </c>
      <c r="G366" s="136">
        <f>IF(F366="","",Feuil1!Q370)</f>
        <v>0</v>
      </c>
      <c r="H366" s="135" t="e">
        <f ca="1">IF(A366="","",PRODUCTION!AM365-PRODUCTION!AN365)</f>
        <v>#VALUE!</v>
      </c>
      <c r="I366" s="137" t="e">
        <f ca="1">IF(A366="","",PRODUCTION!AG365-PRODUCTION!AO365)</f>
        <v>#VALUE!</v>
      </c>
      <c r="J366" s="137">
        <f>réglages!$B$3</f>
        <v>14280</v>
      </c>
      <c r="K366" s="137" t="str">
        <f>IF(PRODUCTION!AH365="","",+AVERAGE(PRODUCTION!$AH$5:'PRODUCTION'!AH365))</f>
        <v/>
      </c>
      <c r="L366" s="129" t="str">
        <f>IF(PRODUCTION!AH365="","",(+PRODUCTION!AH365-N366-R366-Q366-O366-P366-T366-S366))</f>
        <v/>
      </c>
      <c r="M366" s="138" t="str">
        <f>IF(PRODUCTION!AH365="","",+AVERAGE(PRODUCTION!$AO$5:'PRODUCTION'!AO365))</f>
        <v/>
      </c>
      <c r="N366" s="139" t="str">
        <f>IF(PRODUCTION!AH365="","",Feuil1!R370)</f>
        <v/>
      </c>
      <c r="O366" s="140" t="str">
        <f>IF(PRODUCTION!AH365="","",Feuil1!AV370)</f>
        <v/>
      </c>
      <c r="P366" s="140" t="str">
        <f>IF(PRODUCTION!AH365="","",Feuil1!AW370)</f>
        <v/>
      </c>
      <c r="Q366" s="140" t="str">
        <f>IF(PRODUCTION!AH365="","",Feuil1!AY370)</f>
        <v/>
      </c>
      <c r="R366" s="140" t="str">
        <f>IF(PRODUCTION!AH365="","",Feuil1!AX370)</f>
        <v/>
      </c>
      <c r="S366" s="140"/>
      <c r="T366" s="141"/>
      <c r="U366" s="142"/>
      <c r="V366" s="142"/>
      <c r="W366" s="142"/>
      <c r="X366" s="142"/>
      <c r="AC366" s="131" t="e">
        <f t="shared" si="6"/>
        <v>#VALUE!</v>
      </c>
    </row>
    <row r="367" spans="1:29" s="6" customFormat="1" ht="13.5" thickBot="1">
      <c r="A367" s="94">
        <f>IF(Feuil1!A371="","",Feuil1!A371)</f>
        <v>45288</v>
      </c>
      <c r="B367" s="125">
        <f>IF(A367="","",Feuil1!L371)</f>
        <v>0</v>
      </c>
      <c r="C367" s="135">
        <f>IF(A367="","",Feuil1!M371)</f>
        <v>0</v>
      </c>
      <c r="D367" s="135">
        <f>IF(C367="","",Feuil1!N371)</f>
        <v>0</v>
      </c>
      <c r="E367" s="135">
        <f>IF(D367="","",Feuil1!O371)</f>
        <v>0</v>
      </c>
      <c r="F367" s="135">
        <f>IF(E367="","",Feuil1!P371)</f>
        <v>0</v>
      </c>
      <c r="G367" s="136">
        <f>IF(F367="","",Feuil1!Q371)</f>
        <v>0</v>
      </c>
      <c r="H367" s="135" t="e">
        <f ca="1">IF(A367="","",PRODUCTION!AM366-PRODUCTION!AN366)</f>
        <v>#VALUE!</v>
      </c>
      <c r="I367" s="137" t="e">
        <f ca="1">IF(A367="","",PRODUCTION!AG366-PRODUCTION!AO366)</f>
        <v>#VALUE!</v>
      </c>
      <c r="J367" s="137">
        <f>réglages!$B$3</f>
        <v>14280</v>
      </c>
      <c r="K367" s="137" t="str">
        <f>IF(PRODUCTION!AH366="","",+AVERAGE(PRODUCTION!$AH$5:'PRODUCTION'!AH366))</f>
        <v/>
      </c>
      <c r="L367" s="129" t="str">
        <f>IF(PRODUCTION!AH366="","",(+PRODUCTION!AH366-N367-R367-Q367-O367-P367-T367-S367))</f>
        <v/>
      </c>
      <c r="M367" s="138" t="str">
        <f>IF(PRODUCTION!AH366="","",+AVERAGE(PRODUCTION!$AO$5:'PRODUCTION'!AO366))</f>
        <v/>
      </c>
      <c r="N367" s="139" t="str">
        <f>IF(PRODUCTION!AH366="","",Feuil1!R371)</f>
        <v/>
      </c>
      <c r="O367" s="140" t="str">
        <f>IF(PRODUCTION!AH366="","",Feuil1!AV371)</f>
        <v/>
      </c>
      <c r="P367" s="140" t="str">
        <f>IF(PRODUCTION!AH366="","",Feuil1!AW371)</f>
        <v/>
      </c>
      <c r="Q367" s="140" t="str">
        <f>IF(PRODUCTION!AH366="","",Feuil1!AY371)</f>
        <v/>
      </c>
      <c r="R367" s="140" t="str">
        <f>IF(PRODUCTION!AH366="","",Feuil1!AX371)</f>
        <v/>
      </c>
      <c r="S367" s="140"/>
      <c r="T367" s="141"/>
      <c r="U367" s="142"/>
      <c r="V367" s="142"/>
      <c r="W367" s="142"/>
      <c r="X367" s="142"/>
      <c r="AC367" s="131" t="e">
        <f t="shared" si="6"/>
        <v>#VALUE!</v>
      </c>
    </row>
    <row r="368" spans="1:29" s="6" customFormat="1" ht="13.5" thickBot="1">
      <c r="A368" s="94">
        <f>IF(Feuil1!A372="","",Feuil1!A372)</f>
        <v>45289</v>
      </c>
      <c r="B368" s="125">
        <f>IF(A368="","",Feuil1!L372)</f>
        <v>0</v>
      </c>
      <c r="C368" s="135">
        <f>IF(A368="","",Feuil1!M372)</f>
        <v>0</v>
      </c>
      <c r="D368" s="135">
        <f>IF(C368="","",Feuil1!N372)</f>
        <v>0</v>
      </c>
      <c r="E368" s="135">
        <f>IF(D368="","",Feuil1!O372)</f>
        <v>0</v>
      </c>
      <c r="F368" s="135">
        <f>IF(E368="","",Feuil1!P372)</f>
        <v>0</v>
      </c>
      <c r="G368" s="136">
        <f>IF(F368="","",Feuil1!Q372)</f>
        <v>0</v>
      </c>
      <c r="H368" s="135" t="e">
        <f ca="1">IF(A368="","",PRODUCTION!AM367-PRODUCTION!AN367)</f>
        <v>#VALUE!</v>
      </c>
      <c r="I368" s="137" t="e">
        <f ca="1">IF(A368="","",PRODUCTION!AG367-PRODUCTION!AO367)</f>
        <v>#VALUE!</v>
      </c>
      <c r="J368" s="137">
        <f>réglages!$B$3</f>
        <v>14280</v>
      </c>
      <c r="K368" s="137" t="str">
        <f>IF(PRODUCTION!AH367="","",+AVERAGE(PRODUCTION!$AH$5:'PRODUCTION'!AH367))</f>
        <v/>
      </c>
      <c r="L368" s="129" t="str">
        <f>IF(PRODUCTION!AH367="","",(+PRODUCTION!AH367-N368-R368-Q368-O368-P368-T368-S368))</f>
        <v/>
      </c>
      <c r="M368" s="138" t="str">
        <f>IF(PRODUCTION!AH367="","",+AVERAGE(PRODUCTION!$AO$5:'PRODUCTION'!AO367))</f>
        <v/>
      </c>
      <c r="N368" s="139" t="str">
        <f>IF(PRODUCTION!AH367="","",Feuil1!R372)</f>
        <v/>
      </c>
      <c r="O368" s="140" t="str">
        <f>IF(PRODUCTION!AH367="","",Feuil1!AV372)</f>
        <v/>
      </c>
      <c r="P368" s="140" t="str">
        <f>IF(PRODUCTION!AH367="","",Feuil1!AW372)</f>
        <v/>
      </c>
      <c r="Q368" s="140" t="str">
        <f>IF(PRODUCTION!AH367="","",Feuil1!AY372)</f>
        <v/>
      </c>
      <c r="R368" s="140" t="str">
        <f>IF(PRODUCTION!AH367="","",Feuil1!AX372)</f>
        <v/>
      </c>
      <c r="S368" s="140"/>
      <c r="T368" s="141"/>
      <c r="U368" s="142"/>
      <c r="V368" s="142"/>
      <c r="W368" s="142"/>
      <c r="X368" s="142"/>
      <c r="AC368" s="131" t="e">
        <f t="shared" si="6"/>
        <v>#VALUE!</v>
      </c>
    </row>
    <row r="369" spans="1:29" s="6" customFormat="1" ht="13.5" thickBot="1">
      <c r="A369" s="94">
        <f>IF(Feuil1!A373="","",Feuil1!A373)</f>
        <v>45290</v>
      </c>
      <c r="B369" s="125">
        <f>IF(A369="","",Feuil1!L373)</f>
        <v>0</v>
      </c>
      <c r="C369" s="135">
        <f>IF(A369="","",Feuil1!M373)</f>
        <v>0</v>
      </c>
      <c r="D369" s="135">
        <f>IF(C369="","",Feuil1!N373)</f>
        <v>0</v>
      </c>
      <c r="E369" s="135">
        <f>IF(D369="","",Feuil1!O373)</f>
        <v>0</v>
      </c>
      <c r="F369" s="135">
        <f>IF(E369="","",Feuil1!P373)</f>
        <v>0</v>
      </c>
      <c r="G369" s="136">
        <f>IF(F369="","",Feuil1!Q373)</f>
        <v>0</v>
      </c>
      <c r="H369" s="135" t="e">
        <f ca="1">IF(A369="","",PRODUCTION!AM368-PRODUCTION!AN368)</f>
        <v>#VALUE!</v>
      </c>
      <c r="I369" s="137" t="e">
        <f ca="1">IF(A369="","",PRODUCTION!AG368-PRODUCTION!AO368)</f>
        <v>#VALUE!</v>
      </c>
      <c r="J369" s="137">
        <f>réglages!$B$3</f>
        <v>14280</v>
      </c>
      <c r="K369" s="137" t="str">
        <f>IF(PRODUCTION!AH368="","",+AVERAGE(PRODUCTION!$AH$5:'PRODUCTION'!AH368))</f>
        <v/>
      </c>
      <c r="L369" s="129" t="str">
        <f>IF(PRODUCTION!AH368="","",(+PRODUCTION!AH368-N369-R369-Q369-O369-P369-T369-S369))</f>
        <v/>
      </c>
      <c r="M369" s="138" t="str">
        <f>IF(PRODUCTION!AH368="","",+AVERAGE(PRODUCTION!$AO$5:'PRODUCTION'!AO368))</f>
        <v/>
      </c>
      <c r="N369" s="139" t="str">
        <f>IF(PRODUCTION!AH368="","",Feuil1!R373)</f>
        <v/>
      </c>
      <c r="O369" s="140" t="str">
        <f>IF(PRODUCTION!AH368="","",Feuil1!AV373)</f>
        <v/>
      </c>
      <c r="P369" s="140" t="str">
        <f>IF(PRODUCTION!AH368="","",Feuil1!AW373)</f>
        <v/>
      </c>
      <c r="Q369" s="140" t="str">
        <f>IF(PRODUCTION!AH368="","",Feuil1!AY373)</f>
        <v/>
      </c>
      <c r="R369" s="140" t="str">
        <f>IF(PRODUCTION!AH368="","",Feuil1!AX373)</f>
        <v/>
      </c>
      <c r="S369" s="140"/>
      <c r="T369" s="141"/>
      <c r="U369" s="142"/>
      <c r="V369" s="142"/>
      <c r="W369" s="142"/>
      <c r="X369" s="142"/>
      <c r="AC369" s="131" t="e">
        <f t="shared" si="6"/>
        <v>#VALUE!</v>
      </c>
    </row>
    <row r="370" spans="1:29" s="6" customFormat="1" ht="13.5" thickBot="1">
      <c r="A370" s="98">
        <f>IF(Feuil1!A374="","",Feuil1!A374)</f>
        <v>45291</v>
      </c>
      <c r="B370" s="125">
        <f>IF(A370="","",Feuil1!L374)</f>
        <v>0</v>
      </c>
      <c r="C370" s="143">
        <f>IF(A370="","",Feuil1!M374)</f>
        <v>0</v>
      </c>
      <c r="D370" s="143">
        <f>IF(C370="","",Feuil1!N374)</f>
        <v>0</v>
      </c>
      <c r="E370" s="143">
        <f>IF(D370="","",Feuil1!O374)</f>
        <v>0</v>
      </c>
      <c r="F370" s="143">
        <f>IF(E370="","",Feuil1!P374)</f>
        <v>0</v>
      </c>
      <c r="G370" s="144">
        <f>IF(F370="","",Feuil1!Q374)</f>
        <v>0</v>
      </c>
      <c r="H370" s="143" t="e">
        <f ca="1">IF(A370="","",PRODUCTION!AM369-PRODUCTION!AN369)</f>
        <v>#VALUE!</v>
      </c>
      <c r="I370" s="145" t="e">
        <f ca="1">IF(A370="","",PRODUCTION!AG369-PRODUCTION!AO369)</f>
        <v>#VALUE!</v>
      </c>
      <c r="J370" s="145">
        <f>réglages!$B$3</f>
        <v>14280</v>
      </c>
      <c r="K370" s="145" t="str">
        <f>IF(PRODUCTION!AH369="","",+AVERAGE(PRODUCTION!$AH$5:'PRODUCTION'!AH369))</f>
        <v/>
      </c>
      <c r="L370" s="146" t="str">
        <f>IF(PRODUCTION!AH369="","",(+PRODUCTION!AH369-N370-R370-Q370-O370-P370-T370-S370))</f>
        <v/>
      </c>
      <c r="M370" s="147" t="str">
        <f>IF(PRODUCTION!AH369="","",+AVERAGE(PRODUCTION!$AO$5:'PRODUCTION'!AO369))</f>
        <v/>
      </c>
      <c r="N370" s="148" t="str">
        <f>IF(PRODUCTION!AH369="","",Feuil1!R374)</f>
        <v/>
      </c>
      <c r="O370" s="149" t="str">
        <f>IF(PRODUCTION!AH369="","",Feuil1!AV374)</f>
        <v/>
      </c>
      <c r="P370" s="149" t="str">
        <f>IF(PRODUCTION!AH369="","",Feuil1!AW374)</f>
        <v/>
      </c>
      <c r="Q370" s="149" t="str">
        <f>IF(PRODUCTION!AH369="","",Feuil1!AY374)</f>
        <v/>
      </c>
      <c r="R370" s="149" t="str">
        <f>IF(PRODUCTION!AH369="","",Feuil1!AX374)</f>
        <v/>
      </c>
      <c r="S370" s="149"/>
      <c r="T370" s="150"/>
      <c r="U370" s="142"/>
      <c r="V370" s="142"/>
      <c r="W370" s="142"/>
      <c r="X370" s="142"/>
      <c r="AC370" s="131" t="e">
        <f t="shared" si="6"/>
        <v>#VALUE!</v>
      </c>
    </row>
    <row r="371" spans="1:29">
      <c r="AC371" s="131">
        <f t="shared" si="6"/>
        <v>0</v>
      </c>
    </row>
    <row r="372" spans="1:29" hidden="1"/>
    <row r="373" spans="1:29" hidden="1"/>
  </sheetData>
  <mergeCells count="9">
    <mergeCell ref="N1:Q1"/>
    <mergeCell ref="M3:M4"/>
    <mergeCell ref="L3:L4"/>
    <mergeCell ref="A3:A4"/>
    <mergeCell ref="K3:K4"/>
    <mergeCell ref="H3:H4"/>
    <mergeCell ref="I3:I4"/>
    <mergeCell ref="J3:J4"/>
    <mergeCell ref="B3:G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2:AC167"/>
  <sheetViews>
    <sheetView showGridLines="0" zoomScale="70" zoomScaleNormal="70" workbookViewId="0">
      <selection activeCell="G159" sqref="G159"/>
    </sheetView>
  </sheetViews>
  <sheetFormatPr baseColWidth="10" defaultRowHeight="15"/>
  <cols>
    <col min="1" max="1" width="3.28515625" customWidth="1"/>
    <col min="2" max="2" width="3.85546875" customWidth="1"/>
    <col min="3" max="3" width="2" customWidth="1"/>
    <col min="27" max="27" width="2.5703125" customWidth="1"/>
  </cols>
  <sheetData>
    <row r="2" spans="1:27">
      <c r="A2" s="151"/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/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</row>
    <row r="3" spans="1:27">
      <c r="A3" s="151"/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</row>
    <row r="4" spans="1:27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</row>
    <row r="5" spans="1:27">
      <c r="A5" s="151"/>
      <c r="B5" s="151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</row>
    <row r="6" spans="1:27">
      <c r="A6" s="151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</row>
    <row r="7" spans="1:27">
      <c r="A7" s="151"/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</row>
    <row r="8" spans="1:27">
      <c r="A8" s="151"/>
      <c r="B8" s="151"/>
      <c r="C8" s="151"/>
      <c r="D8" s="151"/>
      <c r="E8" s="151"/>
      <c r="F8" s="151"/>
      <c r="G8" s="151"/>
      <c r="H8" s="151"/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</row>
    <row r="9" spans="1:27">
      <c r="A9" s="151"/>
      <c r="B9" s="151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  <c r="AA9" s="151"/>
    </row>
    <row r="10" spans="1:27">
      <c r="A10" s="151"/>
      <c r="B10" s="151"/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  <c r="AA10" s="151"/>
    </row>
    <row r="11" spans="1:27">
      <c r="A11" s="151"/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</row>
    <row r="12" spans="1:27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</row>
    <row r="13" spans="1:27">
      <c r="A13" s="151"/>
      <c r="B13" s="151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</row>
    <row r="14" spans="1:27">
      <c r="A14" s="151"/>
      <c r="B14" s="151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</row>
    <row r="15" spans="1:27">
      <c r="A15" s="151"/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</row>
    <row r="16" spans="1:27">
      <c r="A16" s="151"/>
      <c r="B16" s="151"/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</row>
    <row r="17" spans="1:27">
      <c r="A17" s="151"/>
      <c r="B17" s="151"/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</row>
    <row r="18" spans="1:27">
      <c r="A18" s="151"/>
      <c r="B18" s="151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</row>
    <row r="19" spans="1:27">
      <c r="A19" s="151"/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</row>
    <row r="20" spans="1:27">
      <c r="A20" s="151"/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</row>
    <row r="21" spans="1:27">
      <c r="A21" s="151"/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</row>
    <row r="22" spans="1:27">
      <c r="A22" s="151"/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</row>
    <row r="23" spans="1:27">
      <c r="A23" s="151"/>
      <c r="B23" s="151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</row>
    <row r="24" spans="1:27">
      <c r="A24" s="151"/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</row>
    <row r="25" spans="1:27">
      <c r="A25" s="151"/>
      <c r="B25" s="151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</row>
    <row r="26" spans="1:27">
      <c r="A26" s="151"/>
      <c r="B26" s="151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</row>
    <row r="27" spans="1:27">
      <c r="A27" s="151"/>
      <c r="B27" s="151"/>
      <c r="C27" s="151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</row>
    <row r="28" spans="1:27">
      <c r="A28" s="151"/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</row>
    <row r="29" spans="1:27">
      <c r="A29" s="151"/>
      <c r="B29" s="151"/>
      <c r="C29" s="151"/>
      <c r="D29" s="151"/>
      <c r="E29" s="151"/>
      <c r="F29" s="151"/>
      <c r="G29" s="151"/>
      <c r="H29" s="151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</row>
    <row r="30" spans="1:27">
      <c r="A30" s="151"/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</row>
    <row r="31" spans="1:27">
      <c r="A31" s="151"/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</row>
    <row r="32" spans="1:27">
      <c r="A32" s="151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</row>
    <row r="33" spans="1:27">
      <c r="A33" s="151"/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</row>
    <row r="34" spans="1:27">
      <c r="A34" s="151"/>
      <c r="B34" s="151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  <c r="AA34" s="151"/>
    </row>
    <row r="35" spans="1:27">
      <c r="A35" s="151"/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</row>
    <row r="36" spans="1:27">
      <c r="A36" s="151"/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</row>
    <row r="37" spans="1:27">
      <c r="A37" s="151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</row>
    <row r="38" spans="1:27">
      <c r="A38" s="151"/>
      <c r="B38" s="151"/>
      <c r="C38" s="151"/>
      <c r="D38" s="151"/>
      <c r="E38" s="151"/>
      <c r="F38" s="151"/>
      <c r="G38" s="151"/>
      <c r="H38" s="151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</row>
    <row r="39" spans="1:27">
      <c r="A39" s="151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</row>
    <row r="40" spans="1:27">
      <c r="A40" s="151"/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</row>
    <row r="41" spans="1:27">
      <c r="A41" s="151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</row>
    <row r="42" spans="1:27">
      <c r="A42" s="151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</row>
    <row r="43" spans="1:27">
      <c r="A43" s="151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</row>
    <row r="44" spans="1:27">
      <c r="A44" s="151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</row>
    <row r="45" spans="1:27">
      <c r="A45" s="151"/>
      <c r="B45" s="151"/>
      <c r="C45" s="151"/>
      <c r="D45" s="151"/>
      <c r="E45" s="151"/>
      <c r="F45" s="151"/>
      <c r="G45" s="151"/>
      <c r="H45" s="151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</row>
    <row r="46" spans="1:27">
      <c r="A46" s="151"/>
      <c r="B46" s="151"/>
      <c r="C46" s="151"/>
      <c r="D46" s="151"/>
      <c r="E46" s="151"/>
      <c r="F46" s="151"/>
      <c r="G46" s="151"/>
      <c r="H46" s="151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  <c r="AA46" s="151"/>
    </row>
    <row r="47" spans="1:27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</row>
    <row r="48" spans="1:27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  <c r="AA48" s="151"/>
    </row>
    <row r="49" spans="1:27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</row>
    <row r="50" spans="1:27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</row>
    <row r="51" spans="1:27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  <c r="AA51" s="151"/>
    </row>
    <row r="52" spans="1:27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  <c r="AA52" s="151"/>
    </row>
    <row r="53" spans="1:27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</row>
    <row r="54" spans="1:27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  <c r="AA54" s="151"/>
    </row>
    <row r="55" spans="1:27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</row>
    <row r="56" spans="1:27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</row>
    <row r="57" spans="1:27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  <c r="AA57" s="151"/>
    </row>
    <row r="58" spans="1:27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</row>
    <row r="59" spans="1:27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</row>
    <row r="60" spans="1:27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</row>
    <row r="61" spans="1:27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</row>
    <row r="62" spans="1:27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</row>
    <row r="63" spans="1:27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</row>
    <row r="64" spans="1:27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</row>
    <row r="65" spans="1:27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</row>
    <row r="66" spans="1:27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</row>
    <row r="67" spans="1:27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</row>
    <row r="68" spans="1:27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</row>
    <row r="69" spans="1:27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</row>
    <row r="70" spans="1:27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</row>
    <row r="71" spans="1:27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1"/>
    </row>
    <row r="72" spans="1:27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1"/>
    </row>
    <row r="73" spans="1:27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1"/>
    </row>
    <row r="74" spans="1:27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1"/>
    </row>
    <row r="75" spans="1:27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  <c r="AA75" s="151"/>
    </row>
    <row r="76" spans="1:27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  <c r="AA76" s="151"/>
    </row>
    <row r="77" spans="1:27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  <c r="AA77" s="151"/>
    </row>
    <row r="78" spans="1:27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  <c r="AA78" s="151"/>
    </row>
    <row r="79" spans="1:27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  <c r="AA79" s="151"/>
    </row>
    <row r="80" spans="1:27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  <c r="AA80" s="151"/>
    </row>
    <row r="81" spans="1:29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  <c r="AA81" s="151"/>
    </row>
    <row r="82" spans="1:29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  <c r="AA82" s="151"/>
    </row>
    <row r="83" spans="1:29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  <c r="AA83" s="151"/>
    </row>
    <row r="84" spans="1:29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  <c r="AA84" s="151"/>
    </row>
    <row r="85" spans="1:29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  <c r="AA85" s="151"/>
    </row>
    <row r="86" spans="1:29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  <c r="AA86" s="151"/>
    </row>
    <row r="87" spans="1:29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  <c r="AA87" s="151"/>
    </row>
    <row r="88" spans="1:29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  <c r="AA88" s="151"/>
    </row>
    <row r="89" spans="1:29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  <c r="AA89" s="151"/>
    </row>
    <row r="90" spans="1:29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  <c r="AA90" s="151"/>
      <c r="AC90" s="152">
        <v>44927</v>
      </c>
    </row>
    <row r="91" spans="1:29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  <c r="AA91" s="151"/>
      <c r="AC91" s="152">
        <v>45291</v>
      </c>
    </row>
    <row r="92" spans="1:29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</row>
    <row r="93" spans="1:29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  <c r="AA93" s="151"/>
    </row>
    <row r="94" spans="1:29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  <c r="AA94" s="151"/>
    </row>
    <row r="95" spans="1:29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  <c r="AA95" s="151"/>
    </row>
    <row r="96" spans="1:29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  <c r="AA96" s="151"/>
    </row>
    <row r="97" spans="1:27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  <c r="AA97" s="151"/>
    </row>
    <row r="98" spans="1:27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  <c r="AA98" s="151"/>
    </row>
    <row r="99" spans="1:27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</row>
    <row r="100" spans="1:27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</row>
    <row r="101" spans="1:27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  <c r="AA101" s="151"/>
    </row>
    <row r="102" spans="1:27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  <c r="AA102" s="151"/>
    </row>
    <row r="103" spans="1:27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  <c r="AA103" s="151"/>
    </row>
    <row r="104" spans="1:27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  <c r="AA104" s="151"/>
    </row>
    <row r="105" spans="1:27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</row>
    <row r="106" spans="1:27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  <c r="AA106" s="151"/>
    </row>
    <row r="107" spans="1:27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  <c r="AA107" s="151"/>
    </row>
    <row r="108" spans="1:27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  <c r="AA108" s="151"/>
    </row>
    <row r="109" spans="1:27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</row>
    <row r="110" spans="1:27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</row>
    <row r="111" spans="1:27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  <c r="AA111" s="151"/>
    </row>
    <row r="112" spans="1:27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  <c r="AA112" s="151"/>
    </row>
    <row r="113" spans="1:27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  <c r="AA113" s="151"/>
    </row>
    <row r="114" spans="1:27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  <c r="AA114" s="151"/>
    </row>
    <row r="115" spans="1:27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  <c r="AA115" s="151"/>
    </row>
    <row r="116" spans="1:27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</row>
    <row r="117" spans="1:27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  <c r="AA117" s="151"/>
    </row>
    <row r="118" spans="1:27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  <c r="AA118" s="151"/>
    </row>
    <row r="119" spans="1:27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  <c r="AA119" s="151"/>
    </row>
    <row r="120" spans="1:27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  <c r="AA120" s="151"/>
    </row>
    <row r="121" spans="1:27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  <c r="AA121" s="151"/>
    </row>
    <row r="122" spans="1:27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  <c r="AA122" s="151"/>
    </row>
    <row r="123" spans="1:27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  <c r="AA123" s="151"/>
    </row>
    <row r="124" spans="1:27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  <c r="AA124" s="151"/>
    </row>
    <row r="125" spans="1:27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  <c r="AA125" s="151"/>
    </row>
    <row r="126" spans="1:27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</row>
    <row r="127" spans="1:27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  <c r="AA127" s="151"/>
    </row>
    <row r="128" spans="1:27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  <c r="AA128" s="151"/>
    </row>
    <row r="129" spans="1:27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  <c r="AA129" s="151"/>
    </row>
    <row r="130" spans="1:27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  <c r="AA130" s="151"/>
    </row>
    <row r="131" spans="1:27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</row>
    <row r="132" spans="1:27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  <c r="AA132" s="151"/>
    </row>
    <row r="133" spans="1:27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  <c r="AA133" s="151"/>
    </row>
    <row r="134" spans="1:27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  <c r="AA134" s="151"/>
    </row>
    <row r="135" spans="1:27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  <c r="AA135" s="151"/>
    </row>
    <row r="136" spans="1:27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  <c r="AA136" s="151"/>
    </row>
    <row r="137" spans="1:27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  <c r="AA137" s="151"/>
    </row>
    <row r="138" spans="1:27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  <c r="AA138" s="151"/>
    </row>
    <row r="139" spans="1:27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  <c r="AA139" s="151"/>
    </row>
    <row r="140" spans="1:27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  <c r="AA140" s="151"/>
    </row>
    <row r="141" spans="1:27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  <c r="AA141" s="151"/>
    </row>
    <row r="142" spans="1:27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  <c r="AA142" s="151"/>
    </row>
    <row r="143" spans="1:27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  <c r="AA143" s="151"/>
    </row>
    <row r="144" spans="1:27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  <c r="AA144" s="151"/>
    </row>
    <row r="145" spans="1:27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  <c r="AA145" s="151"/>
    </row>
    <row r="146" spans="1:27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  <c r="AA146" s="151"/>
    </row>
    <row r="147" spans="1:27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  <c r="AA147" s="151"/>
    </row>
    <row r="148" spans="1:27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  <c r="AA148" s="151"/>
    </row>
    <row r="149" spans="1:27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  <c r="AA149" s="151"/>
    </row>
    <row r="150" spans="1:27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  <c r="AA150" s="151"/>
    </row>
    <row r="151" spans="1:27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  <c r="AA151" s="151"/>
    </row>
    <row r="152" spans="1:27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  <c r="AA152" s="151"/>
    </row>
    <row r="153" spans="1:27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  <c r="AA153" s="151"/>
    </row>
    <row r="154" spans="1:27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  <c r="AA154" s="151"/>
    </row>
    <row r="155" spans="1:27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  <c r="AA155" s="151"/>
    </row>
    <row r="156" spans="1:27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  <c r="AA156" s="151"/>
    </row>
    <row r="157" spans="1:27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  <c r="AA157" s="151"/>
    </row>
    <row r="158" spans="1:27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  <c r="AA158" s="151"/>
    </row>
    <row r="159" spans="1:27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  <c r="AA159" s="151"/>
    </row>
    <row r="160" spans="1:27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  <c r="AA160" s="151"/>
    </row>
    <row r="161" spans="1:27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  <c r="AA161" s="151"/>
    </row>
    <row r="162" spans="1:27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  <c r="AA162" s="151"/>
    </row>
    <row r="163" spans="1:27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  <c r="AA163" s="151"/>
    </row>
    <row r="164" spans="1:27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  <c r="AA164" s="151"/>
    </row>
    <row r="165" spans="1:27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  <c r="AA165" s="151"/>
    </row>
    <row r="166" spans="1:27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  <c r="AA166" s="151"/>
    </row>
    <row r="167" spans="1:27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  <c r="AA167" s="15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249977111117893"/>
  </sheetPr>
  <dimension ref="A1:AV370"/>
  <sheetViews>
    <sheetView zoomScale="85" zoomScaleNormal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L355" sqref="AL355"/>
    </sheetView>
  </sheetViews>
  <sheetFormatPr baseColWidth="10" defaultColWidth="11.42578125" defaultRowHeight="16.5"/>
  <cols>
    <col min="1" max="1" width="13" style="48" customWidth="1"/>
    <col min="2" max="2" width="8.140625" style="49" bestFit="1" customWidth="1"/>
    <col min="3" max="3" width="8.5703125" style="49" bestFit="1" customWidth="1"/>
    <col min="4" max="4" width="5.7109375" style="49" bestFit="1" customWidth="1"/>
    <col min="5" max="5" width="5.7109375" style="49" customWidth="1"/>
    <col min="6" max="6" width="8.140625" style="49" bestFit="1" customWidth="1"/>
    <col min="7" max="7" width="8.5703125" style="49" bestFit="1" customWidth="1"/>
    <col min="8" max="8" width="5.7109375" style="49" bestFit="1" customWidth="1"/>
    <col min="9" max="9" width="5.7109375" style="49" customWidth="1"/>
    <col min="10" max="10" width="8.140625" style="49" bestFit="1" customWidth="1"/>
    <col min="11" max="11" width="8.5703125" style="49" bestFit="1" customWidth="1"/>
    <col min="12" max="12" width="5.7109375" style="49" bestFit="1" customWidth="1"/>
    <col min="13" max="13" width="5.7109375" style="49" customWidth="1"/>
    <col min="14" max="14" width="8.140625" style="49" bestFit="1" customWidth="1"/>
    <col min="15" max="15" width="8.5703125" style="50" bestFit="1" customWidth="1"/>
    <col min="16" max="16" width="5.7109375" style="50" bestFit="1" customWidth="1"/>
    <col min="17" max="17" width="5.7109375" style="50" customWidth="1"/>
    <col min="18" max="18" width="8.140625" style="50" bestFit="1" customWidth="1"/>
    <col min="19" max="19" width="8.5703125" style="50" bestFit="1" customWidth="1"/>
    <col min="20" max="20" width="5.7109375" style="50" bestFit="1" customWidth="1"/>
    <col min="21" max="21" width="5.7109375" style="50" customWidth="1"/>
    <col min="22" max="22" width="8.140625" style="50" bestFit="1" customWidth="1"/>
    <col min="23" max="23" width="8.5703125" style="50" bestFit="1" customWidth="1"/>
    <col min="24" max="24" width="5.7109375" style="50" bestFit="1" customWidth="1"/>
    <col min="25" max="25" width="5.7109375" style="50" customWidth="1"/>
    <col min="26" max="26" width="8.140625" style="50" bestFit="1" customWidth="1"/>
    <col min="27" max="27" width="8.5703125" style="50" bestFit="1" customWidth="1"/>
    <col min="28" max="28" width="5.7109375" style="106" bestFit="1" customWidth="1"/>
    <col min="29" max="29" width="5.7109375" style="106" customWidth="1"/>
    <col min="30" max="30" width="8.140625" style="107" bestFit="1" customWidth="1"/>
    <col min="31" max="31" width="8.5703125" style="107" bestFit="1" customWidth="1"/>
    <col min="32" max="32" width="5.7109375" style="107" bestFit="1" customWidth="1"/>
    <col min="33" max="33" width="5.7109375" style="107" customWidth="1"/>
    <col min="34" max="34" width="8.140625" style="107" bestFit="1" customWidth="1"/>
    <col min="35" max="35" width="8.5703125" style="50" bestFit="1" customWidth="1"/>
    <col min="36" max="36" width="5.7109375" style="49" bestFit="1" customWidth="1"/>
    <col min="37" max="37" width="5.7109375" style="49" customWidth="1"/>
    <col min="38" max="39" width="10.7109375" style="52" customWidth="1"/>
    <col min="40" max="48" width="15.28515625" style="153" customWidth="1"/>
    <col min="49" max="16384" width="11.42578125" style="52"/>
  </cols>
  <sheetData>
    <row r="1" spans="1:48" ht="89.25" thickBot="1">
      <c r="A1" s="270" t="s">
        <v>87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1"/>
      <c r="AI1" s="48"/>
      <c r="AN1" s="266" t="s">
        <v>130</v>
      </c>
      <c r="AO1" s="266"/>
      <c r="AP1" s="266"/>
      <c r="AQ1" s="266"/>
      <c r="AR1" s="266"/>
      <c r="AS1" s="266"/>
      <c r="AT1" s="266"/>
      <c r="AU1" s="266"/>
      <c r="AV1" s="266"/>
    </row>
    <row r="2" spans="1:48" s="5" customFormat="1" ht="57" thickBot="1">
      <c r="A2" s="154"/>
      <c r="B2" s="267" t="s">
        <v>2</v>
      </c>
      <c r="C2" s="268"/>
      <c r="D2" s="268"/>
      <c r="E2" s="269"/>
      <c r="F2" s="267" t="s">
        <v>3</v>
      </c>
      <c r="G2" s="268"/>
      <c r="H2" s="268"/>
      <c r="I2" s="269"/>
      <c r="J2" s="267" t="s">
        <v>4</v>
      </c>
      <c r="K2" s="268"/>
      <c r="L2" s="268"/>
      <c r="M2" s="269"/>
      <c r="N2" s="267" t="s">
        <v>5</v>
      </c>
      <c r="O2" s="268"/>
      <c r="P2" s="268"/>
      <c r="Q2" s="269"/>
      <c r="R2" s="267" t="s">
        <v>6</v>
      </c>
      <c r="S2" s="268"/>
      <c r="T2" s="268"/>
      <c r="U2" s="269"/>
      <c r="V2" s="267" t="s">
        <v>7</v>
      </c>
      <c r="W2" s="268"/>
      <c r="X2" s="268"/>
      <c r="Y2" s="269"/>
      <c r="Z2" s="267" t="s">
        <v>8</v>
      </c>
      <c r="AA2" s="268"/>
      <c r="AB2" s="268"/>
      <c r="AC2" s="269"/>
      <c r="AD2" s="267" t="s">
        <v>9</v>
      </c>
      <c r="AE2" s="268"/>
      <c r="AF2" s="268"/>
      <c r="AG2" s="269"/>
      <c r="AH2" s="267" t="s">
        <v>10</v>
      </c>
      <c r="AI2" s="268"/>
      <c r="AJ2" s="268"/>
      <c r="AK2" s="269"/>
      <c r="AN2" s="155" t="s">
        <v>131</v>
      </c>
      <c r="AO2" s="155" t="s">
        <v>132</v>
      </c>
      <c r="AP2" s="155" t="s">
        <v>133</v>
      </c>
      <c r="AQ2" s="155" t="s">
        <v>134</v>
      </c>
      <c r="AR2" s="155" t="s">
        <v>135</v>
      </c>
      <c r="AS2" s="155" t="s">
        <v>136</v>
      </c>
      <c r="AT2" s="155" t="s">
        <v>137</v>
      </c>
      <c r="AU2" s="155" t="s">
        <v>138</v>
      </c>
      <c r="AV2" s="155" t="s">
        <v>139</v>
      </c>
    </row>
    <row r="3" spans="1:48" s="5" customFormat="1" ht="12.75">
      <c r="A3" s="156"/>
      <c r="B3" s="157" t="s">
        <v>23</v>
      </c>
      <c r="C3" s="158" t="s">
        <v>24</v>
      </c>
      <c r="D3" s="159" t="s">
        <v>25</v>
      </c>
      <c r="E3" s="160" t="s">
        <v>116</v>
      </c>
      <c r="F3" s="157" t="s">
        <v>23</v>
      </c>
      <c r="G3" s="158" t="s">
        <v>24</v>
      </c>
      <c r="H3" s="159" t="s">
        <v>25</v>
      </c>
      <c r="I3" s="160" t="s">
        <v>116</v>
      </c>
      <c r="J3" s="157" t="s">
        <v>23</v>
      </c>
      <c r="K3" s="158" t="s">
        <v>24</v>
      </c>
      <c r="L3" s="159" t="s">
        <v>25</v>
      </c>
      <c r="M3" s="160" t="s">
        <v>116</v>
      </c>
      <c r="N3" s="157" t="s">
        <v>23</v>
      </c>
      <c r="O3" s="158" t="s">
        <v>24</v>
      </c>
      <c r="P3" s="159" t="s">
        <v>25</v>
      </c>
      <c r="Q3" s="160" t="s">
        <v>116</v>
      </c>
      <c r="R3" s="157" t="s">
        <v>23</v>
      </c>
      <c r="S3" s="158" t="s">
        <v>24</v>
      </c>
      <c r="T3" s="159" t="s">
        <v>25</v>
      </c>
      <c r="U3" s="160" t="s">
        <v>116</v>
      </c>
      <c r="V3" s="157" t="s">
        <v>23</v>
      </c>
      <c r="W3" s="158" t="s">
        <v>24</v>
      </c>
      <c r="X3" s="159" t="s">
        <v>25</v>
      </c>
      <c r="Y3" s="160" t="s">
        <v>116</v>
      </c>
      <c r="Z3" s="157" t="s">
        <v>23</v>
      </c>
      <c r="AA3" s="158" t="s">
        <v>24</v>
      </c>
      <c r="AB3" s="159" t="s">
        <v>25</v>
      </c>
      <c r="AC3" s="160" t="s">
        <v>116</v>
      </c>
      <c r="AD3" s="157" t="s">
        <v>23</v>
      </c>
      <c r="AE3" s="158" t="s">
        <v>24</v>
      </c>
      <c r="AF3" s="159" t="s">
        <v>25</v>
      </c>
      <c r="AG3" s="160" t="s">
        <v>116</v>
      </c>
      <c r="AH3" s="157" t="s">
        <v>23</v>
      </c>
      <c r="AI3" s="158" t="s">
        <v>24</v>
      </c>
      <c r="AJ3" s="159" t="s">
        <v>25</v>
      </c>
      <c r="AK3" s="160" t="s">
        <v>116</v>
      </c>
    </row>
    <row r="4" spans="1:48" s="5" customFormat="1" ht="14.25" thickBot="1">
      <c r="A4" s="161" t="s">
        <v>85</v>
      </c>
      <c r="B4" s="162" t="s">
        <v>140</v>
      </c>
      <c r="C4" s="163" t="s">
        <v>140</v>
      </c>
      <c r="D4" s="163" t="s">
        <v>115</v>
      </c>
      <c r="E4" s="164" t="s">
        <v>141</v>
      </c>
      <c r="F4" s="162" t="s">
        <v>140</v>
      </c>
      <c r="G4" s="163" t="s">
        <v>140</v>
      </c>
      <c r="H4" s="163" t="s">
        <v>115</v>
      </c>
      <c r="I4" s="164" t="s">
        <v>141</v>
      </c>
      <c r="J4" s="162" t="s">
        <v>140</v>
      </c>
      <c r="K4" s="163" t="s">
        <v>140</v>
      </c>
      <c r="L4" s="163" t="s">
        <v>115</v>
      </c>
      <c r="M4" s="164" t="s">
        <v>141</v>
      </c>
      <c r="N4" s="162" t="s">
        <v>140</v>
      </c>
      <c r="O4" s="163" t="s">
        <v>140</v>
      </c>
      <c r="P4" s="163" t="s">
        <v>115</v>
      </c>
      <c r="Q4" s="164" t="s">
        <v>141</v>
      </c>
      <c r="R4" s="162" t="s">
        <v>140</v>
      </c>
      <c r="S4" s="163" t="s">
        <v>140</v>
      </c>
      <c r="T4" s="163" t="s">
        <v>115</v>
      </c>
      <c r="U4" s="164" t="s">
        <v>141</v>
      </c>
      <c r="V4" s="162" t="s">
        <v>140</v>
      </c>
      <c r="W4" s="163" t="s">
        <v>140</v>
      </c>
      <c r="X4" s="163" t="s">
        <v>115</v>
      </c>
      <c r="Y4" s="164" t="s">
        <v>141</v>
      </c>
      <c r="Z4" s="162" t="s">
        <v>140</v>
      </c>
      <c r="AA4" s="163" t="s">
        <v>140</v>
      </c>
      <c r="AB4" s="165" t="s">
        <v>115</v>
      </c>
      <c r="AC4" s="164" t="s">
        <v>141</v>
      </c>
      <c r="AD4" s="166" t="s">
        <v>140</v>
      </c>
      <c r="AE4" s="165" t="s">
        <v>140</v>
      </c>
      <c r="AF4" s="165" t="s">
        <v>115</v>
      </c>
      <c r="AG4" s="164" t="s">
        <v>141</v>
      </c>
      <c r="AH4" s="166" t="s">
        <v>140</v>
      </c>
      <c r="AI4" s="163" t="s">
        <v>140</v>
      </c>
      <c r="AJ4" s="163" t="s">
        <v>115</v>
      </c>
      <c r="AK4" s="164" t="s">
        <v>141</v>
      </c>
    </row>
    <row r="5" spans="1:48" s="6" customFormat="1" ht="12.75">
      <c r="A5" s="167">
        <f>IF(Feuil1!A10="","",Feuil1!A10)</f>
        <v>44927</v>
      </c>
      <c r="B5" s="168">
        <f>IF(A5="","",Feuil1!U10)</f>
        <v>3.654296875</v>
      </c>
      <c r="C5" s="169">
        <f>IF(B5="","",Feuil1!V10)</f>
        <v>3.453125</v>
      </c>
      <c r="D5" s="169">
        <f>IF(C5="","",Feuil1!W10)</f>
        <v>734</v>
      </c>
      <c r="E5" s="170">
        <f>IFERROR(D5/(B5+C5),0)</f>
        <v>103.27232756251718</v>
      </c>
      <c r="F5" s="168">
        <f>IF(D5="","",Feuil1!X10)</f>
        <v>0</v>
      </c>
      <c r="G5" s="169">
        <f>IF(F5="","",Feuil1!Y10)</f>
        <v>2.5516662597656201</v>
      </c>
      <c r="H5" s="169">
        <f>IF(G5="","",Feuil1!Z10)</f>
        <v>41.1005859375</v>
      </c>
      <c r="I5" s="170">
        <f>IFERROR(H5/(F5+G5),0)</f>
        <v>16.107351727602197</v>
      </c>
      <c r="J5" s="168">
        <f>IF(H5="","",Feuil1!AA10)</f>
        <v>2.9183333333333299</v>
      </c>
      <c r="K5" s="169">
        <f>IF(J5="","",Feuil1!AB10)</f>
        <v>2.3483333333333301</v>
      </c>
      <c r="L5" s="169">
        <f>IF(K5="","",Feuil1!AC10)</f>
        <v>69.671875</v>
      </c>
      <c r="M5" s="170">
        <f>IFERROR(L5/(J5+K5),0)</f>
        <v>13.228837025316471</v>
      </c>
      <c r="N5" s="168">
        <f>IF(L5="","",Feuil1!AD10)</f>
        <v>9.1650390625</v>
      </c>
      <c r="O5" s="169">
        <f>IF(N5="","",Feuil1!AE10)</f>
        <v>3.8740234375</v>
      </c>
      <c r="P5" s="169">
        <f>IF(O5="","",Feuil1!AF10)</f>
        <v>869.5625</v>
      </c>
      <c r="Q5" s="170">
        <f>IFERROR(P5/(N5+O5),0)</f>
        <v>66.689035350509286</v>
      </c>
      <c r="R5" s="168">
        <f>IF(P5="","",Feuil1!AG10)</f>
        <v>8.08</v>
      </c>
      <c r="S5" s="169">
        <f>IF(R5="","",Feuil1!AH10)</f>
        <v>6.3472222222222197</v>
      </c>
      <c r="T5" s="169">
        <f>IF(S5="","",Feuil1!AI10)</f>
        <v>1096</v>
      </c>
      <c r="U5" s="170">
        <f>IFERROR(T5/(R5+S5),0)</f>
        <v>75.967499711194122</v>
      </c>
      <c r="V5" s="168">
        <f>IF(T5="","",Feuil1!AJ10)</f>
        <v>0.296630859375</v>
      </c>
      <c r="W5" s="169">
        <f>IF(V5="","",Feuil1!AK10)</f>
        <v>0.30322265625</v>
      </c>
      <c r="X5" s="169">
        <f>IF(W5="","",Feuil1!AL10)</f>
        <v>3.69921875</v>
      </c>
      <c r="Y5" s="170">
        <f>IFERROR(X5/(V5+W5),0)</f>
        <v>6.1668701668701669</v>
      </c>
      <c r="Z5" s="168">
        <f>IF(X5="","",Feuil1!AM10)</f>
        <v>9.3330078125</v>
      </c>
      <c r="AA5" s="169">
        <f>IF(Z5="","",Feuil1!AN10)</f>
        <v>9.328125</v>
      </c>
      <c r="AB5" s="169">
        <f>IF(AA5="","",Feuil1!AO10)</f>
        <v>16.67578125</v>
      </c>
      <c r="AC5" s="170">
        <f>IFERROR(AB5/(Z5+AA5),0)</f>
        <v>0.89361034067716782</v>
      </c>
      <c r="AD5" s="168">
        <f>IF(AB5="","",Feuil1!AP10)</f>
        <v>6.66796875</v>
      </c>
      <c r="AE5" s="169">
        <f>IF(AD5="","",Feuil1!AQ10)</f>
        <v>14.380859375</v>
      </c>
      <c r="AF5" s="169">
        <f>IF(AE5="","",Feuil1!AR10)</f>
        <v>397.9375</v>
      </c>
      <c r="AG5" s="170">
        <f>IFERROR(AF5/(AD5+AE5),0)</f>
        <v>18.905446784819524</v>
      </c>
      <c r="AH5" s="168">
        <f>IF(AF5="","",Feuil1!AS10)</f>
        <v>3.6982421875</v>
      </c>
      <c r="AI5" s="169">
        <f>IF(AH5="","",Feuil1!AT10)</f>
        <v>5.63671875</v>
      </c>
      <c r="AJ5" s="169">
        <f>IF(AI5="","",Feuil1!AU10)</f>
        <v>135.90625</v>
      </c>
      <c r="AK5" s="170">
        <f>IFERROR(AJ5/(AH5+AI5),0)</f>
        <v>14.558845067475678</v>
      </c>
      <c r="AN5" s="5">
        <v>725</v>
      </c>
      <c r="AO5" s="5">
        <v>25</v>
      </c>
      <c r="AP5" s="5">
        <v>40</v>
      </c>
      <c r="AQ5" s="5">
        <v>850</v>
      </c>
      <c r="AR5" s="5">
        <v>925</v>
      </c>
      <c r="AS5" s="5">
        <v>3</v>
      </c>
      <c r="AT5" s="5">
        <v>5</v>
      </c>
      <c r="AU5" s="5">
        <v>350</v>
      </c>
      <c r="AV5" s="5">
        <v>125</v>
      </c>
    </row>
    <row r="6" spans="1:48" s="6" customFormat="1" ht="12.75">
      <c r="A6" s="171">
        <f>IF(Feuil1!A11="","",Feuil1!A11)</f>
        <v>44928</v>
      </c>
      <c r="B6" s="172">
        <f>IF(A6="","",Feuil1!U11)</f>
        <v>3.822265625</v>
      </c>
      <c r="C6" s="92">
        <f>IF(B6="","",Feuil1!V11)</f>
        <v>3.984375</v>
      </c>
      <c r="D6" s="92">
        <f>IF(C6="","",Feuil1!W11)</f>
        <v>799</v>
      </c>
      <c r="E6" s="173">
        <f t="shared" ref="E6:E69" si="0">IFERROR(D6/(B6+C6),0)</f>
        <v>102.34876157117839</v>
      </c>
      <c r="F6" s="172">
        <f>IF(D6="","",Feuil1!X11)</f>
        <v>2.63055419921875</v>
      </c>
      <c r="G6" s="92">
        <f>IF(F6="","",Feuil1!Y11)</f>
        <v>0</v>
      </c>
      <c r="H6" s="92">
        <f>IF(G6="","",Feuil1!Z11)</f>
        <v>40.099609375</v>
      </c>
      <c r="I6" s="173">
        <f t="shared" ref="I6:I69" si="1">IFERROR(H6/(F6+G6),0)</f>
        <v>15.243787558876075</v>
      </c>
      <c r="J6" s="172">
        <f>IF(H6="","",Feuil1!AA11)</f>
        <v>2.6119444444444402</v>
      </c>
      <c r="K6" s="92">
        <f>IF(J6="","",Feuil1!AB11)</f>
        <v>2.04416666666667</v>
      </c>
      <c r="L6" s="92">
        <f>IF(K6="","",Feuil1!AC11)</f>
        <v>61.5</v>
      </c>
      <c r="M6" s="173">
        <f t="shared" ref="M6:M69" si="2">IFERROR(L6/(J6+K6),0)</f>
        <v>13.208447679274551</v>
      </c>
      <c r="N6" s="172">
        <f>IF(L6="","",Feuil1!AD11)</f>
        <v>11.5078125</v>
      </c>
      <c r="O6" s="92">
        <f>IF(N6="","",Feuil1!AE11)</f>
        <v>1.654296875</v>
      </c>
      <c r="P6" s="92">
        <f>IF(O6="","",Feuil1!AF11)</f>
        <v>874.8125</v>
      </c>
      <c r="Q6" s="173">
        <f t="shared" ref="Q6:Q69" si="3">IFERROR(P6/(N6+O6),0)</f>
        <v>66.464460602463276</v>
      </c>
      <c r="R6" s="172">
        <f>IF(P6="","",Feuil1!AG11)</f>
        <v>3.26972222222222</v>
      </c>
      <c r="S6" s="92">
        <f>IF(R6="","",Feuil1!AH11)</f>
        <v>9.4047222222222207</v>
      </c>
      <c r="T6" s="92">
        <f>IF(S6="","",Feuil1!AI11)</f>
        <v>973</v>
      </c>
      <c r="U6" s="173">
        <f t="shared" ref="U6:U69" si="4">IFERROR(T6/(R6+S6),0)</f>
        <v>76.768650828438709</v>
      </c>
      <c r="V6" s="172">
        <f>IF(T6="","",Feuil1!AJ11)</f>
        <v>0.30126953125</v>
      </c>
      <c r="W6" s="92">
        <f>IF(V6="","",Feuil1!AK11)</f>
        <v>0.314697265625</v>
      </c>
      <c r="X6" s="92">
        <f>IF(W6="","",Feuil1!AL11)</f>
        <v>3.900390625</v>
      </c>
      <c r="Y6" s="173">
        <f t="shared" ref="Y6:Y69" si="5">IFERROR(X6/(V6+W6),0)</f>
        <v>6.3321442726912407</v>
      </c>
      <c r="Z6" s="172">
        <f>IF(X6="","",Feuil1!AM11)</f>
        <v>9.24609375</v>
      </c>
      <c r="AA6" s="92">
        <f>IF(Z6="","",Feuil1!AN11)</f>
        <v>9.24609375</v>
      </c>
      <c r="AB6" s="92">
        <f>IF(AA6="","",Feuil1!AO11)</f>
        <v>15.76953125</v>
      </c>
      <c r="AC6" s="173">
        <f t="shared" ref="AC6:AC69" si="6">IFERROR(AB6/(Z6+AA6),0)</f>
        <v>0.85276721588508664</v>
      </c>
      <c r="AD6" s="172">
        <f>IF(AB6="","",Feuil1!AP11)</f>
        <v>11.69921875</v>
      </c>
      <c r="AE6" s="92">
        <f>IF(AD6="","",Feuil1!AQ11)</f>
        <v>10.4140625</v>
      </c>
      <c r="AF6" s="92">
        <f>IF(AE6="","",Feuil1!AR11)</f>
        <v>410.25</v>
      </c>
      <c r="AG6" s="173">
        <f t="shared" ref="AG6:AG69" si="7">IFERROR(AF6/(AD6+AE6),0)</f>
        <v>18.552199258081611</v>
      </c>
      <c r="AH6" s="172">
        <f>IF(AF6="","",Feuil1!AS11)</f>
        <v>2.65234375</v>
      </c>
      <c r="AI6" s="92">
        <f>IF(AH6="","",Feuil1!AT11)</f>
        <v>6.5361328125</v>
      </c>
      <c r="AJ6" s="92">
        <f>IF(AI6="","",Feuil1!AU11)</f>
        <v>132.90625</v>
      </c>
      <c r="AK6" s="173">
        <f t="shared" ref="AK6:AK69" si="8">IFERROR(AJ6/(AH6+AI6),0)</f>
        <v>14.464448931873738</v>
      </c>
      <c r="AN6" s="5">
        <v>725</v>
      </c>
      <c r="AO6" s="5">
        <v>25</v>
      </c>
      <c r="AP6" s="5">
        <v>40</v>
      </c>
      <c r="AQ6" s="5">
        <v>850</v>
      </c>
      <c r="AR6" s="5">
        <v>925</v>
      </c>
      <c r="AS6" s="5">
        <v>3</v>
      </c>
      <c r="AT6" s="5">
        <v>5</v>
      </c>
      <c r="AU6" s="5">
        <v>350</v>
      </c>
      <c r="AV6" s="5">
        <v>125</v>
      </c>
    </row>
    <row r="7" spans="1:48" s="6" customFormat="1" ht="12.75">
      <c r="A7" s="171">
        <f>IF(Feuil1!A12="","",Feuil1!A12)</f>
        <v>44929</v>
      </c>
      <c r="B7" s="172">
        <f>IF(A7="","",Feuil1!U12)</f>
        <v>4.015625</v>
      </c>
      <c r="C7" s="92">
        <f>IF(B7="","",Feuil1!V12)</f>
        <v>3.578125</v>
      </c>
      <c r="D7" s="92">
        <f>IF(C7="","",Feuil1!W12)</f>
        <v>778</v>
      </c>
      <c r="E7" s="173">
        <f t="shared" si="0"/>
        <v>102.45267489711934</v>
      </c>
      <c r="F7" s="172">
        <f>IF(D7="","",Feuil1!X12)</f>
        <v>0</v>
      </c>
      <c r="G7" s="92">
        <f>IF(F7="","",Feuil1!Y12)</f>
        <v>2.3558349609375</v>
      </c>
      <c r="H7" s="92">
        <f>IF(G7="","",Feuil1!Z12)</f>
        <v>37.7998046875</v>
      </c>
      <c r="I7" s="173">
        <f t="shared" si="1"/>
        <v>16.045183688274005</v>
      </c>
      <c r="J7" s="172">
        <f>IF(H7="","",Feuil1!AA12)</f>
        <v>2.58555555555556</v>
      </c>
      <c r="K7" s="92">
        <f>IF(J7="","",Feuil1!AB12)</f>
        <v>1.3688888888888899</v>
      </c>
      <c r="L7" s="92">
        <f>IF(K7="","",Feuil1!AC12)</f>
        <v>52.328125</v>
      </c>
      <c r="M7" s="173">
        <f t="shared" si="2"/>
        <v>13.232737426243309</v>
      </c>
      <c r="N7" s="172">
        <f>IF(L7="","",Feuil1!AD12)</f>
        <v>2.775390625</v>
      </c>
      <c r="O7" s="92">
        <f>IF(N7="","",Feuil1!AE12)</f>
        <v>10.0537109375</v>
      </c>
      <c r="P7" s="92">
        <f>IF(O7="","",Feuil1!AF12)</f>
        <v>858.8125</v>
      </c>
      <c r="Q7" s="173">
        <f t="shared" si="3"/>
        <v>66.94252873563218</v>
      </c>
      <c r="R7" s="172">
        <f>IF(P7="","",Feuil1!AG12)</f>
        <v>4.12777777777778</v>
      </c>
      <c r="S7" s="92">
        <f>IF(R7="","",Feuil1!AH12)</f>
        <v>10.216388888888901</v>
      </c>
      <c r="T7" s="92">
        <f>IF(S7="","",Feuil1!AI12)</f>
        <v>1101</v>
      </c>
      <c r="U7" s="173">
        <f t="shared" si="4"/>
        <v>76.755940277697022</v>
      </c>
      <c r="V7" s="172">
        <f>IF(T7="","",Feuil1!AJ12)</f>
        <v>0.259033203125</v>
      </c>
      <c r="W7" s="92">
        <f>IF(V7="","",Feuil1!AK12)</f>
        <v>0.2685546875</v>
      </c>
      <c r="X7" s="92">
        <f>IF(W7="","",Feuil1!AL12)</f>
        <v>3.599609375</v>
      </c>
      <c r="Y7" s="173">
        <f t="shared" si="5"/>
        <v>6.8227672373900976</v>
      </c>
      <c r="Z7" s="172">
        <f>IF(X7="","",Feuil1!AM12)</f>
        <v>9.1328125</v>
      </c>
      <c r="AA7" s="92">
        <f>IF(Z7="","",Feuil1!AN12)</f>
        <v>9.14453125</v>
      </c>
      <c r="AB7" s="92">
        <f>IF(AA7="","",Feuil1!AO12)</f>
        <v>14.82421875</v>
      </c>
      <c r="AC7" s="173">
        <f t="shared" si="6"/>
        <v>0.81107074161145543</v>
      </c>
      <c r="AD7" s="172">
        <f>IF(AB7="","",Feuil1!AP12)</f>
        <v>6.666015625</v>
      </c>
      <c r="AE7" s="92">
        <f>IF(AD7="","",Feuil1!AQ12)</f>
        <v>12.37890625</v>
      </c>
      <c r="AF7" s="92">
        <f>IF(AE7="","",Feuil1!AR12)</f>
        <v>358</v>
      </c>
      <c r="AG7" s="173">
        <f t="shared" si="7"/>
        <v>18.797661778279149</v>
      </c>
      <c r="AH7" s="172">
        <f>IF(AF7="","",Feuil1!AS12)</f>
        <v>4.853515625</v>
      </c>
      <c r="AI7" s="92">
        <f>IF(AH7="","",Feuil1!AT12)</f>
        <v>3.6904296875</v>
      </c>
      <c r="AJ7" s="92">
        <f>IF(AI7="","",Feuil1!AU12)</f>
        <v>123.5</v>
      </c>
      <c r="AK7" s="173">
        <f t="shared" si="8"/>
        <v>14.454680534918277</v>
      </c>
      <c r="AN7" s="5">
        <v>725</v>
      </c>
      <c r="AO7" s="5">
        <v>25</v>
      </c>
      <c r="AP7" s="5">
        <v>40</v>
      </c>
      <c r="AQ7" s="5">
        <v>850</v>
      </c>
      <c r="AR7" s="5">
        <v>925</v>
      </c>
      <c r="AS7" s="5">
        <v>3</v>
      </c>
      <c r="AT7" s="5">
        <v>5</v>
      </c>
      <c r="AU7" s="5">
        <v>350</v>
      </c>
      <c r="AV7" s="5">
        <v>125</v>
      </c>
    </row>
    <row r="8" spans="1:48" s="6" customFormat="1" ht="12.75">
      <c r="A8" s="171">
        <f>IF(Feuil1!A13="","",Feuil1!A13)</f>
        <v>44930</v>
      </c>
      <c r="B8" s="172">
        <f>IF(A8="","",Feuil1!U13)</f>
        <v>4.1484375</v>
      </c>
      <c r="C8" s="92">
        <f>IF(B8="","",Feuil1!V13)</f>
        <v>3.9375</v>
      </c>
      <c r="D8" s="92">
        <f>IF(C8="","",Feuil1!W13)</f>
        <v>827</v>
      </c>
      <c r="E8" s="173">
        <f t="shared" si="0"/>
        <v>102.27632850241545</v>
      </c>
      <c r="F8" s="172">
        <f>IF(D8="","",Feuil1!X13)</f>
        <v>2.3238830566406201</v>
      </c>
      <c r="G8" s="92">
        <f>IF(F8="","",Feuil1!Y13)</f>
        <v>0</v>
      </c>
      <c r="H8" s="92">
        <f>IF(G8="","",Feuil1!Z13)</f>
        <v>35.5</v>
      </c>
      <c r="I8" s="173">
        <f t="shared" si="1"/>
        <v>15.276155957399341</v>
      </c>
      <c r="J8" s="172">
        <f>IF(H8="","",Feuil1!AA13)</f>
        <v>1.9538888888888899</v>
      </c>
      <c r="K8" s="92">
        <f>IF(J8="","",Feuil1!AB13)</f>
        <v>3.01</v>
      </c>
      <c r="L8" s="92">
        <f>IF(K8="","",Feuil1!AC13)</f>
        <v>65.40625</v>
      </c>
      <c r="M8" s="173">
        <f t="shared" si="2"/>
        <v>13.176412982652488</v>
      </c>
      <c r="N8" s="172">
        <f>IF(L8="","",Feuil1!AD13)</f>
        <v>7.146484375</v>
      </c>
      <c r="O8" s="92">
        <f>IF(N8="","",Feuil1!AE13)</f>
        <v>6.515625</v>
      </c>
      <c r="P8" s="92">
        <f>IF(O8="","",Feuil1!AF13)</f>
        <v>912</v>
      </c>
      <c r="Q8" s="173">
        <f t="shared" si="3"/>
        <v>66.753967119370984</v>
      </c>
      <c r="R8" s="172">
        <f>IF(P8="","",Feuil1!AG13)</f>
        <v>6.2308333333333303</v>
      </c>
      <c r="S8" s="92">
        <f>IF(R8="","",Feuil1!AH13)</f>
        <v>6.7163888888888899</v>
      </c>
      <c r="T8" s="92">
        <f>IF(S8="","",Feuil1!AI13)</f>
        <v>987</v>
      </c>
      <c r="U8" s="173">
        <f t="shared" si="4"/>
        <v>76.232568118429541</v>
      </c>
      <c r="V8" s="172">
        <f>IF(T8="","",Feuil1!AJ13)</f>
        <v>0.30810546875</v>
      </c>
      <c r="W8" s="92">
        <f>IF(V8="","",Feuil1!AK13)</f>
        <v>0.31640625</v>
      </c>
      <c r="X8" s="92">
        <f>IF(W8="","",Feuil1!AL13)</f>
        <v>4.1005859375</v>
      </c>
      <c r="Y8" s="173">
        <f t="shared" si="5"/>
        <v>6.5660672400312743</v>
      </c>
      <c r="Z8" s="172">
        <f>IF(X8="","",Feuil1!AM13)</f>
        <v>9.236328125</v>
      </c>
      <c r="AA8" s="92">
        <f>IF(Z8="","",Feuil1!AN13)</f>
        <v>9.234375</v>
      </c>
      <c r="AB8" s="92">
        <f>IF(AA8="","",Feuil1!AO13)</f>
        <v>15.80078125</v>
      </c>
      <c r="AC8" s="173">
        <f t="shared" si="6"/>
        <v>0.85545098868562974</v>
      </c>
      <c r="AD8" s="172">
        <f>IF(AB8="","",Feuil1!AP13)</f>
        <v>14.046875</v>
      </c>
      <c r="AE8" s="92">
        <f>IF(AD8="","",Feuil1!AQ13)</f>
        <v>8.541015625</v>
      </c>
      <c r="AF8" s="92">
        <f>IF(AE8="","",Feuil1!AR13)</f>
        <v>423</v>
      </c>
      <c r="AG8" s="173">
        <f t="shared" si="7"/>
        <v>18.726848249027238</v>
      </c>
      <c r="AH8" s="172">
        <f>IF(AF8="","",Feuil1!AS13)</f>
        <v>5.6591796875</v>
      </c>
      <c r="AI8" s="92">
        <f>IF(AH8="","",Feuil1!AT13)</f>
        <v>3.388671875</v>
      </c>
      <c r="AJ8" s="92">
        <f>IF(AI8="","",Feuil1!AU13)</f>
        <v>131.6875</v>
      </c>
      <c r="AK8" s="173">
        <f t="shared" si="8"/>
        <v>14.554560172692931</v>
      </c>
      <c r="AN8" s="5">
        <v>725</v>
      </c>
      <c r="AO8" s="5">
        <v>25</v>
      </c>
      <c r="AP8" s="5">
        <v>40</v>
      </c>
      <c r="AQ8" s="5">
        <v>850</v>
      </c>
      <c r="AR8" s="5">
        <v>925</v>
      </c>
      <c r="AS8" s="5">
        <v>3</v>
      </c>
      <c r="AT8" s="5">
        <v>5</v>
      </c>
      <c r="AU8" s="5">
        <v>350</v>
      </c>
      <c r="AV8" s="5">
        <v>125</v>
      </c>
    </row>
    <row r="9" spans="1:48" s="6" customFormat="1" ht="12.75">
      <c r="A9" s="171">
        <f>IF(Feuil1!A14="","",Feuil1!A14)</f>
        <v>44931</v>
      </c>
      <c r="B9" s="172">
        <f>IF(A9="","",Feuil1!U14)</f>
        <v>3.984375</v>
      </c>
      <c r="C9" s="92">
        <f>IF(B9="","",Feuil1!V14)</f>
        <v>3.984375</v>
      </c>
      <c r="D9" s="92">
        <f>IF(C9="","",Feuil1!W14)</f>
        <v>818</v>
      </c>
      <c r="E9" s="173">
        <f t="shared" si="0"/>
        <v>102.65098039215687</v>
      </c>
      <c r="F9" s="172">
        <f>IF(D9="","",Feuil1!X14)</f>
        <v>0</v>
      </c>
      <c r="G9" s="92">
        <f>IF(F9="","",Feuil1!Y14)</f>
        <v>2.260009765625</v>
      </c>
      <c r="H9" s="92">
        <f>IF(G9="","",Feuil1!Z14)</f>
        <v>36.5</v>
      </c>
      <c r="I9" s="173">
        <f t="shared" si="1"/>
        <v>16.150372690936589</v>
      </c>
      <c r="J9" s="172">
        <f>IF(H9="","",Feuil1!AA14)</f>
        <v>1.9819444444444401</v>
      </c>
      <c r="K9" s="92">
        <f>IF(J9="","",Feuil1!AB14)</f>
        <v>2.5697222222222198</v>
      </c>
      <c r="L9" s="92">
        <f>IF(K9="","",Feuil1!AC14)</f>
        <v>60.03125</v>
      </c>
      <c r="M9" s="173">
        <f t="shared" si="2"/>
        <v>13.188850238008076</v>
      </c>
      <c r="N9" s="172">
        <f>IF(L9="","",Feuil1!AD14)</f>
        <v>6.0400390625</v>
      </c>
      <c r="O9" s="92">
        <f>IF(N9="","",Feuil1!AE14)</f>
        <v>7.5107421875</v>
      </c>
      <c r="P9" s="92">
        <f>IF(O9="","",Feuil1!AF14)</f>
        <v>906.625</v>
      </c>
      <c r="Q9" s="173">
        <f t="shared" si="3"/>
        <v>66.9057365234938</v>
      </c>
      <c r="R9" s="172">
        <f>IF(P9="","",Feuil1!AG14)</f>
        <v>2.0322222222222202</v>
      </c>
      <c r="S9" s="92">
        <f>IF(R9="","",Feuil1!AH14)</f>
        <v>11.5</v>
      </c>
      <c r="T9" s="92">
        <f>IF(S9="","",Feuil1!AI14)</f>
        <v>1044</v>
      </c>
      <c r="U9" s="173">
        <f t="shared" si="4"/>
        <v>77.149191230807133</v>
      </c>
      <c r="V9" s="172">
        <f>IF(T9="","",Feuil1!AJ14)</f>
        <v>0.233154296875</v>
      </c>
      <c r="W9" s="92">
        <f>IF(V9="","",Feuil1!AK14)</f>
        <v>0.238525390625</v>
      </c>
      <c r="X9" s="92">
        <f>IF(W9="","",Feuil1!AL14)</f>
        <v>3.2998046875</v>
      </c>
      <c r="Y9" s="173">
        <f t="shared" si="5"/>
        <v>6.995859213250518</v>
      </c>
      <c r="Z9" s="172">
        <f>IF(X9="","",Feuil1!AM14)</f>
        <v>9.076171875</v>
      </c>
      <c r="AA9" s="92">
        <f>IF(Z9="","",Feuil1!AN14)</f>
        <v>9.083984375</v>
      </c>
      <c r="AB9" s="92">
        <f>IF(AA9="","",Feuil1!AO14)</f>
        <v>14.3671875</v>
      </c>
      <c r="AC9" s="173">
        <f t="shared" si="6"/>
        <v>0.79113787911378786</v>
      </c>
      <c r="AD9" s="172">
        <f>IF(AB9="","",Feuil1!AP14)</f>
        <v>6.66796875</v>
      </c>
      <c r="AE9" s="92">
        <f>IF(AD9="","",Feuil1!AQ14)</f>
        <v>11.63671875</v>
      </c>
      <c r="AF9" s="92">
        <f>IF(AE9="","",Feuil1!AR14)</f>
        <v>348.9375</v>
      </c>
      <c r="AG9" s="173">
        <f t="shared" si="7"/>
        <v>19.062740076824586</v>
      </c>
      <c r="AH9" s="172">
        <f>IF(AF9="","",Feuil1!AS14)</f>
        <v>5.1806640625</v>
      </c>
      <c r="AI9" s="92">
        <f>IF(AH9="","",Feuil1!AT14)</f>
        <v>3.9921875</v>
      </c>
      <c r="AJ9" s="92">
        <f>IF(AI9="","",Feuil1!AU14)</f>
        <v>133</v>
      </c>
      <c r="AK9" s="173">
        <f t="shared" si="8"/>
        <v>14.499307995315661</v>
      </c>
      <c r="AN9" s="5">
        <v>725</v>
      </c>
      <c r="AO9" s="5">
        <v>25</v>
      </c>
      <c r="AP9" s="5">
        <v>40</v>
      </c>
      <c r="AQ9" s="5">
        <v>850</v>
      </c>
      <c r="AR9" s="5">
        <v>925</v>
      </c>
      <c r="AS9" s="5">
        <v>3</v>
      </c>
      <c r="AT9" s="5">
        <v>5</v>
      </c>
      <c r="AU9" s="5">
        <v>350</v>
      </c>
      <c r="AV9" s="5">
        <v>125</v>
      </c>
    </row>
    <row r="10" spans="1:48" s="6" customFormat="1" ht="12.75">
      <c r="A10" s="171">
        <f>IF(Feuil1!A15="","",Feuil1!A15)</f>
        <v>44932</v>
      </c>
      <c r="B10" s="172">
        <f>IF(A10="","",Feuil1!U15)</f>
        <v>3.966796875</v>
      </c>
      <c r="C10" s="92">
        <f>IF(B10="","",Feuil1!V15)</f>
        <v>4.109375</v>
      </c>
      <c r="D10" s="92">
        <f>IF(C10="","",Feuil1!W15)</f>
        <v>828</v>
      </c>
      <c r="E10" s="173">
        <f t="shared" si="0"/>
        <v>102.52382103990327</v>
      </c>
      <c r="F10" s="172">
        <f>IF(D10="","",Feuil1!X15)</f>
        <v>2.4241638183593799</v>
      </c>
      <c r="G10" s="92">
        <f>IF(F10="","",Feuil1!Y15)</f>
        <v>0</v>
      </c>
      <c r="H10" s="92">
        <f>IF(G10="","",Feuil1!Z15)</f>
        <v>37.1005859375</v>
      </c>
      <c r="I10" s="173">
        <f t="shared" si="1"/>
        <v>15.304487946119439</v>
      </c>
      <c r="J10" s="172">
        <f>IF(H10="","",Feuil1!AA15)</f>
        <v>1.12777777777778</v>
      </c>
      <c r="K10" s="92">
        <f>IF(J10="","",Feuil1!AB15)</f>
        <v>2.55972222222222</v>
      </c>
      <c r="L10" s="92">
        <f>IF(K10="","",Feuil1!AC15)</f>
        <v>48.53125</v>
      </c>
      <c r="M10" s="173">
        <f t="shared" si="2"/>
        <v>13.161016949152541</v>
      </c>
      <c r="N10" s="172">
        <f>IF(L10="","",Feuil1!AD15)</f>
        <v>11.31640625</v>
      </c>
      <c r="O10" s="92">
        <f>IF(N10="","",Feuil1!AE15)</f>
        <v>2.759765625</v>
      </c>
      <c r="P10" s="92">
        <f>IF(O10="","",Feuil1!AF15)</f>
        <v>933.75</v>
      </c>
      <c r="Q10" s="173">
        <f t="shared" si="3"/>
        <v>66.335507145830448</v>
      </c>
      <c r="R10" s="172">
        <f>IF(P10="","",Feuil1!AG15)</f>
        <v>2.5052777777777799</v>
      </c>
      <c r="S10" s="92">
        <f>IF(R10="","",Feuil1!AH15)</f>
        <v>10.9491666666667</v>
      </c>
      <c r="T10" s="92">
        <f>IF(S10="","",Feuil1!AI15)</f>
        <v>1037</v>
      </c>
      <c r="U10" s="173">
        <f t="shared" si="4"/>
        <v>77.074902964736765</v>
      </c>
      <c r="V10" s="172">
        <f>IF(T10="","",Feuil1!AJ15)</f>
        <v>0.269775390625</v>
      </c>
      <c r="W10" s="92">
        <f>IF(V10="","",Feuil1!AK15)</f>
        <v>0.277587890625</v>
      </c>
      <c r="X10" s="92">
        <f>IF(W10="","",Feuil1!AL15)</f>
        <v>3.599609375</v>
      </c>
      <c r="Y10" s="173">
        <f t="shared" si="5"/>
        <v>6.5762711864406782</v>
      </c>
      <c r="Z10" s="172">
        <f>IF(X10="","",Feuil1!AM15)</f>
        <v>9.1005859375</v>
      </c>
      <c r="AA10" s="92">
        <f>IF(Z10="","",Feuil1!AN15)</f>
        <v>9.083984375</v>
      </c>
      <c r="AB10" s="92">
        <f>IF(AA10="","",Feuil1!AO15)</f>
        <v>14.17578125</v>
      </c>
      <c r="AC10" s="173">
        <f t="shared" si="6"/>
        <v>0.7795499704634552</v>
      </c>
      <c r="AD10" s="172">
        <f>IF(AB10="","",Feuil1!AP15)</f>
        <v>8.302734375</v>
      </c>
      <c r="AE10" s="92">
        <f>IF(AD10="","",Feuil1!AQ15)</f>
        <v>10.53515625</v>
      </c>
      <c r="AF10" s="92">
        <f>IF(AE10="","",Feuil1!AR15)</f>
        <v>357</v>
      </c>
      <c r="AG10" s="173">
        <f t="shared" si="7"/>
        <v>18.951166407465006</v>
      </c>
      <c r="AH10" s="172">
        <f>IF(AF10="","",Feuil1!AS15)</f>
        <v>5.0146484375</v>
      </c>
      <c r="AI10" s="92">
        <f>IF(AH10="","",Feuil1!AT15)</f>
        <v>3.4814453125</v>
      </c>
      <c r="AJ10" s="92">
        <f>IF(AI10="","",Feuil1!AU15)</f>
        <v>123.5</v>
      </c>
      <c r="AK10" s="173">
        <f t="shared" si="8"/>
        <v>14.536091954022989</v>
      </c>
      <c r="AN10" s="5">
        <v>725</v>
      </c>
      <c r="AO10" s="5">
        <v>25</v>
      </c>
      <c r="AP10" s="5">
        <v>40</v>
      </c>
      <c r="AQ10" s="5">
        <v>850</v>
      </c>
      <c r="AR10" s="5">
        <v>925</v>
      </c>
      <c r="AS10" s="5">
        <v>3</v>
      </c>
      <c r="AT10" s="5">
        <v>5</v>
      </c>
      <c r="AU10" s="5">
        <v>350</v>
      </c>
      <c r="AV10" s="5">
        <v>125</v>
      </c>
    </row>
    <row r="11" spans="1:48" s="6" customFormat="1" ht="12.75">
      <c r="A11" s="171">
        <f>IF(Feuil1!A16="","",Feuil1!A16)</f>
        <v>44933</v>
      </c>
      <c r="B11" s="172">
        <f>IF(A11="","",Feuil1!U16)</f>
        <v>3.45703125</v>
      </c>
      <c r="C11" s="92">
        <f>IF(B11="","",Feuil1!V16)</f>
        <v>4.375</v>
      </c>
      <c r="D11" s="92">
        <f>IF(C11="","",Feuil1!W16)</f>
        <v>802</v>
      </c>
      <c r="E11" s="173">
        <f t="shared" si="0"/>
        <v>102.4</v>
      </c>
      <c r="F11" s="172">
        <f>IF(D11="","",Feuil1!X16)</f>
        <v>0</v>
      </c>
      <c r="G11" s="92">
        <f>IF(F11="","",Feuil1!Y16)</f>
        <v>2.159423828125</v>
      </c>
      <c r="H11" s="92">
        <f>IF(G11="","",Feuil1!Z16)</f>
        <v>34.8994140625</v>
      </c>
      <c r="I11" s="173">
        <f t="shared" si="1"/>
        <v>16.161447145279819</v>
      </c>
      <c r="J11" s="172">
        <f>IF(H11="","",Feuil1!AA16)</f>
        <v>3.1830555555555602</v>
      </c>
      <c r="K11" s="92">
        <f>IF(J11="","",Feuil1!AB16)</f>
        <v>1.99166666666667</v>
      </c>
      <c r="L11" s="92">
        <f>IF(K11="","",Feuil1!AC16)</f>
        <v>68.546875</v>
      </c>
      <c r="M11" s="173">
        <f t="shared" si="2"/>
        <v>13.246483976595611</v>
      </c>
      <c r="N11" s="172">
        <f>IF(L11="","",Feuil1!AD16)</f>
        <v>3.2431640625</v>
      </c>
      <c r="O11" s="92">
        <f>IF(N11="","",Feuil1!AE16)</f>
        <v>9.6728515625</v>
      </c>
      <c r="P11" s="92">
        <f>IF(O11="","",Feuil1!AF16)</f>
        <v>867.25</v>
      </c>
      <c r="Q11" s="173">
        <f t="shared" si="3"/>
        <v>67.145319824587929</v>
      </c>
      <c r="R11" s="172">
        <f>IF(P11="","",Feuil1!AG16)</f>
        <v>6.4080555555555598</v>
      </c>
      <c r="S11" s="92">
        <f>IF(R11="","",Feuil1!AH16)</f>
        <v>7.6736111111111098</v>
      </c>
      <c r="T11" s="92">
        <f>IF(S11="","",Feuil1!AI16)</f>
        <v>1074</v>
      </c>
      <c r="U11" s="173">
        <f t="shared" si="4"/>
        <v>76.26938099183333</v>
      </c>
      <c r="V11" s="172">
        <f>IF(T11="","",Feuil1!AJ16)</f>
        <v>0.322265625</v>
      </c>
      <c r="W11" s="92">
        <f>IF(V11="","",Feuil1!AK16)</f>
        <v>0.3349609375</v>
      </c>
      <c r="X11" s="92">
        <f>IF(W11="","",Feuil1!AL16)</f>
        <v>4.2001953125</v>
      </c>
      <c r="Y11" s="173">
        <f t="shared" si="5"/>
        <v>6.3907875185735517</v>
      </c>
      <c r="Z11" s="172">
        <f>IF(X11="","",Feuil1!AM16)</f>
        <v>9.166015625</v>
      </c>
      <c r="AA11" s="92">
        <f>IF(Z11="","",Feuil1!AN16)</f>
        <v>9.177734375</v>
      </c>
      <c r="AB11" s="92">
        <f>IF(AA11="","",Feuil1!AO16)</f>
        <v>14.74609375</v>
      </c>
      <c r="AC11" s="173">
        <f t="shared" si="6"/>
        <v>0.80387563884156732</v>
      </c>
      <c r="AD11" s="172">
        <f>IF(AB11="","",Feuil1!AP16)</f>
        <v>6.66796875</v>
      </c>
      <c r="AE11" s="92">
        <f>IF(AD11="","",Feuil1!AQ16)</f>
        <v>14.724609375</v>
      </c>
      <c r="AF11" s="92">
        <f>IF(AE11="","",Feuil1!AR16)</f>
        <v>406.1875</v>
      </c>
      <c r="AG11" s="173">
        <f t="shared" si="7"/>
        <v>18.987309412946225</v>
      </c>
      <c r="AH11" s="172">
        <f>IF(AF11="","",Feuil1!AS16)</f>
        <v>5.57421875</v>
      </c>
      <c r="AI11" s="92">
        <f>IF(AH11="","",Feuil1!AT16)</f>
        <v>2.7890625</v>
      </c>
      <c r="AJ11" s="92">
        <f>IF(AI11="","",Feuil1!AU16)</f>
        <v>122.5</v>
      </c>
      <c r="AK11" s="173">
        <f t="shared" si="8"/>
        <v>14.647361046240075</v>
      </c>
      <c r="AN11" s="5">
        <v>725</v>
      </c>
      <c r="AO11" s="5">
        <v>25</v>
      </c>
      <c r="AP11" s="5">
        <v>40</v>
      </c>
      <c r="AQ11" s="5">
        <v>850</v>
      </c>
      <c r="AR11" s="5">
        <v>925</v>
      </c>
      <c r="AS11" s="5">
        <v>3</v>
      </c>
      <c r="AT11" s="5">
        <v>5</v>
      </c>
      <c r="AU11" s="5">
        <v>350</v>
      </c>
      <c r="AV11" s="5">
        <v>125</v>
      </c>
    </row>
    <row r="12" spans="1:48" s="6" customFormat="1" ht="12.75">
      <c r="A12" s="171">
        <f>IF(Feuil1!A17="","",Feuil1!A17)</f>
        <v>44934</v>
      </c>
      <c r="B12" s="172">
        <f>IF(A12="","",Feuil1!U17)</f>
        <v>3.8203125</v>
      </c>
      <c r="C12" s="92">
        <f>IF(B12="","",Feuil1!V17)</f>
        <v>3.703125</v>
      </c>
      <c r="D12" s="92">
        <f>IF(C12="","",Feuil1!W17)</f>
        <v>775</v>
      </c>
      <c r="E12" s="173">
        <f t="shared" si="0"/>
        <v>103.01142263759087</v>
      </c>
      <c r="F12" s="172">
        <f>IF(D12="","",Feuil1!X17)</f>
        <v>2.4327697753906201</v>
      </c>
      <c r="G12" s="92">
        <f>IF(F12="","",Feuil1!Y17)</f>
        <v>0</v>
      </c>
      <c r="H12" s="92">
        <f>IF(G12="","",Feuil1!Z17)</f>
        <v>37.2998046875</v>
      </c>
      <c r="I12" s="173">
        <f t="shared" si="1"/>
        <v>15.332237791186353</v>
      </c>
      <c r="J12" s="172">
        <f>IF(H12="","",Feuil1!AA17)</f>
        <v>2.43888888888889</v>
      </c>
      <c r="K12" s="92">
        <f>IF(J12="","",Feuil1!AB17)</f>
        <v>2.3944444444444399</v>
      </c>
      <c r="L12" s="92">
        <f>IF(K12="","",Feuil1!AC17)</f>
        <v>63.90625</v>
      </c>
      <c r="M12" s="173">
        <f t="shared" si="2"/>
        <v>13.221982758620697</v>
      </c>
      <c r="N12" s="172">
        <f>IF(L12="","",Feuil1!AD17)</f>
        <v>5.498046875</v>
      </c>
      <c r="O12" s="92">
        <f>IF(N12="","",Feuil1!AE17)</f>
        <v>7.8447265625</v>
      </c>
      <c r="P12" s="92">
        <f>IF(O12="","",Feuil1!AF17)</f>
        <v>893.0625</v>
      </c>
      <c r="Q12" s="173">
        <f t="shared" si="3"/>
        <v>66.932298909463512</v>
      </c>
      <c r="R12" s="172">
        <f>IF(P12="","",Feuil1!AG17)</f>
        <v>10.418888888888899</v>
      </c>
      <c r="S12" s="92">
        <f>IF(R12="","",Feuil1!AH17)</f>
        <v>2.7013888888888902</v>
      </c>
      <c r="T12" s="92">
        <f>IF(S12="","",Feuil1!AI17)</f>
        <v>988</v>
      </c>
      <c r="U12" s="173">
        <f t="shared" si="4"/>
        <v>75.303283721127102</v>
      </c>
      <c r="V12" s="172">
        <f>IF(T12="","",Feuil1!AJ17)</f>
        <v>0.326416015625</v>
      </c>
      <c r="W12" s="92">
        <f>IF(V12="","",Feuil1!AK17)</f>
        <v>0.33837890625</v>
      </c>
      <c r="X12" s="92">
        <f>IF(W12="","",Feuil1!AL17)</f>
        <v>4</v>
      </c>
      <c r="Y12" s="173">
        <f t="shared" si="5"/>
        <v>6.0168931325743662</v>
      </c>
      <c r="Z12" s="172">
        <f>IF(X12="","",Feuil1!AM17)</f>
        <v>9.24609375</v>
      </c>
      <c r="AA12" s="92">
        <f>IF(Z12="","",Feuil1!AN17)</f>
        <v>9.236328125</v>
      </c>
      <c r="AB12" s="92">
        <f>IF(AA12="","",Feuil1!AO17)</f>
        <v>15.625</v>
      </c>
      <c r="AC12" s="173">
        <f t="shared" si="6"/>
        <v>0.84539786537038997</v>
      </c>
      <c r="AD12" s="172">
        <f>IF(AB12="","",Feuil1!AP17)</f>
        <v>11.5859375</v>
      </c>
      <c r="AE12" s="92">
        <f>IF(AD12="","",Feuil1!AQ17)</f>
        <v>6.806640625</v>
      </c>
      <c r="AF12" s="92">
        <f>IF(AE12="","",Feuil1!AR17)</f>
        <v>350.5</v>
      </c>
      <c r="AG12" s="173">
        <f t="shared" si="7"/>
        <v>19.05659976637995</v>
      </c>
      <c r="AH12" s="172">
        <f>IF(AF12="","",Feuil1!AS17)</f>
        <v>5.2119140625</v>
      </c>
      <c r="AI12" s="92">
        <f>IF(AH12="","",Feuil1!AT17)</f>
        <v>4.85546875</v>
      </c>
      <c r="AJ12" s="92">
        <f>IF(AI12="","",Feuil1!AU17)</f>
        <v>146.5</v>
      </c>
      <c r="AK12" s="173">
        <f t="shared" si="8"/>
        <v>14.551944902512368</v>
      </c>
      <c r="AN12" s="5">
        <v>725</v>
      </c>
      <c r="AO12" s="5">
        <v>25</v>
      </c>
      <c r="AP12" s="5">
        <v>40</v>
      </c>
      <c r="AQ12" s="5">
        <v>850</v>
      </c>
      <c r="AR12" s="5">
        <v>925</v>
      </c>
      <c r="AS12" s="5">
        <v>3</v>
      </c>
      <c r="AT12" s="5">
        <v>5</v>
      </c>
      <c r="AU12" s="5">
        <v>350</v>
      </c>
      <c r="AV12" s="5">
        <v>125</v>
      </c>
    </row>
    <row r="13" spans="1:48" s="6" customFormat="1" ht="12.75">
      <c r="A13" s="171">
        <f>IF(Feuil1!A18="","",Feuil1!A18)</f>
        <v>44935</v>
      </c>
      <c r="B13" s="172">
        <f>IF(A13="","",Feuil1!U18)</f>
        <v>4.0234375</v>
      </c>
      <c r="C13" s="92">
        <f>IF(B13="","",Feuil1!V18)</f>
        <v>3.875</v>
      </c>
      <c r="D13" s="92">
        <f>IF(C13="","",Feuil1!W18)</f>
        <v>808</v>
      </c>
      <c r="E13" s="173">
        <f t="shared" si="0"/>
        <v>102.29871414441148</v>
      </c>
      <c r="F13" s="172">
        <f>IF(D13="","",Feuil1!X18)</f>
        <v>0</v>
      </c>
      <c r="G13" s="92">
        <f>IF(F13="","",Feuil1!Y18)</f>
        <v>2.3888854980468701</v>
      </c>
      <c r="H13" s="92">
        <f>IF(G13="","",Feuil1!Z18)</f>
        <v>38.7001953125</v>
      </c>
      <c r="I13" s="173">
        <f t="shared" si="1"/>
        <v>16.200104753509915</v>
      </c>
      <c r="J13" s="172">
        <f>IF(H13="","",Feuil1!AA18)</f>
        <v>2.895</v>
      </c>
      <c r="K13" s="92">
        <f>IF(J13="","",Feuil1!AB18)</f>
        <v>0</v>
      </c>
      <c r="L13" s="92">
        <f>IF(K13="","",Feuil1!AC18)</f>
        <v>38.578125</v>
      </c>
      <c r="M13" s="173">
        <f t="shared" si="2"/>
        <v>13.325777202072539</v>
      </c>
      <c r="N13" s="172">
        <f>IF(L13="","",Feuil1!AD18)</f>
        <v>6.4560546875</v>
      </c>
      <c r="O13" s="92">
        <f>IF(N13="","",Feuil1!AE18)</f>
        <v>6.548828125</v>
      </c>
      <c r="P13" s="92">
        <f>IF(O13="","",Feuil1!AF18)</f>
        <v>865.5</v>
      </c>
      <c r="Q13" s="173">
        <f t="shared" si="3"/>
        <v>66.551926109484114</v>
      </c>
      <c r="R13" s="172">
        <f>IF(P13="","",Feuil1!AG18)</f>
        <v>12.5036111111111</v>
      </c>
      <c r="S13" s="92">
        <f>IF(R13="","",Feuil1!AH18)</f>
        <v>1.7069444444444399</v>
      </c>
      <c r="T13" s="92">
        <f>IF(S13="","",Feuil1!AI18)</f>
        <v>1065</v>
      </c>
      <c r="U13" s="173">
        <f t="shared" si="4"/>
        <v>74.944290238086012</v>
      </c>
      <c r="V13" s="172">
        <f>IF(T13="","",Feuil1!AJ18)</f>
        <v>0.29248046875</v>
      </c>
      <c r="W13" s="92">
        <f>IF(V13="","",Feuil1!AK18)</f>
        <v>0.298828125</v>
      </c>
      <c r="X13" s="92">
        <f>IF(W13="","",Feuil1!AL18)</f>
        <v>3.6005859375</v>
      </c>
      <c r="Y13" s="173">
        <f t="shared" si="5"/>
        <v>6.0891824938067716</v>
      </c>
      <c r="Z13" s="172">
        <f>IF(X13="","",Feuil1!AM18)</f>
        <v>4.19140625</v>
      </c>
      <c r="AA13" s="92">
        <f>IF(Z13="","",Feuil1!AN18)</f>
        <v>4.181640625</v>
      </c>
      <c r="AB13" s="92">
        <f>IF(AA13="","",Feuil1!AO18)</f>
        <v>6.19921875</v>
      </c>
      <c r="AC13" s="173">
        <f t="shared" si="6"/>
        <v>0.74037788663400983</v>
      </c>
      <c r="AD13" s="172">
        <f>IF(AB13="","",Feuil1!AP18)</f>
        <v>13.833984375</v>
      </c>
      <c r="AE13" s="92">
        <f>IF(AD13="","",Feuil1!AQ18)</f>
        <v>6.666015625</v>
      </c>
      <c r="AF13" s="92">
        <f>IF(AE13="","",Feuil1!AR18)</f>
        <v>391</v>
      </c>
      <c r="AG13" s="173">
        <f t="shared" si="7"/>
        <v>19.073170731707318</v>
      </c>
      <c r="AH13" s="172">
        <f>IF(AF13="","",Feuil1!AS18)</f>
        <v>4.9951171875</v>
      </c>
      <c r="AI13" s="92">
        <f>IF(AH13="","",Feuil1!AT18)</f>
        <v>3.5810546875</v>
      </c>
      <c r="AJ13" s="92">
        <f>IF(AI13="","",Feuil1!AU18)</f>
        <v>124</v>
      </c>
      <c r="AK13" s="173">
        <f t="shared" si="8"/>
        <v>14.458665452061034</v>
      </c>
      <c r="AN13" s="5">
        <v>725</v>
      </c>
      <c r="AO13" s="5">
        <v>25</v>
      </c>
      <c r="AP13" s="5">
        <v>40</v>
      </c>
      <c r="AQ13" s="5">
        <v>850</v>
      </c>
      <c r="AR13" s="5">
        <v>925</v>
      </c>
      <c r="AS13" s="5">
        <v>3</v>
      </c>
      <c r="AT13" s="5">
        <v>5</v>
      </c>
      <c r="AU13" s="5">
        <v>350</v>
      </c>
      <c r="AV13" s="5">
        <v>125</v>
      </c>
    </row>
    <row r="14" spans="1:48" s="6" customFormat="1" ht="12.75">
      <c r="A14" s="171">
        <f>IF(Feuil1!A19="","",Feuil1!A19)</f>
        <v>44936</v>
      </c>
      <c r="B14" s="172">
        <f>IF(A14="","",Feuil1!U19)</f>
        <v>4.2265625</v>
      </c>
      <c r="C14" s="92">
        <f>IF(B14="","",Feuil1!V19)</f>
        <v>4.15625</v>
      </c>
      <c r="D14" s="92">
        <f>IF(C14="","",Feuil1!W19)</f>
        <v>858</v>
      </c>
      <c r="E14" s="173">
        <f t="shared" si="0"/>
        <v>102.35228331780056</v>
      </c>
      <c r="F14" s="172">
        <f>IF(D14="","",Feuil1!X19)</f>
        <v>2.53057861328125</v>
      </c>
      <c r="G14" s="92">
        <f>IF(F14="","",Feuil1!Y19)</f>
        <v>0</v>
      </c>
      <c r="H14" s="92">
        <f>IF(G14="","",Feuil1!Z19)</f>
        <v>38.7998046875</v>
      </c>
      <c r="I14" s="173">
        <f t="shared" si="1"/>
        <v>15.332384650635538</v>
      </c>
      <c r="J14" s="172">
        <f>IF(H14="","",Feuil1!AA19)</f>
        <v>0</v>
      </c>
      <c r="K14" s="92">
        <f>IF(J14="","",Feuil1!AB19)</f>
        <v>3.8125</v>
      </c>
      <c r="L14" s="92">
        <f>IF(K14="","",Feuil1!AC19)</f>
        <v>49.859375</v>
      </c>
      <c r="M14" s="173">
        <f t="shared" si="2"/>
        <v>13.077868852459016</v>
      </c>
      <c r="N14" s="172">
        <f>IF(L14="","",Feuil1!AD19)</f>
        <v>6.224609375</v>
      </c>
      <c r="O14" s="92">
        <f>IF(N14="","",Feuil1!AE19)</f>
        <v>6.9052734375</v>
      </c>
      <c r="P14" s="92">
        <f>IF(O14="","",Feuil1!AF19)</f>
        <v>874.6875</v>
      </c>
      <c r="Q14" s="173">
        <f t="shared" si="3"/>
        <v>66.618073633320932</v>
      </c>
      <c r="R14" s="172">
        <f>IF(P14="","",Feuil1!AG19)</f>
        <v>11.0369444444444</v>
      </c>
      <c r="S14" s="92">
        <f>IF(R14="","",Feuil1!AH19)</f>
        <v>3.7630555555555598</v>
      </c>
      <c r="T14" s="92">
        <f>IF(S14="","",Feuil1!AI19)</f>
        <v>1114</v>
      </c>
      <c r="U14" s="173">
        <f t="shared" si="4"/>
        <v>75.270270270270473</v>
      </c>
      <c r="V14" s="172">
        <f>IF(T14="","",Feuil1!AJ19)</f>
        <v>0.29052734375</v>
      </c>
      <c r="W14" s="92">
        <f>IF(V14="","",Feuil1!AK19)</f>
        <v>0.2978515625</v>
      </c>
      <c r="X14" s="92">
        <f>IF(W14="","",Feuil1!AL19)</f>
        <v>3.5</v>
      </c>
      <c r="Y14" s="173">
        <f t="shared" si="5"/>
        <v>5.9485477178423238</v>
      </c>
      <c r="Z14" s="172">
        <f>IF(X14="","",Feuil1!AM19)</f>
        <v>0</v>
      </c>
      <c r="AA14" s="92">
        <f>IF(Z14="","",Feuil1!AN19)</f>
        <v>0</v>
      </c>
      <c r="AB14" s="92">
        <f>IF(AA14="","",Feuil1!AO19)</f>
        <v>0</v>
      </c>
      <c r="AC14" s="173">
        <f t="shared" si="6"/>
        <v>0</v>
      </c>
      <c r="AD14" s="172">
        <f>IF(AB14="","",Feuil1!AP19)</f>
        <v>8.41015625</v>
      </c>
      <c r="AE14" s="92">
        <f>IF(AD14="","",Feuil1!AQ19)</f>
        <v>14.794921875</v>
      </c>
      <c r="AF14" s="92">
        <f>IF(AE14="","",Feuil1!AR19)</f>
        <v>427.6875</v>
      </c>
      <c r="AG14" s="173">
        <f t="shared" si="7"/>
        <v>18.430771820553826</v>
      </c>
      <c r="AH14" s="172">
        <f>IF(AF14="","",Feuil1!AS19)</f>
        <v>5.3447265625</v>
      </c>
      <c r="AI14" s="92">
        <f>IF(AH14="","",Feuil1!AT19)</f>
        <v>3.5947265625</v>
      </c>
      <c r="AJ14" s="92">
        <f>IF(AI14="","",Feuil1!AU19)</f>
        <v>129.8125</v>
      </c>
      <c r="AK14" s="173">
        <f t="shared" si="8"/>
        <v>14.521302162988857</v>
      </c>
      <c r="AN14" s="5">
        <v>725</v>
      </c>
      <c r="AO14" s="5">
        <v>25</v>
      </c>
      <c r="AP14" s="5">
        <v>40</v>
      </c>
      <c r="AQ14" s="5">
        <v>850</v>
      </c>
      <c r="AR14" s="5">
        <v>925</v>
      </c>
      <c r="AS14" s="5">
        <v>3</v>
      </c>
      <c r="AT14" s="5">
        <v>5</v>
      </c>
      <c r="AU14" s="5">
        <v>350</v>
      </c>
      <c r="AV14" s="5">
        <v>125</v>
      </c>
    </row>
    <row r="15" spans="1:48" s="6" customFormat="1" ht="12.75">
      <c r="A15" s="171">
        <f>IF(Feuil1!A20="","",Feuil1!A20)</f>
        <v>44937</v>
      </c>
      <c r="B15" s="172">
        <f>IF(A15="","",Feuil1!U20)</f>
        <v>4.279296875</v>
      </c>
      <c r="C15" s="92">
        <f>IF(B15="","",Feuil1!V20)</f>
        <v>4.375</v>
      </c>
      <c r="D15" s="92">
        <f>IF(C15="","",Feuil1!W20)</f>
        <v>884</v>
      </c>
      <c r="E15" s="173">
        <f t="shared" si="0"/>
        <v>102.14579101782893</v>
      </c>
      <c r="F15" s="172">
        <f>IF(D15="","",Feuil1!X20)</f>
        <v>0</v>
      </c>
      <c r="G15" s="92">
        <f>IF(F15="","",Feuil1!Y20)</f>
        <v>2.1855773925781299</v>
      </c>
      <c r="H15" s="92">
        <f>IF(G15="","",Feuil1!Z20)</f>
        <v>35.400390625</v>
      </c>
      <c r="I15" s="173">
        <f t="shared" si="1"/>
        <v>16.197271597525692</v>
      </c>
      <c r="J15" s="172">
        <f>IF(H15="","",Feuil1!AA20)</f>
        <v>2.9894444444444401</v>
      </c>
      <c r="K15" s="92">
        <f>IF(J15="","",Feuil1!AB20)</f>
        <v>0</v>
      </c>
      <c r="L15" s="92">
        <f>IF(K15="","",Feuil1!AC20)</f>
        <v>39.828125</v>
      </c>
      <c r="M15" s="173">
        <f t="shared" si="2"/>
        <v>13.322918602490263</v>
      </c>
      <c r="N15" s="172">
        <f>IF(L15="","",Feuil1!AD20)</f>
        <v>11.1484375</v>
      </c>
      <c r="O15" s="92">
        <f>IF(N15="","",Feuil1!AE20)</f>
        <v>2.03515625</v>
      </c>
      <c r="P15" s="92">
        <f>IF(O15="","",Feuil1!AF20)</f>
        <v>874.9375</v>
      </c>
      <c r="Q15" s="173">
        <f t="shared" si="3"/>
        <v>66.365629629629623</v>
      </c>
      <c r="R15" s="172">
        <f>IF(P15="","",Feuil1!AG20)</f>
        <v>10.5661111111111</v>
      </c>
      <c r="S15" s="92">
        <f>IF(R15="","",Feuil1!AH20)</f>
        <v>3.6391666666666702</v>
      </c>
      <c r="T15" s="92">
        <f>IF(S15="","",Feuil1!AI20)</f>
        <v>1070</v>
      </c>
      <c r="U15" s="173">
        <f t="shared" si="4"/>
        <v>75.324116623320791</v>
      </c>
      <c r="V15" s="172">
        <f>IF(T15="","",Feuil1!AJ20)</f>
        <v>0.296875</v>
      </c>
      <c r="W15" s="92">
        <f>IF(V15="","",Feuil1!AK20)</f>
        <v>0.332275390625</v>
      </c>
      <c r="X15" s="92">
        <f>IF(W15="","",Feuil1!AL20)</f>
        <v>3.69921875</v>
      </c>
      <c r="Y15" s="173">
        <f t="shared" si="5"/>
        <v>5.8797050834303457</v>
      </c>
      <c r="Z15" s="172">
        <f>IF(X15="","",Feuil1!AM20)</f>
        <v>0</v>
      </c>
      <c r="AA15" s="92">
        <f>IF(Z15="","",Feuil1!AN20)</f>
        <v>0</v>
      </c>
      <c r="AB15" s="92">
        <f>IF(AA15="","",Feuil1!AO20)</f>
        <v>0</v>
      </c>
      <c r="AC15" s="173">
        <f t="shared" si="6"/>
        <v>0</v>
      </c>
      <c r="AD15" s="172">
        <f>IF(AB15="","",Feuil1!AP20)</f>
        <v>12.25390625</v>
      </c>
      <c r="AE15" s="92">
        <f>IF(AD15="","",Feuil1!AQ20)</f>
        <v>6.666015625</v>
      </c>
      <c r="AF15" s="92">
        <f>IF(AE15="","",Feuil1!AR20)</f>
        <v>360.9375</v>
      </c>
      <c r="AG15" s="173">
        <f t="shared" si="7"/>
        <v>19.077113657479096</v>
      </c>
      <c r="AH15" s="172">
        <f>IF(AF15="","",Feuil1!AS20)</f>
        <v>4.9072265625</v>
      </c>
      <c r="AI15" s="92">
        <f>IF(AH15="","",Feuil1!AT20)</f>
        <v>4.1865234375</v>
      </c>
      <c r="AJ15" s="92">
        <f>IF(AI15="","",Feuil1!AU20)</f>
        <v>131.59375</v>
      </c>
      <c r="AK15" s="173">
        <f t="shared" si="8"/>
        <v>14.470790378006873</v>
      </c>
      <c r="AN15" s="5">
        <v>725</v>
      </c>
      <c r="AO15" s="5">
        <v>25</v>
      </c>
      <c r="AP15" s="5">
        <v>40</v>
      </c>
      <c r="AQ15" s="5">
        <v>850</v>
      </c>
      <c r="AR15" s="5">
        <v>925</v>
      </c>
      <c r="AS15" s="5">
        <v>3</v>
      </c>
      <c r="AT15" s="5">
        <v>5</v>
      </c>
      <c r="AU15" s="5">
        <v>350</v>
      </c>
      <c r="AV15" s="5">
        <v>125</v>
      </c>
    </row>
    <row r="16" spans="1:48" s="6" customFormat="1" ht="12.75">
      <c r="A16" s="171">
        <f>IF(Feuil1!A21="","",Feuil1!A21)</f>
        <v>44938</v>
      </c>
      <c r="B16" s="172">
        <f>IF(A16="","",Feuil1!U21)</f>
        <v>4.1640625</v>
      </c>
      <c r="C16" s="92">
        <f>IF(B16="","",Feuil1!V21)</f>
        <v>4.578125</v>
      </c>
      <c r="D16" s="92">
        <f>IF(C16="","",Feuil1!W21)</f>
        <v>893</v>
      </c>
      <c r="E16" s="173">
        <f t="shared" si="0"/>
        <v>102.14834673815908</v>
      </c>
      <c r="F16" s="172">
        <f>IF(D16="","",Feuil1!X21)</f>
        <v>2.55413818359375</v>
      </c>
      <c r="G16" s="92">
        <f>IF(F16="","",Feuil1!Y21)</f>
        <v>0</v>
      </c>
      <c r="H16" s="92">
        <f>IF(G16="","",Feuil1!Z21)</f>
        <v>39.2001953125</v>
      </c>
      <c r="I16" s="173">
        <f t="shared" si="1"/>
        <v>15.347719071857004</v>
      </c>
      <c r="J16" s="172">
        <f>IF(H16="","",Feuil1!AA21)</f>
        <v>0</v>
      </c>
      <c r="K16" s="92">
        <f>IF(J16="","",Feuil1!AB21)</f>
        <v>3.5288888888888899</v>
      </c>
      <c r="L16" s="92">
        <f>IF(K16="","",Feuil1!AC21)</f>
        <v>46.15625</v>
      </c>
      <c r="M16" s="173">
        <f t="shared" si="2"/>
        <v>13.079541876574304</v>
      </c>
      <c r="N16" s="172">
        <f>IF(L16="","",Feuil1!AD21)</f>
        <v>1.8515625</v>
      </c>
      <c r="O16" s="92">
        <f>IF(N16="","",Feuil1!AE21)</f>
        <v>12.306640625</v>
      </c>
      <c r="P16" s="92">
        <f>IF(O16="","",Feuil1!AF21)</f>
        <v>948</v>
      </c>
      <c r="Q16" s="173">
        <f t="shared" si="3"/>
        <v>66.957649330942203</v>
      </c>
      <c r="R16" s="172">
        <f>IF(P16="","",Feuil1!AG21)</f>
        <v>8.3552777777777791</v>
      </c>
      <c r="S16" s="92">
        <f>IF(R16="","",Feuil1!AH21)</f>
        <v>6.46</v>
      </c>
      <c r="T16" s="92">
        <f>IF(S16="","",Feuil1!AI21)</f>
        <v>1123</v>
      </c>
      <c r="U16" s="173">
        <f t="shared" si="4"/>
        <v>75.800131245898555</v>
      </c>
      <c r="V16" s="172">
        <f>IF(T16="","",Feuil1!AJ21)</f>
        <v>0.290771484375</v>
      </c>
      <c r="W16" s="92">
        <f>IF(V16="","",Feuil1!AK21)</f>
        <v>0.3037109375</v>
      </c>
      <c r="X16" s="92">
        <f>IF(W16="","",Feuil1!AL21)</f>
        <v>3.6005859375</v>
      </c>
      <c r="Y16" s="173">
        <f t="shared" si="5"/>
        <v>6.0566735112936341</v>
      </c>
      <c r="Z16" s="172">
        <f>IF(X16="","",Feuil1!AM21)</f>
        <v>0</v>
      </c>
      <c r="AA16" s="92">
        <f>IF(Z16="","",Feuil1!AN21)</f>
        <v>0</v>
      </c>
      <c r="AB16" s="92">
        <f>IF(AA16="","",Feuil1!AO21)</f>
        <v>0</v>
      </c>
      <c r="AC16" s="173">
        <f t="shared" si="6"/>
        <v>0</v>
      </c>
      <c r="AD16" s="172">
        <f>IF(AB16="","",Feuil1!AP21)</f>
        <v>8.423828125</v>
      </c>
      <c r="AE16" s="92">
        <f>IF(AD16="","",Feuil1!AQ21)</f>
        <v>13.970703125</v>
      </c>
      <c r="AF16" s="92">
        <f>IF(AE16="","",Feuil1!AR21)</f>
        <v>418.5625</v>
      </c>
      <c r="AG16" s="173">
        <f t="shared" si="7"/>
        <v>18.690388976103261</v>
      </c>
      <c r="AH16" s="172">
        <f>IF(AF16="","",Feuil1!AS21)</f>
        <v>5.2802734375</v>
      </c>
      <c r="AI16" s="92">
        <f>IF(AH16="","",Feuil1!AT21)</f>
        <v>3.9111328125</v>
      </c>
      <c r="AJ16" s="92">
        <f>IF(AI16="","",Feuil1!AU21)</f>
        <v>133.1875</v>
      </c>
      <c r="AK16" s="173">
        <f t="shared" si="8"/>
        <v>14.490437739056524</v>
      </c>
      <c r="AN16" s="5">
        <v>725</v>
      </c>
      <c r="AO16" s="5">
        <v>25</v>
      </c>
      <c r="AP16" s="5">
        <v>40</v>
      </c>
      <c r="AQ16" s="5">
        <v>850</v>
      </c>
      <c r="AR16" s="5">
        <v>925</v>
      </c>
      <c r="AS16" s="5">
        <v>3</v>
      </c>
      <c r="AT16" s="5">
        <v>5</v>
      </c>
      <c r="AU16" s="5">
        <v>350</v>
      </c>
      <c r="AV16" s="5">
        <v>125</v>
      </c>
    </row>
    <row r="17" spans="1:48" s="6" customFormat="1" ht="12.75">
      <c r="A17" s="171">
        <f>IF(Feuil1!A22="","",Feuil1!A22)</f>
        <v>44939</v>
      </c>
      <c r="B17" s="172">
        <f>IF(A17="","",Feuil1!U22)</f>
        <v>3.751953125</v>
      </c>
      <c r="C17" s="92">
        <f>IF(B17="","",Feuil1!V22)</f>
        <v>4.578125</v>
      </c>
      <c r="D17" s="92">
        <f>IF(C17="","",Feuil1!W22)</f>
        <v>851</v>
      </c>
      <c r="E17" s="173">
        <f t="shared" si="0"/>
        <v>102.15990621336459</v>
      </c>
      <c r="F17" s="172">
        <f>IF(D17="","",Feuil1!X22)</f>
        <v>0</v>
      </c>
      <c r="G17" s="92">
        <f>IF(F17="","",Feuil1!Y22)</f>
        <v>2.26611328125</v>
      </c>
      <c r="H17" s="92">
        <f>IF(G17="","",Feuil1!Z22)</f>
        <v>36.7001953125</v>
      </c>
      <c r="I17" s="173">
        <f t="shared" si="1"/>
        <v>16.195216548157724</v>
      </c>
      <c r="J17" s="172">
        <f>IF(H17="","",Feuil1!AA22)</f>
        <v>3.2430555555555598</v>
      </c>
      <c r="K17" s="92">
        <f>IF(J17="","",Feuil1!AB22)</f>
        <v>0</v>
      </c>
      <c r="L17" s="92">
        <f>IF(K17="","",Feuil1!AC22)</f>
        <v>43.1875</v>
      </c>
      <c r="M17" s="173">
        <f t="shared" si="2"/>
        <v>13.316916488222681</v>
      </c>
      <c r="N17" s="172">
        <f>IF(L17="","",Feuil1!AD22)</f>
        <v>6.818359375</v>
      </c>
      <c r="O17" s="92">
        <f>IF(N17="","",Feuil1!AE22)</f>
        <v>6.6396484375</v>
      </c>
      <c r="P17" s="92">
        <f>IF(O17="","",Feuil1!AF22)</f>
        <v>897.3125</v>
      </c>
      <c r="Q17" s="173">
        <f t="shared" si="3"/>
        <v>66.674987301356936</v>
      </c>
      <c r="R17" s="172">
        <f>IF(P17="","",Feuil1!AG22)</f>
        <v>6.6822222222222196</v>
      </c>
      <c r="S17" s="92">
        <f>IF(R17="","",Feuil1!AH22)</f>
        <v>6.6952777777777799</v>
      </c>
      <c r="T17" s="92">
        <f>IF(S17="","",Feuil1!AI22)</f>
        <v>1018</v>
      </c>
      <c r="U17" s="173">
        <f t="shared" si="4"/>
        <v>76.09792562137919</v>
      </c>
      <c r="V17" s="172">
        <f>IF(T17="","",Feuil1!AJ22)</f>
        <v>0.356689453125</v>
      </c>
      <c r="W17" s="92">
        <f>IF(V17="","",Feuil1!AK22)</f>
        <v>0.3701171875</v>
      </c>
      <c r="X17" s="92">
        <f>IF(W17="","",Feuil1!AL22)</f>
        <v>4.2998046875</v>
      </c>
      <c r="Y17" s="173">
        <f t="shared" si="5"/>
        <v>5.9160228417870337</v>
      </c>
      <c r="Z17" s="172">
        <f>IF(X17="","",Feuil1!AM22)</f>
        <v>0</v>
      </c>
      <c r="AA17" s="92">
        <f>IF(Z17="","",Feuil1!AN22)</f>
        <v>0</v>
      </c>
      <c r="AB17" s="92">
        <f>IF(AA17="","",Feuil1!AO22)</f>
        <v>0</v>
      </c>
      <c r="AC17" s="173">
        <f t="shared" si="6"/>
        <v>0</v>
      </c>
      <c r="AD17" s="172">
        <f>IF(AB17="","",Feuil1!AP22)</f>
        <v>12.1484375</v>
      </c>
      <c r="AE17" s="92">
        <f>IF(AD17="","",Feuil1!AQ22)</f>
        <v>6.66796875</v>
      </c>
      <c r="AF17" s="92">
        <f>IF(AE17="","",Feuil1!AR22)</f>
        <v>356.125</v>
      </c>
      <c r="AG17" s="173">
        <f t="shared" si="7"/>
        <v>18.926302678015361</v>
      </c>
      <c r="AH17" s="172">
        <f>IF(AF17="","",Feuil1!AS22)</f>
        <v>5.23828125</v>
      </c>
      <c r="AI17" s="92">
        <f>IF(AH17="","",Feuil1!AT22)</f>
        <v>3.4580078125</v>
      </c>
      <c r="AJ17" s="92">
        <f>IF(AI17="","",Feuil1!AU22)</f>
        <v>126.21875</v>
      </c>
      <c r="AK17" s="173">
        <f t="shared" si="8"/>
        <v>14.514093206064009</v>
      </c>
      <c r="AN17" s="5">
        <v>725</v>
      </c>
      <c r="AO17" s="5">
        <v>25</v>
      </c>
      <c r="AP17" s="5">
        <v>40</v>
      </c>
      <c r="AQ17" s="5">
        <v>850</v>
      </c>
      <c r="AR17" s="5">
        <v>925</v>
      </c>
      <c r="AS17" s="5">
        <v>3</v>
      </c>
      <c r="AT17" s="5">
        <v>5</v>
      </c>
      <c r="AU17" s="5">
        <v>350</v>
      </c>
      <c r="AV17" s="5">
        <v>125</v>
      </c>
    </row>
    <row r="18" spans="1:48" s="6" customFormat="1" ht="12.75">
      <c r="A18" s="171">
        <f>IF(Feuil1!A23="","",Feuil1!A23)</f>
        <v>44940</v>
      </c>
      <c r="B18" s="172">
        <f>IF(A18="","",Feuil1!U23)</f>
        <v>3.7109375</v>
      </c>
      <c r="C18" s="92">
        <f>IF(B18="","",Feuil1!V23)</f>
        <v>4.3125</v>
      </c>
      <c r="D18" s="92">
        <f>IF(C18="","",Feuil1!W23)</f>
        <v>823</v>
      </c>
      <c r="E18" s="173">
        <f t="shared" si="0"/>
        <v>102.5744888023369</v>
      </c>
      <c r="F18" s="172">
        <f>IF(D18="","",Feuil1!X23)</f>
        <v>2.45001220703125</v>
      </c>
      <c r="G18" s="92">
        <f>IF(F18="","",Feuil1!Y23)</f>
        <v>0</v>
      </c>
      <c r="H18" s="92">
        <f>IF(G18="","",Feuil1!Z23)</f>
        <v>37.599609375</v>
      </c>
      <c r="I18" s="173">
        <f t="shared" si="1"/>
        <v>15.346702872374879</v>
      </c>
      <c r="J18" s="172">
        <f>IF(H18="","",Feuil1!AA23)</f>
        <v>0</v>
      </c>
      <c r="K18" s="92">
        <f>IF(J18="","",Feuil1!AB23)</f>
        <v>3.3608333333333298</v>
      </c>
      <c r="L18" s="92">
        <f>IF(K18="","",Feuil1!AC23)</f>
        <v>43.953125</v>
      </c>
      <c r="M18" s="173">
        <f t="shared" si="2"/>
        <v>13.078043639970259</v>
      </c>
      <c r="N18" s="172">
        <f>IF(L18="","",Feuil1!AD23)</f>
        <v>3.8271484375</v>
      </c>
      <c r="O18" s="92">
        <f>IF(N18="","",Feuil1!AE23)</f>
        <v>9.5908203125</v>
      </c>
      <c r="P18" s="92">
        <f>IF(O18="","",Feuil1!AF23)</f>
        <v>896.5</v>
      </c>
      <c r="Q18" s="173">
        <f t="shared" si="3"/>
        <v>66.813391557496359</v>
      </c>
      <c r="R18" s="172">
        <f>IF(P18="","",Feuil1!AG23)</f>
        <v>10.438888888888901</v>
      </c>
      <c r="S18" s="92">
        <f>IF(R18="","",Feuil1!AH23)</f>
        <v>4.8530555555555601</v>
      </c>
      <c r="T18" s="92">
        <f>IF(S18="","",Feuil1!AI23)</f>
        <v>1156</v>
      </c>
      <c r="U18" s="173">
        <f t="shared" si="4"/>
        <v>75.595357032569723</v>
      </c>
      <c r="V18" s="172">
        <f>IF(T18="","",Feuil1!AJ23)</f>
        <v>0.364013671875</v>
      </c>
      <c r="W18" s="92">
        <f>IF(V18="","",Feuil1!AK23)</f>
        <v>0.37158203125</v>
      </c>
      <c r="X18" s="92">
        <f>IF(W18="","",Feuil1!AL23)</f>
        <v>4.099609375</v>
      </c>
      <c r="Y18" s="173">
        <f t="shared" si="5"/>
        <v>5.5731828742117493</v>
      </c>
      <c r="Z18" s="172">
        <f>IF(X18="","",Feuil1!AM23)</f>
        <v>0</v>
      </c>
      <c r="AA18" s="92">
        <f>IF(Z18="","",Feuil1!AN23)</f>
        <v>0</v>
      </c>
      <c r="AB18" s="92">
        <f>IF(AA18="","",Feuil1!AO23)</f>
        <v>0</v>
      </c>
      <c r="AC18" s="173">
        <f t="shared" si="6"/>
        <v>0</v>
      </c>
      <c r="AD18" s="172">
        <f>IF(AB18="","",Feuil1!AP23)</f>
        <v>12.26953125</v>
      </c>
      <c r="AE18" s="92">
        <f>IF(AD18="","",Feuil1!AQ23)</f>
        <v>10.337890625</v>
      </c>
      <c r="AF18" s="92">
        <f>IF(AE18="","",Feuil1!AR23)</f>
        <v>417.1875</v>
      </c>
      <c r="AG18" s="173">
        <f t="shared" si="7"/>
        <v>18.453563714902806</v>
      </c>
      <c r="AH18" s="172">
        <f>IF(AF18="","",Feuil1!AS23)</f>
        <v>6.3974609375</v>
      </c>
      <c r="AI18" s="92">
        <f>IF(AH18="","",Feuil1!AT23)</f>
        <v>2.599609375</v>
      </c>
      <c r="AJ18" s="92">
        <f>IF(AI18="","",Feuil1!AU23)</f>
        <v>131.59375</v>
      </c>
      <c r="AK18" s="173">
        <f t="shared" si="8"/>
        <v>14.626288939541952</v>
      </c>
      <c r="AN18" s="5">
        <v>725</v>
      </c>
      <c r="AO18" s="5">
        <v>25</v>
      </c>
      <c r="AP18" s="5">
        <v>40</v>
      </c>
      <c r="AQ18" s="5">
        <v>850</v>
      </c>
      <c r="AR18" s="5">
        <v>925</v>
      </c>
      <c r="AS18" s="5">
        <v>3</v>
      </c>
      <c r="AT18" s="5">
        <v>5</v>
      </c>
      <c r="AU18" s="5">
        <v>350</v>
      </c>
      <c r="AV18" s="5">
        <v>125</v>
      </c>
    </row>
    <row r="19" spans="1:48" s="6" customFormat="1" ht="12.75">
      <c r="A19" s="171">
        <f>IF(Feuil1!A24="","",Feuil1!A24)</f>
        <v>44941</v>
      </c>
      <c r="B19" s="172">
        <f>IF(A19="","",Feuil1!U24)</f>
        <v>4.142578125</v>
      </c>
      <c r="C19" s="92">
        <f>IF(B19="","",Feuil1!V24)</f>
        <v>3.5625</v>
      </c>
      <c r="D19" s="92">
        <f>IF(C19="","",Feuil1!W24)</f>
        <v>790</v>
      </c>
      <c r="E19" s="173">
        <f t="shared" si="0"/>
        <v>102.52978453738911</v>
      </c>
      <c r="F19" s="172">
        <f>IF(D19="","",Feuil1!X24)</f>
        <v>0</v>
      </c>
      <c r="G19" s="92">
        <f>IF(F19="","",Feuil1!Y24)</f>
        <v>2.3699951171875</v>
      </c>
      <c r="H19" s="92">
        <f>IF(G19="","",Feuil1!Z24)</f>
        <v>38.400390625</v>
      </c>
      <c r="I19" s="173">
        <f t="shared" si="1"/>
        <v>16.202729848055625</v>
      </c>
      <c r="J19" s="172">
        <f>IF(H19="","",Feuil1!AA24)</f>
        <v>3.54388888888889</v>
      </c>
      <c r="K19" s="92">
        <f>IF(J19="","",Feuil1!AB24)</f>
        <v>0</v>
      </c>
      <c r="L19" s="92">
        <f>IF(K19="","",Feuil1!AC24)</f>
        <v>47.1875</v>
      </c>
      <c r="M19" s="173">
        <f t="shared" si="2"/>
        <v>13.315174792287188</v>
      </c>
      <c r="N19" s="172">
        <f>IF(L19="","",Feuil1!AD24)</f>
        <v>4.1533203125</v>
      </c>
      <c r="O19" s="92">
        <f>IF(N19="","",Feuil1!AE24)</f>
        <v>8.751953125</v>
      </c>
      <c r="P19" s="92">
        <f>IF(O19="","",Feuil1!AF24)</f>
        <v>865.6875</v>
      </c>
      <c r="Q19" s="173">
        <f t="shared" si="3"/>
        <v>67.080136208853574</v>
      </c>
      <c r="R19" s="172">
        <f>IF(P19="","",Feuil1!AG24)</f>
        <v>1.9366666666666701</v>
      </c>
      <c r="S19" s="92">
        <f>IF(R19="","",Feuil1!AH24)</f>
        <v>12.3125</v>
      </c>
      <c r="T19" s="92">
        <f>IF(S19="","",Feuil1!AI24)</f>
        <v>1101</v>
      </c>
      <c r="U19" s="173">
        <f t="shared" si="4"/>
        <v>77.267676472308295</v>
      </c>
      <c r="V19" s="172">
        <f>IF(T19="","",Feuil1!AJ24)</f>
        <v>0.334228515625</v>
      </c>
      <c r="W19" s="92">
        <f>IF(V19="","",Feuil1!AK24)</f>
        <v>0.341552734375</v>
      </c>
      <c r="X19" s="92">
        <f>IF(W19="","",Feuil1!AL24)</f>
        <v>4</v>
      </c>
      <c r="Y19" s="173">
        <f t="shared" si="5"/>
        <v>5.9190751445086702</v>
      </c>
      <c r="Z19" s="172">
        <f>IF(X19="","",Feuil1!AM24)</f>
        <v>0</v>
      </c>
      <c r="AA19" s="92">
        <f>IF(Z19="","",Feuil1!AN24)</f>
        <v>0</v>
      </c>
      <c r="AB19" s="92">
        <f>IF(AA19="","",Feuil1!AO24)</f>
        <v>0</v>
      </c>
      <c r="AC19" s="173">
        <f t="shared" si="6"/>
        <v>0</v>
      </c>
      <c r="AD19" s="172">
        <f>IF(AB19="","",Feuil1!AP24)</f>
        <v>13.267578125</v>
      </c>
      <c r="AE19" s="92">
        <f>IF(AD19="","",Feuil1!AQ24)</f>
        <v>6.982421875</v>
      </c>
      <c r="AF19" s="92">
        <f>IF(AE19="","",Feuil1!AR24)</f>
        <v>387.6875</v>
      </c>
      <c r="AG19" s="173">
        <f t="shared" si="7"/>
        <v>19.145061728395063</v>
      </c>
      <c r="AH19" s="172">
        <f>IF(AF19="","",Feuil1!AS24)</f>
        <v>5.1123046875</v>
      </c>
      <c r="AI19" s="92">
        <f>IF(AH19="","",Feuil1!AT24)</f>
        <v>4.9794921875</v>
      </c>
      <c r="AJ19" s="92">
        <f>IF(AI19="","",Feuil1!AU24)</f>
        <v>145.78125</v>
      </c>
      <c r="AK19" s="173">
        <f t="shared" si="8"/>
        <v>14.445519643893942</v>
      </c>
      <c r="AN19" s="5">
        <v>725</v>
      </c>
      <c r="AO19" s="5">
        <v>25</v>
      </c>
      <c r="AP19" s="5">
        <v>40</v>
      </c>
      <c r="AQ19" s="5">
        <v>850</v>
      </c>
      <c r="AR19" s="5">
        <v>925</v>
      </c>
      <c r="AS19" s="5">
        <v>3</v>
      </c>
      <c r="AT19" s="5">
        <v>5</v>
      </c>
      <c r="AU19" s="5">
        <v>350</v>
      </c>
      <c r="AV19" s="5">
        <v>125</v>
      </c>
    </row>
    <row r="20" spans="1:48" s="6" customFormat="1" ht="12.75">
      <c r="A20" s="171">
        <f>IF(Feuil1!A25="","",Feuil1!A25)</f>
        <v>44942</v>
      </c>
      <c r="B20" s="172">
        <f>IF(A20="","",Feuil1!U25)</f>
        <v>4.181640625</v>
      </c>
      <c r="C20" s="92">
        <f>IF(B20="","",Feuil1!V25)</f>
        <v>4.046875</v>
      </c>
      <c r="D20" s="92">
        <f>IF(C20="","",Feuil1!W25)</f>
        <v>842</v>
      </c>
      <c r="E20" s="173">
        <f t="shared" si="0"/>
        <v>102.32708283883218</v>
      </c>
      <c r="F20" s="172">
        <f>IF(D20="","",Feuil1!X25)</f>
        <v>2.3544616699218701</v>
      </c>
      <c r="G20" s="92">
        <f>IF(F20="","",Feuil1!Y25)</f>
        <v>0</v>
      </c>
      <c r="H20" s="92">
        <f>IF(G20="","",Feuil1!Z25)</f>
        <v>36.19921875</v>
      </c>
      <c r="I20" s="173">
        <f t="shared" si="1"/>
        <v>15.374732667107393</v>
      </c>
      <c r="J20" s="172">
        <f>IF(H20="","",Feuil1!AA25)</f>
        <v>0</v>
      </c>
      <c r="K20" s="92">
        <f>IF(J20="","",Feuil1!AB25)</f>
        <v>3.5575000000000001</v>
      </c>
      <c r="L20" s="92">
        <f>IF(K20="","",Feuil1!AC25)</f>
        <v>46.515625</v>
      </c>
      <c r="M20" s="173">
        <f t="shared" si="2"/>
        <v>13.07536893886156</v>
      </c>
      <c r="N20" s="172">
        <f>IF(L20="","",Feuil1!AD25)</f>
        <v>9.1435546875</v>
      </c>
      <c r="O20" s="92">
        <f>IF(N20="","",Feuil1!AE25)</f>
        <v>3.927734375</v>
      </c>
      <c r="P20" s="92">
        <f>IF(O20="","",Feuil1!AF25)</f>
        <v>867.0625</v>
      </c>
      <c r="Q20" s="173">
        <f t="shared" si="3"/>
        <v>66.333358236832268</v>
      </c>
      <c r="R20" s="172">
        <f>IF(P20="","",Feuil1!AG25)</f>
        <v>3.4577777777777801</v>
      </c>
      <c r="S20" s="92">
        <f>IF(R20="","",Feuil1!AH25)</f>
        <v>10.4866666666667</v>
      </c>
      <c r="T20" s="92">
        <f>IF(S20="","",Feuil1!AI25)</f>
        <v>1072</v>
      </c>
      <c r="U20" s="173">
        <f t="shared" si="4"/>
        <v>76.876494023904186</v>
      </c>
      <c r="V20" s="172">
        <f>IF(T20="","",Feuil1!AJ25)</f>
        <v>0.312744140625</v>
      </c>
      <c r="W20" s="92">
        <f>IF(V20="","",Feuil1!AK25)</f>
        <v>0.31884765625</v>
      </c>
      <c r="X20" s="92">
        <f>IF(W20="","",Feuil1!AL25)</f>
        <v>4.400390625</v>
      </c>
      <c r="Y20" s="173">
        <f t="shared" si="5"/>
        <v>6.9671434093544642</v>
      </c>
      <c r="Z20" s="172">
        <f>IF(X20="","",Feuil1!AM25)</f>
        <v>0</v>
      </c>
      <c r="AA20" s="92">
        <f>IF(Z20="","",Feuil1!AN25)</f>
        <v>0</v>
      </c>
      <c r="AB20" s="92">
        <f>IF(AA20="","",Feuil1!AO25)</f>
        <v>0</v>
      </c>
      <c r="AC20" s="173">
        <f t="shared" si="6"/>
        <v>0</v>
      </c>
      <c r="AD20" s="172">
        <f>IF(AB20="","",Feuil1!AP25)</f>
        <v>9.955078125</v>
      </c>
      <c r="AE20" s="92">
        <f>IF(AD20="","",Feuil1!AQ25)</f>
        <v>14.46875</v>
      </c>
      <c r="AF20" s="92">
        <f>IF(AE20="","",Feuil1!AR25)</f>
        <v>433.4375</v>
      </c>
      <c r="AG20" s="173">
        <f t="shared" si="7"/>
        <v>17.746501399440223</v>
      </c>
      <c r="AH20" s="172">
        <f>IF(AF20="","",Feuil1!AS25)</f>
        <v>5.1572265625</v>
      </c>
      <c r="AI20" s="92">
        <f>IF(AH20="","",Feuil1!AT25)</f>
        <v>4.50390625</v>
      </c>
      <c r="AJ20" s="92">
        <f>IF(AI20="","",Feuil1!AU25)</f>
        <v>139</v>
      </c>
      <c r="AK20" s="173">
        <f t="shared" si="8"/>
        <v>14.387546750227434</v>
      </c>
      <c r="AN20" s="5">
        <v>725</v>
      </c>
      <c r="AO20" s="5">
        <v>25</v>
      </c>
      <c r="AP20" s="5">
        <v>40</v>
      </c>
      <c r="AQ20" s="5">
        <v>850</v>
      </c>
      <c r="AR20" s="5">
        <v>925</v>
      </c>
      <c r="AS20" s="5">
        <v>3</v>
      </c>
      <c r="AT20" s="5">
        <v>5</v>
      </c>
      <c r="AU20" s="5">
        <v>350</v>
      </c>
      <c r="AV20" s="5">
        <v>125</v>
      </c>
    </row>
    <row r="21" spans="1:48" s="6" customFormat="1" ht="12.75">
      <c r="A21" s="171">
        <f>IF(Feuil1!A26="","",Feuil1!A26)</f>
        <v>44943</v>
      </c>
      <c r="B21" s="172">
        <f>IF(A21="","",Feuil1!U26)</f>
        <v>4.115234375</v>
      </c>
      <c r="C21" s="92">
        <f>IF(B21="","",Feuil1!V26)</f>
        <v>4.171875</v>
      </c>
      <c r="D21" s="92">
        <f>IF(C21="","",Feuil1!W26)</f>
        <v>851</v>
      </c>
      <c r="E21" s="173">
        <f t="shared" si="0"/>
        <v>102.68960641055857</v>
      </c>
      <c r="F21" s="172">
        <f>IF(D21="","",Feuil1!X26)</f>
        <v>0</v>
      </c>
      <c r="G21" s="92">
        <f>IF(F21="","",Feuil1!Y26)</f>
        <v>2.5210876464843799</v>
      </c>
      <c r="H21" s="92">
        <f>IF(G21="","",Feuil1!Z26)</f>
        <v>41</v>
      </c>
      <c r="I21" s="173">
        <f t="shared" si="1"/>
        <v>16.262822142329682</v>
      </c>
      <c r="J21" s="172">
        <f>IF(H21="","",Feuil1!AA26)</f>
        <v>3.08</v>
      </c>
      <c r="K21" s="92">
        <f>IF(J21="","",Feuil1!AB26)</f>
        <v>0</v>
      </c>
      <c r="L21" s="92">
        <f>IF(K21="","",Feuil1!AC26)</f>
        <v>41.015625</v>
      </c>
      <c r="M21" s="173">
        <f t="shared" si="2"/>
        <v>13.316761363636363</v>
      </c>
      <c r="N21" s="172">
        <f>IF(L21="","",Feuil1!AD26)</f>
        <v>8.029296875</v>
      </c>
      <c r="O21" s="92">
        <f>IF(N21="","",Feuil1!AE26)</f>
        <v>5.40625</v>
      </c>
      <c r="P21" s="92">
        <f>IF(O21="","",Feuil1!AF26)</f>
        <v>891.625</v>
      </c>
      <c r="Q21" s="173">
        <f t="shared" si="3"/>
        <v>66.363134176479136</v>
      </c>
      <c r="R21" s="172">
        <f>IF(P21="","",Feuil1!AG26)</f>
        <v>5.7552777777777804</v>
      </c>
      <c r="S21" s="92">
        <f>IF(R21="","",Feuil1!AH26)</f>
        <v>8.5561111111111092</v>
      </c>
      <c r="T21" s="92">
        <f>IF(S21="","",Feuil1!AI26)</f>
        <v>1093</v>
      </c>
      <c r="U21" s="173">
        <f t="shared" si="4"/>
        <v>76.372741212321188</v>
      </c>
      <c r="V21" s="172">
        <f>IF(T21="","",Feuil1!AJ26)</f>
        <v>0.25439453125</v>
      </c>
      <c r="W21" s="92">
        <f>IF(V21="","",Feuil1!AK26)</f>
        <v>0.262939453125</v>
      </c>
      <c r="X21" s="92">
        <f>IF(W21="","",Feuil1!AL26)</f>
        <v>3.5</v>
      </c>
      <c r="Y21" s="173">
        <f t="shared" si="5"/>
        <v>6.7654554034922132</v>
      </c>
      <c r="Z21" s="172">
        <f>IF(X21="","",Feuil1!AM26)</f>
        <v>0</v>
      </c>
      <c r="AA21" s="92">
        <f>IF(Z21="","",Feuil1!AN26)</f>
        <v>0</v>
      </c>
      <c r="AB21" s="92">
        <f>IF(AA21="","",Feuil1!AO26)</f>
        <v>0</v>
      </c>
      <c r="AC21" s="173">
        <f t="shared" si="6"/>
        <v>0</v>
      </c>
      <c r="AD21" s="172">
        <f>IF(AB21="","",Feuil1!AP26)</f>
        <v>16.048828125</v>
      </c>
      <c r="AE21" s="92">
        <f>IF(AD21="","",Feuil1!AQ26)</f>
        <v>7.951171875</v>
      </c>
      <c r="AF21" s="92">
        <f>IF(AE21="","",Feuil1!AR26)</f>
        <v>459.5</v>
      </c>
      <c r="AG21" s="173">
        <f t="shared" si="7"/>
        <v>19.145833333333332</v>
      </c>
      <c r="AH21" s="172">
        <f>IF(AF21="","",Feuil1!AS26)</f>
        <v>6.3349609375</v>
      </c>
      <c r="AI21" s="92">
        <f>IF(AH21="","",Feuil1!AT26)</f>
        <v>2.4951171875</v>
      </c>
      <c r="AJ21" s="92">
        <f>IF(AI21="","",Feuil1!AU26)</f>
        <v>129.125</v>
      </c>
      <c r="AK21" s="173">
        <f t="shared" si="8"/>
        <v>14.623313426233134</v>
      </c>
      <c r="AN21" s="5">
        <v>725</v>
      </c>
      <c r="AO21" s="5">
        <v>25</v>
      </c>
      <c r="AP21" s="5">
        <v>40</v>
      </c>
      <c r="AQ21" s="5">
        <v>850</v>
      </c>
      <c r="AR21" s="5">
        <v>925</v>
      </c>
      <c r="AS21" s="5">
        <v>3</v>
      </c>
      <c r="AT21" s="5">
        <v>5</v>
      </c>
      <c r="AU21" s="5">
        <v>350</v>
      </c>
      <c r="AV21" s="5">
        <v>125</v>
      </c>
    </row>
    <row r="22" spans="1:48" s="6" customFormat="1" ht="12.75">
      <c r="A22" s="171">
        <f>IF(Feuil1!A27="","",Feuil1!A27)</f>
        <v>44944</v>
      </c>
      <c r="B22" s="172">
        <f>IF(A22="","",Feuil1!U27)</f>
        <v>3.99609375</v>
      </c>
      <c r="C22" s="92">
        <f>IF(B22="","",Feuil1!V27)</f>
        <v>4.703125</v>
      </c>
      <c r="D22" s="92">
        <f>IF(C22="","",Feuil1!W27)</f>
        <v>890</v>
      </c>
      <c r="E22" s="173">
        <f t="shared" si="0"/>
        <v>102.30803771890436</v>
      </c>
      <c r="F22" s="172">
        <f>IF(D22="","",Feuil1!X27)</f>
        <v>2.6777648925781299</v>
      </c>
      <c r="G22" s="92">
        <f>IF(F22="","",Feuil1!Y27)</f>
        <v>0</v>
      </c>
      <c r="H22" s="92">
        <f>IF(G22="","",Feuil1!Z27)</f>
        <v>41.1005859375</v>
      </c>
      <c r="I22" s="173">
        <f t="shared" si="1"/>
        <v>15.348840389765771</v>
      </c>
      <c r="J22" s="172">
        <f>IF(H22="","",Feuil1!AA27)</f>
        <v>4.1666666666666701E-3</v>
      </c>
      <c r="K22" s="92">
        <f>IF(J22="","",Feuil1!AB27)</f>
        <v>3.3302777777777801</v>
      </c>
      <c r="L22" s="92">
        <f>IF(K22="","",Feuil1!AC27)</f>
        <v>43.546875</v>
      </c>
      <c r="M22" s="173">
        <f t="shared" si="2"/>
        <v>13.059709263578798</v>
      </c>
      <c r="N22" s="172">
        <f>IF(L22="","",Feuil1!AD27)</f>
        <v>1.0478515625</v>
      </c>
      <c r="O22" s="92">
        <f>IF(N22="","",Feuil1!AE27)</f>
        <v>12.376953125</v>
      </c>
      <c r="P22" s="92">
        <f>IF(O22="","",Feuil1!AF27)</f>
        <v>896.1875</v>
      </c>
      <c r="Q22" s="173">
        <f t="shared" si="3"/>
        <v>66.756092238306536</v>
      </c>
      <c r="R22" s="172">
        <f>IF(P22="","",Feuil1!AG27)</f>
        <v>8.8030555555555594</v>
      </c>
      <c r="S22" s="92">
        <f>IF(R22="","",Feuil1!AH27)</f>
        <v>5.6216666666666697</v>
      </c>
      <c r="T22" s="92">
        <f>IF(S22="","",Feuil1!AI27)</f>
        <v>1093</v>
      </c>
      <c r="U22" s="173">
        <f t="shared" si="4"/>
        <v>75.772689633923207</v>
      </c>
      <c r="V22" s="172">
        <f>IF(T22="","",Feuil1!AJ27)</f>
        <v>0.386962890625</v>
      </c>
      <c r="W22" s="92">
        <f>IF(V22="","",Feuil1!AK27)</f>
        <v>0.397216796875</v>
      </c>
      <c r="X22" s="92">
        <f>IF(W22="","",Feuil1!AL27)</f>
        <v>5.099609375</v>
      </c>
      <c r="Y22" s="173">
        <f t="shared" si="5"/>
        <v>6.5031133250311335</v>
      </c>
      <c r="Z22" s="172">
        <f>IF(X22="","",Feuil1!AM27)</f>
        <v>0</v>
      </c>
      <c r="AA22" s="92">
        <f>IF(Z22="","",Feuil1!AN27)</f>
        <v>0</v>
      </c>
      <c r="AB22" s="92">
        <f>IF(AA22="","",Feuil1!AO27)</f>
        <v>0</v>
      </c>
      <c r="AC22" s="173">
        <f t="shared" si="6"/>
        <v>0</v>
      </c>
      <c r="AD22" s="172">
        <f>IF(AB22="","",Feuil1!AP27)</f>
        <v>10.068359375</v>
      </c>
      <c r="AE22" s="92">
        <f>IF(AD22="","",Feuil1!AQ27)</f>
        <v>10.953125</v>
      </c>
      <c r="AF22" s="92">
        <f>IF(AE22="","",Feuil1!AR27)</f>
        <v>395.5</v>
      </c>
      <c r="AG22" s="173">
        <f t="shared" si="7"/>
        <v>18.814085292204776</v>
      </c>
      <c r="AH22" s="172">
        <f>IF(AF22="","",Feuil1!AS27)</f>
        <v>5.1767578125</v>
      </c>
      <c r="AI22" s="92">
        <f>IF(AH22="","",Feuil1!AT27)</f>
        <v>4.908203125</v>
      </c>
      <c r="AJ22" s="92">
        <f>IF(AI22="","",Feuil1!AU27)</f>
        <v>146.09375</v>
      </c>
      <c r="AK22" s="173">
        <f t="shared" si="8"/>
        <v>14.486298053645783</v>
      </c>
      <c r="AN22" s="5">
        <v>725</v>
      </c>
      <c r="AO22" s="5">
        <v>25</v>
      </c>
      <c r="AP22" s="5">
        <v>40</v>
      </c>
      <c r="AQ22" s="5">
        <v>850</v>
      </c>
      <c r="AR22" s="5">
        <v>925</v>
      </c>
      <c r="AS22" s="5">
        <v>3</v>
      </c>
      <c r="AT22" s="5">
        <v>5</v>
      </c>
      <c r="AU22" s="5">
        <v>350</v>
      </c>
      <c r="AV22" s="5">
        <v>125</v>
      </c>
    </row>
    <row r="23" spans="1:48" s="6" customFormat="1" ht="12.75">
      <c r="A23" s="171">
        <f>IF(Feuil1!A28="","",Feuil1!A28)</f>
        <v>44945</v>
      </c>
      <c r="B23" s="172">
        <f>IF(A23="","",Feuil1!U28)</f>
        <v>5.126953125</v>
      </c>
      <c r="C23" s="92">
        <f>IF(B23="","",Feuil1!V28)</f>
        <v>3.375</v>
      </c>
      <c r="D23" s="92">
        <f>IF(C23="","",Feuil1!W28)</f>
        <v>870</v>
      </c>
      <c r="E23" s="173">
        <f t="shared" si="0"/>
        <v>102.32942798070296</v>
      </c>
      <c r="F23" s="172">
        <f>IF(D23="","",Feuil1!X28)</f>
        <v>0</v>
      </c>
      <c r="G23" s="92">
        <f>IF(F23="","",Feuil1!Y28)</f>
        <v>2.2550048828125</v>
      </c>
      <c r="H23" s="92">
        <f>IF(G23="","",Feuil1!Z28)</f>
        <v>36.599609375</v>
      </c>
      <c r="I23" s="173">
        <f t="shared" si="1"/>
        <v>16.230390299355818</v>
      </c>
      <c r="J23" s="172">
        <f>IF(H23="","",Feuil1!AA28)</f>
        <v>0</v>
      </c>
      <c r="K23" s="92">
        <f>IF(J23="","",Feuil1!AB28)</f>
        <v>3.3116666666666701</v>
      </c>
      <c r="L23" s="92">
        <f>IF(K23="","",Feuil1!AC28)</f>
        <v>43.328125</v>
      </c>
      <c r="M23" s="173">
        <f t="shared" si="2"/>
        <v>13.08348012078509</v>
      </c>
      <c r="N23" s="172">
        <f>IF(L23="","",Feuil1!AD28)</f>
        <v>1.6396484375</v>
      </c>
      <c r="O23" s="92">
        <f>IF(N23="","",Feuil1!AE28)</f>
        <v>11.716796875</v>
      </c>
      <c r="P23" s="92">
        <f>IF(O23="","",Feuil1!AF28)</f>
        <v>895.125</v>
      </c>
      <c r="Q23" s="173">
        <f t="shared" si="3"/>
        <v>67.018205746874315</v>
      </c>
      <c r="R23" s="172">
        <f>IF(P23="","",Feuil1!AG28)</f>
        <v>6.68194444444444</v>
      </c>
      <c r="S23" s="92">
        <f>IF(R23="","",Feuil1!AH28)</f>
        <v>6.7919444444444403</v>
      </c>
      <c r="T23" s="92">
        <f>IF(S23="","",Feuil1!AI28)</f>
        <v>1026</v>
      </c>
      <c r="U23" s="173">
        <f t="shared" si="4"/>
        <v>76.147280748773397</v>
      </c>
      <c r="V23" s="172">
        <f>IF(T23="","",Feuil1!AJ28)</f>
        <v>0.25634765625</v>
      </c>
      <c r="W23" s="92">
        <f>IF(V23="","",Feuil1!AK28)</f>
        <v>0.26171875</v>
      </c>
      <c r="X23" s="92">
        <f>IF(W23="","",Feuil1!AL28)</f>
        <v>3.5</v>
      </c>
      <c r="Y23" s="173">
        <f t="shared" si="5"/>
        <v>6.7558906691800189</v>
      </c>
      <c r="Z23" s="172">
        <f>IF(X23="","",Feuil1!AM28)</f>
        <v>0</v>
      </c>
      <c r="AA23" s="92">
        <f>IF(Z23="","",Feuil1!AN28)</f>
        <v>0</v>
      </c>
      <c r="AB23" s="92">
        <f>IF(AA23="","",Feuil1!AO28)</f>
        <v>0</v>
      </c>
      <c r="AC23" s="173">
        <f t="shared" si="6"/>
        <v>0</v>
      </c>
      <c r="AD23" s="172">
        <f>IF(AB23="","",Feuil1!AP28)</f>
        <v>14.650390625</v>
      </c>
      <c r="AE23" s="92">
        <f>IF(AD23="","",Feuil1!AQ28)</f>
        <v>10.611328125</v>
      </c>
      <c r="AF23" s="92">
        <f>IF(AE23="","",Feuil1!AR28)</f>
        <v>408.875</v>
      </c>
      <c r="AG23" s="173">
        <f t="shared" si="7"/>
        <v>16.185557445492499</v>
      </c>
      <c r="AH23" s="172">
        <f>IF(AF23="","",Feuil1!AS28)</f>
        <v>5.591796875</v>
      </c>
      <c r="AI23" s="92">
        <f>IF(AH23="","",Feuil1!AT28)</f>
        <v>3.96484375</v>
      </c>
      <c r="AJ23" s="92">
        <f>IF(AI23="","",Feuil1!AU28)</f>
        <v>138.90625</v>
      </c>
      <c r="AK23" s="173">
        <f t="shared" si="8"/>
        <v>14.535050071530758</v>
      </c>
      <c r="AN23" s="5">
        <v>725</v>
      </c>
      <c r="AO23" s="5">
        <v>25</v>
      </c>
      <c r="AP23" s="5">
        <v>40</v>
      </c>
      <c r="AQ23" s="5">
        <v>850</v>
      </c>
      <c r="AR23" s="5">
        <v>925</v>
      </c>
      <c r="AS23" s="5">
        <v>3</v>
      </c>
      <c r="AT23" s="5">
        <v>5</v>
      </c>
      <c r="AU23" s="5">
        <v>350</v>
      </c>
      <c r="AV23" s="5">
        <v>125</v>
      </c>
    </row>
    <row r="24" spans="1:48" s="6" customFormat="1" ht="12.75">
      <c r="A24" s="171">
        <f>IF(Feuil1!A29="","",Feuil1!A29)</f>
        <v>44946</v>
      </c>
      <c r="B24" s="172">
        <f>IF(A24="","",Feuil1!U29)</f>
        <v>4.822265625</v>
      </c>
      <c r="C24" s="92">
        <f>IF(B24="","",Feuil1!V29)</f>
        <v>3.96875</v>
      </c>
      <c r="D24" s="92">
        <f>IF(C24="","",Feuil1!W29)</f>
        <v>897</v>
      </c>
      <c r="E24" s="173">
        <f t="shared" si="0"/>
        <v>102.03599200177739</v>
      </c>
      <c r="F24" s="172">
        <f>IF(D24="","",Feuil1!X29)</f>
        <v>2.7408447265625</v>
      </c>
      <c r="G24" s="92">
        <f>IF(F24="","",Feuil1!Y29)</f>
        <v>0</v>
      </c>
      <c r="H24" s="92">
        <f>IF(G24="","",Feuil1!Z29)</f>
        <v>42.1005859375</v>
      </c>
      <c r="I24" s="173">
        <f t="shared" si="1"/>
        <v>15.360441811784616</v>
      </c>
      <c r="J24" s="172">
        <f>IF(H24="","",Feuil1!AA29)</f>
        <v>3.2063888888888901</v>
      </c>
      <c r="K24" s="92">
        <f>IF(J24="","",Feuil1!AB29)</f>
        <v>0</v>
      </c>
      <c r="L24" s="92">
        <f>IF(K24="","",Feuil1!AC29)</f>
        <v>42.703125</v>
      </c>
      <c r="M24" s="173">
        <f t="shared" si="2"/>
        <v>13.318136532963695</v>
      </c>
      <c r="N24" s="172">
        <f>IF(L24="","",Feuil1!AD29)</f>
        <v>8.04296875</v>
      </c>
      <c r="O24" s="92">
        <f>IF(N24="","",Feuil1!AE29)</f>
        <v>6.80859375</v>
      </c>
      <c r="P24" s="92">
        <f>IF(O24="","",Feuil1!AF29)</f>
        <v>982.1875</v>
      </c>
      <c r="Q24" s="173">
        <f t="shared" si="3"/>
        <v>66.133613887427671</v>
      </c>
      <c r="R24" s="172">
        <f>IF(P24="","",Feuil1!AG29)</f>
        <v>7.4102777777777797</v>
      </c>
      <c r="S24" s="92">
        <f>IF(R24="","",Feuil1!AH29)</f>
        <v>6.9349999999999996</v>
      </c>
      <c r="T24" s="92">
        <f>IF(S24="","",Feuil1!AI29)</f>
        <v>1092</v>
      </c>
      <c r="U24" s="173">
        <f t="shared" si="4"/>
        <v>76.12261100245918</v>
      </c>
      <c r="V24" s="172">
        <f>IF(T24="","",Feuil1!AJ29)</f>
        <v>0.3076171875</v>
      </c>
      <c r="W24" s="92">
        <f>IF(V24="","",Feuil1!AK29)</f>
        <v>0.316650390625</v>
      </c>
      <c r="X24" s="92">
        <f>IF(W24="","",Feuil1!AL29)</f>
        <v>4.30078125</v>
      </c>
      <c r="Y24" s="173">
        <f t="shared" si="5"/>
        <v>6.8893234258897147</v>
      </c>
      <c r="Z24" s="172">
        <f>IF(X24="","",Feuil1!AM29)</f>
        <v>0</v>
      </c>
      <c r="AA24" s="92">
        <f>IF(Z24="","",Feuil1!AN29)</f>
        <v>0</v>
      </c>
      <c r="AB24" s="92">
        <f>IF(AA24="","",Feuil1!AO29)</f>
        <v>0</v>
      </c>
      <c r="AC24" s="173">
        <f t="shared" si="6"/>
        <v>0</v>
      </c>
      <c r="AD24" s="172">
        <f>IF(AB24="","",Feuil1!AP29)</f>
        <v>13.158203125</v>
      </c>
      <c r="AE24" s="92">
        <f>IF(AD24="","",Feuil1!AQ29)</f>
        <v>6.66796875</v>
      </c>
      <c r="AF24" s="92">
        <f>IF(AE24="","",Feuil1!AR29)</f>
        <v>377.5</v>
      </c>
      <c r="AG24" s="173">
        <f t="shared" si="7"/>
        <v>19.04048862181066</v>
      </c>
      <c r="AH24" s="172">
        <f>IF(AF24="","",Feuil1!AS29)</f>
        <v>5.962890625</v>
      </c>
      <c r="AI24" s="92">
        <f>IF(AH24="","",Feuil1!AT29)</f>
        <v>2.8701171875</v>
      </c>
      <c r="AJ24" s="92">
        <f>IF(AI24="","",Feuil1!AU29)</f>
        <v>128.6875</v>
      </c>
      <c r="AK24" s="173">
        <f t="shared" si="8"/>
        <v>14.568933112216694</v>
      </c>
      <c r="AN24" s="5">
        <v>725</v>
      </c>
      <c r="AO24" s="5">
        <v>25</v>
      </c>
      <c r="AP24" s="5">
        <v>40</v>
      </c>
      <c r="AQ24" s="5">
        <v>850</v>
      </c>
      <c r="AR24" s="5">
        <v>925</v>
      </c>
      <c r="AS24" s="5">
        <v>3</v>
      </c>
      <c r="AT24" s="5">
        <v>5</v>
      </c>
      <c r="AU24" s="5">
        <v>350</v>
      </c>
      <c r="AV24" s="5">
        <v>125</v>
      </c>
    </row>
    <row r="25" spans="1:48" s="6" customFormat="1" ht="12.75">
      <c r="A25" s="171">
        <f>IF(Feuil1!A30="","",Feuil1!A30)</f>
        <v>44947</v>
      </c>
      <c r="B25" s="172">
        <f>IF(A25="","",Feuil1!U30)</f>
        <v>3.76953125</v>
      </c>
      <c r="C25" s="92">
        <f>IF(B25="","",Feuil1!V30)</f>
        <v>5.125</v>
      </c>
      <c r="D25" s="92">
        <f>IF(C25="","",Feuil1!W30)</f>
        <v>909</v>
      </c>
      <c r="E25" s="173">
        <f t="shared" si="0"/>
        <v>102.19762845849803</v>
      </c>
      <c r="F25" s="172">
        <f>IF(D25="","",Feuil1!X30)</f>
        <v>0</v>
      </c>
      <c r="G25" s="92">
        <f>IF(F25="","",Feuil1!Y30)</f>
        <v>2.3355712890625</v>
      </c>
      <c r="H25" s="92">
        <f>IF(G25="","",Feuil1!Z30)</f>
        <v>37.8994140625</v>
      </c>
      <c r="I25" s="173">
        <f t="shared" si="1"/>
        <v>16.227042282966604</v>
      </c>
      <c r="J25" s="172">
        <f>IF(H25="","",Feuil1!AA30)</f>
        <v>0</v>
      </c>
      <c r="K25" s="92">
        <f>IF(J25="","",Feuil1!AB30)</f>
        <v>3.4583333333333299</v>
      </c>
      <c r="L25" s="92">
        <f>IF(K25="","",Feuil1!AC30)</f>
        <v>45.25</v>
      </c>
      <c r="M25" s="173">
        <f t="shared" si="2"/>
        <v>13.084337349397604</v>
      </c>
      <c r="N25" s="172">
        <f>IF(L25="","",Feuil1!AD30)</f>
        <v>8.103515625</v>
      </c>
      <c r="O25" s="92">
        <f>IF(N25="","",Feuil1!AE30)</f>
        <v>5.09375</v>
      </c>
      <c r="P25" s="92">
        <f>IF(O25="","",Feuil1!AF30)</f>
        <v>882.1875</v>
      </c>
      <c r="Q25" s="173">
        <f t="shared" si="3"/>
        <v>66.846233535592717</v>
      </c>
      <c r="R25" s="172">
        <f>IF(P25="","",Feuil1!AG30)</f>
        <v>6.6666666666666696</v>
      </c>
      <c r="S25" s="92">
        <f>IF(R25="","",Feuil1!AH30)</f>
        <v>7.2547222222222203</v>
      </c>
      <c r="T25" s="92">
        <f>IF(S25="","",Feuil1!AI30)</f>
        <v>1061</v>
      </c>
      <c r="U25" s="173">
        <f t="shared" si="4"/>
        <v>76.213660035516881</v>
      </c>
      <c r="V25" s="172">
        <f>IF(T25="","",Feuil1!AJ30)</f>
        <v>0.32373046875</v>
      </c>
      <c r="W25" s="92">
        <f>IF(V25="","",Feuil1!AK30)</f>
        <v>0.33203125</v>
      </c>
      <c r="X25" s="92">
        <f>IF(W25="","",Feuil1!AL30)</f>
        <v>4.19921875</v>
      </c>
      <c r="Y25" s="173">
        <f t="shared" si="5"/>
        <v>6.4035740878629932</v>
      </c>
      <c r="Z25" s="172">
        <f>IF(X25="","",Feuil1!AM30)</f>
        <v>0</v>
      </c>
      <c r="AA25" s="92">
        <f>IF(Z25="","",Feuil1!AN30)</f>
        <v>0</v>
      </c>
      <c r="AB25" s="92">
        <f>IF(AA25="","",Feuil1!AO30)</f>
        <v>0</v>
      </c>
      <c r="AC25" s="173">
        <f t="shared" si="6"/>
        <v>0</v>
      </c>
      <c r="AD25" s="172">
        <f>IF(AB25="","",Feuil1!AP30)</f>
        <v>9.99609375</v>
      </c>
      <c r="AE25" s="92">
        <f>IF(AD25="","",Feuil1!AQ30)</f>
        <v>12.595703125</v>
      </c>
      <c r="AF25" s="92">
        <f>IF(AE25="","",Feuil1!AR30)</f>
        <v>437.1875</v>
      </c>
      <c r="AG25" s="173">
        <f t="shared" si="7"/>
        <v>19.351603700181553</v>
      </c>
      <c r="AH25" s="172">
        <f>IF(AF25="","",Feuil1!AS30)</f>
        <v>2.51953125</v>
      </c>
      <c r="AI25" s="92">
        <f>IF(AH25="","",Feuil1!AT30)</f>
        <v>7.8896484375</v>
      </c>
      <c r="AJ25" s="92">
        <f>IF(AI25="","",Feuil1!AU30)</f>
        <v>151.40625</v>
      </c>
      <c r="AK25" s="173">
        <f t="shared" si="8"/>
        <v>14.545454545454545</v>
      </c>
      <c r="AN25" s="5">
        <v>725</v>
      </c>
      <c r="AO25" s="5">
        <v>25</v>
      </c>
      <c r="AP25" s="5">
        <v>40</v>
      </c>
      <c r="AQ25" s="5">
        <v>850</v>
      </c>
      <c r="AR25" s="5">
        <v>925</v>
      </c>
      <c r="AS25" s="5">
        <v>3</v>
      </c>
      <c r="AT25" s="5">
        <v>5</v>
      </c>
      <c r="AU25" s="5">
        <v>350</v>
      </c>
      <c r="AV25" s="5">
        <v>125</v>
      </c>
    </row>
    <row r="26" spans="1:48" s="6" customFormat="1" ht="12.75">
      <c r="A26" s="171">
        <f>IF(Feuil1!A31="","",Feuil1!A31)</f>
        <v>44948</v>
      </c>
      <c r="B26" s="172">
        <f>IF(A26="","",Feuil1!U31)</f>
        <v>9.63671875</v>
      </c>
      <c r="C26" s="92">
        <f>IF(B26="","",Feuil1!V31)</f>
        <v>3.046875</v>
      </c>
      <c r="D26" s="92">
        <f>IF(C26="","",Feuil1!W31)</f>
        <v>1285</v>
      </c>
      <c r="E26" s="173">
        <f t="shared" si="0"/>
        <v>101.311980289498</v>
      </c>
      <c r="F26" s="172">
        <f>IF(D26="","",Feuil1!X31)</f>
        <v>2.6852722167968701</v>
      </c>
      <c r="G26" s="92">
        <f>IF(F26="","",Feuil1!Y31)</f>
        <v>1.1958312988281199</v>
      </c>
      <c r="H26" s="92">
        <f>IF(G26="","",Feuil1!Z31)</f>
        <v>60.900390625</v>
      </c>
      <c r="I26" s="173">
        <f t="shared" si="1"/>
        <v>15.691514122161454</v>
      </c>
      <c r="J26" s="172">
        <f>IF(H26="","",Feuil1!AA31)</f>
        <v>3.5094444444444401</v>
      </c>
      <c r="K26" s="92">
        <f>IF(J26="","",Feuil1!AB31)</f>
        <v>0</v>
      </c>
      <c r="L26" s="92">
        <f>IF(K26="","",Feuil1!AC31)</f>
        <v>46.8125</v>
      </c>
      <c r="M26" s="173">
        <f t="shared" si="2"/>
        <v>13.339005857210717</v>
      </c>
      <c r="N26" s="172">
        <f>IF(L26="","",Feuil1!AD31)</f>
        <v>5.4755859375</v>
      </c>
      <c r="O26" s="92">
        <f>IF(N26="","",Feuil1!AE31)</f>
        <v>9.029296875</v>
      </c>
      <c r="P26" s="92">
        <f>IF(O26="","",Feuil1!AF31)</f>
        <v>966.3125</v>
      </c>
      <c r="Q26" s="173">
        <f t="shared" si="3"/>
        <v>66.619807446307149</v>
      </c>
      <c r="R26" s="172">
        <f>IF(P26="","",Feuil1!AG31)</f>
        <v>7.7169444444444402</v>
      </c>
      <c r="S26" s="92">
        <f>IF(R26="","",Feuil1!AH31)</f>
        <v>6.6286111111111099</v>
      </c>
      <c r="T26" s="92">
        <f>IF(S26="","",Feuil1!AI31)</f>
        <v>1091</v>
      </c>
      <c r="U26" s="173">
        <f t="shared" si="4"/>
        <v>76.051429014019092</v>
      </c>
      <c r="V26" s="172">
        <f>IF(T26="","",Feuil1!AJ31)</f>
        <v>0.411865234375</v>
      </c>
      <c r="W26" s="92">
        <f>IF(V26="","",Feuil1!AK31)</f>
        <v>0.422607421875</v>
      </c>
      <c r="X26" s="92">
        <f>IF(W26="","",Feuil1!AL31)</f>
        <v>5.1005859375</v>
      </c>
      <c r="Y26" s="173">
        <f t="shared" si="5"/>
        <v>6.1123464014043298</v>
      </c>
      <c r="Z26" s="172">
        <f>IF(X26="","",Feuil1!AM31)</f>
        <v>0</v>
      </c>
      <c r="AA26" s="92">
        <f>IF(Z26="","",Feuil1!AN31)</f>
        <v>0</v>
      </c>
      <c r="AB26" s="92">
        <f>IF(AA26="","",Feuil1!AO31)</f>
        <v>0</v>
      </c>
      <c r="AC26" s="173">
        <f t="shared" si="6"/>
        <v>0</v>
      </c>
      <c r="AD26" s="172">
        <f>IF(AB26="","",Feuil1!AP31)</f>
        <v>7.923828125</v>
      </c>
      <c r="AE26" s="92">
        <f>IF(AD26="","",Feuil1!AQ31)</f>
        <v>13.6328125</v>
      </c>
      <c r="AF26" s="92">
        <f>IF(AE26="","",Feuil1!AR31)</f>
        <v>406.625</v>
      </c>
      <c r="AG26" s="173">
        <f t="shared" si="7"/>
        <v>18.863096856029717</v>
      </c>
      <c r="AH26" s="172">
        <f>IF(AF26="","",Feuil1!AS31)</f>
        <v>7.4150390625</v>
      </c>
      <c r="AI26" s="92">
        <f>IF(AH26="","",Feuil1!AT31)</f>
        <v>5.4287109375</v>
      </c>
      <c r="AJ26" s="92">
        <f>IF(AI26="","",Feuil1!AU31)</f>
        <v>187.90625</v>
      </c>
      <c r="AK26" s="173">
        <f t="shared" si="8"/>
        <v>14.630170316301703</v>
      </c>
      <c r="AN26" s="5">
        <v>725</v>
      </c>
      <c r="AO26" s="5">
        <v>25</v>
      </c>
      <c r="AP26" s="5">
        <v>40</v>
      </c>
      <c r="AQ26" s="5">
        <v>850</v>
      </c>
      <c r="AR26" s="5">
        <v>925</v>
      </c>
      <c r="AS26" s="5">
        <v>3</v>
      </c>
      <c r="AT26" s="5">
        <v>5</v>
      </c>
      <c r="AU26" s="5">
        <v>350</v>
      </c>
      <c r="AV26" s="5">
        <v>125</v>
      </c>
    </row>
    <row r="27" spans="1:48" s="6" customFormat="1" ht="12.75">
      <c r="A27" s="171">
        <f>IF(Feuil1!A32="","",Feuil1!A32)</f>
        <v>44949</v>
      </c>
      <c r="B27" s="172">
        <f>IF(A27="","",Feuil1!U32)</f>
        <v>5.869140625</v>
      </c>
      <c r="C27" s="92">
        <f>IF(B27="","",Feuil1!V32)</f>
        <v>5.28125</v>
      </c>
      <c r="D27" s="92">
        <f>IF(C27="","",Feuil1!W32)</f>
        <v>1132</v>
      </c>
      <c r="E27" s="173">
        <f t="shared" si="0"/>
        <v>101.5211070239972</v>
      </c>
      <c r="F27" s="172">
        <f>IF(D27="","",Feuil1!X32)</f>
        <v>1.9547119140625</v>
      </c>
      <c r="G27" s="92">
        <f>IF(F27="","",Feuil1!Y32)</f>
        <v>1.1233215332031199</v>
      </c>
      <c r="H27" s="92">
        <f>IF(G27="","",Feuil1!Z32)</f>
        <v>48.5</v>
      </c>
      <c r="I27" s="173">
        <f t="shared" si="1"/>
        <v>15.75681383289877</v>
      </c>
      <c r="J27" s="172">
        <f>IF(H27="","",Feuil1!AA32)</f>
        <v>0</v>
      </c>
      <c r="K27" s="92">
        <f>IF(J27="","",Feuil1!AB32)</f>
        <v>3.8416666666666699</v>
      </c>
      <c r="L27" s="92">
        <f>IF(K27="","",Feuil1!AC32)</f>
        <v>50.3125</v>
      </c>
      <c r="M27" s="173">
        <f t="shared" si="2"/>
        <v>13.096529284164848</v>
      </c>
      <c r="N27" s="172">
        <f>IF(L27="","",Feuil1!AD32)</f>
        <v>7.208984375</v>
      </c>
      <c r="O27" s="92">
        <f>IF(N27="","",Feuil1!AE32)</f>
        <v>7.09765625</v>
      </c>
      <c r="P27" s="92">
        <f>IF(O27="","",Feuil1!AF32)</f>
        <v>952.5</v>
      </c>
      <c r="Q27" s="173">
        <f t="shared" si="3"/>
        <v>66.577474402730374</v>
      </c>
      <c r="R27" s="172">
        <f>IF(P27="","",Feuil1!AG32)</f>
        <v>4.05694444444444</v>
      </c>
      <c r="S27" s="92">
        <f>IF(R27="","",Feuil1!AH32)</f>
        <v>10.5719444444444</v>
      </c>
      <c r="T27" s="92">
        <f>IF(S27="","",Feuil1!AI32)</f>
        <v>1123</v>
      </c>
      <c r="U27" s="173">
        <f t="shared" si="4"/>
        <v>76.765912198086241</v>
      </c>
      <c r="V27" s="172">
        <f>IF(T27="","",Feuil1!AJ32)</f>
        <v>0.345703125</v>
      </c>
      <c r="W27" s="92">
        <f>IF(V27="","",Feuil1!AK32)</f>
        <v>0.355712890625</v>
      </c>
      <c r="X27" s="92">
        <f>IF(W27="","",Feuil1!AL32)</f>
        <v>4.5</v>
      </c>
      <c r="Y27" s="173">
        <f t="shared" si="5"/>
        <v>6.4155934563174384</v>
      </c>
      <c r="Z27" s="172">
        <f>IF(X27="","",Feuil1!AM32)</f>
        <v>0</v>
      </c>
      <c r="AA27" s="92">
        <f>IF(Z27="","",Feuil1!AN32)</f>
        <v>0</v>
      </c>
      <c r="AB27" s="92">
        <f>IF(AA27="","",Feuil1!AO32)</f>
        <v>0</v>
      </c>
      <c r="AC27" s="173">
        <f t="shared" si="6"/>
        <v>0</v>
      </c>
      <c r="AD27" s="172">
        <f>IF(AB27="","",Feuil1!AP32)</f>
        <v>12.580078125</v>
      </c>
      <c r="AE27" s="92">
        <f>IF(AD27="","",Feuil1!AQ32)</f>
        <v>11.21875</v>
      </c>
      <c r="AF27" s="92">
        <f>IF(AE27="","",Feuil1!AR32)</f>
        <v>437.6875</v>
      </c>
      <c r="AG27" s="173">
        <f t="shared" si="7"/>
        <v>18.391136643414033</v>
      </c>
      <c r="AH27" s="172">
        <f>IF(AF27="","",Feuil1!AS32)</f>
        <v>1.6748046875</v>
      </c>
      <c r="AI27" s="92">
        <f>IF(AH27="","",Feuil1!AT32)</f>
        <v>6.53515625</v>
      </c>
      <c r="AJ27" s="92">
        <f>IF(AI27="","",Feuil1!AU32)</f>
        <v>119.5</v>
      </c>
      <c r="AK27" s="173">
        <f t="shared" si="8"/>
        <v>14.555489473058167</v>
      </c>
      <c r="AN27" s="5">
        <v>725</v>
      </c>
      <c r="AO27" s="5">
        <v>25</v>
      </c>
      <c r="AP27" s="5">
        <v>40</v>
      </c>
      <c r="AQ27" s="5">
        <v>850</v>
      </c>
      <c r="AR27" s="5">
        <v>925</v>
      </c>
      <c r="AS27" s="5">
        <v>3</v>
      </c>
      <c r="AT27" s="5">
        <v>5</v>
      </c>
      <c r="AU27" s="5">
        <v>350</v>
      </c>
      <c r="AV27" s="5">
        <v>125</v>
      </c>
    </row>
    <row r="28" spans="1:48" s="6" customFormat="1" ht="12.75">
      <c r="A28" s="171">
        <f>IF(Feuil1!A33="","",Feuil1!A33)</f>
        <v>44950</v>
      </c>
      <c r="B28" s="172">
        <f>IF(A28="","",Feuil1!U33)</f>
        <v>5.15625</v>
      </c>
      <c r="C28" s="92">
        <f>IF(B28="","",Feuil1!V33)</f>
        <v>4.078125</v>
      </c>
      <c r="D28" s="92">
        <f>IF(C28="","",Feuil1!W33)</f>
        <v>944</v>
      </c>
      <c r="E28" s="173">
        <f t="shared" si="0"/>
        <v>102.22673434856176</v>
      </c>
      <c r="F28" s="172">
        <f>IF(D28="","",Feuil1!X33)</f>
        <v>1.6766662597656199</v>
      </c>
      <c r="G28" s="92">
        <f>IF(F28="","",Feuil1!Y33)</f>
        <v>1.1319580078125</v>
      </c>
      <c r="H28" s="92">
        <f>IF(G28="","",Feuil1!Z33)</f>
        <v>44.2001953125</v>
      </c>
      <c r="I28" s="173">
        <f t="shared" si="1"/>
        <v>15.737311616485421</v>
      </c>
      <c r="J28" s="172">
        <f>IF(H28="","",Feuil1!AA33)</f>
        <v>3.4624999999999999</v>
      </c>
      <c r="K28" s="92">
        <f>IF(J28="","",Feuil1!AB33)</f>
        <v>0</v>
      </c>
      <c r="L28" s="92">
        <f>IF(K28="","",Feuil1!AC33)</f>
        <v>46.125</v>
      </c>
      <c r="M28" s="173">
        <f t="shared" si="2"/>
        <v>13.321299638989171</v>
      </c>
      <c r="N28" s="172">
        <f>IF(L28="","",Feuil1!AD33)</f>
        <v>8.2587890625</v>
      </c>
      <c r="O28" s="92">
        <f>IF(N28="","",Feuil1!AE33)</f>
        <v>6.17578125</v>
      </c>
      <c r="P28" s="92">
        <f>IF(O28="","",Feuil1!AF33)</f>
        <v>960</v>
      </c>
      <c r="Q28" s="173">
        <f t="shared" si="3"/>
        <v>66.507002232595894</v>
      </c>
      <c r="R28" s="172">
        <f>IF(P28="","",Feuil1!AG33)</f>
        <v>11.771944444444401</v>
      </c>
      <c r="S28" s="92">
        <f>IF(R28="","",Feuil1!AH33)</f>
        <v>2.7380555555555599</v>
      </c>
      <c r="T28" s="92">
        <f>IF(S28="","",Feuil1!AI33)</f>
        <v>1091</v>
      </c>
      <c r="U28" s="173">
        <f t="shared" si="4"/>
        <v>75.189524465885796</v>
      </c>
      <c r="V28" s="172">
        <f>IF(T28="","",Feuil1!AJ33)</f>
        <v>0.33837890625</v>
      </c>
      <c r="W28" s="92">
        <f>IF(V28="","",Feuil1!AK33)</f>
        <v>0.3447265625</v>
      </c>
      <c r="X28" s="92">
        <f>IF(W28="","",Feuil1!AL33)</f>
        <v>4.099609375</v>
      </c>
      <c r="Y28" s="173">
        <f t="shared" si="5"/>
        <v>6.0014295925661187</v>
      </c>
      <c r="Z28" s="172">
        <f>IF(X28="","",Feuil1!AM33)</f>
        <v>0</v>
      </c>
      <c r="AA28" s="92">
        <f>IF(Z28="","",Feuil1!AN33)</f>
        <v>0</v>
      </c>
      <c r="AB28" s="92">
        <f>IF(AA28="","",Feuil1!AO33)</f>
        <v>0</v>
      </c>
      <c r="AC28" s="173">
        <f t="shared" si="6"/>
        <v>0</v>
      </c>
      <c r="AD28" s="172">
        <f>IF(AB28="","",Feuil1!AP33)</f>
        <v>11.318359375</v>
      </c>
      <c r="AE28" s="92">
        <f>IF(AD28="","",Feuil1!AQ33)</f>
        <v>9.32421875</v>
      </c>
      <c r="AF28" s="92">
        <f>IF(AE28="","",Feuil1!AR33)</f>
        <v>399.5</v>
      </c>
      <c r="AG28" s="173">
        <f t="shared" si="7"/>
        <v>19.353202762796858</v>
      </c>
      <c r="AH28" s="172">
        <f>IF(AF28="","",Feuil1!AS33)</f>
        <v>4.40625</v>
      </c>
      <c r="AI28" s="92">
        <f>IF(AH28="","",Feuil1!AT33)</f>
        <v>6.3857421875</v>
      </c>
      <c r="AJ28" s="92">
        <f>IF(AI28="","",Feuil1!AU33)</f>
        <v>156.78125</v>
      </c>
      <c r="AK28" s="173">
        <f t="shared" si="8"/>
        <v>14.527554067505204</v>
      </c>
      <c r="AN28" s="5">
        <v>725</v>
      </c>
      <c r="AO28" s="5">
        <v>25</v>
      </c>
      <c r="AP28" s="5">
        <v>40</v>
      </c>
      <c r="AQ28" s="5">
        <v>850</v>
      </c>
      <c r="AR28" s="5">
        <v>925</v>
      </c>
      <c r="AS28" s="5">
        <v>3</v>
      </c>
      <c r="AT28" s="5">
        <v>5</v>
      </c>
      <c r="AU28" s="5">
        <v>350</v>
      </c>
      <c r="AV28" s="5">
        <v>125</v>
      </c>
    </row>
    <row r="29" spans="1:48" s="6" customFormat="1" ht="12.75">
      <c r="A29" s="171">
        <f>IF(Feuil1!A34="","",Feuil1!A34)</f>
        <v>44951</v>
      </c>
      <c r="B29" s="172">
        <f>IF(A29="","",Feuil1!U34)</f>
        <v>4.51171875</v>
      </c>
      <c r="C29" s="92">
        <f>IF(B29="","",Feuil1!V34)</f>
        <v>4.125</v>
      </c>
      <c r="D29" s="92">
        <f>IF(C29="","",Feuil1!W34)</f>
        <v>882</v>
      </c>
      <c r="E29" s="173">
        <f t="shared" si="0"/>
        <v>102.12211668928087</v>
      </c>
      <c r="F29" s="172">
        <f>IF(D29="","",Feuil1!X34)</f>
        <v>1.6872253417968699</v>
      </c>
      <c r="G29" s="92">
        <f>IF(F29="","",Feuil1!Y34)</f>
        <v>0</v>
      </c>
      <c r="H29" s="92">
        <f>IF(G29="","",Feuil1!Z34)</f>
        <v>26</v>
      </c>
      <c r="I29" s="173">
        <f t="shared" si="1"/>
        <v>15.409915531680188</v>
      </c>
      <c r="J29" s="172">
        <f>IF(H29="","",Feuil1!AA34)</f>
        <v>0</v>
      </c>
      <c r="K29" s="92">
        <f>IF(J29="","",Feuil1!AB34)</f>
        <v>3.7558333333333298</v>
      </c>
      <c r="L29" s="92">
        <f>IF(K29="","",Feuil1!AC34)</f>
        <v>49.15625</v>
      </c>
      <c r="M29" s="173">
        <f t="shared" si="2"/>
        <v>13.087974262258721</v>
      </c>
      <c r="N29" s="172">
        <f>IF(L29="","",Feuil1!AD34)</f>
        <v>7.83203125</v>
      </c>
      <c r="O29" s="92">
        <f>IF(N29="","",Feuil1!AE34)</f>
        <v>7.3154296875</v>
      </c>
      <c r="P29" s="92">
        <f>IF(O29="","",Feuil1!AF34)</f>
        <v>1006.5</v>
      </c>
      <c r="Q29" s="173">
        <f t="shared" si="3"/>
        <v>66.446779704725685</v>
      </c>
      <c r="R29" s="172">
        <f>IF(P29="","",Feuil1!AG34)</f>
        <v>11.154444444444399</v>
      </c>
      <c r="S29" s="92">
        <f>IF(R29="","",Feuil1!AH34)</f>
        <v>5.2294444444444403</v>
      </c>
      <c r="T29" s="92">
        <f>IF(S29="","",Feuil1!AI34)</f>
        <v>1239</v>
      </c>
      <c r="U29" s="173">
        <f t="shared" si="4"/>
        <v>75.62307144552598</v>
      </c>
      <c r="V29" s="172">
        <f>IF(T29="","",Feuil1!AJ34)</f>
        <v>0.361328125</v>
      </c>
      <c r="W29" s="92">
        <f>IF(V29="","",Feuil1!AK34)</f>
        <v>0.36962890625</v>
      </c>
      <c r="X29" s="92">
        <f>IF(W29="","",Feuil1!AL34)</f>
        <v>4.400390625</v>
      </c>
      <c r="Y29" s="173">
        <f t="shared" si="5"/>
        <v>6.0200400801603209</v>
      </c>
      <c r="Z29" s="172">
        <f>IF(X29="","",Feuil1!AM34)</f>
        <v>0</v>
      </c>
      <c r="AA29" s="92">
        <f>IF(Z29="","",Feuil1!AN34)</f>
        <v>0</v>
      </c>
      <c r="AB29" s="92">
        <f>IF(AA29="","",Feuil1!AO34)</f>
        <v>0</v>
      </c>
      <c r="AC29" s="173">
        <f t="shared" si="6"/>
        <v>0</v>
      </c>
      <c r="AD29" s="172">
        <f>IF(AB29="","",Feuil1!AP34)</f>
        <v>16.212890625</v>
      </c>
      <c r="AE29" s="92">
        <f>IF(AD29="","",Feuil1!AQ34)</f>
        <v>10.263671875</v>
      </c>
      <c r="AF29" s="92">
        <f>IF(AE29="","",Feuil1!AR34)</f>
        <v>484.1875</v>
      </c>
      <c r="AG29" s="173">
        <f t="shared" si="7"/>
        <v>18.28740041310121</v>
      </c>
      <c r="AH29" s="172">
        <f>IF(AF29="","",Feuil1!AS34)</f>
        <v>5.5224609375</v>
      </c>
      <c r="AI29" s="92">
        <f>IF(AH29="","",Feuil1!AT34)</f>
        <v>6.666015625</v>
      </c>
      <c r="AJ29" s="92">
        <f>IF(AI29="","",Feuil1!AU34)</f>
        <v>178.59375</v>
      </c>
      <c r="AK29" s="173">
        <f t="shared" si="8"/>
        <v>14.652672061533531</v>
      </c>
      <c r="AN29" s="5">
        <v>725</v>
      </c>
      <c r="AO29" s="5">
        <v>25</v>
      </c>
      <c r="AP29" s="5">
        <v>40</v>
      </c>
      <c r="AQ29" s="5">
        <v>850</v>
      </c>
      <c r="AR29" s="5">
        <v>925</v>
      </c>
      <c r="AS29" s="5">
        <v>3</v>
      </c>
      <c r="AT29" s="5">
        <v>5</v>
      </c>
      <c r="AU29" s="5">
        <v>350</v>
      </c>
      <c r="AV29" s="5">
        <v>125</v>
      </c>
    </row>
    <row r="30" spans="1:48" s="6" customFormat="1" ht="12.75">
      <c r="A30" s="171">
        <f>IF(Feuil1!A35="","",Feuil1!A35)</f>
        <v>44952</v>
      </c>
      <c r="B30" s="172">
        <f>IF(A30="","",Feuil1!U35)</f>
        <v>3.49609375</v>
      </c>
      <c r="C30" s="92">
        <f>IF(B30="","",Feuil1!V35)</f>
        <v>5.140625</v>
      </c>
      <c r="D30" s="92">
        <f>IF(C30="","",Feuil1!W35)</f>
        <v>884</v>
      </c>
      <c r="E30" s="173">
        <f t="shared" si="0"/>
        <v>102.35368611488015</v>
      </c>
      <c r="F30" s="172">
        <f>IF(D30="","",Feuil1!X35)</f>
        <v>3.8604736328125E-2</v>
      </c>
      <c r="G30" s="92">
        <f>IF(F30="","",Feuil1!Y35)</f>
        <v>2.63916015625</v>
      </c>
      <c r="H30" s="92">
        <f>IF(G30="","",Feuil1!Z35)</f>
        <v>43.7998046875</v>
      </c>
      <c r="I30" s="173">
        <f t="shared" si="1"/>
        <v>16.356852242293009</v>
      </c>
      <c r="J30" s="172">
        <f>IF(H30="","",Feuil1!AA35)</f>
        <v>3.3683333333333301</v>
      </c>
      <c r="K30" s="92">
        <f>IF(J30="","",Feuil1!AB35)</f>
        <v>0</v>
      </c>
      <c r="L30" s="92">
        <f>IF(K30="","",Feuil1!AC35)</f>
        <v>44.90625</v>
      </c>
      <c r="M30" s="173">
        <f t="shared" si="2"/>
        <v>13.331890153389423</v>
      </c>
      <c r="N30" s="172">
        <f>IF(L30="","",Feuil1!AD35)</f>
        <v>10.9697265625</v>
      </c>
      <c r="O30" s="92">
        <f>IF(N30="","",Feuil1!AE35)</f>
        <v>3.7626953125</v>
      </c>
      <c r="P30" s="92">
        <f>IF(O30="","",Feuil1!AF35)</f>
        <v>976.5</v>
      </c>
      <c r="Q30" s="173">
        <f t="shared" si="3"/>
        <v>66.282381015511064</v>
      </c>
      <c r="R30" s="172">
        <f>IF(P30="","",Feuil1!AG35)</f>
        <v>4.9141666666666701</v>
      </c>
      <c r="S30" s="92">
        <f>IF(R30="","",Feuil1!AH35)</f>
        <v>9.8825000000000003</v>
      </c>
      <c r="T30" s="92">
        <f>IF(S30="","",Feuil1!AI35)</f>
        <v>1136</v>
      </c>
      <c r="U30" s="173">
        <f t="shared" si="4"/>
        <v>76.774048209056076</v>
      </c>
      <c r="V30" s="172">
        <f>IF(T30="","",Feuil1!AJ35)</f>
        <v>0.41455078125</v>
      </c>
      <c r="W30" s="92">
        <f>IF(V30="","",Feuil1!AK35)</f>
        <v>0.425537109375</v>
      </c>
      <c r="X30" s="92">
        <f>IF(W30="","",Feuil1!AL35)</f>
        <v>4.7001953125</v>
      </c>
      <c r="Y30" s="173">
        <f t="shared" si="5"/>
        <v>5.5948852077884332</v>
      </c>
      <c r="Z30" s="172">
        <f>IF(X30="","",Feuil1!AM35)</f>
        <v>0</v>
      </c>
      <c r="AA30" s="92">
        <f>IF(Z30="","",Feuil1!AN35)</f>
        <v>0</v>
      </c>
      <c r="AB30" s="92">
        <f>IF(AA30="","",Feuil1!AO35)</f>
        <v>0</v>
      </c>
      <c r="AC30" s="173">
        <f t="shared" si="6"/>
        <v>0</v>
      </c>
      <c r="AD30" s="172">
        <f>IF(AB30="","",Feuil1!AP35)</f>
        <v>8.111328125</v>
      </c>
      <c r="AE30" s="92">
        <f>IF(AD30="","",Feuil1!AQ35)</f>
        <v>11.0703125</v>
      </c>
      <c r="AF30" s="92">
        <f>IF(AE30="","",Feuil1!AR35)</f>
        <v>367.9375</v>
      </c>
      <c r="AG30" s="173">
        <f t="shared" si="7"/>
        <v>19.181753385602281</v>
      </c>
      <c r="AH30" s="172">
        <f>IF(AF30="","",Feuil1!AS35)</f>
        <v>6.4111328125</v>
      </c>
      <c r="AI30" s="92">
        <f>IF(AH30="","",Feuil1!AT35)</f>
        <v>1.9033203125</v>
      </c>
      <c r="AJ30" s="92">
        <f>IF(AI30="","",Feuil1!AU35)</f>
        <v>122.125</v>
      </c>
      <c r="AK30" s="173">
        <f t="shared" si="8"/>
        <v>14.688278130138595</v>
      </c>
      <c r="AN30" s="5">
        <v>725</v>
      </c>
      <c r="AO30" s="5">
        <v>25</v>
      </c>
      <c r="AP30" s="5">
        <v>40</v>
      </c>
      <c r="AQ30" s="5">
        <v>850</v>
      </c>
      <c r="AR30" s="5">
        <v>925</v>
      </c>
      <c r="AS30" s="5">
        <v>3</v>
      </c>
      <c r="AT30" s="5">
        <v>5</v>
      </c>
      <c r="AU30" s="5">
        <v>350</v>
      </c>
      <c r="AV30" s="5">
        <v>125</v>
      </c>
    </row>
    <row r="31" spans="1:48" s="6" customFormat="1" ht="12.75">
      <c r="A31" s="171">
        <f>IF(Feuil1!A36="","",Feuil1!A36)</f>
        <v>44953</v>
      </c>
      <c r="B31" s="172">
        <f>IF(A31="","",Feuil1!U36)</f>
        <v>5.275390625</v>
      </c>
      <c r="C31" s="92">
        <f>IF(B31="","",Feuil1!V36)</f>
        <v>3.296875</v>
      </c>
      <c r="D31" s="92">
        <f>IF(C31="","",Feuil1!W36)</f>
        <v>877</v>
      </c>
      <c r="E31" s="173">
        <f t="shared" si="0"/>
        <v>102.30667578036</v>
      </c>
      <c r="F31" s="172">
        <f>IF(D31="","",Feuil1!X36)</f>
        <v>0</v>
      </c>
      <c r="G31" s="92">
        <f>IF(F31="","",Feuil1!Y36)</f>
        <v>2.32305908203125</v>
      </c>
      <c r="H31" s="92">
        <f>IF(G31="","",Feuil1!Z36)</f>
        <v>37.8994140625</v>
      </c>
      <c r="I31" s="173">
        <f t="shared" si="1"/>
        <v>16.314442605291507</v>
      </c>
      <c r="J31" s="172">
        <f>IF(H31="","",Feuil1!AA36)</f>
        <v>0</v>
      </c>
      <c r="K31" s="92">
        <f>IF(J31="","",Feuil1!AB36)</f>
        <v>3.3513888888888901</v>
      </c>
      <c r="L31" s="92">
        <f>IF(K31="","",Feuil1!AC36)</f>
        <v>43.828125</v>
      </c>
      <c r="M31" s="173">
        <f t="shared" si="2"/>
        <v>13.077600497306253</v>
      </c>
      <c r="N31" s="172">
        <f>IF(L31="","",Feuil1!AD36)</f>
        <v>6.1708984375</v>
      </c>
      <c r="O31" s="92">
        <f>IF(N31="","",Feuil1!AE36)</f>
        <v>8.890625</v>
      </c>
      <c r="P31" s="92">
        <f>IF(O31="","",Feuil1!AF36)</f>
        <v>1003.875</v>
      </c>
      <c r="Q31" s="173">
        <f t="shared" si="3"/>
        <v>66.651624197626916</v>
      </c>
      <c r="R31" s="172">
        <f>IF(P31="","",Feuil1!AG36)</f>
        <v>8.8936111111111096</v>
      </c>
      <c r="S31" s="92">
        <f>IF(R31="","",Feuil1!AH36)</f>
        <v>6.625</v>
      </c>
      <c r="T31" s="92">
        <f>IF(S31="","",Feuil1!AI36)</f>
        <v>1182</v>
      </c>
      <c r="U31" s="173">
        <f t="shared" si="4"/>
        <v>76.166609984427311</v>
      </c>
      <c r="V31" s="172">
        <f>IF(T31="","",Feuil1!AJ36)</f>
        <v>0.381591796875</v>
      </c>
      <c r="W31" s="92">
        <f>IF(V31="","",Feuil1!AK36)</f>
        <v>0.392578125</v>
      </c>
      <c r="X31" s="92">
        <f>IF(W31="","",Feuil1!AL36)</f>
        <v>4.5</v>
      </c>
      <c r="Y31" s="173">
        <f t="shared" si="5"/>
        <v>5.8126773888363292</v>
      </c>
      <c r="Z31" s="172">
        <f>IF(X31="","",Feuil1!AM36)</f>
        <v>0</v>
      </c>
      <c r="AA31" s="92">
        <f>IF(Z31="","",Feuil1!AN36)</f>
        <v>0</v>
      </c>
      <c r="AB31" s="92">
        <f>IF(AA31="","",Feuil1!AO36)</f>
        <v>0</v>
      </c>
      <c r="AC31" s="173">
        <f t="shared" si="6"/>
        <v>0</v>
      </c>
      <c r="AD31" s="172">
        <f>IF(AB31="","",Feuil1!AP36)</f>
        <v>9.4375</v>
      </c>
      <c r="AE31" s="92">
        <f>IF(AD31="","",Feuil1!AQ36)</f>
        <v>15.380859375</v>
      </c>
      <c r="AF31" s="92">
        <f>IF(AE31="","",Feuil1!AR36)</f>
        <v>469.75</v>
      </c>
      <c r="AG31" s="173">
        <f t="shared" si="7"/>
        <v>18.927520264421187</v>
      </c>
      <c r="AH31" s="172">
        <f>IF(AF31="","",Feuil1!AS36)</f>
        <v>6.3505859375</v>
      </c>
      <c r="AI31" s="92">
        <f>IF(AH31="","",Feuil1!AT36)</f>
        <v>3.75390625</v>
      </c>
      <c r="AJ31" s="92">
        <f>IF(AI31="","",Feuil1!AU36)</f>
        <v>147.28125</v>
      </c>
      <c r="AK31" s="173">
        <f t="shared" si="8"/>
        <v>14.575819077993621</v>
      </c>
      <c r="AN31" s="5">
        <v>725</v>
      </c>
      <c r="AO31" s="5">
        <v>25</v>
      </c>
      <c r="AP31" s="5">
        <v>40</v>
      </c>
      <c r="AQ31" s="5">
        <v>850</v>
      </c>
      <c r="AR31" s="5">
        <v>925</v>
      </c>
      <c r="AS31" s="5">
        <v>3</v>
      </c>
      <c r="AT31" s="5">
        <v>5</v>
      </c>
      <c r="AU31" s="5">
        <v>350</v>
      </c>
      <c r="AV31" s="5">
        <v>125</v>
      </c>
    </row>
    <row r="32" spans="1:48" s="6" customFormat="1" ht="12.75">
      <c r="A32" s="171">
        <f>IF(Feuil1!A37="","",Feuil1!A37)</f>
        <v>44954</v>
      </c>
      <c r="B32" s="172">
        <f>IF(A32="","",Feuil1!U37)</f>
        <v>3.271484375</v>
      </c>
      <c r="C32" s="92">
        <f>IF(B32="","",Feuil1!V37)</f>
        <v>5.109375</v>
      </c>
      <c r="D32" s="92">
        <f>IF(C32="","",Feuil1!W37)</f>
        <v>855</v>
      </c>
      <c r="E32" s="173">
        <f t="shared" si="0"/>
        <v>102.01817758098345</v>
      </c>
      <c r="F32" s="172">
        <f>IF(D32="","",Feuil1!X37)</f>
        <v>2.5939025878906201</v>
      </c>
      <c r="G32" s="92">
        <f>IF(F32="","",Feuil1!Y37)</f>
        <v>0</v>
      </c>
      <c r="H32" s="92">
        <f>IF(G32="","",Feuil1!Z37)</f>
        <v>40</v>
      </c>
      <c r="I32" s="173">
        <f t="shared" si="1"/>
        <v>15.420779556925568</v>
      </c>
      <c r="J32" s="172">
        <f>IF(H32="","",Feuil1!AA37)</f>
        <v>3.7427777777777802</v>
      </c>
      <c r="K32" s="92">
        <f>IF(J32="","",Feuil1!AB37)</f>
        <v>0</v>
      </c>
      <c r="L32" s="92">
        <f>IF(K32="","",Feuil1!AC37)</f>
        <v>49.875</v>
      </c>
      <c r="M32" s="173">
        <f t="shared" si="2"/>
        <v>13.325664242244313</v>
      </c>
      <c r="N32" s="172">
        <f>IF(L32="","",Feuil1!AD37)</f>
        <v>6.3818359375</v>
      </c>
      <c r="O32" s="92">
        <f>IF(N32="","",Feuil1!AE37)</f>
        <v>7.8056640625</v>
      </c>
      <c r="P32" s="92">
        <f>IF(O32="","",Feuil1!AF37)</f>
        <v>958.4375</v>
      </c>
      <c r="Q32" s="173">
        <f t="shared" si="3"/>
        <v>67.555066079295159</v>
      </c>
      <c r="R32" s="172">
        <f>IF(P32="","",Feuil1!AG37)</f>
        <v>6.2205555555555598</v>
      </c>
      <c r="S32" s="92">
        <f>IF(R32="","",Feuil1!AH37)</f>
        <v>10.061111111111099</v>
      </c>
      <c r="T32" s="92">
        <f>IF(S32="","",Feuil1!AI37)</f>
        <v>1249</v>
      </c>
      <c r="U32" s="173">
        <f t="shared" si="4"/>
        <v>76.712048316101985</v>
      </c>
      <c r="V32" s="172">
        <f>IF(T32="","",Feuil1!AJ37)</f>
        <v>0.675048828125</v>
      </c>
      <c r="W32" s="92">
        <f>IF(V32="","",Feuil1!AK37)</f>
        <v>0.735595703125</v>
      </c>
      <c r="X32" s="92">
        <f>IF(W32="","",Feuil1!AL37)</f>
        <v>5</v>
      </c>
      <c r="Y32" s="173">
        <f t="shared" si="5"/>
        <v>3.5444790584977501</v>
      </c>
      <c r="Z32" s="172">
        <f>IF(X32="","",Feuil1!AM37)</f>
        <v>0</v>
      </c>
      <c r="AA32" s="92">
        <f>IF(Z32="","",Feuil1!AN37)</f>
        <v>0</v>
      </c>
      <c r="AB32" s="92">
        <f>IF(AA32="","",Feuil1!AO37)</f>
        <v>0</v>
      </c>
      <c r="AC32" s="173">
        <f t="shared" si="6"/>
        <v>0</v>
      </c>
      <c r="AD32" s="172">
        <f>IF(AB32="","",Feuil1!AP37)</f>
        <v>7.716796875</v>
      </c>
      <c r="AE32" s="92">
        <f>IF(AD32="","",Feuil1!AQ37)</f>
        <v>14.083984375</v>
      </c>
      <c r="AF32" s="92">
        <f>IF(AE32="","",Feuil1!AR37)</f>
        <v>409.25</v>
      </c>
      <c r="AG32" s="173">
        <f t="shared" si="7"/>
        <v>18.772263035298334</v>
      </c>
      <c r="AH32" s="172">
        <f>IF(AF32="","",Feuil1!AS37)</f>
        <v>6.666015625</v>
      </c>
      <c r="AI32" s="92">
        <f>IF(AH32="","",Feuil1!AT37)</f>
        <v>6.62890625</v>
      </c>
      <c r="AJ32" s="92">
        <f>IF(AI32="","",Feuil1!AU37)</f>
        <v>193.21875</v>
      </c>
      <c r="AK32" s="173">
        <f t="shared" si="8"/>
        <v>14.533274570295283</v>
      </c>
      <c r="AN32" s="5">
        <v>725</v>
      </c>
      <c r="AO32" s="5">
        <v>25</v>
      </c>
      <c r="AP32" s="5">
        <v>40</v>
      </c>
      <c r="AQ32" s="5">
        <v>850</v>
      </c>
      <c r="AR32" s="5">
        <v>925</v>
      </c>
      <c r="AS32" s="5">
        <v>3</v>
      </c>
      <c r="AT32" s="5">
        <v>5</v>
      </c>
      <c r="AU32" s="5">
        <v>350</v>
      </c>
      <c r="AV32" s="5">
        <v>125</v>
      </c>
    </row>
    <row r="33" spans="1:48" s="6" customFormat="1" ht="12.75">
      <c r="A33" s="171">
        <f>IF(Feuil1!A38="","",Feuil1!A38)</f>
        <v>44955</v>
      </c>
      <c r="B33" s="172">
        <f>IF(A33="","",Feuil1!U38)</f>
        <v>3.876953125</v>
      </c>
      <c r="C33" s="92">
        <f>IF(B33="","",Feuil1!V38)</f>
        <v>4.65625</v>
      </c>
      <c r="D33" s="92">
        <f>IF(C33="","",Feuil1!W38)</f>
        <v>874</v>
      </c>
      <c r="E33" s="173">
        <f t="shared" si="0"/>
        <v>102.42343785763333</v>
      </c>
      <c r="F33" s="172">
        <f>IF(D33="","",Feuil1!X38)</f>
        <v>0</v>
      </c>
      <c r="G33" s="92">
        <f>IF(F33="","",Feuil1!Y38)</f>
        <v>2.4425048828125</v>
      </c>
      <c r="H33" s="92">
        <f>IF(G33="","",Feuil1!Z38)</f>
        <v>39.7001953125</v>
      </c>
      <c r="I33" s="173">
        <f t="shared" si="1"/>
        <v>16.253885751411865</v>
      </c>
      <c r="J33" s="172">
        <f>IF(H33="","",Feuil1!AA38)</f>
        <v>0</v>
      </c>
      <c r="K33" s="92">
        <f>IF(J33="","",Feuil1!AB38)</f>
        <v>3.6297222222222199</v>
      </c>
      <c r="L33" s="92">
        <f>IF(K33="","",Feuil1!AC38)</f>
        <v>47.484375</v>
      </c>
      <c r="M33" s="173">
        <f t="shared" si="2"/>
        <v>13.082096119996947</v>
      </c>
      <c r="N33" s="172">
        <f>IF(L33="","",Feuil1!AD38)</f>
        <v>14.599609375</v>
      </c>
      <c r="O33" s="92">
        <f>IF(N33="","",Feuil1!AE38)</f>
        <v>0.9921875</v>
      </c>
      <c r="P33" s="92">
        <f>IF(O33="","",Feuil1!AF38)</f>
        <v>1040.0625</v>
      </c>
      <c r="Q33" s="173">
        <f t="shared" si="3"/>
        <v>66.705749718151068</v>
      </c>
      <c r="R33" s="172">
        <f>IF(P33="","",Feuil1!AG38)</f>
        <v>12.0177777777778</v>
      </c>
      <c r="S33" s="92">
        <f>IF(R33="","",Feuil1!AH38)</f>
        <v>6.1105555555555604</v>
      </c>
      <c r="T33" s="92">
        <f>IF(S33="","",Feuil1!AI38)</f>
        <v>1376</v>
      </c>
      <c r="U33" s="173">
        <f t="shared" si="4"/>
        <v>75.903282155005869</v>
      </c>
      <c r="V33" s="172">
        <f>IF(T33="","",Feuil1!AJ38)</f>
        <v>0.685302734375</v>
      </c>
      <c r="W33" s="92">
        <f>IF(V33="","",Feuil1!AK38)</f>
        <v>0.720947265625</v>
      </c>
      <c r="X33" s="92">
        <f>IF(W33="","",Feuil1!AL38)</f>
        <v>4.69921875</v>
      </c>
      <c r="Y33" s="173">
        <f t="shared" si="5"/>
        <v>3.3416666666666668</v>
      </c>
      <c r="Z33" s="172">
        <f>IF(X33="","",Feuil1!AM38)</f>
        <v>0</v>
      </c>
      <c r="AA33" s="92">
        <f>IF(Z33="","",Feuil1!AN38)</f>
        <v>0</v>
      </c>
      <c r="AB33" s="92">
        <f>IF(AA33="","",Feuil1!AO38)</f>
        <v>0</v>
      </c>
      <c r="AC33" s="173">
        <f t="shared" si="6"/>
        <v>0</v>
      </c>
      <c r="AD33" s="172">
        <f>IF(AB33="","",Feuil1!AP38)</f>
        <v>13.341796875</v>
      </c>
      <c r="AE33" s="92">
        <f>IF(AD33="","",Feuil1!AQ38)</f>
        <v>14.873046875</v>
      </c>
      <c r="AF33" s="92">
        <f>IF(AE33="","",Feuil1!AR38)</f>
        <v>502.875</v>
      </c>
      <c r="AG33" s="173">
        <f t="shared" si="7"/>
        <v>17.823065208362177</v>
      </c>
      <c r="AH33" s="172">
        <f>IF(AF33="","",Feuil1!AS38)</f>
        <v>5.939453125</v>
      </c>
      <c r="AI33" s="92">
        <f>IF(AH33="","",Feuil1!AT38)</f>
        <v>6.6650390625</v>
      </c>
      <c r="AJ33" s="92">
        <f>IF(AI33="","",Feuil1!AU38)</f>
        <v>183.78125</v>
      </c>
      <c r="AK33" s="173">
        <f t="shared" si="8"/>
        <v>14.580615170062757</v>
      </c>
      <c r="AN33" s="5">
        <v>725</v>
      </c>
      <c r="AO33" s="5">
        <v>25</v>
      </c>
      <c r="AP33" s="5">
        <v>40</v>
      </c>
      <c r="AQ33" s="5">
        <v>850</v>
      </c>
      <c r="AR33" s="5">
        <v>925</v>
      </c>
      <c r="AS33" s="5">
        <v>3</v>
      </c>
      <c r="AT33" s="5">
        <v>5</v>
      </c>
      <c r="AU33" s="5">
        <v>350</v>
      </c>
      <c r="AV33" s="5">
        <v>125</v>
      </c>
    </row>
    <row r="34" spans="1:48" s="6" customFormat="1" ht="12.75">
      <c r="A34" s="171">
        <f>IF(Feuil1!A39="","",Feuil1!A39)</f>
        <v>44956</v>
      </c>
      <c r="B34" s="172">
        <f>IF(A34="","",Feuil1!U39)</f>
        <v>4.14453125</v>
      </c>
      <c r="C34" s="92">
        <f>IF(B34="","",Feuil1!V39)</f>
        <v>4.578125</v>
      </c>
      <c r="D34" s="92">
        <f>IF(C34="","",Feuil1!W39)</f>
        <v>892</v>
      </c>
      <c r="E34" s="173">
        <f t="shared" si="0"/>
        <v>102.26242722794447</v>
      </c>
      <c r="F34" s="172">
        <f>IF(D34="","",Feuil1!X39)</f>
        <v>2.61444091796875</v>
      </c>
      <c r="G34" s="92">
        <f>IF(F34="","",Feuil1!Y39)</f>
        <v>0</v>
      </c>
      <c r="H34" s="92">
        <f>IF(G34="","",Feuil1!Z39)</f>
        <v>40.2998046875</v>
      </c>
      <c r="I34" s="173">
        <f t="shared" si="1"/>
        <v>15.414310727209058</v>
      </c>
      <c r="J34" s="172">
        <f>IF(H34="","",Feuil1!AA39)</f>
        <v>3.8772222222222199</v>
      </c>
      <c r="K34" s="92">
        <f>IF(J34="","",Feuil1!AB39)</f>
        <v>0</v>
      </c>
      <c r="L34" s="92">
        <f>IF(K34="","",Feuil1!AC39)</f>
        <v>51.671875</v>
      </c>
      <c r="M34" s="173">
        <f t="shared" si="2"/>
        <v>13.327034675454945</v>
      </c>
      <c r="N34" s="172">
        <f>IF(L34="","",Feuil1!AD39)</f>
        <v>7.8876953125</v>
      </c>
      <c r="O34" s="92">
        <f>IF(N34="","",Feuil1!AE39)</f>
        <v>7.8896484375</v>
      </c>
      <c r="P34" s="92">
        <f>IF(O34="","",Feuil1!AF39)</f>
        <v>1052.8125</v>
      </c>
      <c r="Q34" s="173">
        <f t="shared" si="3"/>
        <v>66.729388462490718</v>
      </c>
      <c r="R34" s="172">
        <f>IF(P34="","",Feuil1!AG39)</f>
        <v>6.66638888888889</v>
      </c>
      <c r="S34" s="92">
        <f>IF(R34="","",Feuil1!AH39)</f>
        <v>9.9205555555555591</v>
      </c>
      <c r="T34" s="92">
        <f>IF(S34="","",Feuil1!AI39)</f>
        <v>1271</v>
      </c>
      <c r="U34" s="173">
        <f t="shared" si="4"/>
        <v>76.626530236296929</v>
      </c>
      <c r="V34" s="172">
        <f>IF(T34="","",Feuil1!AJ39)</f>
        <v>0.472412109375</v>
      </c>
      <c r="W34" s="92">
        <f>IF(V34="","",Feuil1!AK39)</f>
        <v>0.489013671875</v>
      </c>
      <c r="X34" s="92">
        <f>IF(W34="","",Feuil1!AL39)</f>
        <v>4.400390625</v>
      </c>
      <c r="Y34" s="173">
        <f t="shared" si="5"/>
        <v>4.5769426104621633</v>
      </c>
      <c r="Z34" s="172">
        <f>IF(X34="","",Feuil1!AM39)</f>
        <v>0</v>
      </c>
      <c r="AA34" s="92">
        <f>IF(Z34="","",Feuil1!AN39)</f>
        <v>0</v>
      </c>
      <c r="AB34" s="92">
        <f>IF(AA34="","",Feuil1!AO39)</f>
        <v>0</v>
      </c>
      <c r="AC34" s="173">
        <f t="shared" si="6"/>
        <v>0</v>
      </c>
      <c r="AD34" s="172">
        <f>IF(AB34="","",Feuil1!AP39)</f>
        <v>13.62109375</v>
      </c>
      <c r="AE34" s="92">
        <f>IF(AD34="","",Feuil1!AQ39)</f>
        <v>10.62109375</v>
      </c>
      <c r="AF34" s="92">
        <f>IF(AE34="","",Feuil1!AR39)</f>
        <v>447.1875</v>
      </c>
      <c r="AG34" s="173">
        <f t="shared" si="7"/>
        <v>18.446664518208184</v>
      </c>
      <c r="AH34" s="172">
        <f>IF(AF34="","",Feuil1!AS39)</f>
        <v>7.341796875</v>
      </c>
      <c r="AI34" s="92">
        <f>IF(AH34="","",Feuil1!AT39)</f>
        <v>4.7705078125</v>
      </c>
      <c r="AJ34" s="92">
        <f>IF(AI34="","",Feuil1!AU39)</f>
        <v>175.8125</v>
      </c>
      <c r="AK34" s="173">
        <f t="shared" si="8"/>
        <v>14.515197935983229</v>
      </c>
      <c r="AN34" s="5">
        <v>725</v>
      </c>
      <c r="AO34" s="5">
        <v>25</v>
      </c>
      <c r="AP34" s="5">
        <v>40</v>
      </c>
      <c r="AQ34" s="5">
        <v>850</v>
      </c>
      <c r="AR34" s="5">
        <v>925</v>
      </c>
      <c r="AS34" s="5">
        <v>3</v>
      </c>
      <c r="AT34" s="5">
        <v>5</v>
      </c>
      <c r="AU34" s="5">
        <v>350</v>
      </c>
      <c r="AV34" s="5">
        <v>125</v>
      </c>
    </row>
    <row r="35" spans="1:48" s="6" customFormat="1" ht="12.75">
      <c r="A35" s="171">
        <f>IF(Feuil1!A40="","",Feuil1!A40)</f>
        <v>44957</v>
      </c>
      <c r="B35" s="172">
        <f>IF(A35="","",Feuil1!U40)</f>
        <v>4.94921875</v>
      </c>
      <c r="C35" s="92">
        <f>IF(B35="","",Feuil1!V40)</f>
        <v>3.34375</v>
      </c>
      <c r="D35" s="92">
        <f>IF(C35="","",Feuil1!W40)</f>
        <v>850</v>
      </c>
      <c r="E35" s="173">
        <f t="shared" si="0"/>
        <v>102.49646726330664</v>
      </c>
      <c r="F35" s="172">
        <f>IF(D35="","",Feuil1!X40)</f>
        <v>0</v>
      </c>
      <c r="G35" s="92">
        <f>IF(F35="","",Feuil1!Y40)</f>
        <v>2.310546875</v>
      </c>
      <c r="H35" s="92">
        <f>IF(G35="","",Feuil1!Z40)</f>
        <v>37.6005859375</v>
      </c>
      <c r="I35" s="173">
        <f t="shared" si="1"/>
        <v>16.27345731191885</v>
      </c>
      <c r="J35" s="172">
        <f>IF(H35="","",Feuil1!AA40)</f>
        <v>0</v>
      </c>
      <c r="K35" s="92">
        <f>IF(J35="","",Feuil1!AB40)</f>
        <v>3.59944444444444</v>
      </c>
      <c r="L35" s="92">
        <f>IF(K35="","",Feuil1!AC40)</f>
        <v>47.078125</v>
      </c>
      <c r="M35" s="173">
        <f t="shared" si="2"/>
        <v>13.07927535113445</v>
      </c>
      <c r="N35" s="172">
        <f>IF(L35="","",Feuil1!AD40)</f>
        <v>7.2314453125</v>
      </c>
      <c r="O35" s="92">
        <f>IF(N35="","",Feuil1!AE40)</f>
        <v>7.9326171875</v>
      </c>
      <c r="P35" s="92">
        <f>IF(O35="","",Feuil1!AF40)</f>
        <v>1007.625</v>
      </c>
      <c r="Q35" s="173">
        <f t="shared" si="3"/>
        <v>66.448222565687786</v>
      </c>
      <c r="R35" s="172">
        <f>IF(P35="","",Feuil1!AG40)</f>
        <v>5.5172222222222196</v>
      </c>
      <c r="S35" s="92">
        <f>IF(R35="","",Feuil1!AH40)</f>
        <v>9.8338888888888896</v>
      </c>
      <c r="T35" s="92">
        <f>IF(S35="","",Feuil1!AI40)</f>
        <v>468</v>
      </c>
      <c r="U35" s="173">
        <f t="shared" si="4"/>
        <v>30.486392588303421</v>
      </c>
      <c r="V35" s="172">
        <f>IF(T35="","",Feuil1!AJ40)</f>
        <v>0.39013671875</v>
      </c>
      <c r="W35" s="92">
        <f>IF(V35="","",Feuil1!AK40)</f>
        <v>0.401611328125</v>
      </c>
      <c r="X35" s="92">
        <f>IF(W35="","",Feuil1!AL40)</f>
        <v>4.7998046875</v>
      </c>
      <c r="Y35" s="173">
        <f t="shared" si="5"/>
        <v>6.0622880049337038</v>
      </c>
      <c r="Z35" s="172">
        <f>IF(X35="","",Feuil1!AM40)</f>
        <v>0</v>
      </c>
      <c r="AA35" s="92">
        <f>IF(Z35="","",Feuil1!AN40)</f>
        <v>0</v>
      </c>
      <c r="AB35" s="92">
        <f>IF(AA35="","",Feuil1!AO40)</f>
        <v>0</v>
      </c>
      <c r="AC35" s="173">
        <f t="shared" si="6"/>
        <v>0</v>
      </c>
      <c r="AD35" s="172">
        <f>IF(AB35="","",Feuil1!AP40)</f>
        <v>13.49609375</v>
      </c>
      <c r="AE35" s="92">
        <f>IF(AD35="","",Feuil1!AQ40)</f>
        <v>12.279296875</v>
      </c>
      <c r="AF35" s="92">
        <f>IF(AE35="","",Feuil1!AR40)</f>
        <v>465.3125</v>
      </c>
      <c r="AG35" s="173">
        <f t="shared" si="7"/>
        <v>18.052587709327877</v>
      </c>
      <c r="AH35" s="172">
        <f>IF(AF35="","",Feuil1!AS40)</f>
        <v>3.869140625</v>
      </c>
      <c r="AI35" s="92">
        <f>IF(AH35="","",Feuil1!AT40)</f>
        <v>7.0478515625</v>
      </c>
      <c r="AJ35" s="92">
        <f>IF(AI35="","",Feuil1!AU40)</f>
        <v>157.6875</v>
      </c>
      <c r="AK35" s="173">
        <f t="shared" si="8"/>
        <v>14.444225780481259</v>
      </c>
      <c r="AN35" s="5">
        <v>725</v>
      </c>
      <c r="AO35" s="5">
        <v>25</v>
      </c>
      <c r="AP35" s="5">
        <v>40</v>
      </c>
      <c r="AQ35" s="5">
        <v>850</v>
      </c>
      <c r="AR35" s="5">
        <v>925</v>
      </c>
      <c r="AS35" s="5">
        <v>3</v>
      </c>
      <c r="AT35" s="5">
        <v>5</v>
      </c>
      <c r="AU35" s="5">
        <v>350</v>
      </c>
      <c r="AV35" s="5">
        <v>125</v>
      </c>
    </row>
    <row r="36" spans="1:48" s="6" customFormat="1" ht="12.75">
      <c r="A36" s="171">
        <f>IF(Feuil1!A41="","",Feuil1!A41)</f>
        <v>44958</v>
      </c>
      <c r="B36" s="172">
        <f>IF(A36="","",Feuil1!U41)</f>
        <v>3.978515625</v>
      </c>
      <c r="C36" s="92">
        <f>IF(B36="","",Feuil1!V41)</f>
        <v>4.078125</v>
      </c>
      <c r="D36" s="92">
        <f>IF(C36="","",Feuil1!W41)</f>
        <v>825</v>
      </c>
      <c r="E36" s="173">
        <f t="shared" si="0"/>
        <v>102.4</v>
      </c>
      <c r="F36" s="172">
        <f>IF(D36="","",Feuil1!X41)</f>
        <v>2.6141662597656201</v>
      </c>
      <c r="G36" s="92">
        <f>IF(F36="","",Feuil1!Y41)</f>
        <v>0</v>
      </c>
      <c r="H36" s="92">
        <f>IF(G36="","",Feuil1!Z41)</f>
        <v>40.2998046875</v>
      </c>
      <c r="I36" s="173">
        <f t="shared" si="1"/>
        <v>15.415930236630468</v>
      </c>
      <c r="J36" s="172">
        <f>IF(H36="","",Feuil1!AA41)</f>
        <v>3.5938888888888898</v>
      </c>
      <c r="K36" s="92">
        <f>IF(J36="","",Feuil1!AB41)</f>
        <v>0</v>
      </c>
      <c r="L36" s="92">
        <f>IF(K36="","",Feuil1!AC41)</f>
        <v>47.890625</v>
      </c>
      <c r="M36" s="173">
        <f t="shared" si="2"/>
        <v>13.325571958571645</v>
      </c>
      <c r="N36" s="172">
        <f>IF(L36="","",Feuil1!AD41)</f>
        <v>5.2265625</v>
      </c>
      <c r="O36" s="92">
        <f>IF(N36="","",Feuil1!AE41)</f>
        <v>9.7001953125</v>
      </c>
      <c r="P36" s="92">
        <f>IF(O36="","",Feuil1!AF41)</f>
        <v>837.8125</v>
      </c>
      <c r="Q36" s="173">
        <f t="shared" si="3"/>
        <v>56.128230291135097</v>
      </c>
      <c r="R36" s="172">
        <f>IF(P36="","",Feuil1!AG41)</f>
        <v>6.6666666666666696</v>
      </c>
      <c r="S36" s="92">
        <f>IF(R36="","",Feuil1!AH41)</f>
        <v>8.8849999999999998</v>
      </c>
      <c r="T36" s="92">
        <f>IF(S36="","",Feuil1!AI41)</f>
        <v>795</v>
      </c>
      <c r="U36" s="173">
        <f t="shared" si="4"/>
        <v>51.119922837852315</v>
      </c>
      <c r="V36" s="172">
        <f>IF(T36="","",Feuil1!AJ41)</f>
        <v>0.39501953125</v>
      </c>
      <c r="W36" s="92">
        <f>IF(V36="","",Feuil1!AK41)</f>
        <v>0.4013671875</v>
      </c>
      <c r="X36" s="92">
        <f>IF(W36="","",Feuil1!AL41)</f>
        <v>4.7001953125</v>
      </c>
      <c r="Y36" s="173">
        <f t="shared" si="5"/>
        <v>5.9019006744328637</v>
      </c>
      <c r="Z36" s="172">
        <f>IF(X36="","",Feuil1!AM41)</f>
        <v>0</v>
      </c>
      <c r="AA36" s="92">
        <f>IF(Z36="","",Feuil1!AN41)</f>
        <v>0</v>
      </c>
      <c r="AB36" s="92">
        <f>IF(AA36="","",Feuil1!AO41)</f>
        <v>0</v>
      </c>
      <c r="AC36" s="173">
        <f t="shared" si="6"/>
        <v>0</v>
      </c>
      <c r="AD36" s="172">
        <f>IF(AB36="","",Feuil1!AP41)</f>
        <v>11.8828125</v>
      </c>
      <c r="AE36" s="92">
        <f>IF(AD36="","",Feuil1!AQ41)</f>
        <v>11.267578125</v>
      </c>
      <c r="AF36" s="92">
        <f>IF(AE36="","",Feuil1!AR41)</f>
        <v>422.125</v>
      </c>
      <c r="AG36" s="173">
        <f t="shared" si="7"/>
        <v>18.234033577997131</v>
      </c>
      <c r="AH36" s="172">
        <f>IF(AF36="","",Feuil1!AS41)</f>
        <v>3.6669921875</v>
      </c>
      <c r="AI36" s="92">
        <f>IF(AH36="","",Feuil1!AT41)</f>
        <v>6.666015625</v>
      </c>
      <c r="AJ36" s="92">
        <f>IF(AI36="","",Feuil1!AU41)</f>
        <v>149.71875</v>
      </c>
      <c r="AK36" s="173">
        <f t="shared" si="8"/>
        <v>14.489367734618655</v>
      </c>
      <c r="AN36" s="5">
        <v>725</v>
      </c>
      <c r="AO36" s="5">
        <v>25</v>
      </c>
      <c r="AP36" s="5">
        <v>40</v>
      </c>
      <c r="AQ36" s="5">
        <v>850</v>
      </c>
      <c r="AR36" s="5">
        <v>925</v>
      </c>
      <c r="AS36" s="5">
        <v>3</v>
      </c>
      <c r="AT36" s="5">
        <v>5</v>
      </c>
      <c r="AU36" s="5">
        <v>350</v>
      </c>
      <c r="AV36" s="5">
        <v>125</v>
      </c>
    </row>
    <row r="37" spans="1:48" s="6" customFormat="1" ht="12.75">
      <c r="A37" s="171">
        <f>IF(Feuil1!A42="","",Feuil1!A42)</f>
        <v>44959</v>
      </c>
      <c r="B37" s="172">
        <f>IF(A37="","",Feuil1!U42)</f>
        <v>3.78515625</v>
      </c>
      <c r="C37" s="92">
        <f>IF(B37="","",Feuil1!V42)</f>
        <v>4.171875</v>
      </c>
      <c r="D37" s="92">
        <f>IF(C37="","",Feuil1!W42)</f>
        <v>816</v>
      </c>
      <c r="E37" s="173">
        <f t="shared" si="0"/>
        <v>102.55081001472755</v>
      </c>
      <c r="F37" s="172">
        <f>IF(D37="","",Feuil1!X42)</f>
        <v>0</v>
      </c>
      <c r="G37" s="92">
        <f>IF(F37="","",Feuil1!Y42)</f>
        <v>2.4533386230468701</v>
      </c>
      <c r="H37" s="92">
        <f>IF(G37="","",Feuil1!Z42)</f>
        <v>39.900390625</v>
      </c>
      <c r="I37" s="173">
        <f t="shared" si="1"/>
        <v>16.263711111940424</v>
      </c>
      <c r="J37" s="172">
        <f>IF(H37="","",Feuil1!AA42)</f>
        <v>0</v>
      </c>
      <c r="K37" s="92">
        <f>IF(J37="","",Feuil1!AB42)</f>
        <v>3.56138888888889</v>
      </c>
      <c r="L37" s="92">
        <f>IF(K37="","",Feuil1!AC42)</f>
        <v>46.578125</v>
      </c>
      <c r="M37" s="173">
        <f t="shared" si="2"/>
        <v>13.078640511660552</v>
      </c>
      <c r="N37" s="172">
        <f>IF(L37="","",Feuil1!AD42)</f>
        <v>5.658203125</v>
      </c>
      <c r="O37" s="92">
        <f>IF(N37="","",Feuil1!AE42)</f>
        <v>5.271484375</v>
      </c>
      <c r="P37" s="92">
        <f>IF(O37="","",Feuil1!AF42)</f>
        <v>726.875</v>
      </c>
      <c r="Q37" s="173">
        <f t="shared" si="3"/>
        <v>66.504646175839881</v>
      </c>
      <c r="R37" s="172">
        <f>IF(P37="","",Feuil1!AG42)</f>
        <v>4.0341666666666702</v>
      </c>
      <c r="S37" s="92">
        <f>IF(R37="","",Feuil1!AH42)</f>
        <v>11.393611111111101</v>
      </c>
      <c r="T37" s="92">
        <f>IF(S37="","",Feuil1!AI42)</f>
        <v>1181</v>
      </c>
      <c r="U37" s="173">
        <f t="shared" si="4"/>
        <v>76.55023406553839</v>
      </c>
      <c r="V37" s="172">
        <f>IF(T37="","",Feuil1!AJ42)</f>
        <v>0.355224609375</v>
      </c>
      <c r="W37" s="92">
        <f>IF(V37="","",Feuil1!AK42)</f>
        <v>0.3642578125</v>
      </c>
      <c r="X37" s="92">
        <f>IF(W37="","",Feuil1!AL42)</f>
        <v>4.400390625</v>
      </c>
      <c r="Y37" s="173">
        <f t="shared" si="5"/>
        <v>6.1160502205632845</v>
      </c>
      <c r="Z37" s="172">
        <f>IF(X37="","",Feuil1!AM42)</f>
        <v>0</v>
      </c>
      <c r="AA37" s="92">
        <f>IF(Z37="","",Feuil1!AN42)</f>
        <v>0</v>
      </c>
      <c r="AB37" s="92">
        <f>IF(AA37="","",Feuil1!AO42)</f>
        <v>0</v>
      </c>
      <c r="AC37" s="173">
        <f t="shared" si="6"/>
        <v>0</v>
      </c>
      <c r="AD37" s="172">
        <f>IF(AB37="","",Feuil1!AP42)</f>
        <v>12.314453125</v>
      </c>
      <c r="AE37" s="92">
        <f>IF(AD37="","",Feuil1!AQ42)</f>
        <v>12.4296875</v>
      </c>
      <c r="AF37" s="92">
        <f>IF(AE37="","",Feuil1!AR42)</f>
        <v>453</v>
      </c>
      <c r="AG37" s="173">
        <f t="shared" si="7"/>
        <v>18.307364432867629</v>
      </c>
      <c r="AH37" s="172">
        <f>IF(AF37="","",Feuil1!AS42)</f>
        <v>6.666015625</v>
      </c>
      <c r="AI37" s="92">
        <f>IF(AH37="","",Feuil1!AT42)</f>
        <v>3.4345703125</v>
      </c>
      <c r="AJ37" s="92">
        <f>IF(AI37="","",Feuil1!AU42)</f>
        <v>146.28125</v>
      </c>
      <c r="AK37" s="173">
        <f t="shared" si="8"/>
        <v>14.482451899835638</v>
      </c>
      <c r="AN37" s="5">
        <v>725</v>
      </c>
      <c r="AO37" s="5">
        <v>25</v>
      </c>
      <c r="AP37" s="5">
        <v>40</v>
      </c>
      <c r="AQ37" s="5">
        <v>850</v>
      </c>
      <c r="AR37" s="5">
        <v>925</v>
      </c>
      <c r="AS37" s="5">
        <v>3</v>
      </c>
      <c r="AT37" s="5">
        <v>5</v>
      </c>
      <c r="AU37" s="5">
        <v>350</v>
      </c>
      <c r="AV37" s="5">
        <v>125</v>
      </c>
    </row>
    <row r="38" spans="1:48" s="6" customFormat="1" ht="12.75">
      <c r="A38" s="171">
        <f>IF(Feuil1!A43="","",Feuil1!A43)</f>
        <v>44960</v>
      </c>
      <c r="B38" s="172">
        <f>IF(A38="","",Feuil1!U43)</f>
        <v>4.51953125</v>
      </c>
      <c r="C38" s="92">
        <f>IF(B38="","",Feuil1!V43)</f>
        <v>3.765625</v>
      </c>
      <c r="D38" s="92">
        <f>IF(C38="","",Feuil1!W43)</f>
        <v>848</v>
      </c>
      <c r="E38" s="173">
        <f t="shared" si="0"/>
        <v>102.35172088637435</v>
      </c>
      <c r="F38" s="172">
        <f>IF(D38="","",Feuil1!X43)</f>
        <v>2.49554443359375</v>
      </c>
      <c r="G38" s="92">
        <f>IF(F38="","",Feuil1!Y43)</f>
        <v>0</v>
      </c>
      <c r="H38" s="92">
        <f>IF(G38="","",Feuil1!Z43)</f>
        <v>38.3994140625</v>
      </c>
      <c r="I38" s="173">
        <f t="shared" si="1"/>
        <v>15.387189082104337</v>
      </c>
      <c r="J38" s="172">
        <f>IF(H38="","",Feuil1!AA43)</f>
        <v>3.4169444444444399</v>
      </c>
      <c r="K38" s="92">
        <f>IF(J38="","",Feuil1!AB43)</f>
        <v>0</v>
      </c>
      <c r="L38" s="92">
        <f>IF(K38="","",Feuil1!AC43)</f>
        <v>45.53125</v>
      </c>
      <c r="M38" s="173">
        <f t="shared" si="2"/>
        <v>13.325136167791253</v>
      </c>
      <c r="N38" s="172">
        <f>IF(L38="","",Feuil1!AD43)</f>
        <v>5.5947265625</v>
      </c>
      <c r="O38" s="92">
        <f>IF(N38="","",Feuil1!AE43)</f>
        <v>4.8095703125</v>
      </c>
      <c r="P38" s="92">
        <f>IF(O38="","",Feuil1!AF43)</f>
        <v>693.125</v>
      </c>
      <c r="Q38" s="173">
        <f t="shared" si="3"/>
        <v>66.619110193354615</v>
      </c>
      <c r="R38" s="172">
        <f>IF(P38="","",Feuil1!AG43)</f>
        <v>7.8366666666666696</v>
      </c>
      <c r="S38" s="92">
        <f>IF(R38="","",Feuil1!AH43)</f>
        <v>6.66361111111111</v>
      </c>
      <c r="T38" s="92">
        <f>IF(S38="","",Feuil1!AI43)</f>
        <v>1097</v>
      </c>
      <c r="U38" s="173">
        <f t="shared" si="4"/>
        <v>75.6537231087527</v>
      </c>
      <c r="V38" s="172">
        <f>IF(T38="","",Feuil1!AJ43)</f>
        <v>0.371826171875</v>
      </c>
      <c r="W38" s="92">
        <f>IF(V38="","",Feuil1!AK43)</f>
        <v>0.385986328125</v>
      </c>
      <c r="X38" s="92">
        <f>IF(W38="","",Feuil1!AL43)</f>
        <v>4.599609375</v>
      </c>
      <c r="Y38" s="173">
        <f t="shared" si="5"/>
        <v>6.0695876288659791</v>
      </c>
      <c r="Z38" s="172">
        <f>IF(X38="","",Feuil1!AM43)</f>
        <v>0</v>
      </c>
      <c r="AA38" s="92">
        <f>IF(Z38="","",Feuil1!AN43)</f>
        <v>0</v>
      </c>
      <c r="AB38" s="92">
        <f>IF(AA38="","",Feuil1!AO43)</f>
        <v>0</v>
      </c>
      <c r="AC38" s="173">
        <f t="shared" si="6"/>
        <v>0</v>
      </c>
      <c r="AD38" s="172">
        <f>IF(AB38="","",Feuil1!AP43)</f>
        <v>11.515625</v>
      </c>
      <c r="AE38" s="92">
        <f>IF(AD38="","",Feuil1!AQ43)</f>
        <v>11.98828125</v>
      </c>
      <c r="AF38" s="92">
        <f>IF(AE38="","",Feuil1!AR43)</f>
        <v>421.75</v>
      </c>
      <c r="AG38" s="173">
        <f t="shared" si="7"/>
        <v>17.943825826824</v>
      </c>
      <c r="AH38" s="172">
        <f>IF(AF38="","",Feuil1!AS43)</f>
        <v>2.974609375</v>
      </c>
      <c r="AI38" s="92">
        <f>IF(AH38="","",Feuil1!AT43)</f>
        <v>6.666015625</v>
      </c>
      <c r="AJ38" s="92">
        <f>IF(AI38="","",Feuil1!AU43)</f>
        <v>139.90625</v>
      </c>
      <c r="AK38" s="173">
        <f t="shared" si="8"/>
        <v>14.512155591572123</v>
      </c>
      <c r="AN38" s="5">
        <v>725</v>
      </c>
      <c r="AO38" s="5">
        <v>25</v>
      </c>
      <c r="AP38" s="5">
        <v>40</v>
      </c>
      <c r="AQ38" s="5">
        <v>850</v>
      </c>
      <c r="AR38" s="5">
        <v>925</v>
      </c>
      <c r="AS38" s="5">
        <v>3</v>
      </c>
      <c r="AT38" s="5">
        <v>5</v>
      </c>
      <c r="AU38" s="5">
        <v>350</v>
      </c>
      <c r="AV38" s="5">
        <v>125</v>
      </c>
    </row>
    <row r="39" spans="1:48" s="6" customFormat="1" ht="12.75">
      <c r="A39" s="171">
        <f>IF(Feuil1!A44="","",Feuil1!A44)</f>
        <v>44961</v>
      </c>
      <c r="B39" s="172">
        <f>IF(A39="","",Feuil1!U44)</f>
        <v>4.111328125</v>
      </c>
      <c r="C39" s="92">
        <f>IF(B39="","",Feuil1!V44)</f>
        <v>3.484375</v>
      </c>
      <c r="D39" s="92">
        <f>IF(C39="","",Feuil1!W44)</f>
        <v>778</v>
      </c>
      <c r="E39" s="173">
        <f t="shared" si="0"/>
        <v>102.42633067626639</v>
      </c>
      <c r="F39" s="172">
        <f>IF(D39="","",Feuil1!X44)</f>
        <v>0</v>
      </c>
      <c r="G39" s="92">
        <f>IF(F39="","",Feuil1!Y44)</f>
        <v>2.2108154296875</v>
      </c>
      <c r="H39" s="92">
        <f>IF(G39="","",Feuil1!Z44)</f>
        <v>36.1005859375</v>
      </c>
      <c r="I39" s="173">
        <f t="shared" si="1"/>
        <v>16.329081773507813</v>
      </c>
      <c r="J39" s="172">
        <f>IF(H39="","",Feuil1!AA44)</f>
        <v>0</v>
      </c>
      <c r="K39" s="92">
        <f>IF(J39="","",Feuil1!AB44)</f>
        <v>3.7358333333333298</v>
      </c>
      <c r="L39" s="92">
        <f>IF(K39="","",Feuil1!AC44)</f>
        <v>48.859375</v>
      </c>
      <c r="M39" s="173">
        <f t="shared" si="2"/>
        <v>13.078574615213039</v>
      </c>
      <c r="N39" s="172">
        <f>IF(L39="","",Feuil1!AD44)</f>
        <v>5.056640625</v>
      </c>
      <c r="O39" s="92">
        <f>IF(N39="","",Feuil1!AE44)</f>
        <v>8.513671875</v>
      </c>
      <c r="P39" s="92">
        <f>IF(O39="","",Feuil1!AF44)</f>
        <v>910.6875</v>
      </c>
      <c r="Q39" s="173">
        <f t="shared" si="3"/>
        <v>67.108808290155437</v>
      </c>
      <c r="R39" s="172">
        <f>IF(P39="","",Feuil1!AG44)</f>
        <v>9.1416666666666693</v>
      </c>
      <c r="S39" s="92">
        <f>IF(R39="","",Feuil1!AH44)</f>
        <v>6.6638888888888896</v>
      </c>
      <c r="T39" s="92">
        <f>IF(S39="","",Feuil1!AI44)</f>
        <v>964</v>
      </c>
      <c r="U39" s="173">
        <f t="shared" si="4"/>
        <v>60.991212653778547</v>
      </c>
      <c r="V39" s="172">
        <f>IF(T39="","",Feuil1!AJ44)</f>
        <v>0.447509765625</v>
      </c>
      <c r="W39" s="92">
        <f>IF(V39="","",Feuil1!AK44)</f>
        <v>0.462890625</v>
      </c>
      <c r="X39" s="92">
        <f>IF(W39="","",Feuil1!AL44)</f>
        <v>5.400390625</v>
      </c>
      <c r="Y39" s="173">
        <f t="shared" si="5"/>
        <v>5.9318852239206219</v>
      </c>
      <c r="Z39" s="172">
        <f>IF(X39="","",Feuil1!AM44)</f>
        <v>0</v>
      </c>
      <c r="AA39" s="92">
        <f>IF(Z39="","",Feuil1!AN44)</f>
        <v>0</v>
      </c>
      <c r="AB39" s="92">
        <f>IF(AA39="","",Feuil1!AO44)</f>
        <v>0</v>
      </c>
      <c r="AC39" s="173">
        <f t="shared" si="6"/>
        <v>0</v>
      </c>
      <c r="AD39" s="172">
        <f>IF(AB39="","",Feuil1!AP44)</f>
        <v>12.337890625</v>
      </c>
      <c r="AE39" s="92">
        <f>IF(AD39="","",Feuil1!AQ44)</f>
        <v>11.017578125</v>
      </c>
      <c r="AF39" s="92">
        <f>IF(AE39="","",Feuil1!AR44)</f>
        <v>431.3125</v>
      </c>
      <c r="AG39" s="173">
        <f t="shared" si="7"/>
        <v>18.467302224452251</v>
      </c>
      <c r="AH39" s="172">
        <f>IF(AF39="","",Feuil1!AS44)</f>
        <v>6.6650390625</v>
      </c>
      <c r="AI39" s="92">
        <f>IF(AH39="","",Feuil1!AT44)</f>
        <v>3.9951171875</v>
      </c>
      <c r="AJ39" s="92">
        <f>IF(AI39="","",Feuil1!AU44)</f>
        <v>155.5</v>
      </c>
      <c r="AK39" s="173">
        <f t="shared" si="8"/>
        <v>14.58702821546354</v>
      </c>
      <c r="AN39" s="5">
        <v>725</v>
      </c>
      <c r="AO39" s="5">
        <v>25</v>
      </c>
      <c r="AP39" s="5">
        <v>40</v>
      </c>
      <c r="AQ39" s="5">
        <v>850</v>
      </c>
      <c r="AR39" s="5">
        <v>925</v>
      </c>
      <c r="AS39" s="5">
        <v>3</v>
      </c>
      <c r="AT39" s="5">
        <v>5</v>
      </c>
      <c r="AU39" s="5">
        <v>350</v>
      </c>
      <c r="AV39" s="5">
        <v>125</v>
      </c>
    </row>
    <row r="40" spans="1:48" s="6" customFormat="1" ht="12.75">
      <c r="A40" s="171">
        <f>IF(Feuil1!A45="","",Feuil1!A45)</f>
        <v>44962</v>
      </c>
      <c r="B40" s="172">
        <f>IF(A40="","",Feuil1!U45)</f>
        <v>3.771484375</v>
      </c>
      <c r="C40" s="92">
        <f>IF(B40="","",Feuil1!V45)</f>
        <v>3.703125</v>
      </c>
      <c r="D40" s="92">
        <f>IF(C40="","",Feuil1!W45)</f>
        <v>768</v>
      </c>
      <c r="E40" s="173">
        <f t="shared" si="0"/>
        <v>102.74784426443689</v>
      </c>
      <c r="F40" s="172">
        <f>IF(D40="","",Feuil1!X45)</f>
        <v>2.4991760253906201</v>
      </c>
      <c r="G40" s="92">
        <f>IF(F40="","",Feuil1!Y45)</f>
        <v>0</v>
      </c>
      <c r="H40" s="92">
        <f>IF(G40="","",Feuil1!Z45)</f>
        <v>38.599609375</v>
      </c>
      <c r="I40" s="173">
        <f t="shared" si="1"/>
        <v>15.444934243464063</v>
      </c>
      <c r="J40" s="172">
        <f>IF(H40="","",Feuil1!AA45)</f>
        <v>3.74444444444444</v>
      </c>
      <c r="K40" s="92">
        <f>IF(J40="","",Feuil1!AB45)</f>
        <v>0</v>
      </c>
      <c r="L40" s="92">
        <f>IF(K40="","",Feuil1!AC45)</f>
        <v>49.90625</v>
      </c>
      <c r="M40" s="173">
        <f t="shared" si="2"/>
        <v>13.328078635014853</v>
      </c>
      <c r="N40" s="172">
        <f>IF(L40="","",Feuil1!AD45)</f>
        <v>6.1435546875</v>
      </c>
      <c r="O40" s="92">
        <f>IF(N40="","",Feuil1!AE45)</f>
        <v>8.0546875</v>
      </c>
      <c r="P40" s="92">
        <f>IF(O40="","",Feuil1!AF45)</f>
        <v>948</v>
      </c>
      <c r="Q40" s="173">
        <f t="shared" si="3"/>
        <v>66.768828667721294</v>
      </c>
      <c r="R40" s="172">
        <f>IF(P40="","",Feuil1!AG45)</f>
        <v>8.2022222222222201</v>
      </c>
      <c r="S40" s="92">
        <f>IF(R40="","",Feuil1!AH45)</f>
        <v>6.66361111111111</v>
      </c>
      <c r="T40" s="92">
        <f>IF(S40="","",Feuil1!AI45)</f>
        <v>1</v>
      </c>
      <c r="U40" s="173">
        <f t="shared" si="4"/>
        <v>6.7268344638152372E-2</v>
      </c>
      <c r="V40" s="172">
        <f>IF(T40="","",Feuil1!AJ45)</f>
        <v>0.477294921875</v>
      </c>
      <c r="W40" s="92">
        <f>IF(V40="","",Feuil1!AK45)</f>
        <v>0.49169921875</v>
      </c>
      <c r="X40" s="92">
        <f>IF(W40="","",Feuil1!AL45)</f>
        <v>5.5</v>
      </c>
      <c r="Y40" s="173">
        <f t="shared" si="5"/>
        <v>5.6759889140841517</v>
      </c>
      <c r="Z40" s="172">
        <f>IF(X40="","",Feuil1!AM45)</f>
        <v>0</v>
      </c>
      <c r="AA40" s="92">
        <f>IF(Z40="","",Feuil1!AN45)</f>
        <v>0</v>
      </c>
      <c r="AB40" s="92">
        <f>IF(AA40="","",Feuil1!AO45)</f>
        <v>0</v>
      </c>
      <c r="AC40" s="173">
        <f t="shared" si="6"/>
        <v>0</v>
      </c>
      <c r="AD40" s="172">
        <f>IF(AB40="","",Feuil1!AP45)</f>
        <v>14.056640625</v>
      </c>
      <c r="AE40" s="92">
        <f>IF(AD40="","",Feuil1!AQ45)</f>
        <v>13.23046875</v>
      </c>
      <c r="AF40" s="92">
        <f>IF(AE40="","",Feuil1!AR45)</f>
        <v>490.5</v>
      </c>
      <c r="AG40" s="173">
        <f t="shared" si="7"/>
        <v>17.975520721494526</v>
      </c>
      <c r="AH40" s="172">
        <f>IF(AF40="","",Feuil1!AS45)</f>
        <v>3.7685546875</v>
      </c>
      <c r="AI40" s="92">
        <f>IF(AH40="","",Feuil1!AT45)</f>
        <v>6.666015625</v>
      </c>
      <c r="AJ40" s="92">
        <f>IF(AI40="","",Feuil1!AU45)</f>
        <v>150.59375</v>
      </c>
      <c r="AK40" s="173">
        <f t="shared" si="8"/>
        <v>14.432194665418811</v>
      </c>
      <c r="AN40" s="5">
        <v>725</v>
      </c>
      <c r="AO40" s="5">
        <v>25</v>
      </c>
      <c r="AP40" s="5">
        <v>40</v>
      </c>
      <c r="AQ40" s="5">
        <v>850</v>
      </c>
      <c r="AR40" s="5">
        <v>925</v>
      </c>
      <c r="AS40" s="5">
        <v>3</v>
      </c>
      <c r="AT40" s="5">
        <v>5</v>
      </c>
      <c r="AU40" s="5">
        <v>350</v>
      </c>
      <c r="AV40" s="5">
        <v>125</v>
      </c>
    </row>
    <row r="41" spans="1:48" s="6" customFormat="1" ht="12.75">
      <c r="A41" s="171">
        <f>IF(Feuil1!A46="","",Feuil1!A46)</f>
        <v>44963</v>
      </c>
      <c r="B41" s="172">
        <f>IF(A41="","",Feuil1!U46)</f>
        <v>4.11328125</v>
      </c>
      <c r="C41" s="92">
        <f>IF(B41="","",Feuil1!V46)</f>
        <v>3.796875</v>
      </c>
      <c r="D41" s="92">
        <f>IF(C41="","",Feuil1!W46)</f>
        <v>809</v>
      </c>
      <c r="E41" s="173">
        <f t="shared" si="0"/>
        <v>102.27358024691358</v>
      </c>
      <c r="F41" s="172">
        <f>IF(D41="","",Feuil1!X46)</f>
        <v>0</v>
      </c>
      <c r="G41" s="92">
        <f>IF(F41="","",Feuil1!Y46)</f>
        <v>2.44586181640625</v>
      </c>
      <c r="H41" s="92">
        <f>IF(G41="","",Feuil1!Z46)</f>
        <v>39.7001953125</v>
      </c>
      <c r="I41" s="173">
        <f t="shared" si="1"/>
        <v>16.231577371297384</v>
      </c>
      <c r="J41" s="172">
        <f>IF(H41="","",Feuil1!AA46)</f>
        <v>0</v>
      </c>
      <c r="K41" s="92">
        <f>IF(J41="","",Feuil1!AB46)</f>
        <v>4.0119444444444401</v>
      </c>
      <c r="L41" s="92">
        <f>IF(K41="","",Feuil1!AC46)</f>
        <v>52.46875</v>
      </c>
      <c r="M41" s="173">
        <f t="shared" si="2"/>
        <v>13.078134736550592</v>
      </c>
      <c r="N41" s="172">
        <f>IF(L41="","",Feuil1!AD46)</f>
        <v>3.0908203125</v>
      </c>
      <c r="O41" s="92">
        <f>IF(N41="","",Feuil1!AE46)</f>
        <v>10.41015625</v>
      </c>
      <c r="P41" s="92">
        <f>IF(O41="","",Feuil1!AF46)</f>
        <v>902.5625</v>
      </c>
      <c r="Q41" s="173">
        <f t="shared" si="3"/>
        <v>66.85164556962026</v>
      </c>
      <c r="R41" s="172">
        <f>IF(P41="","",Feuil1!AG46)</f>
        <v>6.8402777777777803</v>
      </c>
      <c r="S41" s="92">
        <f>IF(R41="","",Feuil1!AH46)</f>
        <v>8.7038888888888906</v>
      </c>
      <c r="T41" s="92">
        <f>IF(S41="","",Feuil1!AI46)</f>
        <v>2</v>
      </c>
      <c r="U41" s="173">
        <f t="shared" si="4"/>
        <v>0.12866563019353452</v>
      </c>
      <c r="V41" s="172">
        <f>IF(T41="","",Feuil1!AJ46)</f>
        <v>0.357177734375</v>
      </c>
      <c r="W41" s="92">
        <f>IF(V41="","",Feuil1!AK46)</f>
        <v>0.36669921875</v>
      </c>
      <c r="X41" s="92">
        <f>IF(W41="","",Feuil1!AL46)</f>
        <v>4.5</v>
      </c>
      <c r="Y41" s="173">
        <f t="shared" si="5"/>
        <v>6.2165261382799324</v>
      </c>
      <c r="Z41" s="172">
        <f>IF(X41="","",Feuil1!AM46)</f>
        <v>0</v>
      </c>
      <c r="AA41" s="92">
        <f>IF(Z41="","",Feuil1!AN46)</f>
        <v>0</v>
      </c>
      <c r="AB41" s="92">
        <f>IF(AA41="","",Feuil1!AO46)</f>
        <v>0</v>
      </c>
      <c r="AC41" s="173">
        <f t="shared" si="6"/>
        <v>0</v>
      </c>
      <c r="AD41" s="172">
        <f>IF(AB41="","",Feuil1!AP46)</f>
        <v>11.240234375</v>
      </c>
      <c r="AE41" s="92">
        <f>IF(AD41="","",Feuil1!AQ46)</f>
        <v>11.26953125</v>
      </c>
      <c r="AF41" s="92">
        <f>IF(AE41="","",Feuil1!AR46)</f>
        <v>410.5</v>
      </c>
      <c r="AG41" s="173">
        <f t="shared" si="7"/>
        <v>18.23652928416486</v>
      </c>
      <c r="AH41" s="172">
        <f>IF(AF41="","",Feuil1!AS46)</f>
        <v>8.986328125</v>
      </c>
      <c r="AI41" s="92">
        <f>IF(AH41="","",Feuil1!AT46)</f>
        <v>1.0517578125</v>
      </c>
      <c r="AJ41" s="92">
        <f>IF(AI41="","",Feuil1!AU46)</f>
        <v>145.5</v>
      </c>
      <c r="AK41" s="173">
        <f t="shared" si="8"/>
        <v>14.494795213542174</v>
      </c>
      <c r="AN41" s="5">
        <v>725</v>
      </c>
      <c r="AO41" s="5">
        <v>25</v>
      </c>
      <c r="AP41" s="5">
        <v>40</v>
      </c>
      <c r="AQ41" s="5">
        <v>850</v>
      </c>
      <c r="AR41" s="5">
        <v>925</v>
      </c>
      <c r="AS41" s="5">
        <v>3</v>
      </c>
      <c r="AT41" s="5">
        <v>5</v>
      </c>
      <c r="AU41" s="5">
        <v>350</v>
      </c>
      <c r="AV41" s="5">
        <v>125</v>
      </c>
    </row>
    <row r="42" spans="1:48" s="6" customFormat="1" ht="12.75">
      <c r="A42" s="171">
        <f>IF(Feuil1!A47="","",Feuil1!A47)</f>
        <v>44964</v>
      </c>
      <c r="B42" s="172">
        <f>IF(A42="","",Feuil1!U47)</f>
        <v>3.828125</v>
      </c>
      <c r="C42" s="92">
        <f>IF(B42="","",Feuil1!V47)</f>
        <v>3.953125</v>
      </c>
      <c r="D42" s="92">
        <f>IF(C42="","",Feuil1!W47)</f>
        <v>800</v>
      </c>
      <c r="E42" s="173">
        <f t="shared" si="0"/>
        <v>102.81124497991968</v>
      </c>
      <c r="F42" s="172">
        <f>IF(D42="","",Feuil1!X47)</f>
        <v>2.5094299316406201</v>
      </c>
      <c r="G42" s="92">
        <f>IF(F42="","",Feuil1!Y47)</f>
        <v>0</v>
      </c>
      <c r="H42" s="92">
        <f>IF(G42="","",Feuil1!Z47)</f>
        <v>38.7998046875</v>
      </c>
      <c r="I42" s="173">
        <f t="shared" si="1"/>
        <v>15.461601138284577</v>
      </c>
      <c r="J42" s="172">
        <f>IF(H42="","",Feuil1!AA47)</f>
        <v>3.55</v>
      </c>
      <c r="K42" s="92">
        <f>IF(J42="","",Feuil1!AB47)</f>
        <v>0</v>
      </c>
      <c r="L42" s="92">
        <f>IF(K42="","",Feuil1!AC47)</f>
        <v>47.296875</v>
      </c>
      <c r="M42" s="173">
        <f t="shared" si="2"/>
        <v>13.32306338028169</v>
      </c>
      <c r="N42" s="172">
        <f>IF(L42="","",Feuil1!AD47)</f>
        <v>2.615234375</v>
      </c>
      <c r="O42" s="92">
        <f>IF(N42="","",Feuil1!AE47)</f>
        <v>7.9814453125</v>
      </c>
      <c r="P42" s="92">
        <f>IF(O42="","",Feuil1!AF47)</f>
        <v>705.625</v>
      </c>
      <c r="Q42" s="173">
        <f t="shared" si="3"/>
        <v>66.589254446594779</v>
      </c>
      <c r="R42" s="172">
        <f>IF(P42="","",Feuil1!AG47)</f>
        <v>4.7188888888888902</v>
      </c>
      <c r="S42" s="92">
        <f>IF(R42="","",Feuil1!AH47)</f>
        <v>7.8208333333333302</v>
      </c>
      <c r="T42" s="92">
        <f>IF(S42="","",Feuil1!AI47)</f>
        <v>201</v>
      </c>
      <c r="U42" s="173">
        <f t="shared" si="4"/>
        <v>16.029063199167094</v>
      </c>
      <c r="V42" s="172">
        <f>IF(T42="","",Feuil1!AJ47)</f>
        <v>0.346435546875</v>
      </c>
      <c r="W42" s="92">
        <f>IF(V42="","",Feuil1!AK47)</f>
        <v>0.356201171875</v>
      </c>
      <c r="X42" s="92">
        <f>IF(W42="","",Feuil1!AL47)</f>
        <v>4.19921875</v>
      </c>
      <c r="Y42" s="173">
        <f t="shared" si="5"/>
        <v>5.9763724808895065</v>
      </c>
      <c r="Z42" s="172">
        <f>IF(X42="","",Feuil1!AM47)</f>
        <v>0</v>
      </c>
      <c r="AA42" s="92">
        <f>IF(Z42="","",Feuil1!AN47)</f>
        <v>0</v>
      </c>
      <c r="AB42" s="92">
        <f>IF(AA42="","",Feuil1!AO47)</f>
        <v>0</v>
      </c>
      <c r="AC42" s="173">
        <f t="shared" si="6"/>
        <v>0</v>
      </c>
      <c r="AD42" s="172">
        <f>IF(AB42="","",Feuil1!AP47)</f>
        <v>12.77734375</v>
      </c>
      <c r="AE42" s="92">
        <f>IF(AD42="","",Feuil1!AQ47)</f>
        <v>13.484375</v>
      </c>
      <c r="AF42" s="92">
        <f>IF(AE42="","",Feuil1!AR47)</f>
        <v>475.9375</v>
      </c>
      <c r="AG42" s="173">
        <f t="shared" si="7"/>
        <v>18.122861817640935</v>
      </c>
      <c r="AH42" s="172">
        <f>IF(AF42="","",Feuil1!AS47)</f>
        <v>6.666015625</v>
      </c>
      <c r="AI42" s="92">
        <f>IF(AH42="","",Feuil1!AT47)</f>
        <v>3.0771484375</v>
      </c>
      <c r="AJ42" s="92">
        <f>IF(AI42="","",Feuil1!AU47)</f>
        <v>140.40625</v>
      </c>
      <c r="AK42" s="173">
        <f t="shared" si="8"/>
        <v>14.410744712839531</v>
      </c>
      <c r="AN42" s="5">
        <v>725</v>
      </c>
      <c r="AO42" s="5">
        <v>25</v>
      </c>
      <c r="AP42" s="5">
        <v>40</v>
      </c>
      <c r="AQ42" s="5">
        <v>850</v>
      </c>
      <c r="AR42" s="5">
        <v>925</v>
      </c>
      <c r="AS42" s="5">
        <v>3</v>
      </c>
      <c r="AT42" s="5">
        <v>5</v>
      </c>
      <c r="AU42" s="5">
        <v>350</v>
      </c>
      <c r="AV42" s="5">
        <v>125</v>
      </c>
    </row>
    <row r="43" spans="1:48" s="6" customFormat="1" ht="12.75">
      <c r="A43" s="171">
        <f>IF(Feuil1!A48="","",Feuil1!A48)</f>
        <v>44965</v>
      </c>
      <c r="B43" s="172">
        <f>IF(A43="","",Feuil1!U48)</f>
        <v>4.095703125</v>
      </c>
      <c r="C43" s="92">
        <f>IF(B43="","",Feuil1!V48)</f>
        <v>3.859375</v>
      </c>
      <c r="D43" s="92">
        <f>IF(C43="","",Feuil1!W48)</f>
        <v>816</v>
      </c>
      <c r="E43" s="173">
        <f t="shared" si="0"/>
        <v>102.57598821507489</v>
      </c>
      <c r="F43" s="172">
        <f>IF(D43="","",Feuil1!X48)</f>
        <v>0</v>
      </c>
      <c r="G43" s="92">
        <f>IF(F43="","",Feuil1!Y48)</f>
        <v>2.2291564941406201</v>
      </c>
      <c r="H43" s="92">
        <f>IF(G43="","",Feuil1!Z48)</f>
        <v>36.2001953125</v>
      </c>
      <c r="I43" s="173">
        <f t="shared" si="1"/>
        <v>16.239414059826171</v>
      </c>
      <c r="J43" s="172">
        <f>IF(H43="","",Feuil1!AA48)</f>
        <v>0</v>
      </c>
      <c r="K43" s="92">
        <f>IF(J43="","",Feuil1!AB48)</f>
        <v>3.6186111111111101</v>
      </c>
      <c r="L43" s="92">
        <f>IF(K43="","",Feuil1!AC48)</f>
        <v>47.328125</v>
      </c>
      <c r="M43" s="173">
        <f t="shared" si="2"/>
        <v>13.079085744991175</v>
      </c>
      <c r="N43" s="172">
        <f>IF(L43="","",Feuil1!AD48)</f>
        <v>5.9921875</v>
      </c>
      <c r="O43" s="92">
        <f>IF(N43="","",Feuil1!AE48)</f>
        <v>6.0009765625</v>
      </c>
      <c r="P43" s="92">
        <f>IF(O43="","",Feuil1!AF48)</f>
        <v>797</v>
      </c>
      <c r="Q43" s="173">
        <f t="shared" si="3"/>
        <v>66.45452324729257</v>
      </c>
      <c r="R43" s="172">
        <f>IF(P43="","",Feuil1!AG48)</f>
        <v>9.6786111111111097</v>
      </c>
      <c r="S43" s="92">
        <f>IF(R43="","",Feuil1!AH48)</f>
        <v>5.97</v>
      </c>
      <c r="T43" s="92">
        <f>IF(S43="","",Feuil1!AI48)</f>
        <v>2</v>
      </c>
      <c r="U43" s="173">
        <f t="shared" si="4"/>
        <v>0.12780686961924206</v>
      </c>
      <c r="V43" s="172">
        <f>IF(T43="","",Feuil1!AJ48)</f>
        <v>0.32421875</v>
      </c>
      <c r="W43" s="92">
        <f>IF(V43="","",Feuil1!AK48)</f>
        <v>0.33056640625</v>
      </c>
      <c r="X43" s="92">
        <f>IF(W43="","",Feuil1!AL48)</f>
        <v>4.2001953125</v>
      </c>
      <c r="Y43" s="173">
        <f t="shared" si="5"/>
        <v>6.4146159582401197</v>
      </c>
      <c r="Z43" s="172">
        <f>IF(X43="","",Feuil1!AM48)</f>
        <v>0</v>
      </c>
      <c r="AA43" s="92">
        <f>IF(Z43="","",Feuil1!AN48)</f>
        <v>0</v>
      </c>
      <c r="AB43" s="92">
        <f>IF(AA43="","",Feuil1!AO48)</f>
        <v>0</v>
      </c>
      <c r="AC43" s="173">
        <f t="shared" si="6"/>
        <v>0</v>
      </c>
      <c r="AD43" s="172">
        <f>IF(AB43="","",Feuil1!AP48)</f>
        <v>12.455078125</v>
      </c>
      <c r="AE43" s="92">
        <f>IF(AD43="","",Feuil1!AQ48)</f>
        <v>11.6328125</v>
      </c>
      <c r="AF43" s="92">
        <f>IF(AE43="","",Feuil1!AR48)</f>
        <v>436.25</v>
      </c>
      <c r="AG43" s="173">
        <f t="shared" si="7"/>
        <v>18.110759750263522</v>
      </c>
      <c r="AH43" s="172">
        <f>IF(AF43="","",Feuil1!AS48)</f>
        <v>3.9033203125</v>
      </c>
      <c r="AI43" s="92">
        <f>IF(AH43="","",Feuil1!AT48)</f>
        <v>6.6650390625</v>
      </c>
      <c r="AJ43" s="92">
        <f>IF(AI43="","",Feuil1!AU48)</f>
        <v>152.6875</v>
      </c>
      <c r="AK43" s="173">
        <f t="shared" si="8"/>
        <v>14.447606727037517</v>
      </c>
      <c r="AN43" s="5">
        <v>725</v>
      </c>
      <c r="AO43" s="5">
        <v>25</v>
      </c>
      <c r="AP43" s="5">
        <v>40</v>
      </c>
      <c r="AQ43" s="5">
        <v>850</v>
      </c>
      <c r="AR43" s="5">
        <v>925</v>
      </c>
      <c r="AS43" s="5">
        <v>3</v>
      </c>
      <c r="AT43" s="5">
        <v>5</v>
      </c>
      <c r="AU43" s="5">
        <v>350</v>
      </c>
      <c r="AV43" s="5">
        <v>125</v>
      </c>
    </row>
    <row r="44" spans="1:48" s="6" customFormat="1" ht="12.75">
      <c r="A44" s="171">
        <f>IF(Feuil1!A49="","",Feuil1!A49)</f>
        <v>44966</v>
      </c>
      <c r="B44" s="172">
        <f>IF(A44="","",Feuil1!U49)</f>
        <v>3.744140625</v>
      </c>
      <c r="C44" s="92">
        <f>IF(B44="","",Feuil1!V49)</f>
        <v>4</v>
      </c>
      <c r="D44" s="92">
        <f>IF(C44="","",Feuil1!W49)</f>
        <v>794</v>
      </c>
      <c r="E44" s="173">
        <f t="shared" si="0"/>
        <v>102.52912988650694</v>
      </c>
      <c r="F44" s="172">
        <f>IF(D44="","",Feuil1!X49)</f>
        <v>2.2616882324218701</v>
      </c>
      <c r="G44" s="92">
        <f>IF(F44="","",Feuil1!Y49)</f>
        <v>0</v>
      </c>
      <c r="H44" s="92">
        <f>IF(G44="","",Feuil1!Z49)</f>
        <v>34.7001953125</v>
      </c>
      <c r="I44" s="173">
        <f t="shared" si="1"/>
        <v>15.342607710056569</v>
      </c>
      <c r="J44" s="172">
        <f>IF(H44="","",Feuil1!AA49)</f>
        <v>3.76861111111111</v>
      </c>
      <c r="K44" s="92">
        <f>IF(J44="","",Feuil1!AB49)</f>
        <v>0</v>
      </c>
      <c r="L44" s="92">
        <f>IF(K44="","",Feuil1!AC49)</f>
        <v>50.203125</v>
      </c>
      <c r="M44" s="173">
        <f t="shared" si="2"/>
        <v>13.32138645242132</v>
      </c>
      <c r="N44" s="172">
        <f>IF(L44="","",Feuil1!AD49)</f>
        <v>4.7158203125</v>
      </c>
      <c r="O44" s="92">
        <f>IF(N44="","",Feuil1!AE49)</f>
        <v>9.5400390625</v>
      </c>
      <c r="P44" s="92">
        <f>IF(O44="","",Feuil1!AF49)</f>
        <v>950.875</v>
      </c>
      <c r="Q44" s="173">
        <f t="shared" si="3"/>
        <v>66.700643923825183</v>
      </c>
      <c r="R44" s="172">
        <f>IF(P44="","",Feuil1!AG49)</f>
        <v>9.1791666666666707</v>
      </c>
      <c r="S44" s="92">
        <f>IF(R44="","",Feuil1!AH49)</f>
        <v>4.1444444444444404</v>
      </c>
      <c r="T44" s="92">
        <f>IF(S44="","",Feuil1!AI49)</f>
        <v>1</v>
      </c>
      <c r="U44" s="173">
        <f t="shared" si="4"/>
        <v>7.5054727405399771E-2</v>
      </c>
      <c r="V44" s="172">
        <f>IF(T44="","",Feuil1!AJ49)</f>
        <v>0.341796875</v>
      </c>
      <c r="W44" s="92">
        <f>IF(V44="","",Feuil1!AK49)</f>
        <v>0.348388671875</v>
      </c>
      <c r="X44" s="92">
        <f>IF(W44="","",Feuil1!AL49)</f>
        <v>4.1005859375</v>
      </c>
      <c r="Y44" s="173">
        <f t="shared" si="5"/>
        <v>5.941280509373895</v>
      </c>
      <c r="Z44" s="172">
        <f>IF(X44="","",Feuil1!AM49)</f>
        <v>0</v>
      </c>
      <c r="AA44" s="92">
        <f>IF(Z44="","",Feuil1!AN49)</f>
        <v>0</v>
      </c>
      <c r="AB44" s="92">
        <f>IF(AA44="","",Feuil1!AO49)</f>
        <v>0</v>
      </c>
      <c r="AC44" s="173">
        <f t="shared" si="6"/>
        <v>0</v>
      </c>
      <c r="AD44" s="172">
        <f>IF(AB44="","",Feuil1!AP49)</f>
        <v>12.8984375</v>
      </c>
      <c r="AE44" s="92">
        <f>IF(AD44="","",Feuil1!AQ49)</f>
        <v>13.53515625</v>
      </c>
      <c r="AF44" s="92">
        <f>IF(AE44="","",Feuil1!AR49)</f>
        <v>478.9375</v>
      </c>
      <c r="AG44" s="173">
        <f t="shared" si="7"/>
        <v>18.118516329244866</v>
      </c>
      <c r="AH44" s="172">
        <f>IF(AF44="","",Feuil1!AS49)</f>
        <v>6.666015625</v>
      </c>
      <c r="AI44" s="92">
        <f>IF(AH44="","",Feuil1!AT49)</f>
        <v>3.701171875</v>
      </c>
      <c r="AJ44" s="92">
        <f>IF(AI44="","",Feuil1!AU49)</f>
        <v>150.21875</v>
      </c>
      <c r="AK44" s="173">
        <f t="shared" si="8"/>
        <v>14.489826676714394</v>
      </c>
      <c r="AN44" s="5">
        <v>725</v>
      </c>
      <c r="AO44" s="5">
        <v>25</v>
      </c>
      <c r="AP44" s="5">
        <v>40</v>
      </c>
      <c r="AQ44" s="5">
        <v>850</v>
      </c>
      <c r="AR44" s="5">
        <v>925</v>
      </c>
      <c r="AS44" s="5">
        <v>3</v>
      </c>
      <c r="AT44" s="5">
        <v>5</v>
      </c>
      <c r="AU44" s="5">
        <v>350</v>
      </c>
      <c r="AV44" s="5">
        <v>125</v>
      </c>
    </row>
    <row r="45" spans="1:48" s="6" customFormat="1" ht="12.75">
      <c r="A45" s="171">
        <f>IF(Feuil1!A50="","",Feuil1!A50)</f>
        <v>44967</v>
      </c>
      <c r="B45" s="172">
        <f>IF(A45="","",Feuil1!U50)</f>
        <v>4.23046875</v>
      </c>
      <c r="C45" s="92">
        <f>IF(B45="","",Feuil1!V50)</f>
        <v>3.8125</v>
      </c>
      <c r="D45" s="92">
        <f>IF(C45="","",Feuil1!W50)</f>
        <v>823</v>
      </c>
      <c r="E45" s="173">
        <f t="shared" si="0"/>
        <v>102.32540067994172</v>
      </c>
      <c r="F45" s="172">
        <f>IF(D45="","",Feuil1!X50)</f>
        <v>0</v>
      </c>
      <c r="G45" s="92">
        <f>IF(F45="","",Feuil1!Y50)</f>
        <v>2.2205505371093799</v>
      </c>
      <c r="H45" s="92">
        <f>IF(G45="","",Feuil1!Z50)</f>
        <v>36.099609375</v>
      </c>
      <c r="I45" s="173">
        <f t="shared" si="1"/>
        <v>16.257053722358854</v>
      </c>
      <c r="J45" s="172">
        <f>IF(H45="","",Feuil1!AA50)</f>
        <v>0</v>
      </c>
      <c r="K45" s="92">
        <f>IF(J45="","",Feuil1!AB50)</f>
        <v>3.3972222222222199</v>
      </c>
      <c r="L45" s="92">
        <f>IF(K45="","",Feuil1!AC50)</f>
        <v>44.453125</v>
      </c>
      <c r="M45" s="173">
        <f t="shared" si="2"/>
        <v>13.085139002452994</v>
      </c>
      <c r="N45" s="172">
        <f>IF(L45="","",Feuil1!AD50)</f>
        <v>4.6953125</v>
      </c>
      <c r="O45" s="92">
        <f>IF(N45="","",Feuil1!AE50)</f>
        <v>9.7021484375</v>
      </c>
      <c r="P45" s="92">
        <f>IF(O45="","",Feuil1!AF50)</f>
        <v>963.625</v>
      </c>
      <c r="Q45" s="173">
        <f t="shared" si="3"/>
        <v>66.93020416468832</v>
      </c>
      <c r="R45" s="172">
        <f>IF(P45="","",Feuil1!AG50)</f>
        <v>10.3408333333333</v>
      </c>
      <c r="S45" s="92">
        <f>IF(R45="","",Feuil1!AH50)</f>
        <v>2.8422222222222202</v>
      </c>
      <c r="T45" s="92">
        <f>IF(S45="","",Feuil1!AI50)</f>
        <v>2</v>
      </c>
      <c r="U45" s="173">
        <f t="shared" si="4"/>
        <v>0.15170989696369538</v>
      </c>
      <c r="V45" s="172">
        <f>IF(T45="","",Feuil1!AJ50)</f>
        <v>0.34521484375</v>
      </c>
      <c r="W45" s="92">
        <f>IF(V45="","",Feuil1!AK50)</f>
        <v>0.34912109375</v>
      </c>
      <c r="X45" s="92">
        <f>IF(W45="","",Feuil1!AL50)</f>
        <v>4.2998046875</v>
      </c>
      <c r="Y45" s="173">
        <f t="shared" si="5"/>
        <v>6.1926863572433195</v>
      </c>
      <c r="Z45" s="172">
        <f>IF(X45="","",Feuil1!AM50)</f>
        <v>0</v>
      </c>
      <c r="AA45" s="92">
        <f>IF(Z45="","",Feuil1!AN50)</f>
        <v>0</v>
      </c>
      <c r="AB45" s="92">
        <f>IF(AA45="","",Feuil1!AO50)</f>
        <v>0</v>
      </c>
      <c r="AC45" s="173">
        <f t="shared" si="6"/>
        <v>0</v>
      </c>
      <c r="AD45" s="172">
        <f>IF(AB45="","",Feuil1!AP50)</f>
        <v>12.794921875</v>
      </c>
      <c r="AE45" s="92">
        <f>IF(AD45="","",Feuil1!AQ50)</f>
        <v>13.833984375</v>
      </c>
      <c r="AF45" s="92">
        <f>IF(AE45="","",Feuil1!AR50)</f>
        <v>475.8125</v>
      </c>
      <c r="AG45" s="173">
        <f t="shared" si="7"/>
        <v>17.868270500220039</v>
      </c>
      <c r="AH45" s="172">
        <f>IF(AF45="","",Feuil1!AS50)</f>
        <v>3.6162109375</v>
      </c>
      <c r="AI45" s="92">
        <f>IF(AH45="","",Feuil1!AT50)</f>
        <v>6.6650390625</v>
      </c>
      <c r="AJ45" s="92">
        <f>IF(AI45="","",Feuil1!AU50)</f>
        <v>148.28125</v>
      </c>
      <c r="AK45" s="173">
        <f t="shared" si="8"/>
        <v>14.422492401215806</v>
      </c>
      <c r="AN45" s="5">
        <v>725</v>
      </c>
      <c r="AO45" s="5">
        <v>25</v>
      </c>
      <c r="AP45" s="5">
        <v>40</v>
      </c>
      <c r="AQ45" s="5">
        <v>850</v>
      </c>
      <c r="AR45" s="5">
        <v>925</v>
      </c>
      <c r="AS45" s="5">
        <v>3</v>
      </c>
      <c r="AT45" s="5">
        <v>5</v>
      </c>
      <c r="AU45" s="5">
        <v>350</v>
      </c>
      <c r="AV45" s="5">
        <v>125</v>
      </c>
    </row>
    <row r="46" spans="1:48" s="6" customFormat="1" ht="12.75">
      <c r="A46" s="171">
        <f>IF(Feuil1!A51="","",Feuil1!A51)</f>
        <v>44968</v>
      </c>
      <c r="B46" s="172">
        <f>IF(A46="","",Feuil1!U51)</f>
        <v>4.017578125</v>
      </c>
      <c r="C46" s="92">
        <f>IF(B46="","",Feuil1!V51)</f>
        <v>3.609375</v>
      </c>
      <c r="D46" s="92">
        <f>IF(C46="","",Feuil1!W51)</f>
        <v>782</v>
      </c>
      <c r="E46" s="173">
        <f t="shared" si="0"/>
        <v>102.53111395646607</v>
      </c>
      <c r="F46" s="172">
        <f>IF(D46="","",Feuil1!X51)</f>
        <v>2.4297180175781299</v>
      </c>
      <c r="G46" s="92">
        <f>IF(F46="","",Feuil1!Y51)</f>
        <v>0</v>
      </c>
      <c r="H46" s="92">
        <f>IF(G46="","",Feuil1!Z51)</f>
        <v>37.2998046875</v>
      </c>
      <c r="I46" s="173">
        <f t="shared" si="1"/>
        <v>15.351495283670541</v>
      </c>
      <c r="J46" s="172">
        <f>IF(H46="","",Feuil1!AA51)</f>
        <v>3.81416666666667</v>
      </c>
      <c r="K46" s="92">
        <f>IF(J46="","",Feuil1!AB51)</f>
        <v>0</v>
      </c>
      <c r="L46" s="92">
        <f>IF(K46="","",Feuil1!AC51)</f>
        <v>50.84375</v>
      </c>
      <c r="M46" s="173">
        <f t="shared" si="2"/>
        <v>13.330238147258017</v>
      </c>
      <c r="N46" s="172">
        <f>IF(L46="","",Feuil1!AD51)</f>
        <v>4.1865234375</v>
      </c>
      <c r="O46" s="92">
        <f>IF(N46="","",Feuil1!AE51)</f>
        <v>9.5908203125</v>
      </c>
      <c r="P46" s="92">
        <f>IF(O46="","",Feuil1!AF51)</f>
        <v>923.6875</v>
      </c>
      <c r="Q46" s="173">
        <f t="shared" si="3"/>
        <v>67.043946696909558</v>
      </c>
      <c r="R46" s="172">
        <f>IF(P46="","",Feuil1!AG51)</f>
        <v>10.5061111111111</v>
      </c>
      <c r="S46" s="92">
        <f>IF(R46="","",Feuil1!AH51)</f>
        <v>4.7911111111111104</v>
      </c>
      <c r="T46" s="92">
        <f>IF(S46="","",Feuil1!AI51)</f>
        <v>1</v>
      </c>
      <c r="U46" s="173">
        <f t="shared" si="4"/>
        <v>6.5371345560196165E-2</v>
      </c>
      <c r="V46" s="172">
        <f>IF(T46="","",Feuil1!AJ51)</f>
        <v>0.47021484375</v>
      </c>
      <c r="W46" s="92">
        <f>IF(V46="","",Feuil1!AK51)</f>
        <v>0.483642578125</v>
      </c>
      <c r="X46" s="92">
        <f>IF(W46="","",Feuil1!AL51)</f>
        <v>5</v>
      </c>
      <c r="Y46" s="173">
        <f t="shared" si="5"/>
        <v>5.241873560276427</v>
      </c>
      <c r="Z46" s="172">
        <f>IF(X46="","",Feuil1!AM51)</f>
        <v>0</v>
      </c>
      <c r="AA46" s="92">
        <f>IF(Z46="","",Feuil1!AN51)</f>
        <v>0</v>
      </c>
      <c r="AB46" s="92">
        <f>IF(AA46="","",Feuil1!AO51)</f>
        <v>0</v>
      </c>
      <c r="AC46" s="173">
        <f t="shared" si="6"/>
        <v>0</v>
      </c>
      <c r="AD46" s="172">
        <f>IF(AB46="","",Feuil1!AP51)</f>
        <v>13.3359375</v>
      </c>
      <c r="AE46" s="92">
        <f>IF(AD46="","",Feuil1!AQ51)</f>
        <v>13.046875</v>
      </c>
      <c r="AF46" s="92">
        <f>IF(AE46="","",Feuil1!AR51)</f>
        <v>477.875</v>
      </c>
      <c r="AG46" s="173">
        <f t="shared" si="7"/>
        <v>18.113118152206098</v>
      </c>
      <c r="AH46" s="172">
        <f>IF(AF46="","",Feuil1!AS51)</f>
        <v>3.7919921875</v>
      </c>
      <c r="AI46" s="92">
        <f>IF(AH46="","",Feuil1!AT51)</f>
        <v>6.666015625</v>
      </c>
      <c r="AJ46" s="92">
        <f>IF(AI46="","",Feuil1!AU51)</f>
        <v>151.5</v>
      </c>
      <c r="AK46" s="173">
        <f t="shared" si="8"/>
        <v>14.486506676627137</v>
      </c>
      <c r="AN46" s="5">
        <v>725</v>
      </c>
      <c r="AO46" s="5">
        <v>25</v>
      </c>
      <c r="AP46" s="5">
        <v>40</v>
      </c>
      <c r="AQ46" s="5">
        <v>850</v>
      </c>
      <c r="AR46" s="5">
        <v>925</v>
      </c>
      <c r="AS46" s="5">
        <v>3</v>
      </c>
      <c r="AT46" s="5">
        <v>5</v>
      </c>
      <c r="AU46" s="5">
        <v>350</v>
      </c>
      <c r="AV46" s="5">
        <v>125</v>
      </c>
    </row>
    <row r="47" spans="1:48" s="6" customFormat="1" ht="12.75">
      <c r="A47" s="171">
        <f>IF(Feuil1!A52="","",Feuil1!A52)</f>
        <v>44969</v>
      </c>
      <c r="B47" s="172">
        <f>IF(A47="","",Feuil1!U52)</f>
        <v>4.3828125</v>
      </c>
      <c r="C47" s="92">
        <f>IF(B47="","",Feuil1!V52)</f>
        <v>3.546875</v>
      </c>
      <c r="D47" s="92">
        <f>IF(C47="","",Feuil1!W52)</f>
        <v>813</v>
      </c>
      <c r="E47" s="173">
        <f t="shared" si="0"/>
        <v>102.52610837438424</v>
      </c>
      <c r="F47" s="172">
        <f>IF(D47="","",Feuil1!X52)</f>
        <v>0</v>
      </c>
      <c r="G47" s="92">
        <f>IF(F47="","",Feuil1!Y52)</f>
        <v>2.3772277832031299</v>
      </c>
      <c r="H47" s="92">
        <f>IF(G47="","",Feuil1!Z52)</f>
        <v>38.6005859375</v>
      </c>
      <c r="I47" s="173">
        <f t="shared" si="1"/>
        <v>16.237647149440896</v>
      </c>
      <c r="J47" s="172">
        <f>IF(H47="","",Feuil1!AA52)</f>
        <v>0</v>
      </c>
      <c r="K47" s="92">
        <f>IF(J47="","",Feuil1!AB52)</f>
        <v>4.0780555555555598</v>
      </c>
      <c r="L47" s="92">
        <f>IF(K47="","",Feuil1!AC52)</f>
        <v>53.375</v>
      </c>
      <c r="M47" s="173">
        <f t="shared" si="2"/>
        <v>13.088345480553082</v>
      </c>
      <c r="N47" s="172">
        <f>IF(L47="","",Feuil1!AD52)</f>
        <v>2.9697265625</v>
      </c>
      <c r="O47" s="92">
        <f>IF(N47="","",Feuil1!AE52)</f>
        <v>10.7197265625</v>
      </c>
      <c r="P47" s="92">
        <f>IF(O47="","",Feuil1!AF52)</f>
        <v>916</v>
      </c>
      <c r="Q47" s="173">
        <f t="shared" si="3"/>
        <v>66.912826366100731</v>
      </c>
      <c r="R47" s="172">
        <f>IF(P47="","",Feuil1!AG52)</f>
        <v>6.7383333333333297</v>
      </c>
      <c r="S47" s="92">
        <f>IF(R47="","",Feuil1!AH52)</f>
        <v>6.6483333333333299</v>
      </c>
      <c r="T47" s="92">
        <f>IF(S47="","",Feuil1!AI52)</f>
        <v>1</v>
      </c>
      <c r="U47" s="173">
        <f t="shared" si="4"/>
        <v>7.4701195219123551E-2</v>
      </c>
      <c r="V47" s="172">
        <f>IF(T47="","",Feuil1!AJ52)</f>
        <v>0.422119140625</v>
      </c>
      <c r="W47" s="92">
        <f>IF(V47="","",Feuil1!AK52)</f>
        <v>0.430908203125</v>
      </c>
      <c r="X47" s="92">
        <f>IF(W47="","",Feuil1!AL52)</f>
        <v>5</v>
      </c>
      <c r="Y47" s="173">
        <f t="shared" si="5"/>
        <v>5.8614768174012593</v>
      </c>
      <c r="Z47" s="172">
        <f>IF(X47="","",Feuil1!AM52)</f>
        <v>0</v>
      </c>
      <c r="AA47" s="92">
        <f>IF(Z47="","",Feuil1!AN52)</f>
        <v>0</v>
      </c>
      <c r="AB47" s="92">
        <f>IF(AA47="","",Feuil1!AO52)</f>
        <v>0</v>
      </c>
      <c r="AC47" s="173">
        <f t="shared" si="6"/>
        <v>0</v>
      </c>
      <c r="AD47" s="172">
        <f>IF(AB47="","",Feuil1!AP52)</f>
        <v>12.1953125</v>
      </c>
      <c r="AE47" s="92">
        <f>IF(AD47="","",Feuil1!AQ52)</f>
        <v>14.853515625</v>
      </c>
      <c r="AF47" s="92">
        <f>IF(AE47="","",Feuil1!AR52)</f>
        <v>488.625</v>
      </c>
      <c r="AG47" s="173">
        <f t="shared" si="7"/>
        <v>18.064553397357209</v>
      </c>
      <c r="AH47" s="172">
        <f>IF(AF47="","",Feuil1!AS52)</f>
        <v>9.5185546875</v>
      </c>
      <c r="AI47" s="92">
        <f>IF(AH47="","",Feuil1!AT52)</f>
        <v>0.3984375</v>
      </c>
      <c r="AJ47" s="92">
        <f>IF(AI47="","",Feuil1!AU52)</f>
        <v>145.90625</v>
      </c>
      <c r="AK47" s="173">
        <f t="shared" si="8"/>
        <v>14.712752338749384</v>
      </c>
      <c r="AN47" s="5">
        <v>725</v>
      </c>
      <c r="AO47" s="5">
        <v>25</v>
      </c>
      <c r="AP47" s="5">
        <v>40</v>
      </c>
      <c r="AQ47" s="5">
        <v>850</v>
      </c>
      <c r="AR47" s="5">
        <v>925</v>
      </c>
      <c r="AS47" s="5">
        <v>3</v>
      </c>
      <c r="AT47" s="5">
        <v>5</v>
      </c>
      <c r="AU47" s="5">
        <v>350</v>
      </c>
      <c r="AV47" s="5">
        <v>125</v>
      </c>
    </row>
    <row r="48" spans="1:48" s="6" customFormat="1" ht="12.75">
      <c r="A48" s="171">
        <f>IF(Feuil1!A53="","",Feuil1!A53)</f>
        <v>44970</v>
      </c>
      <c r="B48" s="172">
        <f>IF(A48="","",Feuil1!U53)</f>
        <v>3.810546875</v>
      </c>
      <c r="C48" s="92">
        <f>IF(B48="","",Feuil1!V53)</f>
        <v>4.3125</v>
      </c>
      <c r="D48" s="92">
        <f>IF(C48="","",Feuil1!W53)</f>
        <v>832</v>
      </c>
      <c r="E48" s="173">
        <f t="shared" si="0"/>
        <v>102.42462130319788</v>
      </c>
      <c r="F48" s="172">
        <f>IF(D48="","",Feuil1!X53)</f>
        <v>2.8377685546875</v>
      </c>
      <c r="G48" s="92">
        <f>IF(F48="","",Feuil1!Y53)</f>
        <v>0</v>
      </c>
      <c r="H48" s="92">
        <f>IF(G48="","",Feuil1!Z53)</f>
        <v>43.69921875</v>
      </c>
      <c r="I48" s="173">
        <f t="shared" si="1"/>
        <v>15.399148277197058</v>
      </c>
      <c r="J48" s="172">
        <f>IF(H48="","",Feuil1!AA53)</f>
        <v>4.0750000000000002</v>
      </c>
      <c r="K48" s="92">
        <f>IF(J48="","",Feuil1!AB53)</f>
        <v>0</v>
      </c>
      <c r="L48" s="92">
        <f>IF(K48="","",Feuil1!AC53)</f>
        <v>54.328125</v>
      </c>
      <c r="M48" s="173">
        <f t="shared" si="2"/>
        <v>13.332055214723926</v>
      </c>
      <c r="N48" s="172">
        <f>IF(L48="","",Feuil1!AD53)</f>
        <v>6.1171875</v>
      </c>
      <c r="O48" s="92">
        <f>IF(N48="","",Feuil1!AE53)</f>
        <v>7.689453125</v>
      </c>
      <c r="P48" s="92">
        <f>IF(O48="","",Feuil1!AF53)</f>
        <v>918.1875</v>
      </c>
      <c r="Q48" s="173">
        <f t="shared" si="3"/>
        <v>66.503324374027443</v>
      </c>
      <c r="R48" s="172">
        <f>IF(P48="","",Feuil1!AG53)</f>
        <v>5.8936111111111096</v>
      </c>
      <c r="S48" s="92">
        <f>IF(R48="","",Feuil1!AH53)</f>
        <v>7.8469444444444401</v>
      </c>
      <c r="T48" s="92">
        <f>IF(S48="","",Feuil1!AI53)</f>
        <v>1</v>
      </c>
      <c r="U48" s="173">
        <f t="shared" si="4"/>
        <v>7.2777261149072126E-2</v>
      </c>
      <c r="V48" s="172">
        <f>IF(T48="","",Feuil1!AJ53)</f>
        <v>0.4228515625</v>
      </c>
      <c r="W48" s="92">
        <f>IF(V48="","",Feuil1!AK53)</f>
        <v>0.435302734375</v>
      </c>
      <c r="X48" s="92">
        <f>IF(W48="","",Feuil1!AL53)</f>
        <v>5.2001953125</v>
      </c>
      <c r="Y48" s="173">
        <f t="shared" si="5"/>
        <v>6.0597439544807967</v>
      </c>
      <c r="Z48" s="172">
        <f>IF(X48="","",Feuil1!AM53)</f>
        <v>0</v>
      </c>
      <c r="AA48" s="92">
        <f>IF(Z48="","",Feuil1!AN53)</f>
        <v>0</v>
      </c>
      <c r="AB48" s="92">
        <f>IF(AA48="","",Feuil1!AO53)</f>
        <v>0</v>
      </c>
      <c r="AC48" s="173">
        <f t="shared" si="6"/>
        <v>0</v>
      </c>
      <c r="AD48" s="172">
        <f>IF(AB48="","",Feuil1!AP53)</f>
        <v>14.76953125</v>
      </c>
      <c r="AE48" s="92">
        <f>IF(AD48="","",Feuil1!AQ53)</f>
        <v>11.251953125</v>
      </c>
      <c r="AF48" s="92">
        <f>IF(AE48="","",Feuil1!AR53)</f>
        <v>472.75</v>
      </c>
      <c r="AG48" s="173">
        <f t="shared" si="7"/>
        <v>18.167679951962771</v>
      </c>
      <c r="AH48" s="172">
        <f>IF(AF48="","",Feuil1!AS53)</f>
        <v>3.814453125</v>
      </c>
      <c r="AI48" s="92">
        <f>IF(AH48="","",Feuil1!AT53)</f>
        <v>8.150390625</v>
      </c>
      <c r="AJ48" s="92">
        <f>IF(AI48="","",Feuil1!AU53)</f>
        <v>171.5</v>
      </c>
      <c r="AK48" s="173">
        <f t="shared" si="8"/>
        <v>14.333659810643161</v>
      </c>
      <c r="AN48" s="5">
        <v>725</v>
      </c>
      <c r="AO48" s="5">
        <v>25</v>
      </c>
      <c r="AP48" s="5">
        <v>40</v>
      </c>
      <c r="AQ48" s="5">
        <v>850</v>
      </c>
      <c r="AR48" s="5">
        <v>925</v>
      </c>
      <c r="AS48" s="5">
        <v>3</v>
      </c>
      <c r="AT48" s="5">
        <v>5</v>
      </c>
      <c r="AU48" s="5">
        <v>350</v>
      </c>
      <c r="AV48" s="5">
        <v>125</v>
      </c>
    </row>
    <row r="49" spans="1:48" s="6" customFormat="1" ht="12.75">
      <c r="A49" s="171">
        <f>IF(Feuil1!A54="","",Feuil1!A54)</f>
        <v>44971</v>
      </c>
      <c r="B49" s="172">
        <f>IF(A49="","",Feuil1!U54)</f>
        <v>3.76171875</v>
      </c>
      <c r="C49" s="92">
        <f>IF(B49="","",Feuil1!V54)</f>
        <v>4.046875</v>
      </c>
      <c r="D49" s="92">
        <f>IF(C49="","",Feuil1!W54)</f>
        <v>801</v>
      </c>
      <c r="E49" s="173">
        <f t="shared" si="0"/>
        <v>102.57928964482241</v>
      </c>
      <c r="F49" s="172">
        <f>IF(D49="","",Feuil1!X54)</f>
        <v>0</v>
      </c>
      <c r="G49" s="92">
        <f>IF(F49="","",Feuil1!Y54)</f>
        <v>2.27276611328125</v>
      </c>
      <c r="H49" s="92">
        <f>IF(G49="","",Feuil1!Z54)</f>
        <v>36.900390625</v>
      </c>
      <c r="I49" s="173">
        <f t="shared" si="1"/>
        <v>16.235894406101458</v>
      </c>
      <c r="J49" s="172">
        <f>IF(H49="","",Feuil1!AA54)</f>
        <v>0</v>
      </c>
      <c r="K49" s="92">
        <f>IF(J49="","",Feuil1!AB54)</f>
        <v>3.81222222222222</v>
      </c>
      <c r="L49" s="92">
        <f>IF(K49="","",Feuil1!AC54)</f>
        <v>49.890625</v>
      </c>
      <c r="M49" s="173">
        <f t="shared" si="2"/>
        <v>13.087019090644135</v>
      </c>
      <c r="N49" s="172">
        <f>IF(L49="","",Feuil1!AD54)</f>
        <v>6.353515625</v>
      </c>
      <c r="O49" s="92">
        <f>IF(N49="","",Feuil1!AE54)</f>
        <v>6.7138671875</v>
      </c>
      <c r="P49" s="92">
        <f>IF(O49="","",Feuil1!AF54)</f>
        <v>867.25</v>
      </c>
      <c r="Q49" s="173">
        <f t="shared" si="3"/>
        <v>66.367536058590545</v>
      </c>
      <c r="R49" s="172">
        <f>IF(P49="","",Feuil1!AG54)</f>
        <v>10.775</v>
      </c>
      <c r="S49" s="92">
        <f>IF(R49="","",Feuil1!AH54)</f>
        <v>2.6850000000000001</v>
      </c>
      <c r="T49" s="92">
        <f>IF(S49="","",Feuil1!AI54)</f>
        <v>361</v>
      </c>
      <c r="U49" s="173">
        <f t="shared" si="4"/>
        <v>26.820208023774143</v>
      </c>
      <c r="V49" s="172">
        <f>IF(T49="","",Feuil1!AJ54)</f>
        <v>0.357666015625</v>
      </c>
      <c r="W49" s="92">
        <f>IF(V49="","",Feuil1!AK54)</f>
        <v>0.363525390625</v>
      </c>
      <c r="X49" s="92">
        <f>IF(W49="","",Feuil1!AL54)</f>
        <v>4.2998046875</v>
      </c>
      <c r="Y49" s="173">
        <f t="shared" si="5"/>
        <v>5.9620853080568716</v>
      </c>
      <c r="Z49" s="172">
        <f>IF(X49="","",Feuil1!AM54)</f>
        <v>0</v>
      </c>
      <c r="AA49" s="92">
        <f>IF(Z49="","",Feuil1!AN54)</f>
        <v>0</v>
      </c>
      <c r="AB49" s="92">
        <f>IF(AA49="","",Feuil1!AO54)</f>
        <v>0</v>
      </c>
      <c r="AC49" s="173">
        <f t="shared" si="6"/>
        <v>0</v>
      </c>
      <c r="AD49" s="172">
        <f>IF(AB49="","",Feuil1!AP54)</f>
        <v>14.224609375</v>
      </c>
      <c r="AE49" s="92">
        <f>IF(AD49="","",Feuil1!AQ54)</f>
        <v>13.072265625</v>
      </c>
      <c r="AF49" s="92">
        <f>IF(AE49="","",Feuil1!AR54)</f>
        <v>486.5</v>
      </c>
      <c r="AG49" s="173">
        <f t="shared" si="7"/>
        <v>17.822552947910705</v>
      </c>
      <c r="AH49" s="172">
        <f>IF(AF49="","",Feuil1!AS54)</f>
        <v>6.666015625</v>
      </c>
      <c r="AI49" s="92">
        <f>IF(AH49="","",Feuil1!AT54)</f>
        <v>3.3955078125</v>
      </c>
      <c r="AJ49" s="92">
        <f>IF(AI49="","",Feuil1!AU54)</f>
        <v>146.09375</v>
      </c>
      <c r="AK49" s="173">
        <f t="shared" si="8"/>
        <v>14.520042706007958</v>
      </c>
      <c r="AN49" s="5">
        <v>725</v>
      </c>
      <c r="AO49" s="5">
        <v>25</v>
      </c>
      <c r="AP49" s="5">
        <v>40</v>
      </c>
      <c r="AQ49" s="5">
        <v>850</v>
      </c>
      <c r="AR49" s="5">
        <v>925</v>
      </c>
      <c r="AS49" s="5">
        <v>3</v>
      </c>
      <c r="AT49" s="5">
        <v>5</v>
      </c>
      <c r="AU49" s="5">
        <v>350</v>
      </c>
      <c r="AV49" s="5">
        <v>125</v>
      </c>
    </row>
    <row r="50" spans="1:48" s="6" customFormat="1" ht="12.75">
      <c r="A50" s="171">
        <f>IF(Feuil1!A55="","",Feuil1!A55)</f>
        <v>44972</v>
      </c>
      <c r="B50" s="172">
        <f>IF(A50="","",Feuil1!U55)</f>
        <v>3.69140625</v>
      </c>
      <c r="C50" s="92">
        <f>IF(B50="","",Feuil1!V55)</f>
        <v>4.46875</v>
      </c>
      <c r="D50" s="92">
        <f>IF(C50="","",Feuil1!W55)</f>
        <v>838</v>
      </c>
      <c r="E50" s="173">
        <f t="shared" si="0"/>
        <v>102.69411201531834</v>
      </c>
      <c r="F50" s="172">
        <f>IF(D50="","",Feuil1!X55)</f>
        <v>2.3661193847656201</v>
      </c>
      <c r="G50" s="92">
        <f>IF(F50="","",Feuil1!Y55)</f>
        <v>1.20196533203125</v>
      </c>
      <c r="H50" s="92">
        <f>IF(G50="","",Feuil1!Z55)</f>
        <v>56.099609375</v>
      </c>
      <c r="I50" s="173">
        <f t="shared" si="1"/>
        <v>15.722611380528422</v>
      </c>
      <c r="J50" s="172">
        <f>IF(H50="","",Feuil1!AA55)</f>
        <v>3.9022222222222198</v>
      </c>
      <c r="K50" s="92">
        <f>IF(J50="","",Feuil1!AB55)</f>
        <v>0</v>
      </c>
      <c r="L50" s="92">
        <f>IF(K50="","",Feuil1!AC55)</f>
        <v>51.828125</v>
      </c>
      <c r="M50" s="173">
        <f t="shared" si="2"/>
        <v>13.281694903189074</v>
      </c>
      <c r="N50" s="172">
        <f>IF(L50="","",Feuil1!AD55)</f>
        <v>4.7705078125</v>
      </c>
      <c r="O50" s="92">
        <f>IF(N50="","",Feuil1!AE55)</f>
        <v>8.927734375</v>
      </c>
      <c r="P50" s="92">
        <f>IF(O50="","",Feuil1!AF55)</f>
        <v>914.875</v>
      </c>
      <c r="Q50" s="173">
        <f t="shared" si="3"/>
        <v>66.787766450417053</v>
      </c>
      <c r="R50" s="172">
        <f>IF(P50="","",Feuil1!AG55)</f>
        <v>9.6113888888888894</v>
      </c>
      <c r="S50" s="92">
        <f>IF(R50="","",Feuil1!AH55)</f>
        <v>7.1216666666666697</v>
      </c>
      <c r="T50" s="92">
        <f>IF(S50="","",Feuil1!AI55)</f>
        <v>684</v>
      </c>
      <c r="U50" s="173">
        <f t="shared" si="4"/>
        <v>40.877172595826615</v>
      </c>
      <c r="V50" s="172">
        <f>IF(T50="","",Feuil1!AJ55)</f>
        <v>0.39794921875</v>
      </c>
      <c r="W50" s="92">
        <f>IF(V50="","",Feuil1!AK55)</f>
        <v>0.409912109375</v>
      </c>
      <c r="X50" s="92">
        <f>IF(W50="","",Feuil1!AL55)</f>
        <v>4.7998046875</v>
      </c>
      <c r="Y50" s="173">
        <f t="shared" si="5"/>
        <v>5.9413720157147178</v>
      </c>
      <c r="Z50" s="172">
        <f>IF(X50="","",Feuil1!AM55)</f>
        <v>0</v>
      </c>
      <c r="AA50" s="92">
        <f>IF(Z50="","",Feuil1!AN55)</f>
        <v>0</v>
      </c>
      <c r="AB50" s="92">
        <f>IF(AA50="","",Feuil1!AO55)</f>
        <v>0</v>
      </c>
      <c r="AC50" s="173">
        <f t="shared" si="6"/>
        <v>0</v>
      </c>
      <c r="AD50" s="172">
        <f>IF(AB50="","",Feuil1!AP55)</f>
        <v>13.23046875</v>
      </c>
      <c r="AE50" s="92">
        <f>IF(AD50="","",Feuil1!AQ55)</f>
        <v>13.744140625</v>
      </c>
      <c r="AF50" s="92">
        <f>IF(AE50="","",Feuil1!AR55)</f>
        <v>488.25</v>
      </c>
      <c r="AG50" s="173">
        <f t="shared" si="7"/>
        <v>18.100354789660415</v>
      </c>
      <c r="AH50" s="172">
        <f>IF(AF50="","",Feuil1!AS55)</f>
        <v>7.3037109375</v>
      </c>
      <c r="AI50" s="92">
        <f>IF(AH50="","",Feuil1!AT55)</f>
        <v>6.15234375E-2</v>
      </c>
      <c r="AJ50" s="92">
        <f>IF(AI50="","",Feuil1!AU55)</f>
        <v>108.5</v>
      </c>
      <c r="AK50" s="173">
        <f t="shared" si="8"/>
        <v>14.731370989127551</v>
      </c>
      <c r="AN50" s="5">
        <v>725</v>
      </c>
      <c r="AO50" s="5">
        <v>25</v>
      </c>
      <c r="AP50" s="5">
        <v>40</v>
      </c>
      <c r="AQ50" s="5">
        <v>850</v>
      </c>
      <c r="AR50" s="5">
        <v>925</v>
      </c>
      <c r="AS50" s="5">
        <v>3</v>
      </c>
      <c r="AT50" s="5">
        <v>5</v>
      </c>
      <c r="AU50" s="5">
        <v>350</v>
      </c>
      <c r="AV50" s="5">
        <v>125</v>
      </c>
    </row>
    <row r="51" spans="1:48" s="6" customFormat="1" ht="12.75">
      <c r="A51" s="171">
        <f>IF(Feuil1!A56="","",Feuil1!A56)</f>
        <v>44973</v>
      </c>
      <c r="B51" s="172">
        <f>IF(A51="","",Feuil1!U56)</f>
        <v>3.697265625</v>
      </c>
      <c r="C51" s="92">
        <f>IF(B51="","",Feuil1!V56)</f>
        <v>4.359375</v>
      </c>
      <c r="D51" s="92">
        <f>IF(C51="","",Feuil1!W56)</f>
        <v>824</v>
      </c>
      <c r="E51" s="173">
        <f t="shared" si="0"/>
        <v>102.27587878787878</v>
      </c>
      <c r="F51" s="172">
        <f>IF(D51="","",Feuil1!X56)</f>
        <v>2.0591735839843799</v>
      </c>
      <c r="G51" s="92">
        <f>IF(F51="","",Feuil1!Y56)</f>
        <v>1.1119384765625</v>
      </c>
      <c r="H51" s="92">
        <f>IF(G51="","",Feuil1!Z56)</f>
        <v>50</v>
      </c>
      <c r="I51" s="173">
        <f t="shared" si="1"/>
        <v>15.767339357719562</v>
      </c>
      <c r="J51" s="172">
        <f>IF(H51="","",Feuil1!AA56)</f>
        <v>2.14361111111111</v>
      </c>
      <c r="K51" s="92">
        <f>IF(J51="","",Feuil1!AB56)</f>
        <v>2.0299999999999998</v>
      </c>
      <c r="L51" s="92">
        <f>IF(K51="","",Feuil1!AC56)</f>
        <v>54.890625</v>
      </c>
      <c r="M51" s="173">
        <f t="shared" si="2"/>
        <v>13.151830282861901</v>
      </c>
      <c r="N51" s="172">
        <f>IF(L51="","",Feuil1!AD56)</f>
        <v>7.2275390625</v>
      </c>
      <c r="O51" s="92">
        <f>IF(N51="","",Feuil1!AE56)</f>
        <v>6.1416015625</v>
      </c>
      <c r="P51" s="92">
        <f>IF(O51="","",Feuil1!AF56)</f>
        <v>891.1875</v>
      </c>
      <c r="Q51" s="173">
        <f t="shared" si="3"/>
        <v>66.660043827611389</v>
      </c>
      <c r="R51" s="172">
        <f>IF(P51="","",Feuil1!AG56)</f>
        <v>2.4849999999999999</v>
      </c>
      <c r="S51" s="92">
        <f>IF(R51="","",Feuil1!AH56)</f>
        <v>11.793611111111099</v>
      </c>
      <c r="T51" s="92">
        <f>IF(S51="","",Feuil1!AI56)</f>
        <v>1</v>
      </c>
      <c r="U51" s="173">
        <f t="shared" si="4"/>
        <v>7.0034822870260555E-2</v>
      </c>
      <c r="V51" s="172">
        <f>IF(T51="","",Feuil1!AJ56)</f>
        <v>0.347412109375</v>
      </c>
      <c r="W51" s="92">
        <f>IF(V51="","",Feuil1!AK56)</f>
        <v>0.3544921875</v>
      </c>
      <c r="X51" s="92">
        <f>IF(W51="","",Feuil1!AL56)</f>
        <v>4.2998046875</v>
      </c>
      <c r="Y51" s="173">
        <f t="shared" si="5"/>
        <v>6.1259130434782607</v>
      </c>
      <c r="Z51" s="172">
        <f>IF(X51="","",Feuil1!AM56)</f>
        <v>0</v>
      </c>
      <c r="AA51" s="92">
        <f>IF(Z51="","",Feuil1!AN56)</f>
        <v>0</v>
      </c>
      <c r="AB51" s="92">
        <f>IF(AA51="","",Feuil1!AO56)</f>
        <v>0</v>
      </c>
      <c r="AC51" s="173">
        <f t="shared" si="6"/>
        <v>0</v>
      </c>
      <c r="AD51" s="172">
        <f>IF(AB51="","",Feuil1!AP56)</f>
        <v>15.849609375</v>
      </c>
      <c r="AE51" s="92">
        <f>IF(AD51="","",Feuil1!AQ56)</f>
        <v>9.6171875</v>
      </c>
      <c r="AF51" s="92">
        <f>IF(AE51="","",Feuil1!AR56)</f>
        <v>482.25</v>
      </c>
      <c r="AG51" s="173">
        <f t="shared" si="7"/>
        <v>18.93642150471662</v>
      </c>
      <c r="AH51" s="172">
        <f>IF(AF51="","",Feuil1!AS56)</f>
        <v>5.556640625</v>
      </c>
      <c r="AI51" s="92">
        <f>IF(AH51="","",Feuil1!AT56)</f>
        <v>4.9443359375</v>
      </c>
      <c r="AJ51" s="92">
        <f>IF(AI51="","",Feuil1!AU56)</f>
        <v>151</v>
      </c>
      <c r="AK51" s="173">
        <f t="shared" si="8"/>
        <v>14.379614991165257</v>
      </c>
      <c r="AN51" s="5">
        <v>725</v>
      </c>
      <c r="AO51" s="5">
        <v>25</v>
      </c>
      <c r="AP51" s="5">
        <v>40</v>
      </c>
      <c r="AQ51" s="5">
        <v>850</v>
      </c>
      <c r="AR51" s="5">
        <v>925</v>
      </c>
      <c r="AS51" s="5">
        <v>3</v>
      </c>
      <c r="AT51" s="5">
        <v>5</v>
      </c>
      <c r="AU51" s="5">
        <v>350</v>
      </c>
      <c r="AV51" s="5">
        <v>125</v>
      </c>
    </row>
    <row r="52" spans="1:48" s="6" customFormat="1" ht="12.75">
      <c r="A52" s="171">
        <f>IF(Feuil1!A57="","",Feuil1!A57)</f>
        <v>44974</v>
      </c>
      <c r="B52" s="172">
        <f>IF(A52="","",Feuil1!U57)</f>
        <v>3.630859375</v>
      </c>
      <c r="C52" s="92">
        <f>IF(B52="","",Feuil1!V57)</f>
        <v>4.5</v>
      </c>
      <c r="D52" s="92">
        <f>IF(C52="","",Feuil1!W57)</f>
        <v>831</v>
      </c>
      <c r="E52" s="173">
        <f t="shared" si="0"/>
        <v>102.20321883257266</v>
      </c>
      <c r="F52" s="172">
        <f>IF(D52="","",Feuil1!X57)</f>
        <v>1.8497009277343801</v>
      </c>
      <c r="G52" s="92">
        <f>IF(F52="","",Feuil1!Y57)</f>
        <v>0</v>
      </c>
      <c r="H52" s="92">
        <f>IF(G52="","",Feuil1!Z57)</f>
        <v>28.30078125</v>
      </c>
      <c r="I52" s="173">
        <f t="shared" si="1"/>
        <v>15.300193034267664</v>
      </c>
      <c r="J52" s="172">
        <f>IF(H52="","",Feuil1!AA57)</f>
        <v>0</v>
      </c>
      <c r="K52" s="92">
        <f>IF(J52="","",Feuil1!AB57)</f>
        <v>3.6775000000000002</v>
      </c>
      <c r="L52" s="92">
        <f>IF(K52="","",Feuil1!AC57)</f>
        <v>48.09375</v>
      </c>
      <c r="M52" s="173">
        <f t="shared" si="2"/>
        <v>13.077838205302514</v>
      </c>
      <c r="N52" s="172">
        <f>IF(L52="","",Feuil1!AD57)</f>
        <v>6.0244140625</v>
      </c>
      <c r="O52" s="92">
        <f>IF(N52="","",Feuil1!AE57)</f>
        <v>8.08203125</v>
      </c>
      <c r="P52" s="92">
        <f>IF(O52="","",Feuil1!AF57)</f>
        <v>940.625</v>
      </c>
      <c r="Q52" s="173">
        <f t="shared" si="3"/>
        <v>66.680512287988918</v>
      </c>
      <c r="R52" s="172">
        <f>IF(P52="","",Feuil1!AG57)</f>
        <v>4.5744444444444401</v>
      </c>
      <c r="S52" s="92">
        <f>IF(R52="","",Feuil1!AH57)</f>
        <v>9.2702777777777801</v>
      </c>
      <c r="T52" s="92">
        <f>IF(S52="","",Feuil1!AI57)</f>
        <v>1</v>
      </c>
      <c r="U52" s="173">
        <f t="shared" si="4"/>
        <v>7.2229690415521366E-2</v>
      </c>
      <c r="V52" s="172">
        <f>IF(T52="","",Feuil1!AJ57)</f>
        <v>0.322265625</v>
      </c>
      <c r="W52" s="92">
        <f>IF(V52="","",Feuil1!AK57)</f>
        <v>0.333740234375</v>
      </c>
      <c r="X52" s="92">
        <f>IF(W52="","",Feuil1!AL57)</f>
        <v>4.2998046875</v>
      </c>
      <c r="Y52" s="173">
        <f t="shared" si="5"/>
        <v>6.5545217714923707</v>
      </c>
      <c r="Z52" s="172">
        <f>IF(X52="","",Feuil1!AM57)</f>
        <v>0</v>
      </c>
      <c r="AA52" s="92">
        <f>IF(Z52="","",Feuil1!AN57)</f>
        <v>0</v>
      </c>
      <c r="AB52" s="92">
        <f>IF(AA52="","",Feuil1!AO57)</f>
        <v>0</v>
      </c>
      <c r="AC52" s="173">
        <f t="shared" si="6"/>
        <v>0</v>
      </c>
      <c r="AD52" s="172">
        <f>IF(AB52="","",Feuil1!AP57)</f>
        <v>17.310546875</v>
      </c>
      <c r="AE52" s="92">
        <f>IF(AD52="","",Feuil1!AQ57)</f>
        <v>10.498046875</v>
      </c>
      <c r="AF52" s="92">
        <f>IF(AE52="","",Feuil1!AR57)</f>
        <v>520.25</v>
      </c>
      <c r="AG52" s="173">
        <f t="shared" si="7"/>
        <v>18.708245540103949</v>
      </c>
      <c r="AH52" s="172">
        <f>IF(AF52="","",Feuil1!AS57)</f>
        <v>6.666015625</v>
      </c>
      <c r="AI52" s="92">
        <f>IF(AH52="","",Feuil1!AT57)</f>
        <v>5.4482421875</v>
      </c>
      <c r="AJ52" s="92">
        <f>IF(AI52="","",Feuil1!AU57)</f>
        <v>174.8125</v>
      </c>
      <c r="AK52" s="173">
        <f t="shared" si="8"/>
        <v>14.43031035872632</v>
      </c>
      <c r="AN52" s="5">
        <v>725</v>
      </c>
      <c r="AO52" s="5">
        <v>25</v>
      </c>
      <c r="AP52" s="5">
        <v>40</v>
      </c>
      <c r="AQ52" s="5">
        <v>850</v>
      </c>
      <c r="AR52" s="5">
        <v>925</v>
      </c>
      <c r="AS52" s="5">
        <v>3</v>
      </c>
      <c r="AT52" s="5">
        <v>5</v>
      </c>
      <c r="AU52" s="5">
        <v>350</v>
      </c>
      <c r="AV52" s="5">
        <v>125</v>
      </c>
    </row>
    <row r="53" spans="1:48" s="6" customFormat="1" ht="12.75">
      <c r="A53" s="171">
        <f>IF(Feuil1!A58="","",Feuil1!A58)</f>
        <v>44975</v>
      </c>
      <c r="B53" s="172">
        <f>IF(A53="","",Feuil1!U58)</f>
        <v>3.646484375</v>
      </c>
      <c r="C53" s="92">
        <f>IF(B53="","",Feuil1!V58)</f>
        <v>4.15625</v>
      </c>
      <c r="D53" s="92">
        <f>IF(C53="","",Feuil1!W58)</f>
        <v>800</v>
      </c>
      <c r="E53" s="173">
        <f t="shared" si="0"/>
        <v>102.52816020025031</v>
      </c>
      <c r="F53" s="172">
        <f>IF(D53="","",Feuil1!X58)</f>
        <v>0</v>
      </c>
      <c r="G53" s="92">
        <f>IF(F53="","",Feuil1!Y58)</f>
        <v>2.3202819824218701</v>
      </c>
      <c r="H53" s="92">
        <f>IF(G53="","",Feuil1!Z58)</f>
        <v>37.69921875</v>
      </c>
      <c r="I53" s="173">
        <f t="shared" si="1"/>
        <v>16.247688442872022</v>
      </c>
      <c r="J53" s="172">
        <f>IF(H53="","",Feuil1!AA58)</f>
        <v>3.6391666666666702</v>
      </c>
      <c r="K53" s="92">
        <f>IF(J53="","",Feuil1!AB58)</f>
        <v>1.8897222222222201</v>
      </c>
      <c r="L53" s="92">
        <f>IF(K53="","",Feuil1!AC58)</f>
        <v>73.25</v>
      </c>
      <c r="M53" s="173">
        <f t="shared" si="2"/>
        <v>13.248593247588422</v>
      </c>
      <c r="N53" s="172">
        <f>IF(L53="","",Feuil1!AD58)</f>
        <v>1.48828125</v>
      </c>
      <c r="O53" s="92">
        <f>IF(N53="","",Feuil1!AE58)</f>
        <v>11.6025390625</v>
      </c>
      <c r="P53" s="92">
        <f>IF(O53="","",Feuil1!AF58)</f>
        <v>884.5625</v>
      </c>
      <c r="Q53" s="173">
        <f t="shared" si="3"/>
        <v>67.571204774337929</v>
      </c>
      <c r="R53" s="172">
        <f>IF(P53="","",Feuil1!AG58)</f>
        <v>3.3008333333333302</v>
      </c>
      <c r="S53" s="92">
        <f>IF(R53="","",Feuil1!AH58)</f>
        <v>9.8424999999999994</v>
      </c>
      <c r="T53" s="92">
        <f>IF(S53="","",Feuil1!AI58)</f>
        <v>1</v>
      </c>
      <c r="U53" s="173">
        <f t="shared" si="4"/>
        <v>7.6084199847831629E-2</v>
      </c>
      <c r="V53" s="172">
        <f>IF(T53="","",Feuil1!AJ58)</f>
        <v>0.3515625</v>
      </c>
      <c r="W53" s="92">
        <f>IF(V53="","",Feuil1!AK58)</f>
        <v>0.36181640625</v>
      </c>
      <c r="X53" s="92">
        <f>IF(W53="","",Feuil1!AL58)</f>
        <v>4.2001953125</v>
      </c>
      <c r="Y53" s="173">
        <f t="shared" si="5"/>
        <v>5.8877481177275834</v>
      </c>
      <c r="Z53" s="172">
        <f>IF(X53="","",Feuil1!AM58)</f>
        <v>0</v>
      </c>
      <c r="AA53" s="92">
        <f>IF(Z53="","",Feuil1!AN58)</f>
        <v>0</v>
      </c>
      <c r="AB53" s="92">
        <f>IF(AA53="","",Feuil1!AO58)</f>
        <v>0</v>
      </c>
      <c r="AC53" s="173">
        <f t="shared" si="6"/>
        <v>0</v>
      </c>
      <c r="AD53" s="172">
        <f>IF(AB53="","",Feuil1!AP58)</f>
        <v>14.099609375</v>
      </c>
      <c r="AE53" s="92">
        <f>IF(AD53="","",Feuil1!AQ58)</f>
        <v>13.08203125</v>
      </c>
      <c r="AF53" s="92">
        <f>IF(AE53="","",Feuil1!AR58)</f>
        <v>485.1875</v>
      </c>
      <c r="AG53" s="173">
        <f t="shared" si="7"/>
        <v>17.849823956312424</v>
      </c>
      <c r="AH53" s="172">
        <f>IF(AF53="","",Feuil1!AS58)</f>
        <v>4.4755859375</v>
      </c>
      <c r="AI53" s="92">
        <f>IF(AH53="","",Feuil1!AT58)</f>
        <v>6.6650390625</v>
      </c>
      <c r="AJ53" s="92">
        <f>IF(AI53="","",Feuil1!AU58)</f>
        <v>161.3125</v>
      </c>
      <c r="AK53" s="173">
        <f t="shared" si="8"/>
        <v>14.479663394109396</v>
      </c>
      <c r="AN53" s="5">
        <v>725</v>
      </c>
      <c r="AO53" s="5">
        <v>25</v>
      </c>
      <c r="AP53" s="5">
        <v>40</v>
      </c>
      <c r="AQ53" s="5">
        <v>850</v>
      </c>
      <c r="AR53" s="5">
        <v>925</v>
      </c>
      <c r="AS53" s="5">
        <v>3</v>
      </c>
      <c r="AT53" s="5">
        <v>5</v>
      </c>
      <c r="AU53" s="5">
        <v>350</v>
      </c>
      <c r="AV53" s="5">
        <v>125</v>
      </c>
    </row>
    <row r="54" spans="1:48" s="6" customFormat="1" ht="12.75">
      <c r="A54" s="171">
        <f>IF(Feuil1!A59="","",Feuil1!A59)</f>
        <v>44976</v>
      </c>
      <c r="B54" s="172">
        <f>IF(A54="","",Feuil1!U59)</f>
        <v>4.068359375</v>
      </c>
      <c r="C54" s="92">
        <f>IF(B54="","",Feuil1!V59)</f>
        <v>4</v>
      </c>
      <c r="D54" s="92">
        <f>IF(C54="","",Feuil1!W59)</f>
        <v>829</v>
      </c>
      <c r="E54" s="173">
        <f t="shared" si="0"/>
        <v>102.74703461631566</v>
      </c>
      <c r="F54" s="172">
        <f>IF(D54="","",Feuil1!X59)</f>
        <v>2.4844665527343799</v>
      </c>
      <c r="G54" s="92">
        <f>IF(F54="","",Feuil1!Y59)</f>
        <v>0</v>
      </c>
      <c r="H54" s="92">
        <f>IF(G54="","",Feuil1!Z59)</f>
        <v>38.1005859375</v>
      </c>
      <c r="I54" s="173">
        <f t="shared" si="1"/>
        <v>15.335519770055614</v>
      </c>
      <c r="J54" s="172">
        <f>IF(H54="","",Feuil1!AA59)</f>
        <v>2.3624999999999998</v>
      </c>
      <c r="K54" s="92">
        <f>IF(J54="","",Feuil1!AB59)</f>
        <v>1.25416666666667</v>
      </c>
      <c r="L54" s="92">
        <f>IF(K54="","",Feuil1!AC59)</f>
        <v>47.875</v>
      </c>
      <c r="M54" s="173">
        <f t="shared" si="2"/>
        <v>13.23732718894008</v>
      </c>
      <c r="N54" s="172">
        <f>IF(L54="","",Feuil1!AD59)</f>
        <v>10.5517578125</v>
      </c>
      <c r="O54" s="92">
        <f>IF(N54="","",Feuil1!AE59)</f>
        <v>4.5146484375</v>
      </c>
      <c r="P54" s="92">
        <f>IF(O54="","",Feuil1!AF59)</f>
        <v>990.625</v>
      </c>
      <c r="Q54" s="173">
        <f t="shared" si="3"/>
        <v>65.750583354939067</v>
      </c>
      <c r="R54" s="172">
        <f>IF(P54="","",Feuil1!AG59)</f>
        <v>6.6238888888888896</v>
      </c>
      <c r="S54" s="92">
        <f>IF(R54="","",Feuil1!AH59)</f>
        <v>9.3699999999999992</v>
      </c>
      <c r="T54" s="92">
        <f>IF(S54="","",Feuil1!AI59)</f>
        <v>1</v>
      </c>
      <c r="U54" s="173">
        <f t="shared" si="4"/>
        <v>6.2523880648858943E-2</v>
      </c>
      <c r="V54" s="172">
        <f>IF(T54="","",Feuil1!AJ59)</f>
        <v>0.39013671875</v>
      </c>
      <c r="W54" s="92">
        <f>IF(V54="","",Feuil1!AK59)</f>
        <v>0.39599609375</v>
      </c>
      <c r="X54" s="92">
        <f>IF(W54="","",Feuil1!AL59)</f>
        <v>4.2998046875</v>
      </c>
      <c r="Y54" s="173">
        <f t="shared" si="5"/>
        <v>5.4695652173913043</v>
      </c>
      <c r="Z54" s="172">
        <f>IF(X54="","",Feuil1!AM59)</f>
        <v>0</v>
      </c>
      <c r="AA54" s="92">
        <f>IF(Z54="","",Feuil1!AN59)</f>
        <v>0</v>
      </c>
      <c r="AB54" s="92">
        <f>IF(AA54="","",Feuil1!AO59)</f>
        <v>0</v>
      </c>
      <c r="AC54" s="173">
        <f t="shared" si="6"/>
        <v>0</v>
      </c>
      <c r="AD54" s="172">
        <f>IF(AB54="","",Feuil1!AP59)</f>
        <v>17.923828125</v>
      </c>
      <c r="AE54" s="92">
        <f>IF(AD54="","",Feuil1!AQ59)</f>
        <v>12.05078125</v>
      </c>
      <c r="AF54" s="92">
        <f>IF(AE54="","",Feuil1!AR59)</f>
        <v>559.5625</v>
      </c>
      <c r="AG54" s="173">
        <f t="shared" si="7"/>
        <v>18.667882973871116</v>
      </c>
      <c r="AH54" s="172">
        <f>IF(AF54="","",Feuil1!AS59)</f>
        <v>2.9677734375</v>
      </c>
      <c r="AI54" s="92">
        <f>IF(AH54="","",Feuil1!AT59)</f>
        <v>6.75</v>
      </c>
      <c r="AJ54" s="92">
        <f>IF(AI54="","",Feuil1!AU59)</f>
        <v>141.28125</v>
      </c>
      <c r="AK54" s="173">
        <f t="shared" si="8"/>
        <v>14.538438347904734</v>
      </c>
      <c r="AN54" s="5">
        <v>725</v>
      </c>
      <c r="AO54" s="5">
        <v>25</v>
      </c>
      <c r="AP54" s="5">
        <v>40</v>
      </c>
      <c r="AQ54" s="5">
        <v>850</v>
      </c>
      <c r="AR54" s="5">
        <v>925</v>
      </c>
      <c r="AS54" s="5">
        <v>3</v>
      </c>
      <c r="AT54" s="5">
        <v>5</v>
      </c>
      <c r="AU54" s="5">
        <v>350</v>
      </c>
      <c r="AV54" s="5">
        <v>125</v>
      </c>
    </row>
    <row r="55" spans="1:48" s="6" customFormat="1" ht="12.75">
      <c r="A55" s="171">
        <f>IF(Feuil1!A60="","",Feuil1!A60)</f>
        <v>44977</v>
      </c>
      <c r="B55" s="172">
        <f>IF(A55="","",Feuil1!U60)</f>
        <v>4.36328125</v>
      </c>
      <c r="C55" s="92">
        <f>IF(B55="","",Feuil1!V60)</f>
        <v>3.890625</v>
      </c>
      <c r="D55" s="92">
        <f>IF(C55="","",Feuil1!W60)</f>
        <v>849</v>
      </c>
      <c r="E55" s="173">
        <f t="shared" si="0"/>
        <v>102.86038807382867</v>
      </c>
      <c r="F55" s="172">
        <f>IF(D55="","",Feuil1!X60)</f>
        <v>0</v>
      </c>
      <c r="G55" s="92">
        <f>IF(F55="","",Feuil1!Y60)</f>
        <v>2.445556640625</v>
      </c>
      <c r="H55" s="92">
        <f>IF(G55="","",Feuil1!Z60)</f>
        <v>39.7998046875</v>
      </c>
      <c r="I55" s="173">
        <f t="shared" si="1"/>
        <v>16.274333632824199</v>
      </c>
      <c r="J55" s="172">
        <f>IF(H55="","",Feuil1!AA60)</f>
        <v>0</v>
      </c>
      <c r="K55" s="92">
        <f>IF(J55="","",Feuil1!AB60)</f>
        <v>2.9730555555555598</v>
      </c>
      <c r="L55" s="92">
        <f>IF(K55="","",Feuil1!AC60)</f>
        <v>38.828125</v>
      </c>
      <c r="M55" s="173">
        <f t="shared" si="2"/>
        <v>13.060006540222348</v>
      </c>
      <c r="N55" s="172">
        <f>IF(L55="","",Feuil1!AD60)</f>
        <v>6.98828125</v>
      </c>
      <c r="O55" s="92">
        <f>IF(N55="","",Feuil1!AE60)</f>
        <v>7.443359375</v>
      </c>
      <c r="P55" s="92">
        <f>IF(O55="","",Feuil1!AF60)</f>
        <v>961.375</v>
      </c>
      <c r="Q55" s="173">
        <f t="shared" si="3"/>
        <v>66.615780213831371</v>
      </c>
      <c r="R55" s="172">
        <f>IF(P55="","",Feuil1!AG60)</f>
        <v>6.8550000000000004</v>
      </c>
      <c r="S55" s="92">
        <f>IF(R55="","",Feuil1!AH60)</f>
        <v>5.5488888888888903</v>
      </c>
      <c r="T55" s="92">
        <f>IF(S55="","",Feuil1!AI60)</f>
        <v>2</v>
      </c>
      <c r="U55" s="173">
        <f t="shared" si="4"/>
        <v>0.1612397545572625</v>
      </c>
      <c r="V55" s="172">
        <f>IF(T55="","",Feuil1!AJ60)</f>
        <v>0.315185546875</v>
      </c>
      <c r="W55" s="92">
        <f>IF(V55="","",Feuil1!AK60)</f>
        <v>0.325439453125</v>
      </c>
      <c r="X55" s="92">
        <f>IF(W55="","",Feuil1!AL60)</f>
        <v>3.900390625</v>
      </c>
      <c r="Y55" s="173">
        <f t="shared" si="5"/>
        <v>6.0884146341463419</v>
      </c>
      <c r="Z55" s="172">
        <f>IF(X55="","",Feuil1!AM60)</f>
        <v>0</v>
      </c>
      <c r="AA55" s="92">
        <f>IF(Z55="","",Feuil1!AN60)</f>
        <v>0</v>
      </c>
      <c r="AB55" s="92">
        <f>IF(AA55="","",Feuil1!AO60)</f>
        <v>0</v>
      </c>
      <c r="AC55" s="173">
        <f t="shared" si="6"/>
        <v>0</v>
      </c>
      <c r="AD55" s="172">
        <f>IF(AB55="","",Feuil1!AP60)</f>
        <v>13.87109375</v>
      </c>
      <c r="AE55" s="92">
        <f>IF(AD55="","",Feuil1!AQ60)</f>
        <v>10.5</v>
      </c>
      <c r="AF55" s="92">
        <f>IF(AE55="","",Feuil1!AR60)</f>
        <v>468.4375</v>
      </c>
      <c r="AG55" s="173">
        <f t="shared" si="7"/>
        <v>19.221029011059464</v>
      </c>
      <c r="AH55" s="172">
        <f>IF(AF55="","",Feuil1!AS60)</f>
        <v>4.998046875</v>
      </c>
      <c r="AI55" s="92">
        <f>IF(AH55="","",Feuil1!AT60)</f>
        <v>6.6650390625</v>
      </c>
      <c r="AJ55" s="92">
        <f>IF(AI55="","",Feuil1!AU60)</f>
        <v>168.71875</v>
      </c>
      <c r="AK55" s="173">
        <f t="shared" si="8"/>
        <v>14.466047056853387</v>
      </c>
      <c r="AN55" s="5">
        <v>725</v>
      </c>
      <c r="AO55" s="5">
        <v>25</v>
      </c>
      <c r="AP55" s="5">
        <v>40</v>
      </c>
      <c r="AQ55" s="5">
        <v>850</v>
      </c>
      <c r="AR55" s="5">
        <v>925</v>
      </c>
      <c r="AS55" s="5">
        <v>3</v>
      </c>
      <c r="AT55" s="5">
        <v>5</v>
      </c>
      <c r="AU55" s="5">
        <v>350</v>
      </c>
      <c r="AV55" s="5">
        <v>125</v>
      </c>
    </row>
    <row r="56" spans="1:48" s="6" customFormat="1" ht="12.75">
      <c r="A56" s="171">
        <f>IF(Feuil1!A61="","",Feuil1!A61)</f>
        <v>44978</v>
      </c>
      <c r="B56" s="172">
        <f>IF(A56="","",Feuil1!U61)</f>
        <v>3.939453125</v>
      </c>
      <c r="C56" s="92">
        <f>IF(B56="","",Feuil1!V61)</f>
        <v>3.953125</v>
      </c>
      <c r="D56" s="92">
        <f>IF(C56="","",Feuil1!W61)</f>
        <v>810</v>
      </c>
      <c r="E56" s="173">
        <f t="shared" si="0"/>
        <v>102.62806236080178</v>
      </c>
      <c r="F56" s="172">
        <f>IF(D56="","",Feuil1!X61)</f>
        <v>2.5033264160156201</v>
      </c>
      <c r="G56" s="92">
        <f>IF(F56="","",Feuil1!Y61)</f>
        <v>0</v>
      </c>
      <c r="H56" s="92">
        <f>IF(G56="","",Feuil1!Z61)</f>
        <v>38.5</v>
      </c>
      <c r="I56" s="173">
        <f t="shared" si="1"/>
        <v>15.379536505382273</v>
      </c>
      <c r="J56" s="172">
        <f>IF(H56="","",Feuil1!AA61)</f>
        <v>3.8711111111111101</v>
      </c>
      <c r="K56" s="92">
        <f>IF(J56="","",Feuil1!AB61)</f>
        <v>1.93305555555556</v>
      </c>
      <c r="L56" s="92">
        <f>IF(K56="","",Feuil1!AC61)</f>
        <v>76.96875</v>
      </c>
      <c r="M56" s="173">
        <f t="shared" si="2"/>
        <v>13.260947595118441</v>
      </c>
      <c r="N56" s="172">
        <f>IF(L56="","",Feuil1!AD61)</f>
        <v>9.830078125</v>
      </c>
      <c r="O56" s="92">
        <f>IF(N56="","",Feuil1!AE61)</f>
        <v>4.4775390625</v>
      </c>
      <c r="P56" s="92">
        <f>IF(O56="","",Feuil1!AF61)</f>
        <v>949.75</v>
      </c>
      <c r="Q56" s="173">
        <f t="shared" si="3"/>
        <v>66.38072486519691</v>
      </c>
      <c r="R56" s="172">
        <f>IF(P56="","",Feuil1!AG61)</f>
        <v>10.9347222222222</v>
      </c>
      <c r="S56" s="92">
        <f>IF(R56="","",Feuil1!AH61)</f>
        <v>3.18611111111111</v>
      </c>
      <c r="T56" s="92">
        <f>IF(S56="","",Feuil1!AI61)</f>
        <v>1</v>
      </c>
      <c r="U56" s="173">
        <f t="shared" si="4"/>
        <v>7.0817350250811567E-2</v>
      </c>
      <c r="V56" s="172">
        <f>IF(T56="","",Feuil1!AJ61)</f>
        <v>0.323974609375</v>
      </c>
      <c r="W56" s="92">
        <f>IF(V56="","",Feuil1!AK61)</f>
        <v>0.332763671875</v>
      </c>
      <c r="X56" s="92">
        <f>IF(W56="","",Feuil1!AL61)</f>
        <v>3.7998046875</v>
      </c>
      <c r="Y56" s="173">
        <f t="shared" si="5"/>
        <v>5.7858736059479554</v>
      </c>
      <c r="Z56" s="172">
        <f>IF(X56="","",Feuil1!AM61)</f>
        <v>0</v>
      </c>
      <c r="AA56" s="92">
        <f>IF(Z56="","",Feuil1!AN61)</f>
        <v>0</v>
      </c>
      <c r="AB56" s="92">
        <f>IF(AA56="","",Feuil1!AO61)</f>
        <v>0</v>
      </c>
      <c r="AC56" s="173">
        <f t="shared" si="6"/>
        <v>0</v>
      </c>
      <c r="AD56" s="172">
        <f>IF(AB56="","",Feuil1!AP61)</f>
        <v>16.3359375</v>
      </c>
      <c r="AE56" s="92">
        <f>IF(AD56="","",Feuil1!AQ61)</f>
        <v>11.80859375</v>
      </c>
      <c r="AF56" s="92">
        <f>IF(AE56="","",Feuil1!AR61)</f>
        <v>518.5</v>
      </c>
      <c r="AG56" s="173">
        <f t="shared" si="7"/>
        <v>18.422761970853575</v>
      </c>
      <c r="AH56" s="172">
        <f>IF(AF56="","",Feuil1!AS61)</f>
        <v>4.595703125</v>
      </c>
      <c r="AI56" s="92">
        <f>IF(AH56="","",Feuil1!AT61)</f>
        <v>5.083984375</v>
      </c>
      <c r="AJ56" s="92">
        <f>IF(AI56="","",Feuil1!AU61)</f>
        <v>139.78125</v>
      </c>
      <c r="AK56" s="173">
        <f t="shared" si="8"/>
        <v>14.440677966101696</v>
      </c>
      <c r="AN56" s="5">
        <v>725</v>
      </c>
      <c r="AO56" s="5">
        <v>25</v>
      </c>
      <c r="AP56" s="5">
        <v>40</v>
      </c>
      <c r="AQ56" s="5">
        <v>850</v>
      </c>
      <c r="AR56" s="5">
        <v>925</v>
      </c>
      <c r="AS56" s="5">
        <v>3</v>
      </c>
      <c r="AT56" s="5">
        <v>5</v>
      </c>
      <c r="AU56" s="5">
        <v>350</v>
      </c>
      <c r="AV56" s="5">
        <v>125</v>
      </c>
    </row>
    <row r="57" spans="1:48" s="6" customFormat="1" ht="12.75">
      <c r="A57" s="171">
        <f>IF(Feuil1!A62="","",Feuil1!A62)</f>
        <v>44979</v>
      </c>
      <c r="B57" s="172">
        <f>IF(A57="","",Feuil1!U62)</f>
        <v>3.6484375</v>
      </c>
      <c r="C57" s="92">
        <f>IF(B57="","",Feuil1!V62)</f>
        <v>4.09375</v>
      </c>
      <c r="D57" s="92">
        <f>IF(C57="","",Feuil1!W62)</f>
        <v>795</v>
      </c>
      <c r="E57" s="173">
        <f t="shared" si="0"/>
        <v>102.68415741675075</v>
      </c>
      <c r="F57" s="172">
        <f>IF(D57="","",Feuil1!X62)</f>
        <v>0</v>
      </c>
      <c r="G57" s="92">
        <f>IF(F57="","",Feuil1!Y62)</f>
        <v>2.2297058105468701</v>
      </c>
      <c r="H57" s="92">
        <f>IF(G57="","",Feuil1!Z62)</f>
        <v>36.2001953125</v>
      </c>
      <c r="I57" s="173">
        <f t="shared" si="1"/>
        <v>16.23541327347635</v>
      </c>
      <c r="J57" s="172">
        <f>IF(H57="","",Feuil1!AA62)</f>
        <v>3.3088888888888901</v>
      </c>
      <c r="K57" s="92">
        <f>IF(J57="","",Feuil1!AB62)</f>
        <v>3.8333333333333303E-2</v>
      </c>
      <c r="L57" s="92">
        <f>IF(K57="","",Feuil1!AC62)</f>
        <v>44.53125</v>
      </c>
      <c r="M57" s="173">
        <f t="shared" si="2"/>
        <v>13.303941908713689</v>
      </c>
      <c r="N57" s="172">
        <f>IF(L57="","",Feuil1!AD62)</f>
        <v>6.078125</v>
      </c>
      <c r="O57" s="92">
        <f>IF(N57="","",Feuil1!AE62)</f>
        <v>7.01171875</v>
      </c>
      <c r="P57" s="92">
        <f>IF(O57="","",Feuil1!AF62)</f>
        <v>873.5625</v>
      </c>
      <c r="Q57" s="173">
        <f t="shared" si="3"/>
        <v>66.735899731423459</v>
      </c>
      <c r="R57" s="172">
        <f>IF(P57="","",Feuil1!AG62)</f>
        <v>9.2808333333333302</v>
      </c>
      <c r="S57" s="92">
        <f>IF(R57="","",Feuil1!AH62)</f>
        <v>3.2158333333333302</v>
      </c>
      <c r="T57" s="92">
        <f>IF(S57="","",Feuil1!AI62)</f>
        <v>1</v>
      </c>
      <c r="U57" s="173">
        <f t="shared" si="4"/>
        <v>8.0021339023739702E-2</v>
      </c>
      <c r="V57" s="172">
        <f>IF(T57="","",Feuil1!AJ62)</f>
        <v>0.349609375</v>
      </c>
      <c r="W57" s="92">
        <f>IF(V57="","",Feuil1!AK62)</f>
        <v>0.363525390625</v>
      </c>
      <c r="X57" s="92">
        <f>IF(W57="","",Feuil1!AL62)</f>
        <v>4.400390625</v>
      </c>
      <c r="Y57" s="173">
        <f t="shared" si="5"/>
        <v>6.1704895583704209</v>
      </c>
      <c r="Z57" s="172">
        <f>IF(X57="","",Feuil1!AM62)</f>
        <v>0</v>
      </c>
      <c r="AA57" s="92">
        <f>IF(Z57="","",Feuil1!AN62)</f>
        <v>0</v>
      </c>
      <c r="AB57" s="92">
        <f>IF(AA57="","",Feuil1!AO62)</f>
        <v>0</v>
      </c>
      <c r="AC57" s="173">
        <f t="shared" si="6"/>
        <v>0</v>
      </c>
      <c r="AD57" s="172">
        <f>IF(AB57="","",Feuil1!AP62)</f>
        <v>11.2421875</v>
      </c>
      <c r="AE57" s="92">
        <f>IF(AD57="","",Feuil1!AQ62)</f>
        <v>12.04296875</v>
      </c>
      <c r="AF57" s="92">
        <f>IF(AE57="","",Feuil1!AR62)</f>
        <v>415.8125</v>
      </c>
      <c r="AG57" s="173">
        <f t="shared" si="7"/>
        <v>17.857406475423588</v>
      </c>
      <c r="AH57" s="172">
        <f>IF(AF57="","",Feuil1!AS62)</f>
        <v>2.8671875</v>
      </c>
      <c r="AI57" s="92">
        <f>IF(AH57="","",Feuil1!AT62)</f>
        <v>6.6650390625</v>
      </c>
      <c r="AJ57" s="92">
        <f>IF(AI57="","",Feuil1!AU62)</f>
        <v>137.8125</v>
      </c>
      <c r="AK57" s="173">
        <f t="shared" si="8"/>
        <v>14.45753508861797</v>
      </c>
      <c r="AN57" s="5">
        <v>725</v>
      </c>
      <c r="AO57" s="5">
        <v>25</v>
      </c>
      <c r="AP57" s="5">
        <v>40</v>
      </c>
      <c r="AQ57" s="5">
        <v>850</v>
      </c>
      <c r="AR57" s="5">
        <v>925</v>
      </c>
      <c r="AS57" s="5">
        <v>3</v>
      </c>
      <c r="AT57" s="5">
        <v>5</v>
      </c>
      <c r="AU57" s="5">
        <v>350</v>
      </c>
      <c r="AV57" s="5">
        <v>125</v>
      </c>
    </row>
    <row r="58" spans="1:48" s="6" customFormat="1" ht="12.75">
      <c r="A58" s="171">
        <f>IF(Feuil1!A63="","",Feuil1!A63)</f>
        <v>44980</v>
      </c>
      <c r="B58" s="172">
        <f>IF(A58="","",Feuil1!U63)</f>
        <v>3.7578125</v>
      </c>
      <c r="C58" s="92">
        <f>IF(B58="","",Feuil1!V63)</f>
        <v>4</v>
      </c>
      <c r="D58" s="92">
        <f>IF(C58="","",Feuil1!W63)</f>
        <v>794</v>
      </c>
      <c r="E58" s="173">
        <f t="shared" si="0"/>
        <v>102.3484390735146</v>
      </c>
      <c r="F58" s="172">
        <f>IF(D58="","",Feuil1!X63)</f>
        <v>2.5208435058593799</v>
      </c>
      <c r="G58" s="92">
        <f>IF(F58="","",Feuil1!Y63)</f>
        <v>0</v>
      </c>
      <c r="H58" s="92">
        <f>IF(G58="","",Feuil1!Z63)</f>
        <v>38.7001953125</v>
      </c>
      <c r="I58" s="173">
        <f t="shared" si="1"/>
        <v>15.352081643523814</v>
      </c>
      <c r="J58" s="172">
        <f>IF(H58="","",Feuil1!AA63)</f>
        <v>0</v>
      </c>
      <c r="K58" s="92">
        <f>IF(J58="","",Feuil1!AB63)</f>
        <v>4.1738888888888903</v>
      </c>
      <c r="L58" s="92">
        <f>IF(K58="","",Feuil1!AC63)</f>
        <v>54.609375</v>
      </c>
      <c r="M58" s="173">
        <f t="shared" si="2"/>
        <v>13.08357180886463</v>
      </c>
      <c r="N58" s="172">
        <f>IF(L58="","",Feuil1!AD63)</f>
        <v>6.5087890625</v>
      </c>
      <c r="O58" s="92">
        <f>IF(N58="","",Feuil1!AE63)</f>
        <v>6.9716796875</v>
      </c>
      <c r="P58" s="92">
        <f>IF(O58="","",Feuil1!AF63)</f>
        <v>898.1875</v>
      </c>
      <c r="Q58" s="173">
        <f t="shared" si="3"/>
        <v>66.628803245436103</v>
      </c>
      <c r="R58" s="172">
        <f>IF(P58="","",Feuil1!AG63)</f>
        <v>9.8116666666666692</v>
      </c>
      <c r="S58" s="92">
        <f>IF(R58="","",Feuil1!AH63)</f>
        <v>4.0105555555555599</v>
      </c>
      <c r="T58" s="92">
        <f>IF(S58="","",Feuil1!AI63)</f>
        <v>2</v>
      </c>
      <c r="U58" s="173">
        <f t="shared" si="4"/>
        <v>0.14469453376205779</v>
      </c>
      <c r="V58" s="172">
        <f>IF(T58="","",Feuil1!AJ63)</f>
        <v>0.26171875</v>
      </c>
      <c r="W58" s="92">
        <f>IF(V58="","",Feuil1!AK63)</f>
        <v>0.26904296875</v>
      </c>
      <c r="X58" s="92">
        <f>IF(W58="","",Feuil1!AL63)</f>
        <v>4</v>
      </c>
      <c r="Y58" s="173">
        <f t="shared" si="5"/>
        <v>7.5363385464581416</v>
      </c>
      <c r="Z58" s="172">
        <f>IF(X58="","",Feuil1!AM63)</f>
        <v>0</v>
      </c>
      <c r="AA58" s="92">
        <f>IF(Z58="","",Feuil1!AN63)</f>
        <v>0</v>
      </c>
      <c r="AB58" s="92">
        <f>IF(AA58="","",Feuil1!AO63)</f>
        <v>0</v>
      </c>
      <c r="AC58" s="173">
        <f t="shared" si="6"/>
        <v>0</v>
      </c>
      <c r="AD58" s="172">
        <f>IF(AB58="","",Feuil1!AP63)</f>
        <v>17.845703125</v>
      </c>
      <c r="AE58" s="92">
        <f>IF(AD58="","",Feuil1!AQ63)</f>
        <v>13.580078125</v>
      </c>
      <c r="AF58" s="92">
        <f>IF(AE58="","",Feuil1!AR63)</f>
        <v>480</v>
      </c>
      <c r="AG58" s="173">
        <f t="shared" si="7"/>
        <v>15.27408328154133</v>
      </c>
      <c r="AH58" s="172">
        <f>IF(AF58="","",Feuil1!AS63)</f>
        <v>5.84375</v>
      </c>
      <c r="AI58" s="92">
        <f>IF(AH58="","",Feuil1!AT63)</f>
        <v>1.2451171875</v>
      </c>
      <c r="AJ58" s="92">
        <f>IF(AI58="","",Feuil1!AU63)</f>
        <v>103.28125</v>
      </c>
      <c r="AK58" s="173">
        <f t="shared" si="8"/>
        <v>14.569499931119989</v>
      </c>
      <c r="AN58" s="5">
        <v>725</v>
      </c>
      <c r="AO58" s="5">
        <v>25</v>
      </c>
      <c r="AP58" s="5">
        <v>40</v>
      </c>
      <c r="AQ58" s="5">
        <v>850</v>
      </c>
      <c r="AR58" s="5">
        <v>925</v>
      </c>
      <c r="AS58" s="5">
        <v>3</v>
      </c>
      <c r="AT58" s="5">
        <v>5</v>
      </c>
      <c r="AU58" s="5">
        <v>350</v>
      </c>
      <c r="AV58" s="5">
        <v>125</v>
      </c>
    </row>
    <row r="59" spans="1:48" s="6" customFormat="1" ht="12.75">
      <c r="A59" s="171">
        <f>IF(Feuil1!A64="","",Feuil1!A64)</f>
        <v>44981</v>
      </c>
      <c r="B59" s="172">
        <f>IF(A59="","",Feuil1!U64)</f>
        <v>4.3359375</v>
      </c>
      <c r="C59" s="92">
        <f>IF(B59="","",Feuil1!V64)</f>
        <v>3.84375</v>
      </c>
      <c r="D59" s="92">
        <f>IF(C59="","",Feuil1!W64)</f>
        <v>837</v>
      </c>
      <c r="E59" s="173">
        <f t="shared" si="0"/>
        <v>102.32664756446991</v>
      </c>
      <c r="F59" s="172">
        <f>IF(D59="","",Feuil1!X64)</f>
        <v>0</v>
      </c>
      <c r="G59" s="92">
        <f>IF(F59="","",Feuil1!Y64)</f>
        <v>2.53582763671875</v>
      </c>
      <c r="H59" s="92">
        <f>IF(G59="","",Feuil1!Z64)</f>
        <v>41.099609375</v>
      </c>
      <c r="I59" s="173">
        <f t="shared" si="1"/>
        <v>16.207572147206779</v>
      </c>
      <c r="J59" s="172">
        <f>IF(H59="","",Feuil1!AA64)</f>
        <v>3.88944444444444</v>
      </c>
      <c r="K59" s="92">
        <f>IF(J59="","",Feuil1!AB64)</f>
        <v>0</v>
      </c>
      <c r="L59" s="92">
        <f>IF(K59="","",Feuil1!AC64)</f>
        <v>51.84375</v>
      </c>
      <c r="M59" s="173">
        <f t="shared" si="2"/>
        <v>13.329345807741767</v>
      </c>
      <c r="N59" s="172">
        <f>IF(L59="","",Feuil1!AD64)</f>
        <v>8.025390625</v>
      </c>
      <c r="O59" s="92">
        <f>IF(N59="","",Feuil1!AE64)</f>
        <v>5.97265625</v>
      </c>
      <c r="P59" s="92">
        <f>IF(O59="","",Feuil1!AF64)</f>
        <v>930</v>
      </c>
      <c r="Q59" s="173">
        <f t="shared" si="3"/>
        <v>66.437840100460448</v>
      </c>
      <c r="R59" s="172">
        <f>IF(P59="","",Feuil1!AG64)</f>
        <v>7.2419444444444396</v>
      </c>
      <c r="S59" s="92">
        <f>IF(R59="","",Feuil1!AH64)</f>
        <v>5.2050000000000001</v>
      </c>
      <c r="T59" s="92">
        <f>IF(S59="","",Feuil1!AI64)</f>
        <v>1</v>
      </c>
      <c r="U59" s="173">
        <f t="shared" si="4"/>
        <v>8.0341002923519853E-2</v>
      </c>
      <c r="V59" s="172">
        <f>IF(T59="","",Feuil1!AJ64)</f>
        <v>0.26953125</v>
      </c>
      <c r="W59" s="92">
        <f>IF(V59="","",Feuil1!AK64)</f>
        <v>0.27880859375</v>
      </c>
      <c r="X59" s="92">
        <f>IF(W59="","",Feuil1!AL64)</f>
        <v>4</v>
      </c>
      <c r="Y59" s="173">
        <f t="shared" si="5"/>
        <v>7.2947462154942118</v>
      </c>
      <c r="Z59" s="172">
        <f>IF(X59="","",Feuil1!AM64)</f>
        <v>0</v>
      </c>
      <c r="AA59" s="92">
        <f>IF(Z59="","",Feuil1!AN64)</f>
        <v>0</v>
      </c>
      <c r="AB59" s="92">
        <f>IF(AA59="","",Feuil1!AO64)</f>
        <v>0</v>
      </c>
      <c r="AC59" s="173">
        <f t="shared" si="6"/>
        <v>0</v>
      </c>
      <c r="AD59" s="172">
        <f>IF(AB59="","",Feuil1!AP64)</f>
        <v>18.90625</v>
      </c>
      <c r="AE59" s="92">
        <f>IF(AD59="","",Feuil1!AQ64)</f>
        <v>16.83984375</v>
      </c>
      <c r="AF59" s="92">
        <f>IF(AE59="","",Feuil1!AR64)</f>
        <v>441.375</v>
      </c>
      <c r="AG59" s="173">
        <f t="shared" si="7"/>
        <v>12.347503005136051</v>
      </c>
      <c r="AH59" s="172">
        <f>IF(AF59="","",Feuil1!AS64)</f>
        <v>5.419921875</v>
      </c>
      <c r="AI59" s="92">
        <f>IF(AH59="","",Feuil1!AT64)</f>
        <v>4.19140625</v>
      </c>
      <c r="AJ59" s="92">
        <f>IF(AI59="","",Feuil1!AU64)</f>
        <v>138.8125</v>
      </c>
      <c r="AK59" s="173">
        <f t="shared" si="8"/>
        <v>14.442592968908759</v>
      </c>
      <c r="AN59" s="5">
        <v>725</v>
      </c>
      <c r="AO59" s="5">
        <v>25</v>
      </c>
      <c r="AP59" s="5">
        <v>40</v>
      </c>
      <c r="AQ59" s="5">
        <v>850</v>
      </c>
      <c r="AR59" s="5">
        <v>925</v>
      </c>
      <c r="AS59" s="5">
        <v>3</v>
      </c>
      <c r="AT59" s="5">
        <v>5</v>
      </c>
      <c r="AU59" s="5">
        <v>350</v>
      </c>
      <c r="AV59" s="5">
        <v>125</v>
      </c>
    </row>
    <row r="60" spans="1:48" s="6" customFormat="1" ht="12.75">
      <c r="A60" s="171">
        <f>IF(Feuil1!A65="","",Feuil1!A65)</f>
        <v>44982</v>
      </c>
      <c r="B60" s="172">
        <f>IF(A60="","",Feuil1!U65)</f>
        <v>4.2109375</v>
      </c>
      <c r="C60" s="92">
        <f>IF(B60="","",Feuil1!V65)</f>
        <v>3.6875</v>
      </c>
      <c r="D60" s="92">
        <f>IF(C60="","",Feuil1!W65)</f>
        <v>809</v>
      </c>
      <c r="E60" s="173">
        <f t="shared" si="0"/>
        <v>102.42532146389713</v>
      </c>
      <c r="F60" s="172">
        <f>IF(D60="","",Feuil1!X65)</f>
        <v>2.570556640625</v>
      </c>
      <c r="G60" s="92">
        <f>IF(F60="","",Feuil1!Y65)</f>
        <v>0.45001220703125</v>
      </c>
      <c r="H60" s="92">
        <f>IF(G60="","",Feuil1!Z65)</f>
        <v>46.900390625</v>
      </c>
      <c r="I60" s="173">
        <f t="shared" si="1"/>
        <v>15.52700600133363</v>
      </c>
      <c r="J60" s="172">
        <f>IF(H60="","",Feuil1!AA65)</f>
        <v>0.50916666666666699</v>
      </c>
      <c r="K60" s="92">
        <f>IF(J60="","",Feuil1!AB65)</f>
        <v>4.00555555555556</v>
      </c>
      <c r="L60" s="92">
        <f>IF(K60="","",Feuil1!AC65)</f>
        <v>59.1875</v>
      </c>
      <c r="M60" s="173">
        <f t="shared" si="2"/>
        <v>13.109887405402064</v>
      </c>
      <c r="N60" s="172">
        <f>IF(L60="","",Feuil1!AD65)</f>
        <v>6.3974609375</v>
      </c>
      <c r="O60" s="92">
        <f>IF(N60="","",Feuil1!AE65)</f>
        <v>7.2646484375</v>
      </c>
      <c r="P60" s="92">
        <f>IF(O60="","",Feuil1!AF65)</f>
        <v>911.125</v>
      </c>
      <c r="Q60" s="173">
        <f t="shared" si="3"/>
        <v>66.689921372408861</v>
      </c>
      <c r="R60" s="172">
        <f>IF(P60="","",Feuil1!AG65)</f>
        <v>4.5772222222222201</v>
      </c>
      <c r="S60" s="92">
        <f>IF(R60="","",Feuil1!AH65)</f>
        <v>7.4033333333333298</v>
      </c>
      <c r="T60" s="92">
        <f>IF(S60="","",Feuil1!AI65)</f>
        <v>2</v>
      </c>
      <c r="U60" s="173">
        <f t="shared" si="4"/>
        <v>0.16693716670530959</v>
      </c>
      <c r="V60" s="172">
        <f>IF(T60="","",Feuil1!AJ65)</f>
        <v>0.3251953125</v>
      </c>
      <c r="W60" s="92">
        <f>IF(V60="","",Feuil1!AK65)</f>
        <v>0.331787109375</v>
      </c>
      <c r="X60" s="92">
        <f>IF(W60="","",Feuil1!AL65)</f>
        <v>4.7998046875</v>
      </c>
      <c r="Y60" s="173">
        <f t="shared" si="5"/>
        <v>7.3058342623560018</v>
      </c>
      <c r="Z60" s="172">
        <f>IF(X60="","",Feuil1!AM65)</f>
        <v>0</v>
      </c>
      <c r="AA60" s="92">
        <f>IF(Z60="","",Feuil1!AN65)</f>
        <v>0</v>
      </c>
      <c r="AB60" s="92">
        <f>IF(AA60="","",Feuil1!AO65)</f>
        <v>0</v>
      </c>
      <c r="AC60" s="173">
        <f t="shared" si="6"/>
        <v>0</v>
      </c>
      <c r="AD60" s="172">
        <f>IF(AB60="","",Feuil1!AP65)</f>
        <v>6.666015625</v>
      </c>
      <c r="AE60" s="92">
        <f>IF(AD60="","",Feuil1!AQ65)</f>
        <v>14.5390625</v>
      </c>
      <c r="AF60" s="92">
        <f>IF(AE60="","",Feuil1!AR65)</f>
        <v>406</v>
      </c>
      <c r="AG60" s="173">
        <f t="shared" si="7"/>
        <v>19.146357188910379</v>
      </c>
      <c r="AH60" s="172">
        <f>IF(AF60="","",Feuil1!AS65)</f>
        <v>6.271484375</v>
      </c>
      <c r="AI60" s="92">
        <f>IF(AH60="","",Feuil1!AT65)</f>
        <v>2.900390625</v>
      </c>
      <c r="AJ60" s="92">
        <f>IF(AI60="","",Feuil1!AU65)</f>
        <v>133.09375</v>
      </c>
      <c r="AK60" s="173">
        <f t="shared" si="8"/>
        <v>14.51107325383305</v>
      </c>
      <c r="AN60" s="5">
        <v>725</v>
      </c>
      <c r="AO60" s="5">
        <v>25</v>
      </c>
      <c r="AP60" s="5">
        <v>40</v>
      </c>
      <c r="AQ60" s="5">
        <v>850</v>
      </c>
      <c r="AR60" s="5">
        <v>925</v>
      </c>
      <c r="AS60" s="5">
        <v>3</v>
      </c>
      <c r="AT60" s="5">
        <v>5</v>
      </c>
      <c r="AU60" s="5">
        <v>350</v>
      </c>
      <c r="AV60" s="5">
        <v>125</v>
      </c>
    </row>
    <row r="61" spans="1:48" s="6" customFormat="1" ht="12.75">
      <c r="A61" s="171">
        <f>IF(Feuil1!A66="","",Feuil1!A66)</f>
        <v>44983</v>
      </c>
      <c r="B61" s="172">
        <f>IF(A61="","",Feuil1!U66)</f>
        <v>3.837890625</v>
      </c>
      <c r="C61" s="92">
        <f>IF(B61="","",Feuil1!V66)</f>
        <v>4.265625</v>
      </c>
      <c r="D61" s="92">
        <f>IF(C61="","",Feuil1!W66)</f>
        <v>833</v>
      </c>
      <c r="E61" s="173">
        <f t="shared" si="0"/>
        <v>102.79489033502048</v>
      </c>
      <c r="F61" s="172">
        <f>IF(D61="","",Feuil1!X66)</f>
        <v>0.4566650390625</v>
      </c>
      <c r="G61" s="92">
        <f>IF(F61="","",Feuil1!Y66)</f>
        <v>2.2894592285156201</v>
      </c>
      <c r="H61" s="92">
        <f>IF(G61="","",Feuil1!Z66)</f>
        <v>44.2998046875</v>
      </c>
      <c r="I61" s="173">
        <f t="shared" si="1"/>
        <v>16.131755292548785</v>
      </c>
      <c r="J61" s="172">
        <f>IF(H61="","",Feuil1!AA66)</f>
        <v>3.8341666666666701</v>
      </c>
      <c r="K61" s="92">
        <f>IF(J61="","",Feuil1!AB66)</f>
        <v>0</v>
      </c>
      <c r="L61" s="92">
        <f>IF(K61="","",Feuil1!AC66)</f>
        <v>51.109375</v>
      </c>
      <c r="M61" s="173">
        <f t="shared" si="2"/>
        <v>13.329982612475536</v>
      </c>
      <c r="N61" s="172">
        <f>IF(L61="","",Feuil1!AD66)</f>
        <v>3.400390625</v>
      </c>
      <c r="O61" s="92">
        <f>IF(N61="","",Feuil1!AE66)</f>
        <v>10.2939453125</v>
      </c>
      <c r="P61" s="92">
        <f>IF(O61="","",Feuil1!AF66)</f>
        <v>902.8125</v>
      </c>
      <c r="Q61" s="173">
        <f t="shared" si="3"/>
        <v>65.925978749197753</v>
      </c>
      <c r="R61" s="172">
        <f>IF(P61="","",Feuil1!AG66)</f>
        <v>6.0019444444444403</v>
      </c>
      <c r="S61" s="92">
        <f>IF(R61="","",Feuil1!AH66)</f>
        <v>5.6769444444444401</v>
      </c>
      <c r="T61" s="92">
        <f>IF(S61="","",Feuil1!AI66)</f>
        <v>2</v>
      </c>
      <c r="U61" s="173">
        <f t="shared" si="4"/>
        <v>0.17124916753876901</v>
      </c>
      <c r="V61" s="172">
        <f>IF(T61="","",Feuil1!AJ66)</f>
        <v>0.279541015625</v>
      </c>
      <c r="W61" s="92">
        <f>IF(V61="","",Feuil1!AK66)</f>
        <v>0.288818359375</v>
      </c>
      <c r="X61" s="92">
        <f>IF(W61="","",Feuil1!AL66)</f>
        <v>4</v>
      </c>
      <c r="Y61" s="173">
        <f t="shared" si="5"/>
        <v>7.0378006872852232</v>
      </c>
      <c r="Z61" s="172">
        <f>IF(X61="","",Feuil1!AM66)</f>
        <v>0</v>
      </c>
      <c r="AA61" s="92">
        <f>IF(Z61="","",Feuil1!AN66)</f>
        <v>0</v>
      </c>
      <c r="AB61" s="92">
        <f>IF(AA61="","",Feuil1!AO66)</f>
        <v>0</v>
      </c>
      <c r="AC61" s="173">
        <f t="shared" si="6"/>
        <v>0</v>
      </c>
      <c r="AD61" s="172">
        <f>IF(AB61="","",Feuil1!AP66)</f>
        <v>13.03515625</v>
      </c>
      <c r="AE61" s="92">
        <f>IF(AD61="","",Feuil1!AQ66)</f>
        <v>6.037109375</v>
      </c>
      <c r="AF61" s="92">
        <f>IF(AE61="","",Feuil1!AR66)</f>
        <v>388</v>
      </c>
      <c r="AG61" s="173">
        <f t="shared" si="7"/>
        <v>20.3436763952893</v>
      </c>
      <c r="AH61" s="172">
        <f>IF(AF61="","",Feuil1!AS66)</f>
        <v>5.3798828125</v>
      </c>
      <c r="AI61" s="92">
        <f>IF(AH61="","",Feuil1!AT66)</f>
        <v>5.3564453125</v>
      </c>
      <c r="AJ61" s="92">
        <f>IF(AI61="","",Feuil1!AU66)</f>
        <v>154.71875</v>
      </c>
      <c r="AK61" s="173">
        <f t="shared" si="8"/>
        <v>14.410769510642169</v>
      </c>
      <c r="AN61" s="5">
        <v>725</v>
      </c>
      <c r="AO61" s="5">
        <v>25</v>
      </c>
      <c r="AP61" s="5">
        <v>40</v>
      </c>
      <c r="AQ61" s="5">
        <v>850</v>
      </c>
      <c r="AR61" s="5">
        <v>925</v>
      </c>
      <c r="AS61" s="5">
        <v>3</v>
      </c>
      <c r="AT61" s="5">
        <v>5</v>
      </c>
      <c r="AU61" s="5">
        <v>350</v>
      </c>
      <c r="AV61" s="5">
        <v>125</v>
      </c>
    </row>
    <row r="62" spans="1:48" s="6" customFormat="1" ht="12.75">
      <c r="A62" s="171">
        <f>IF(Feuil1!A67="","",Feuil1!A67)</f>
        <v>44984</v>
      </c>
      <c r="B62" s="172">
        <f>IF(A62="","",Feuil1!U67)</f>
        <v>4.0078125</v>
      </c>
      <c r="C62" s="92">
        <f>IF(B62="","",Feuil1!V67)</f>
        <v>3.71875</v>
      </c>
      <c r="D62" s="92">
        <f>IF(C62="","",Feuil1!W67)</f>
        <v>793</v>
      </c>
      <c r="E62" s="173">
        <f t="shared" si="0"/>
        <v>102.63296258847321</v>
      </c>
      <c r="F62" s="172">
        <f>IF(D62="","",Feuil1!X67)</f>
        <v>2.4519348144531299</v>
      </c>
      <c r="G62" s="92">
        <f>IF(F62="","",Feuil1!Y67)</f>
        <v>0</v>
      </c>
      <c r="H62" s="92">
        <f>IF(G62="","",Feuil1!Z67)</f>
        <v>37.7998046875</v>
      </c>
      <c r="I62" s="173">
        <f t="shared" si="1"/>
        <v>15.416317132366638</v>
      </c>
      <c r="J62" s="172">
        <f>IF(H62="","",Feuil1!AA67)</f>
        <v>0</v>
      </c>
      <c r="K62" s="92">
        <f>IF(J62="","",Feuil1!AB67)</f>
        <v>4.2011111111111097</v>
      </c>
      <c r="L62" s="92">
        <f>IF(K62="","",Feuil1!AC67)</f>
        <v>55.0625</v>
      </c>
      <c r="M62" s="173">
        <f t="shared" si="2"/>
        <v>13.106651679449886</v>
      </c>
      <c r="N62" s="172">
        <f>IF(L62="","",Feuil1!AD67)</f>
        <v>6.775390625</v>
      </c>
      <c r="O62" s="92">
        <f>IF(N62="","",Feuil1!AE67)</f>
        <v>6.96484375</v>
      </c>
      <c r="P62" s="92">
        <f>IF(O62="","",Feuil1!AF67)</f>
        <v>914.375</v>
      </c>
      <c r="Q62" s="173">
        <f t="shared" si="3"/>
        <v>66.547263681592042</v>
      </c>
      <c r="R62" s="172">
        <f>IF(P62="","",Feuil1!AG67)</f>
        <v>2.8883333333333301</v>
      </c>
      <c r="S62" s="92">
        <f>IF(R62="","",Feuil1!AH67)</f>
        <v>8.7091666666666701</v>
      </c>
      <c r="T62" s="92">
        <f>IF(S62="","",Feuil1!AI67)</f>
        <v>1</v>
      </c>
      <c r="U62" s="173">
        <f t="shared" si="4"/>
        <v>8.6225479629230439E-2</v>
      </c>
      <c r="V62" s="172">
        <f>IF(T62="","",Feuil1!AJ67)</f>
        <v>0.27392578125</v>
      </c>
      <c r="W62" s="92">
        <f>IF(V62="","",Feuil1!AK67)</f>
        <v>0.281005859375</v>
      </c>
      <c r="X62" s="92">
        <f>IF(W62="","",Feuil1!AL67)</f>
        <v>4.099609375</v>
      </c>
      <c r="Y62" s="173">
        <f t="shared" si="5"/>
        <v>7.3875934887813459</v>
      </c>
      <c r="Z62" s="172">
        <f>IF(X62="","",Feuil1!AM67)</f>
        <v>0</v>
      </c>
      <c r="AA62" s="92">
        <f>IF(Z62="","",Feuil1!AN67)</f>
        <v>0</v>
      </c>
      <c r="AB62" s="92">
        <f>IF(AA62="","",Feuil1!AO67)</f>
        <v>0</v>
      </c>
      <c r="AC62" s="173">
        <f t="shared" si="6"/>
        <v>0</v>
      </c>
      <c r="AD62" s="172">
        <f>IF(AB62="","",Feuil1!AP67)</f>
        <v>14.96484375</v>
      </c>
      <c r="AE62" s="92">
        <f>IF(AD62="","",Feuil1!AQ67)</f>
        <v>8.25</v>
      </c>
      <c r="AF62" s="92">
        <f>IF(AE62="","",Feuil1!AR67)</f>
        <v>428.625</v>
      </c>
      <c r="AG62" s="173">
        <f t="shared" si="7"/>
        <v>18.463402322059565</v>
      </c>
      <c r="AH62" s="172">
        <f>IF(AF62="","",Feuil1!AS67)</f>
        <v>5.7412109375</v>
      </c>
      <c r="AI62" s="92">
        <f>IF(AH62="","",Feuil1!AT67)</f>
        <v>3.47265625</v>
      </c>
      <c r="AJ62" s="92">
        <f>IF(AI62="","",Feuil1!AU67)</f>
        <v>132.78125</v>
      </c>
      <c r="AK62" s="173">
        <f t="shared" si="8"/>
        <v>14.411022787493376</v>
      </c>
      <c r="AN62" s="5">
        <v>725</v>
      </c>
      <c r="AO62" s="5">
        <v>25</v>
      </c>
      <c r="AP62" s="5">
        <v>40</v>
      </c>
      <c r="AQ62" s="5">
        <v>850</v>
      </c>
      <c r="AR62" s="5">
        <v>925</v>
      </c>
      <c r="AS62" s="5">
        <v>3</v>
      </c>
      <c r="AT62" s="5">
        <v>5</v>
      </c>
      <c r="AU62" s="5">
        <v>350</v>
      </c>
      <c r="AV62" s="5">
        <v>125</v>
      </c>
    </row>
    <row r="63" spans="1:48" s="6" customFormat="1" ht="12.75">
      <c r="A63" s="171">
        <f>IF(Feuil1!A68="","",Feuil1!A68)</f>
        <v>44985</v>
      </c>
      <c r="B63" s="172">
        <f>IF(A63="","",Feuil1!U68)</f>
        <v>4.205078125</v>
      </c>
      <c r="C63" s="92">
        <f>IF(B63="","",Feuil1!V68)</f>
        <v>3.75</v>
      </c>
      <c r="D63" s="92">
        <f>IF(C63="","",Feuil1!W68)</f>
        <v>814</v>
      </c>
      <c r="E63" s="173">
        <f t="shared" si="0"/>
        <v>102.32457647925362</v>
      </c>
      <c r="F63" s="172">
        <f>IF(D63="","",Feuil1!X68)</f>
        <v>0.52667236328125</v>
      </c>
      <c r="G63" s="92">
        <f>IF(F63="","",Feuil1!Y68)</f>
        <v>2.7302551269531299</v>
      </c>
      <c r="H63" s="92">
        <f>IF(G63="","",Feuil1!Z68)</f>
        <v>52.7001953125</v>
      </c>
      <c r="I63" s="173">
        <f t="shared" si="1"/>
        <v>16.180954433439815</v>
      </c>
      <c r="J63" s="172">
        <f>IF(H63="","",Feuil1!AA68)</f>
        <v>4.01</v>
      </c>
      <c r="K63" s="92">
        <f>IF(J63="","",Feuil1!AB68)</f>
        <v>0</v>
      </c>
      <c r="L63" s="92">
        <f>IF(K63="","",Feuil1!AC68)</f>
        <v>53.40625</v>
      </c>
      <c r="M63" s="173">
        <f t="shared" si="2"/>
        <v>13.318266832917706</v>
      </c>
      <c r="N63" s="172">
        <f>IF(L63="","",Feuil1!AD68)</f>
        <v>10.0732421875</v>
      </c>
      <c r="O63" s="92">
        <f>IF(N63="","",Feuil1!AE68)</f>
        <v>3.93359375</v>
      </c>
      <c r="P63" s="92">
        <f>IF(O63="","",Feuil1!AF68)</f>
        <v>930.6875</v>
      </c>
      <c r="Q63" s="173">
        <f t="shared" si="3"/>
        <v>66.445234609217039</v>
      </c>
      <c r="R63" s="172">
        <f>IF(P63="","",Feuil1!AG68)</f>
        <v>2.2124999999999999</v>
      </c>
      <c r="S63" s="92">
        <f>IF(R63="","",Feuil1!AH68)</f>
        <v>9.8666666666666707</v>
      </c>
      <c r="T63" s="92">
        <f>IF(S63="","",Feuil1!AI68)</f>
        <v>1</v>
      </c>
      <c r="U63" s="173">
        <f t="shared" si="4"/>
        <v>8.2787167988961685E-2</v>
      </c>
      <c r="V63" s="172">
        <f>IF(T63="","",Feuil1!AJ68)</f>
        <v>0.293701171875</v>
      </c>
      <c r="W63" s="92">
        <f>IF(V63="","",Feuil1!AK68)</f>
        <v>0.302001953125</v>
      </c>
      <c r="X63" s="92">
        <f>IF(W63="","",Feuil1!AL68)</f>
        <v>4.2001953125</v>
      </c>
      <c r="Y63" s="173">
        <f t="shared" si="5"/>
        <v>7.0508196721311478</v>
      </c>
      <c r="Z63" s="172">
        <f>IF(X63="","",Feuil1!AM68)</f>
        <v>0</v>
      </c>
      <c r="AA63" s="92">
        <f>IF(Z63="","",Feuil1!AN68)</f>
        <v>0</v>
      </c>
      <c r="AB63" s="92">
        <f>IF(AA63="","",Feuil1!AO68)</f>
        <v>0</v>
      </c>
      <c r="AC63" s="173">
        <f t="shared" si="6"/>
        <v>0</v>
      </c>
      <c r="AD63" s="172">
        <f>IF(AB63="","",Feuil1!AP68)</f>
        <v>6.666015625</v>
      </c>
      <c r="AE63" s="92">
        <f>IF(AD63="","",Feuil1!AQ68)</f>
        <v>11.970703125</v>
      </c>
      <c r="AF63" s="92">
        <f>IF(AE63="","",Feuil1!AR68)</f>
        <v>354</v>
      </c>
      <c r="AG63" s="173">
        <f t="shared" si="7"/>
        <v>18.994760008383988</v>
      </c>
      <c r="AH63" s="172">
        <f>IF(AF63="","",Feuil1!AS68)</f>
        <v>6.00390625</v>
      </c>
      <c r="AI63" s="92">
        <f>IF(AH63="","",Feuil1!AT68)</f>
        <v>3.3916015625</v>
      </c>
      <c r="AJ63" s="92">
        <f>IF(AI63="","",Feuil1!AU68)</f>
        <v>135.59375</v>
      </c>
      <c r="AK63" s="173">
        <f t="shared" si="8"/>
        <v>14.431763849911652</v>
      </c>
      <c r="AN63" s="5">
        <v>725</v>
      </c>
      <c r="AO63" s="5">
        <v>25</v>
      </c>
      <c r="AP63" s="5">
        <v>40</v>
      </c>
      <c r="AQ63" s="5">
        <v>850</v>
      </c>
      <c r="AR63" s="5">
        <v>925</v>
      </c>
      <c r="AS63" s="5">
        <v>3</v>
      </c>
      <c r="AT63" s="5">
        <v>5</v>
      </c>
      <c r="AU63" s="5">
        <v>350</v>
      </c>
      <c r="AV63" s="5">
        <v>125</v>
      </c>
    </row>
    <row r="64" spans="1:48" s="6" customFormat="1" ht="12.75">
      <c r="A64" s="171">
        <f>IF(Feuil1!A69="","",Feuil1!A69)</f>
        <v>44986</v>
      </c>
      <c r="B64" s="172">
        <f>IF(A64="","",Feuil1!U69)</f>
        <v>4.310546875</v>
      </c>
      <c r="C64" s="92">
        <f>IF(B64="","",Feuil1!V69)</f>
        <v>4.21875</v>
      </c>
      <c r="D64" s="92">
        <f>IF(C64="","",Feuil1!W69)</f>
        <v>873</v>
      </c>
      <c r="E64" s="173">
        <f t="shared" si="0"/>
        <v>102.35310281657888</v>
      </c>
      <c r="F64" s="172">
        <f>IF(D64="","",Feuil1!X69)</f>
        <v>2.38165283203125</v>
      </c>
      <c r="G64" s="92">
        <f>IF(F64="","",Feuil1!Y69)</f>
        <v>0.2611083984375</v>
      </c>
      <c r="H64" s="92">
        <f>IF(G64="","",Feuil1!Z69)</f>
        <v>41</v>
      </c>
      <c r="I64" s="173">
        <f t="shared" si="1"/>
        <v>15.514076537564378</v>
      </c>
      <c r="J64" s="172">
        <f>IF(H64="","",Feuil1!AA69)</f>
        <v>0</v>
      </c>
      <c r="K64" s="92">
        <f>IF(J64="","",Feuil1!AB69)</f>
        <v>3.95333333333333</v>
      </c>
      <c r="L64" s="92">
        <f>IF(K64="","",Feuil1!AC69)</f>
        <v>51.59375</v>
      </c>
      <c r="M64" s="173">
        <f t="shared" si="2"/>
        <v>13.050695615514345</v>
      </c>
      <c r="N64" s="172">
        <f>IF(L64="","",Feuil1!AD69)</f>
        <v>12.423828125</v>
      </c>
      <c r="O64" s="92">
        <f>IF(N64="","",Feuil1!AE69)</f>
        <v>2.3125</v>
      </c>
      <c r="P64" s="92">
        <f>IF(O64="","",Feuil1!AF69)</f>
        <v>967.75</v>
      </c>
      <c r="Q64" s="173">
        <f t="shared" si="3"/>
        <v>65.671040424121941</v>
      </c>
      <c r="R64" s="172">
        <f>IF(P64="","",Feuil1!AG69)</f>
        <v>6.1174999999999997</v>
      </c>
      <c r="S64" s="92">
        <f>IF(R64="","",Feuil1!AH69)</f>
        <v>7.0758333333333301</v>
      </c>
      <c r="T64" s="92">
        <f>IF(S64="","",Feuil1!AI69)</f>
        <v>2</v>
      </c>
      <c r="U64" s="173">
        <f t="shared" si="4"/>
        <v>0.15159171298635679</v>
      </c>
      <c r="V64" s="172">
        <f>IF(T64="","",Feuil1!AJ69)</f>
        <v>0.289794921875</v>
      </c>
      <c r="W64" s="92">
        <f>IF(V64="","",Feuil1!AK69)</f>
        <v>0.299560546875</v>
      </c>
      <c r="X64" s="92">
        <f>IF(W64="","",Feuil1!AL69)</f>
        <v>4.2998046875</v>
      </c>
      <c r="Y64" s="173">
        <f t="shared" si="5"/>
        <v>7.295774647887324</v>
      </c>
      <c r="Z64" s="172">
        <f>IF(X64="","",Feuil1!AM69)</f>
        <v>0</v>
      </c>
      <c r="AA64" s="92">
        <f>IF(Z64="","",Feuil1!AN69)</f>
        <v>0</v>
      </c>
      <c r="AB64" s="92">
        <f>IF(AA64="","",Feuil1!AO69)</f>
        <v>0</v>
      </c>
      <c r="AC64" s="173">
        <f t="shared" si="6"/>
        <v>0</v>
      </c>
      <c r="AD64" s="172">
        <f>IF(AB64="","",Feuil1!AP69)</f>
        <v>13.326171875</v>
      </c>
      <c r="AE64" s="92">
        <f>IF(AD64="","",Feuil1!AQ69)</f>
        <v>8.87890625</v>
      </c>
      <c r="AF64" s="92">
        <f>IF(AE64="","",Feuil1!AR69)</f>
        <v>435.875</v>
      </c>
      <c r="AG64" s="173">
        <f t="shared" si="7"/>
        <v>19.629518867094731</v>
      </c>
      <c r="AH64" s="172">
        <f>IF(AF64="","",Feuil1!AS69)</f>
        <v>5.412109375</v>
      </c>
      <c r="AI64" s="92">
        <f>IF(AH64="","",Feuil1!AT69)</f>
        <v>5.6953125</v>
      </c>
      <c r="AJ64" s="92">
        <f>IF(AI64="","",Feuil1!AU69)</f>
        <v>159</v>
      </c>
      <c r="AK64" s="173">
        <f t="shared" si="8"/>
        <v>14.314752945313874</v>
      </c>
      <c r="AN64" s="5">
        <v>725</v>
      </c>
      <c r="AO64" s="5">
        <v>25</v>
      </c>
      <c r="AP64" s="5">
        <v>40</v>
      </c>
      <c r="AQ64" s="5">
        <v>850</v>
      </c>
      <c r="AR64" s="5">
        <v>925</v>
      </c>
      <c r="AS64" s="5">
        <v>3</v>
      </c>
      <c r="AT64" s="5">
        <v>5</v>
      </c>
      <c r="AU64" s="5">
        <v>350</v>
      </c>
      <c r="AV64" s="5">
        <v>125</v>
      </c>
    </row>
    <row r="65" spans="1:48" s="6" customFormat="1" ht="12.75">
      <c r="A65" s="171">
        <f>IF(Feuil1!A70="","",Feuil1!A70)</f>
        <v>44987</v>
      </c>
      <c r="B65" s="172">
        <f>IF(A65="","",Feuil1!U70)</f>
        <v>4.166015625</v>
      </c>
      <c r="C65" s="92">
        <f>IF(B65="","",Feuil1!V70)</f>
        <v>4.234375</v>
      </c>
      <c r="D65" s="92">
        <f>IF(C65="","",Feuil1!W70)</f>
        <v>861</v>
      </c>
      <c r="E65" s="173">
        <f t="shared" si="0"/>
        <v>102.49523366658917</v>
      </c>
      <c r="F65" s="172">
        <f>IF(D65="","",Feuil1!X70)</f>
        <v>0</v>
      </c>
      <c r="G65" s="92">
        <f>IF(F65="","",Feuil1!Y70)</f>
        <v>2.4544677734375</v>
      </c>
      <c r="H65" s="92">
        <f>IF(G65="","",Feuil1!Z70)</f>
        <v>39.8994140625</v>
      </c>
      <c r="I65" s="173">
        <f t="shared" si="1"/>
        <v>16.255831302531458</v>
      </c>
      <c r="J65" s="172">
        <f>IF(H65="","",Feuil1!AA70)</f>
        <v>3.2138888888888899</v>
      </c>
      <c r="K65" s="92">
        <f>IF(J65="","",Feuil1!AB70)</f>
        <v>0</v>
      </c>
      <c r="L65" s="92">
        <f>IF(K65="","",Feuil1!AC70)</f>
        <v>50.359375</v>
      </c>
      <c r="M65" s="173">
        <f t="shared" si="2"/>
        <v>15.669295592048396</v>
      </c>
      <c r="N65" s="172">
        <f>IF(L65="","",Feuil1!AD70)</f>
        <v>8.33984375</v>
      </c>
      <c r="O65" s="92">
        <f>IF(N65="","",Feuil1!AE70)</f>
        <v>6.2412109375</v>
      </c>
      <c r="P65" s="92">
        <f>IF(O65="","",Feuil1!AF70)</f>
        <v>960.6875</v>
      </c>
      <c r="Q65" s="173">
        <f t="shared" si="3"/>
        <v>65.886008974616573</v>
      </c>
      <c r="R65" s="172">
        <f>IF(P65="","",Feuil1!AG70)</f>
        <v>5.9294444444444396</v>
      </c>
      <c r="S65" s="92">
        <f>IF(R65="","",Feuil1!AH70)</f>
        <v>5.1347222222222202</v>
      </c>
      <c r="T65" s="92">
        <f>IF(S65="","",Feuil1!AI70)</f>
        <v>1</v>
      </c>
      <c r="U65" s="173">
        <f t="shared" si="4"/>
        <v>9.0381863372749921E-2</v>
      </c>
      <c r="V65" s="172">
        <f>IF(T65="","",Feuil1!AJ70)</f>
        <v>0.264892578125</v>
      </c>
      <c r="W65" s="92">
        <f>IF(V65="","",Feuil1!AK70)</f>
        <v>0.271240234375</v>
      </c>
      <c r="X65" s="92">
        <f>IF(W65="","",Feuil1!AL70)</f>
        <v>3.900390625</v>
      </c>
      <c r="Y65" s="173">
        <f t="shared" si="5"/>
        <v>7.2750455373406195</v>
      </c>
      <c r="Z65" s="172">
        <f>IF(X65="","",Feuil1!AM70)</f>
        <v>0</v>
      </c>
      <c r="AA65" s="92">
        <f>IF(Z65="","",Feuil1!AN70)</f>
        <v>0</v>
      </c>
      <c r="AB65" s="92">
        <f>IF(AA65="","",Feuil1!AO70)</f>
        <v>0</v>
      </c>
      <c r="AC65" s="173">
        <f t="shared" si="6"/>
        <v>0</v>
      </c>
      <c r="AD65" s="172">
        <f>IF(AB65="","",Feuil1!AP70)</f>
        <v>12.1796875</v>
      </c>
      <c r="AE65" s="92">
        <f>IF(AD65="","",Feuil1!AQ70)</f>
        <v>7.705078125</v>
      </c>
      <c r="AF65" s="92">
        <f>IF(AE65="","",Feuil1!AR70)</f>
        <v>378.125</v>
      </c>
      <c r="AG65" s="173">
        <f t="shared" si="7"/>
        <v>19.015813770749435</v>
      </c>
      <c r="AH65" s="172">
        <f>IF(AF65="","",Feuil1!AS70)</f>
        <v>5.4892578125</v>
      </c>
      <c r="AI65" s="92">
        <f>IF(AH65="","",Feuil1!AT70)</f>
        <v>4.61328125</v>
      </c>
      <c r="AJ65" s="92">
        <f>IF(AI65="","",Feuil1!AU70)</f>
        <v>145.40625</v>
      </c>
      <c r="AK65" s="173">
        <f t="shared" si="8"/>
        <v>14.393040115998067</v>
      </c>
      <c r="AN65" s="5">
        <v>725</v>
      </c>
      <c r="AO65" s="5">
        <v>25</v>
      </c>
      <c r="AP65" s="5">
        <v>40</v>
      </c>
      <c r="AQ65" s="5">
        <v>850</v>
      </c>
      <c r="AR65" s="5">
        <v>925</v>
      </c>
      <c r="AS65" s="5">
        <v>3</v>
      </c>
      <c r="AT65" s="5">
        <v>5</v>
      </c>
      <c r="AU65" s="5">
        <v>350</v>
      </c>
      <c r="AV65" s="5">
        <v>125</v>
      </c>
    </row>
    <row r="66" spans="1:48" s="6" customFormat="1" ht="12.75">
      <c r="A66" s="171">
        <f>IF(Feuil1!A71="","",Feuil1!A71)</f>
        <v>44988</v>
      </c>
      <c r="B66" s="172">
        <f>IF(A66="","",Feuil1!U71)</f>
        <v>3.69921875</v>
      </c>
      <c r="C66" s="92">
        <f>IF(B66="","",Feuil1!V71)</f>
        <v>4.4375</v>
      </c>
      <c r="D66" s="92">
        <f>IF(C66="","",Feuil1!W71)</f>
        <v>834</v>
      </c>
      <c r="E66" s="173">
        <f t="shared" si="0"/>
        <v>102.49831973115698</v>
      </c>
      <c r="F66" s="172">
        <f>IF(D66="","",Feuil1!X71)</f>
        <v>2.4980773925781299</v>
      </c>
      <c r="G66" s="92">
        <f>IF(F66="","",Feuil1!Y71)</f>
        <v>0</v>
      </c>
      <c r="H66" s="92">
        <f>IF(G66="","",Feuil1!Z71)</f>
        <v>38.7001953125</v>
      </c>
      <c r="I66" s="173">
        <f t="shared" si="1"/>
        <v>15.491992132621492</v>
      </c>
      <c r="J66" s="172">
        <f>IF(H66="","",Feuil1!AA71)</f>
        <v>0</v>
      </c>
      <c r="K66" s="92">
        <f>IF(J66="","",Feuil1!AB71)</f>
        <v>3.3177777777777799</v>
      </c>
      <c r="L66" s="92">
        <f>IF(K66="","",Feuil1!AC71)</f>
        <v>51.296875</v>
      </c>
      <c r="M66" s="173">
        <f t="shared" si="2"/>
        <v>15.461214835900861</v>
      </c>
      <c r="N66" s="172">
        <f>IF(L66="","",Feuil1!AD71)</f>
        <v>5.0859375</v>
      </c>
      <c r="O66" s="92">
        <f>IF(N66="","",Feuil1!AE71)</f>
        <v>9.4736328125</v>
      </c>
      <c r="P66" s="92">
        <f>IF(O66="","",Feuil1!AF71)</f>
        <v>963.0625</v>
      </c>
      <c r="Q66" s="173">
        <f t="shared" si="3"/>
        <v>66.146354550942377</v>
      </c>
      <c r="R66" s="172">
        <f>IF(P66="","",Feuil1!AG71)</f>
        <v>6.5163888888888897</v>
      </c>
      <c r="S66" s="92">
        <f>IF(R66="","",Feuil1!AH71)</f>
        <v>5.9752777777777801</v>
      </c>
      <c r="T66" s="92">
        <f>IF(S66="","",Feuil1!AI71)</f>
        <v>3</v>
      </c>
      <c r="U66" s="173">
        <f t="shared" si="4"/>
        <v>0.24016010673782515</v>
      </c>
      <c r="V66" s="172">
        <f>IF(T66="","",Feuil1!AJ71)</f>
        <v>0.281982421875</v>
      </c>
      <c r="W66" s="92">
        <f>IF(V66="","",Feuil1!AK71)</f>
        <v>0.2890625</v>
      </c>
      <c r="X66" s="92">
        <f>IF(W66="","",Feuil1!AL71)</f>
        <v>4</v>
      </c>
      <c r="Y66" s="173">
        <f t="shared" si="5"/>
        <v>7.0047028644719962</v>
      </c>
      <c r="Z66" s="172">
        <f>IF(X66="","",Feuil1!AM71)</f>
        <v>0</v>
      </c>
      <c r="AA66" s="92">
        <f>IF(Z66="","",Feuil1!AN71)</f>
        <v>0</v>
      </c>
      <c r="AB66" s="92">
        <f>IF(AA66="","",Feuil1!AO71)</f>
        <v>0</v>
      </c>
      <c r="AC66" s="173">
        <f t="shared" si="6"/>
        <v>0</v>
      </c>
      <c r="AD66" s="172">
        <f>IF(AB66="","",Feuil1!AP71)</f>
        <v>7.23046875</v>
      </c>
      <c r="AE66" s="92">
        <f>IF(AD66="","",Feuil1!AQ71)</f>
        <v>14.775390625</v>
      </c>
      <c r="AF66" s="92">
        <f>IF(AE66="","",Feuil1!AR71)</f>
        <v>421.875</v>
      </c>
      <c r="AG66" s="173">
        <f t="shared" si="7"/>
        <v>19.171030442886305</v>
      </c>
      <c r="AH66" s="172">
        <f>IF(AF66="","",Feuil1!AS71)</f>
        <v>5.6123046875</v>
      </c>
      <c r="AI66" s="92">
        <f>IF(AH66="","",Feuil1!AT71)</f>
        <v>3.6337890625</v>
      </c>
      <c r="AJ66" s="92">
        <f>IF(AI66="","",Feuil1!AU71)</f>
        <v>133.3125</v>
      </c>
      <c r="AK66" s="173">
        <f t="shared" si="8"/>
        <v>14.418250950570343</v>
      </c>
      <c r="AN66" s="5">
        <v>725</v>
      </c>
      <c r="AO66" s="5">
        <v>25</v>
      </c>
      <c r="AP66" s="5">
        <v>40</v>
      </c>
      <c r="AQ66" s="5">
        <v>850</v>
      </c>
      <c r="AR66" s="5">
        <v>925</v>
      </c>
      <c r="AS66" s="5">
        <v>3</v>
      </c>
      <c r="AT66" s="5">
        <v>5</v>
      </c>
      <c r="AU66" s="5">
        <v>350</v>
      </c>
      <c r="AV66" s="5">
        <v>125</v>
      </c>
    </row>
    <row r="67" spans="1:48" s="6" customFormat="1" ht="12.75">
      <c r="A67" s="171">
        <f>IF(Feuil1!A72="","",Feuil1!A72)</f>
        <v>44989</v>
      </c>
      <c r="B67" s="172">
        <f>IF(A67="","",Feuil1!U72)</f>
        <v>4.392578125</v>
      </c>
      <c r="C67" s="92">
        <f>IF(B67="","",Feuil1!V72)</f>
        <v>3.796875</v>
      </c>
      <c r="D67" s="92">
        <f>IF(C67="","",Feuil1!W72)</f>
        <v>841</v>
      </c>
      <c r="E67" s="173">
        <f t="shared" si="0"/>
        <v>102.69305986167421</v>
      </c>
      <c r="F67" s="172">
        <f>IF(D67="","",Feuil1!X72)</f>
        <v>0.778045654296875</v>
      </c>
      <c r="G67" s="92">
        <f>IF(F67="","",Feuil1!Y72)</f>
        <v>2.6666564941406201</v>
      </c>
      <c r="H67" s="92">
        <f>IF(G67="","",Feuil1!Z72)</f>
        <v>55.6005859375</v>
      </c>
      <c r="I67" s="173">
        <f t="shared" si="1"/>
        <v>16.14089797654065</v>
      </c>
      <c r="J67" s="172">
        <f>IF(H67="","",Feuil1!AA72)</f>
        <v>3.2133333333333298</v>
      </c>
      <c r="K67" s="92">
        <f>IF(J67="","",Feuil1!AB72)</f>
        <v>0.274166666666667</v>
      </c>
      <c r="L67" s="92">
        <f>IF(K67="","",Feuil1!AC72)</f>
        <v>54.53125</v>
      </c>
      <c r="M67" s="173">
        <f t="shared" si="2"/>
        <v>15.636200716845893</v>
      </c>
      <c r="N67" s="172">
        <f>IF(L67="","",Feuil1!AD72)</f>
        <v>4.017578125</v>
      </c>
      <c r="O67" s="92">
        <f>IF(N67="","",Feuil1!AE72)</f>
        <v>9.37890625</v>
      </c>
      <c r="P67" s="92">
        <f>IF(O67="","",Feuil1!AF72)</f>
        <v>887.625</v>
      </c>
      <c r="Q67" s="173">
        <f t="shared" si="3"/>
        <v>66.258055110074352</v>
      </c>
      <c r="R67" s="172">
        <f>IF(P67="","",Feuil1!AG72)</f>
        <v>5.8049999999999997</v>
      </c>
      <c r="S67" s="92">
        <f>IF(R67="","",Feuil1!AH72)</f>
        <v>6.1869444444444399</v>
      </c>
      <c r="T67" s="92">
        <f>IF(S67="","",Feuil1!AI72)</f>
        <v>2</v>
      </c>
      <c r="U67" s="173">
        <f t="shared" si="4"/>
        <v>0.16677862453962158</v>
      </c>
      <c r="V67" s="172">
        <f>IF(T67="","",Feuil1!AJ72)</f>
        <v>0.35205078125</v>
      </c>
      <c r="W67" s="92">
        <f>IF(V67="","",Feuil1!AK72)</f>
        <v>0.370849609375</v>
      </c>
      <c r="X67" s="92">
        <f>IF(W67="","",Feuil1!AL72)</f>
        <v>4.900390625</v>
      </c>
      <c r="Y67" s="173">
        <f t="shared" si="5"/>
        <v>6.7787909490037146</v>
      </c>
      <c r="Z67" s="172">
        <f>IF(X67="","",Feuil1!AM72)</f>
        <v>0</v>
      </c>
      <c r="AA67" s="92">
        <f>IF(Z67="","",Feuil1!AN72)</f>
        <v>0</v>
      </c>
      <c r="AB67" s="92">
        <f>IF(AA67="","",Feuil1!AO72)</f>
        <v>0</v>
      </c>
      <c r="AC67" s="173">
        <f t="shared" si="6"/>
        <v>0</v>
      </c>
      <c r="AD67" s="172">
        <f>IF(AB67="","",Feuil1!AP72)</f>
        <v>10.57421875</v>
      </c>
      <c r="AE67" s="92">
        <f>IF(AD67="","",Feuil1!AQ72)</f>
        <v>11.169921875</v>
      </c>
      <c r="AF67" s="92">
        <f>IF(AE67="","",Feuil1!AR72)</f>
        <v>426.3125</v>
      </c>
      <c r="AG67" s="173">
        <f t="shared" si="7"/>
        <v>19.605856462768347</v>
      </c>
      <c r="AH67" s="172">
        <f>IF(AF67="","",Feuil1!AS72)</f>
        <v>5.76171875</v>
      </c>
      <c r="AI67" s="92">
        <f>IF(AH67="","",Feuil1!AT72)</f>
        <v>3.5537109375</v>
      </c>
      <c r="AJ67" s="92">
        <f>IF(AI67="","",Feuil1!AU72)</f>
        <v>135.09375</v>
      </c>
      <c r="AK67" s="173">
        <f t="shared" si="8"/>
        <v>14.502149072229793</v>
      </c>
      <c r="AN67" s="5">
        <v>725</v>
      </c>
      <c r="AO67" s="5">
        <v>25</v>
      </c>
      <c r="AP67" s="5">
        <v>40</v>
      </c>
      <c r="AQ67" s="5">
        <v>850</v>
      </c>
      <c r="AR67" s="5">
        <v>925</v>
      </c>
      <c r="AS67" s="5">
        <v>3</v>
      </c>
      <c r="AT67" s="5">
        <v>5</v>
      </c>
      <c r="AU67" s="5">
        <v>350</v>
      </c>
      <c r="AV67" s="5">
        <v>125</v>
      </c>
    </row>
    <row r="68" spans="1:48" s="6" customFormat="1" ht="12.75">
      <c r="A68" s="171">
        <f>IF(Feuil1!A73="","",Feuil1!A73)</f>
        <v>44990</v>
      </c>
      <c r="B68" s="172">
        <f>IF(A68="","",Feuil1!U73)</f>
        <v>3.830078125</v>
      </c>
      <c r="C68" s="92">
        <f>IF(B68="","",Feuil1!V73)</f>
        <v>4.46875</v>
      </c>
      <c r="D68" s="92">
        <f>IF(C68="","",Feuil1!W73)</f>
        <v>851</v>
      </c>
      <c r="E68" s="173">
        <f t="shared" si="0"/>
        <v>102.54459872911274</v>
      </c>
      <c r="F68" s="172">
        <f>IF(D68="","",Feuil1!X73)</f>
        <v>2.1302795410156201</v>
      </c>
      <c r="G68" s="92">
        <f>IF(F68="","",Feuil1!Y73)</f>
        <v>1.13665771484375</v>
      </c>
      <c r="H68" s="92">
        <f>IF(G68="","",Feuil1!Z73)</f>
        <v>51.3994140625</v>
      </c>
      <c r="I68" s="173">
        <f t="shared" si="1"/>
        <v>15.733211273131522</v>
      </c>
      <c r="J68" s="172">
        <f>IF(H68="","",Feuil1!AA73)</f>
        <v>1.0425</v>
      </c>
      <c r="K68" s="92">
        <f>IF(J68="","",Feuil1!AB73)</f>
        <v>3.4097222222222201</v>
      </c>
      <c r="L68" s="92">
        <f>IF(K68="","",Feuil1!AC73)</f>
        <v>68.96875</v>
      </c>
      <c r="M68" s="173">
        <f t="shared" si="2"/>
        <v>15.490859745445478</v>
      </c>
      <c r="N68" s="172">
        <f>IF(L68="","",Feuil1!AD73)</f>
        <v>2.96484375</v>
      </c>
      <c r="O68" s="92">
        <f>IF(N68="","",Feuil1!AE73)</f>
        <v>11.8251953125</v>
      </c>
      <c r="P68" s="92">
        <f>IF(O68="","",Feuil1!AF73)</f>
        <v>974.875</v>
      </c>
      <c r="Q68" s="173">
        <f t="shared" si="3"/>
        <v>65.914295146913176</v>
      </c>
      <c r="R68" s="172">
        <f>IF(P68="","",Feuil1!AG73)</f>
        <v>6.2908333333333299</v>
      </c>
      <c r="S68" s="92">
        <f>IF(R68="","",Feuil1!AH73)</f>
        <v>6.7877777777777801</v>
      </c>
      <c r="T68" s="92">
        <f>IF(S68="","",Feuil1!AI73)</f>
        <v>1</v>
      </c>
      <c r="U68" s="173">
        <f t="shared" si="4"/>
        <v>7.6460718305970315E-2</v>
      </c>
      <c r="V68" s="172">
        <f>IF(T68="","",Feuil1!AJ73)</f>
        <v>0.393798828125</v>
      </c>
      <c r="W68" s="92">
        <f>IF(V68="","",Feuil1!AK73)</f>
        <v>0.403564453125</v>
      </c>
      <c r="X68" s="92">
        <f>IF(W68="","",Feuil1!AL73)</f>
        <v>5.099609375</v>
      </c>
      <c r="Y68" s="173">
        <f t="shared" si="5"/>
        <v>6.3955909369259034</v>
      </c>
      <c r="Z68" s="172">
        <f>IF(X68="","",Feuil1!AM73)</f>
        <v>0</v>
      </c>
      <c r="AA68" s="92">
        <f>IF(Z68="","",Feuil1!AN73)</f>
        <v>0</v>
      </c>
      <c r="AB68" s="92">
        <f>IF(AA68="","",Feuil1!AO73)</f>
        <v>0</v>
      </c>
      <c r="AC68" s="173">
        <f t="shared" si="6"/>
        <v>0</v>
      </c>
      <c r="AD68" s="172">
        <f>IF(AB68="","",Feuil1!AP73)</f>
        <v>9.57421875</v>
      </c>
      <c r="AE68" s="92">
        <f>IF(AD68="","",Feuil1!AQ73)</f>
        <v>11.8671875</v>
      </c>
      <c r="AF68" s="92">
        <f>IF(AE68="","",Feuil1!AR73)</f>
        <v>414.6875</v>
      </c>
      <c r="AG68" s="173">
        <f t="shared" si="7"/>
        <v>19.34049918017854</v>
      </c>
      <c r="AH68" s="172">
        <f>IF(AF68="","",Feuil1!AS73)</f>
        <v>5.9521484375</v>
      </c>
      <c r="AI68" s="92">
        <f>IF(AH68="","",Feuil1!AT73)</f>
        <v>4.142578125</v>
      </c>
      <c r="AJ68" s="92">
        <f>IF(AI68="","",Feuil1!AU73)</f>
        <v>146.90625</v>
      </c>
      <c r="AK68" s="173">
        <f t="shared" si="8"/>
        <v>14.552771597175196</v>
      </c>
      <c r="AN68" s="5">
        <v>725</v>
      </c>
      <c r="AO68" s="5">
        <v>25</v>
      </c>
      <c r="AP68" s="5">
        <v>40</v>
      </c>
      <c r="AQ68" s="5">
        <v>850</v>
      </c>
      <c r="AR68" s="5">
        <v>925</v>
      </c>
      <c r="AS68" s="5">
        <v>3</v>
      </c>
      <c r="AT68" s="5">
        <v>5</v>
      </c>
      <c r="AU68" s="5">
        <v>350</v>
      </c>
      <c r="AV68" s="5">
        <v>125</v>
      </c>
    </row>
    <row r="69" spans="1:48" s="6" customFormat="1" ht="12.75">
      <c r="A69" s="171">
        <f>IF(Feuil1!A74="","",Feuil1!A74)</f>
        <v>44991</v>
      </c>
      <c r="B69" s="172">
        <f>IF(A69="","",Feuil1!U74)</f>
        <v>4.318359375</v>
      </c>
      <c r="C69" s="92">
        <f>IF(B69="","",Feuil1!V74)</f>
        <v>3.75</v>
      </c>
      <c r="D69" s="92">
        <f>IF(C69="","",Feuil1!W74)</f>
        <v>826</v>
      </c>
      <c r="E69" s="173">
        <f t="shared" si="0"/>
        <v>102.37521181312032</v>
      </c>
      <c r="F69" s="172">
        <f>IF(D69="","",Feuil1!X74)</f>
        <v>1.7322082519531301</v>
      </c>
      <c r="G69" s="92">
        <f>IF(F69="","",Feuil1!Y74)</f>
        <v>0.248626708984375</v>
      </c>
      <c r="H69" s="92">
        <f>IF(G69="","",Feuil1!Z74)</f>
        <v>30.6005859375</v>
      </c>
      <c r="I69" s="173">
        <f t="shared" si="1"/>
        <v>15.448326862636307</v>
      </c>
      <c r="J69" s="172">
        <f>IF(H69="","",Feuil1!AA74)</f>
        <v>2.5605555555555601</v>
      </c>
      <c r="K69" s="92">
        <f>IF(J69="","",Feuil1!AB74)</f>
        <v>0</v>
      </c>
      <c r="L69" s="92">
        <f>IF(K69="","",Feuil1!AC74)</f>
        <v>40.15625</v>
      </c>
      <c r="M69" s="173">
        <f t="shared" si="2"/>
        <v>15.682631807333451</v>
      </c>
      <c r="N69" s="172">
        <f>IF(L69="","",Feuil1!AD74)</f>
        <v>1.9990234375</v>
      </c>
      <c r="O69" s="92">
        <f>IF(N69="","",Feuil1!AE74)</f>
        <v>11.8330078125</v>
      </c>
      <c r="P69" s="92">
        <f>IF(O69="","",Feuil1!AF74)</f>
        <v>916.8125</v>
      </c>
      <c r="Q69" s="173">
        <f t="shared" si="3"/>
        <v>66.281841287771812</v>
      </c>
      <c r="R69" s="172">
        <f>IF(P69="","",Feuil1!AG74)</f>
        <v>5.9861111111111098</v>
      </c>
      <c r="S69" s="92">
        <f>IF(R69="","",Feuil1!AH74)</f>
        <v>6.16222222222222</v>
      </c>
      <c r="T69" s="92">
        <f>IF(S69="","",Feuil1!AI74)</f>
        <v>1</v>
      </c>
      <c r="U69" s="173">
        <f t="shared" si="4"/>
        <v>8.2315818356427511E-2</v>
      </c>
      <c r="V69" s="172">
        <f>IF(T69="","",Feuil1!AJ74)</f>
        <v>0.31298828125</v>
      </c>
      <c r="W69" s="92">
        <f>IF(V69="","",Feuil1!AK74)</f>
        <v>0.3232421875</v>
      </c>
      <c r="X69" s="92">
        <f>IF(W69="","",Feuil1!AL74)</f>
        <v>4.5</v>
      </c>
      <c r="Y69" s="173">
        <f t="shared" si="5"/>
        <v>7.0729086722947043</v>
      </c>
      <c r="Z69" s="172">
        <f>IF(X69="","",Feuil1!AM74)</f>
        <v>0</v>
      </c>
      <c r="AA69" s="92">
        <f>IF(Z69="","",Feuil1!AN74)</f>
        <v>0</v>
      </c>
      <c r="AB69" s="92">
        <f>IF(AA69="","",Feuil1!AO74)</f>
        <v>0</v>
      </c>
      <c r="AC69" s="173">
        <f t="shared" si="6"/>
        <v>0</v>
      </c>
      <c r="AD69" s="172">
        <f>IF(AB69="","",Feuil1!AP74)</f>
        <v>14.56640625</v>
      </c>
      <c r="AE69" s="92">
        <f>IF(AD69="","",Feuil1!AQ74)</f>
        <v>8.583984375</v>
      </c>
      <c r="AF69" s="92">
        <f>IF(AE69="","",Feuil1!AR74)</f>
        <v>454.3125</v>
      </c>
      <c r="AG69" s="173">
        <f t="shared" si="7"/>
        <v>19.624398886357884</v>
      </c>
      <c r="AH69" s="172">
        <f>IF(AF69="","",Feuil1!AS74)</f>
        <v>5.68359375</v>
      </c>
      <c r="AI69" s="92">
        <f>IF(AH69="","",Feuil1!AT74)</f>
        <v>4.3212890625</v>
      </c>
      <c r="AJ69" s="92">
        <f>IF(AI69="","",Feuil1!AU74)</f>
        <v>145.1875</v>
      </c>
      <c r="AK69" s="173">
        <f t="shared" si="8"/>
        <v>14.511664226451927</v>
      </c>
      <c r="AN69" s="5">
        <v>725</v>
      </c>
      <c r="AO69" s="5">
        <v>25</v>
      </c>
      <c r="AP69" s="5">
        <v>40</v>
      </c>
      <c r="AQ69" s="5">
        <v>850</v>
      </c>
      <c r="AR69" s="5">
        <v>925</v>
      </c>
      <c r="AS69" s="5">
        <v>3</v>
      </c>
      <c r="AT69" s="5">
        <v>5</v>
      </c>
      <c r="AU69" s="5">
        <v>350</v>
      </c>
      <c r="AV69" s="5">
        <v>125</v>
      </c>
    </row>
    <row r="70" spans="1:48" s="6" customFormat="1" ht="12.75">
      <c r="A70" s="171">
        <f>IF(Feuil1!A75="","",Feuil1!A75)</f>
        <v>44992</v>
      </c>
      <c r="B70" s="172">
        <f>IF(A70="","",Feuil1!U75)</f>
        <v>3.951171875</v>
      </c>
      <c r="C70" s="92">
        <f>IF(B70="","",Feuil1!V75)</f>
        <v>4.265625</v>
      </c>
      <c r="D70" s="92">
        <f>IF(C70="","",Feuil1!W75)</f>
        <v>844</v>
      </c>
      <c r="E70" s="173">
        <f t="shared" ref="E70:E133" si="9">IFERROR(D70/(B70+C70),0)</f>
        <v>102.71642500594248</v>
      </c>
      <c r="F70" s="172">
        <f>IF(D70="","",Feuil1!X75)</f>
        <v>0</v>
      </c>
      <c r="G70" s="92">
        <f>IF(F70="","",Feuil1!Y75)</f>
        <v>2.45721435546875</v>
      </c>
      <c r="H70" s="92">
        <f>IF(G70="","",Feuil1!Z75)</f>
        <v>40.099609375</v>
      </c>
      <c r="I70" s="173">
        <f t="shared" ref="I70:I133" si="10">IFERROR(H70/(F70+G70),0)</f>
        <v>16.319133609876051</v>
      </c>
      <c r="J70" s="172">
        <f>IF(H70="","",Feuil1!AA75)</f>
        <v>4.5277777777777799E-2</v>
      </c>
      <c r="K70" s="92">
        <f>IF(J70="","",Feuil1!AB75)</f>
        <v>3.7963888888888899</v>
      </c>
      <c r="L70" s="92">
        <f>IF(K70="","",Feuil1!AC75)</f>
        <v>53.328125</v>
      </c>
      <c r="M70" s="173">
        <f t="shared" ref="M70:M133" si="11">IFERROR(L70/(J70+K70),0)</f>
        <v>13.881507592190886</v>
      </c>
      <c r="N70" s="172">
        <f>IF(L70="","",Feuil1!AD75)</f>
        <v>9.560546875</v>
      </c>
      <c r="O70" s="92">
        <f>IF(N70="","",Feuil1!AE75)</f>
        <v>4.23046875</v>
      </c>
      <c r="P70" s="92">
        <f>IF(O70="","",Feuil1!AF75)</f>
        <v>909.6875</v>
      </c>
      <c r="Q70" s="173">
        <f t="shared" ref="Q70:Q133" si="12">IFERROR(P70/(N70+O70),0)</f>
        <v>65.96232828211302</v>
      </c>
      <c r="R70" s="172">
        <f>IF(P70="","",Feuil1!AG75)</f>
        <v>5.8394444444444398</v>
      </c>
      <c r="S70" s="92">
        <f>IF(R70="","",Feuil1!AH75)</f>
        <v>6.6186111111111101</v>
      </c>
      <c r="T70" s="92">
        <f>IF(S70="","",Feuil1!AI75)</f>
        <v>309</v>
      </c>
      <c r="U70" s="173">
        <f t="shared" ref="U70:U133" si="13">IFERROR(T70/(R70+S70),0)</f>
        <v>24.803228611563256</v>
      </c>
      <c r="V70" s="172">
        <f>IF(T70="","",Feuil1!AJ75)</f>
        <v>0.30078125</v>
      </c>
      <c r="W70" s="92">
        <f>IF(V70="","",Feuil1!AK75)</f>
        <v>0.309814453125</v>
      </c>
      <c r="X70" s="92">
        <f>IF(W70="","",Feuil1!AL75)</f>
        <v>4.5</v>
      </c>
      <c r="Y70" s="173">
        <f t="shared" ref="Y70:Y133" si="14">IFERROR(X70/(V70+W70),0)</f>
        <v>7.3698520591763295</v>
      </c>
      <c r="Z70" s="172">
        <f>IF(X70="","",Feuil1!AM75)</f>
        <v>0</v>
      </c>
      <c r="AA70" s="92">
        <f>IF(Z70="","",Feuil1!AN75)</f>
        <v>0</v>
      </c>
      <c r="AB70" s="92">
        <f>IF(AA70="","",Feuil1!AO75)</f>
        <v>0</v>
      </c>
      <c r="AC70" s="173">
        <f t="shared" ref="AC70:AC133" si="15">IFERROR(AB70/(Z70+AA70),0)</f>
        <v>0</v>
      </c>
      <c r="AD70" s="172">
        <f>IF(AB70="","",Feuil1!AP75)</f>
        <v>12.52734375</v>
      </c>
      <c r="AE70" s="92">
        <f>IF(AD70="","",Feuil1!AQ75)</f>
        <v>9.734375</v>
      </c>
      <c r="AF70" s="92">
        <f>IF(AE70="","",Feuil1!AR75)</f>
        <v>432.5625</v>
      </c>
      <c r="AG70" s="173">
        <f t="shared" ref="AG70:AG133" si="16">IFERROR(AF70/(AD70+AE70),0)</f>
        <v>19.430777329356026</v>
      </c>
      <c r="AH70" s="172">
        <f>IF(AF70="","",Feuil1!AS75)</f>
        <v>5.2431640625</v>
      </c>
      <c r="AI70" s="92">
        <f>IF(AH70="","",Feuil1!AT75)</f>
        <v>4.8095703125</v>
      </c>
      <c r="AJ70" s="92">
        <f>IF(AI70="","",Feuil1!AU75)</f>
        <v>145</v>
      </c>
      <c r="AK70" s="173">
        <f t="shared" ref="AK70:AK133" si="17">IFERROR(AJ70/(AH70+AI70),0)</f>
        <v>14.423936273557413</v>
      </c>
      <c r="AN70" s="5">
        <v>725</v>
      </c>
      <c r="AO70" s="5">
        <v>25</v>
      </c>
      <c r="AP70" s="5">
        <v>40</v>
      </c>
      <c r="AQ70" s="5">
        <v>850</v>
      </c>
      <c r="AR70" s="5">
        <v>925</v>
      </c>
      <c r="AS70" s="5">
        <v>3</v>
      </c>
      <c r="AT70" s="5">
        <v>5</v>
      </c>
      <c r="AU70" s="5">
        <v>350</v>
      </c>
      <c r="AV70" s="5">
        <v>125</v>
      </c>
    </row>
    <row r="71" spans="1:48" s="6" customFormat="1" ht="12.75">
      <c r="A71" s="171">
        <f>IF(Feuil1!A76="","",Feuil1!A76)</f>
        <v>44993</v>
      </c>
      <c r="B71" s="172">
        <f>IF(A71="","",Feuil1!U76)</f>
        <v>4.10546875</v>
      </c>
      <c r="C71" s="92">
        <f>IF(B71="","",Feuil1!V76)</f>
        <v>4.484375</v>
      </c>
      <c r="D71" s="92">
        <f>IF(C71="","",Feuil1!W76)</f>
        <v>881</v>
      </c>
      <c r="E71" s="173">
        <f t="shared" si="9"/>
        <v>102.56298317417007</v>
      </c>
      <c r="F71" s="172">
        <f>IF(D71="","",Feuil1!X76)</f>
        <v>2.2386169433593799</v>
      </c>
      <c r="G71" s="92">
        <f>IF(F71="","",Feuil1!Y76)</f>
        <v>0</v>
      </c>
      <c r="H71" s="92">
        <f>IF(G71="","",Feuil1!Z76)</f>
        <v>34.2001953125</v>
      </c>
      <c r="I71" s="173">
        <f t="shared" si="10"/>
        <v>15.27737713857266</v>
      </c>
      <c r="J71" s="172">
        <f>IF(H71="","",Feuil1!AA76)</f>
        <v>4.1083333333333298</v>
      </c>
      <c r="K71" s="92">
        <f>IF(J71="","",Feuil1!AB76)</f>
        <v>0</v>
      </c>
      <c r="L71" s="92">
        <f>IF(K71="","",Feuil1!AC76)</f>
        <v>54.84375</v>
      </c>
      <c r="M71" s="173">
        <f t="shared" si="11"/>
        <v>13.349391480730235</v>
      </c>
      <c r="N71" s="172">
        <f>IF(L71="","",Feuil1!AD76)</f>
        <v>8.9453125</v>
      </c>
      <c r="O71" s="92">
        <f>IF(N71="","",Feuil1!AE76)</f>
        <v>5.8505859375</v>
      </c>
      <c r="P71" s="92">
        <f>IF(O71="","",Feuil1!AF76)</f>
        <v>978</v>
      </c>
      <c r="Q71" s="173">
        <f t="shared" si="12"/>
        <v>66.099399379578912</v>
      </c>
      <c r="R71" s="172">
        <f>IF(P71="","",Feuil1!AG76)</f>
        <v>6.3080555555555602</v>
      </c>
      <c r="S71" s="92">
        <f>IF(R71="","",Feuil1!AH76)</f>
        <v>7.3352777777777796</v>
      </c>
      <c r="T71" s="92">
        <f>IF(S71="","",Feuil1!AI76)</f>
        <v>1038</v>
      </c>
      <c r="U71" s="173">
        <f t="shared" si="13"/>
        <v>76.081114097239151</v>
      </c>
      <c r="V71" s="172">
        <f>IF(T71="","",Feuil1!AJ76)</f>
        <v>0.325439453125</v>
      </c>
      <c r="W71" s="92">
        <f>IF(V71="","",Feuil1!AK76)</f>
        <v>0.33740234375</v>
      </c>
      <c r="X71" s="92">
        <f>IF(W71="","",Feuil1!AL76)</f>
        <v>4.900390625</v>
      </c>
      <c r="Y71" s="173">
        <f t="shared" si="14"/>
        <v>7.3930018416206265</v>
      </c>
      <c r="Z71" s="172">
        <f>IF(X71="","",Feuil1!AM76)</f>
        <v>0</v>
      </c>
      <c r="AA71" s="92">
        <f>IF(Z71="","",Feuil1!AN76)</f>
        <v>0</v>
      </c>
      <c r="AB71" s="92">
        <f>IF(AA71="","",Feuil1!AO76)</f>
        <v>0</v>
      </c>
      <c r="AC71" s="173">
        <f t="shared" si="15"/>
        <v>0</v>
      </c>
      <c r="AD71" s="172">
        <f>IF(AB71="","",Feuil1!AP76)</f>
        <v>5.52734375</v>
      </c>
      <c r="AE71" s="92">
        <f>IF(AD71="","",Feuil1!AQ76)</f>
        <v>12.72265625</v>
      </c>
      <c r="AF71" s="92">
        <f>IF(AE71="","",Feuil1!AR76)</f>
        <v>371.4375</v>
      </c>
      <c r="AG71" s="173">
        <f t="shared" si="16"/>
        <v>20.352739726027398</v>
      </c>
      <c r="AH71" s="172">
        <f>IF(AF71="","",Feuil1!AS76)</f>
        <v>5.4013671875</v>
      </c>
      <c r="AI71" s="92">
        <f>IF(AH71="","",Feuil1!AT76)</f>
        <v>4.2802734375</v>
      </c>
      <c r="AJ71" s="92">
        <f>IF(AI71="","",Feuil1!AU76)</f>
        <v>140.8125</v>
      </c>
      <c r="AK71" s="173">
        <f t="shared" si="17"/>
        <v>14.544280815009078</v>
      </c>
      <c r="AN71" s="5">
        <v>725</v>
      </c>
      <c r="AO71" s="5">
        <v>25</v>
      </c>
      <c r="AP71" s="5">
        <v>40</v>
      </c>
      <c r="AQ71" s="5">
        <v>850</v>
      </c>
      <c r="AR71" s="5">
        <v>925</v>
      </c>
      <c r="AS71" s="5">
        <v>3</v>
      </c>
      <c r="AT71" s="5">
        <v>5</v>
      </c>
      <c r="AU71" s="5">
        <v>350</v>
      </c>
      <c r="AV71" s="5">
        <v>125</v>
      </c>
    </row>
    <row r="72" spans="1:48" s="6" customFormat="1" ht="12.75">
      <c r="A72" s="171">
        <f>IF(Feuil1!A77="","",Feuil1!A77)</f>
        <v>44994</v>
      </c>
      <c r="B72" s="172">
        <f>IF(A72="","",Feuil1!U77)</f>
        <v>4.5625</v>
      </c>
      <c r="C72" s="92">
        <f>IF(B72="","",Feuil1!V77)</f>
        <v>3.78125</v>
      </c>
      <c r="D72" s="92">
        <f>IF(C72="","",Feuil1!W77)</f>
        <v>855</v>
      </c>
      <c r="E72" s="173">
        <f t="shared" si="9"/>
        <v>102.47191011235955</v>
      </c>
      <c r="F72" s="172">
        <f>IF(D72="","",Feuil1!X77)</f>
        <v>0</v>
      </c>
      <c r="G72" s="92">
        <f>IF(F72="","",Feuil1!Y77)</f>
        <v>1.76611328125</v>
      </c>
      <c r="H72" s="92">
        <f>IF(G72="","",Feuil1!Z77)</f>
        <v>28.3994140625</v>
      </c>
      <c r="I72" s="173">
        <f t="shared" si="10"/>
        <v>16.080176942217307</v>
      </c>
      <c r="J72" s="172">
        <f>IF(H72="","",Feuil1!AA77)</f>
        <v>0</v>
      </c>
      <c r="K72" s="92">
        <f>IF(J72="","",Feuil1!AB77)</f>
        <v>4.2255555555555597</v>
      </c>
      <c r="L72" s="92">
        <f>IF(K72="","",Feuil1!AC77)</f>
        <v>55.265625</v>
      </c>
      <c r="M72" s="173">
        <f t="shared" si="11"/>
        <v>13.078901525111741</v>
      </c>
      <c r="N72" s="172">
        <f>IF(L72="","",Feuil1!AD77)</f>
        <v>9.7626953125</v>
      </c>
      <c r="O72" s="92">
        <f>IF(N72="","",Feuil1!AE77)</f>
        <v>4.6474609375</v>
      </c>
      <c r="P72" s="92">
        <f>IF(O72="","",Feuil1!AF77)</f>
        <v>949</v>
      </c>
      <c r="Q72" s="173">
        <f t="shared" si="12"/>
        <v>65.856329628625645</v>
      </c>
      <c r="R72" s="172">
        <f>IF(P72="","",Feuil1!AG77)</f>
        <v>6.1791666666666698</v>
      </c>
      <c r="S72" s="92">
        <f>IF(R72="","",Feuil1!AH77)</f>
        <v>5.99861111111111</v>
      </c>
      <c r="T72" s="92">
        <f>IF(S72="","",Feuil1!AI77)</f>
        <v>925</v>
      </c>
      <c r="U72" s="173">
        <f t="shared" si="13"/>
        <v>75.958029197080279</v>
      </c>
      <c r="V72" s="172">
        <f>IF(T72="","",Feuil1!AJ77)</f>
        <v>0.295166015625</v>
      </c>
      <c r="W72" s="92">
        <f>IF(V72="","",Feuil1!AK77)</f>
        <v>0.30224609375</v>
      </c>
      <c r="X72" s="92">
        <f>IF(W72="","",Feuil1!AL77)</f>
        <v>4.5</v>
      </c>
      <c r="Y72" s="173">
        <f t="shared" si="14"/>
        <v>7.5324887617490806</v>
      </c>
      <c r="Z72" s="172">
        <f>IF(X72="","",Feuil1!AM77)</f>
        <v>0</v>
      </c>
      <c r="AA72" s="92">
        <f>IF(Z72="","",Feuil1!AN77)</f>
        <v>0</v>
      </c>
      <c r="AB72" s="92">
        <f>IF(AA72="","",Feuil1!AO77)</f>
        <v>0</v>
      </c>
      <c r="AC72" s="173">
        <f t="shared" si="15"/>
        <v>0</v>
      </c>
      <c r="AD72" s="172">
        <f>IF(AB72="","",Feuil1!AP77)</f>
        <v>7.591796875</v>
      </c>
      <c r="AE72" s="92">
        <f>IF(AD72="","",Feuil1!AQ77)</f>
        <v>11.15234375</v>
      </c>
      <c r="AF72" s="92">
        <f>IF(AE72="","",Feuil1!AR77)</f>
        <v>381.375</v>
      </c>
      <c r="AG72" s="173">
        <f t="shared" si="16"/>
        <v>20.346358236949047</v>
      </c>
      <c r="AH72" s="172">
        <f>IF(AF72="","",Feuil1!AS77)</f>
        <v>8.2080078125</v>
      </c>
      <c r="AI72" s="92">
        <f>IF(AH72="","",Feuil1!AT77)</f>
        <v>1.115234375</v>
      </c>
      <c r="AJ72" s="92">
        <f>IF(AI72="","",Feuil1!AU77)</f>
        <v>135.6875</v>
      </c>
      <c r="AK72" s="173">
        <f t="shared" si="17"/>
        <v>14.553681784853881</v>
      </c>
      <c r="AN72" s="5">
        <v>725</v>
      </c>
      <c r="AO72" s="5">
        <v>25</v>
      </c>
      <c r="AP72" s="5">
        <v>40</v>
      </c>
      <c r="AQ72" s="5">
        <v>850</v>
      </c>
      <c r="AR72" s="5">
        <v>925</v>
      </c>
      <c r="AS72" s="5">
        <v>3</v>
      </c>
      <c r="AT72" s="5">
        <v>5</v>
      </c>
      <c r="AU72" s="5">
        <v>350</v>
      </c>
      <c r="AV72" s="5">
        <v>125</v>
      </c>
    </row>
    <row r="73" spans="1:48" s="6" customFormat="1" ht="12.75">
      <c r="A73" s="171">
        <f>IF(Feuil1!A78="","",Feuil1!A78)</f>
        <v>44995</v>
      </c>
      <c r="B73" s="172">
        <f>IF(A73="","",Feuil1!U78)</f>
        <v>3.68359375</v>
      </c>
      <c r="C73" s="92">
        <f>IF(B73="","",Feuil1!V78)</f>
        <v>4.3125</v>
      </c>
      <c r="D73" s="92">
        <f>IF(C73="","",Feuil1!W78)</f>
        <v>822</v>
      </c>
      <c r="E73" s="173">
        <f t="shared" si="9"/>
        <v>102.80019540791402</v>
      </c>
      <c r="F73" s="172">
        <f>IF(D73="","",Feuil1!X78)</f>
        <v>1.77276611328125</v>
      </c>
      <c r="G73" s="92">
        <f>IF(F73="","",Feuil1!Y78)</f>
        <v>0</v>
      </c>
      <c r="H73" s="92">
        <f>IF(G73="","",Feuil1!Z78)</f>
        <v>27.1005859375</v>
      </c>
      <c r="I73" s="173">
        <f t="shared" si="10"/>
        <v>15.287175073162334</v>
      </c>
      <c r="J73" s="172">
        <f>IF(H73="","",Feuil1!AA78)</f>
        <v>3.94305555555556</v>
      </c>
      <c r="K73" s="92">
        <f>IF(J73="","",Feuil1!AB78)</f>
        <v>0</v>
      </c>
      <c r="L73" s="92">
        <f>IF(K73="","",Feuil1!AC78)</f>
        <v>52.53125</v>
      </c>
      <c r="M73" s="173">
        <f t="shared" si="11"/>
        <v>13.322472701655498</v>
      </c>
      <c r="N73" s="172">
        <f>IF(L73="","",Feuil1!AD78)</f>
        <v>5.5634765625</v>
      </c>
      <c r="O73" s="92">
        <f>IF(N73="","",Feuil1!AE78)</f>
        <v>8.23046875</v>
      </c>
      <c r="P73" s="92">
        <f>IF(O73="","",Feuil1!AF78)</f>
        <v>912.4375</v>
      </c>
      <c r="Q73" s="173">
        <f t="shared" si="12"/>
        <v>66.147681415929199</v>
      </c>
      <c r="R73" s="172">
        <f>IF(P73="","",Feuil1!AG78)</f>
        <v>6.64472222222222</v>
      </c>
      <c r="S73" s="92">
        <f>IF(R73="","",Feuil1!AH78)</f>
        <v>7.2175000000000002</v>
      </c>
      <c r="T73" s="92">
        <f>IF(S73="","",Feuil1!AI78)</f>
        <v>1053</v>
      </c>
      <c r="U73" s="173">
        <f t="shared" si="13"/>
        <v>75.961846745751856</v>
      </c>
      <c r="V73" s="172">
        <f>IF(T73="","",Feuil1!AJ78)</f>
        <v>0.302978515625</v>
      </c>
      <c r="W73" s="92">
        <f>IF(V73="","",Feuil1!AK78)</f>
        <v>0.311767578125</v>
      </c>
      <c r="X73" s="92">
        <f>IF(W73="","",Feuil1!AL78)</f>
        <v>4.599609375</v>
      </c>
      <c r="Y73" s="173">
        <f t="shared" si="14"/>
        <v>7.4821286735504371</v>
      </c>
      <c r="Z73" s="172">
        <f>IF(X73="","",Feuil1!AM78)</f>
        <v>0</v>
      </c>
      <c r="AA73" s="92">
        <f>IF(Z73="","",Feuil1!AN78)</f>
        <v>0</v>
      </c>
      <c r="AB73" s="92">
        <f>IF(AA73="","",Feuil1!AO78)</f>
        <v>0</v>
      </c>
      <c r="AC73" s="173">
        <f t="shared" si="15"/>
        <v>0</v>
      </c>
      <c r="AD73" s="172">
        <f>IF(AB73="","",Feuil1!AP78)</f>
        <v>3.03515625</v>
      </c>
      <c r="AE73" s="92">
        <f>IF(AD73="","",Feuil1!AQ78)</f>
        <v>16.1328125</v>
      </c>
      <c r="AF73" s="92">
        <f>IF(AE73="","",Feuil1!AR78)</f>
        <v>390</v>
      </c>
      <c r="AG73" s="173">
        <f t="shared" si="16"/>
        <v>20.346443855716323</v>
      </c>
      <c r="AH73" s="172">
        <f>IF(AF73="","",Feuil1!AS78)</f>
        <v>4.5556640625</v>
      </c>
      <c r="AI73" s="92">
        <f>IF(AH73="","",Feuil1!AT78)</f>
        <v>5.0546875</v>
      </c>
      <c r="AJ73" s="92">
        <f>IF(AI73="","",Feuil1!AU78)</f>
        <v>139.40625</v>
      </c>
      <c r="AK73" s="173">
        <f t="shared" si="17"/>
        <v>14.50584290214409</v>
      </c>
      <c r="AN73" s="5">
        <v>725</v>
      </c>
      <c r="AO73" s="5">
        <v>25</v>
      </c>
      <c r="AP73" s="5">
        <v>40</v>
      </c>
      <c r="AQ73" s="5">
        <v>850</v>
      </c>
      <c r="AR73" s="5">
        <v>925</v>
      </c>
      <c r="AS73" s="5">
        <v>3</v>
      </c>
      <c r="AT73" s="5">
        <v>5</v>
      </c>
      <c r="AU73" s="5">
        <v>350</v>
      </c>
      <c r="AV73" s="5">
        <v>125</v>
      </c>
    </row>
    <row r="74" spans="1:48" s="6" customFormat="1" ht="12.75">
      <c r="A74" s="171">
        <f>IF(Feuil1!A79="","",Feuil1!A79)</f>
        <v>44996</v>
      </c>
      <c r="B74" s="172">
        <f>IF(A74="","",Feuil1!U79)</f>
        <v>4.291015625</v>
      </c>
      <c r="C74" s="92">
        <f>IF(B74="","",Feuil1!V79)</f>
        <v>3.65625</v>
      </c>
      <c r="D74" s="92">
        <f>IF(C74="","",Feuil1!W79)</f>
        <v>816</v>
      </c>
      <c r="E74" s="173">
        <f t="shared" si="9"/>
        <v>102.67682477267142</v>
      </c>
      <c r="F74" s="172">
        <f>IF(D74="","",Feuil1!X79)</f>
        <v>0</v>
      </c>
      <c r="G74" s="92">
        <f>IF(F74="","",Feuil1!Y79)</f>
        <v>1.8197326660156199</v>
      </c>
      <c r="H74" s="92">
        <f>IF(G74="","",Feuil1!Z79)</f>
        <v>29.2998046875</v>
      </c>
      <c r="I74" s="173">
        <f t="shared" si="10"/>
        <v>16.101158832111938</v>
      </c>
      <c r="J74" s="172">
        <f>IF(H74="","",Feuil1!AA79)</f>
        <v>0</v>
      </c>
      <c r="K74" s="92">
        <f>IF(J74="","",Feuil1!AB79)</f>
        <v>4.0872222222222199</v>
      </c>
      <c r="L74" s="92">
        <f>IF(K74="","",Feuil1!AC79)</f>
        <v>53.421875</v>
      </c>
      <c r="M74" s="173">
        <f t="shared" si="11"/>
        <v>13.070460106021484</v>
      </c>
      <c r="N74" s="172">
        <f>IF(L74="","",Feuil1!AD79)</f>
        <v>3.3564453125</v>
      </c>
      <c r="O74" s="92">
        <f>IF(N74="","",Feuil1!AE79)</f>
        <v>9.4775390625</v>
      </c>
      <c r="P74" s="92">
        <f>IF(O74="","",Feuil1!AF79)</f>
        <v>850.1875</v>
      </c>
      <c r="Q74" s="173">
        <f t="shared" si="12"/>
        <v>66.245015979302991</v>
      </c>
      <c r="R74" s="172">
        <f>IF(P74="","",Feuil1!AG79)</f>
        <v>6.0477777777777799</v>
      </c>
      <c r="S74" s="92">
        <f>IF(R74="","",Feuil1!AH79)</f>
        <v>4.71055555555556</v>
      </c>
      <c r="T74" s="92">
        <f>IF(S74="","",Feuil1!AI79)</f>
        <v>816</v>
      </c>
      <c r="U74" s="173">
        <f t="shared" si="13"/>
        <v>75.848179705654488</v>
      </c>
      <c r="V74" s="172">
        <f>IF(T74="","",Feuil1!AJ79)</f>
        <v>0.244384765625</v>
      </c>
      <c r="W74" s="92">
        <f>IF(V74="","",Feuil1!AK79)</f>
        <v>0.25048828125</v>
      </c>
      <c r="X74" s="92">
        <f>IF(W74="","",Feuil1!AL79)</f>
        <v>3.900390625</v>
      </c>
      <c r="Y74" s="173">
        <f t="shared" si="14"/>
        <v>7.8815984213122841</v>
      </c>
      <c r="Z74" s="172">
        <f>IF(X74="","",Feuil1!AM79)</f>
        <v>0</v>
      </c>
      <c r="AA74" s="92">
        <f>IF(Z74="","",Feuil1!AN79)</f>
        <v>0</v>
      </c>
      <c r="AB74" s="92">
        <f>IF(AA74="","",Feuil1!AO79)</f>
        <v>0</v>
      </c>
      <c r="AC74" s="173">
        <f t="shared" si="15"/>
        <v>0</v>
      </c>
      <c r="AD74" s="172">
        <f>IF(AB74="","",Feuil1!AP79)</f>
        <v>7.904296875</v>
      </c>
      <c r="AE74" s="92">
        <f>IF(AD74="","",Feuil1!AQ79)</f>
        <v>5.6953125</v>
      </c>
      <c r="AF74" s="92">
        <f>IF(AE74="","",Feuil1!AR79)</f>
        <v>277</v>
      </c>
      <c r="AG74" s="173">
        <f t="shared" si="16"/>
        <v>20.368232083871895</v>
      </c>
      <c r="AH74" s="172">
        <f>IF(AF74="","",Feuil1!AS79)</f>
        <v>5.037109375</v>
      </c>
      <c r="AI74" s="92">
        <f>IF(AH74="","",Feuil1!AT79)</f>
        <v>0.546875</v>
      </c>
      <c r="AJ74" s="92">
        <f>IF(AI74="","",Feuil1!AU79)</f>
        <v>81.6875</v>
      </c>
      <c r="AK74" s="173">
        <f t="shared" si="17"/>
        <v>14.62889122070654</v>
      </c>
      <c r="AN74" s="5">
        <v>725</v>
      </c>
      <c r="AO74" s="5">
        <v>25</v>
      </c>
      <c r="AP74" s="5">
        <v>40</v>
      </c>
      <c r="AQ74" s="5">
        <v>850</v>
      </c>
      <c r="AR74" s="5">
        <v>925</v>
      </c>
      <c r="AS74" s="5">
        <v>3</v>
      </c>
      <c r="AT74" s="5">
        <v>5</v>
      </c>
      <c r="AU74" s="5">
        <v>350</v>
      </c>
      <c r="AV74" s="5">
        <v>125</v>
      </c>
    </row>
    <row r="75" spans="1:48" s="6" customFormat="1" ht="12.75">
      <c r="A75" s="171">
        <f>IF(Feuil1!A80="","",Feuil1!A80)</f>
        <v>44997</v>
      </c>
      <c r="B75" s="172">
        <f>IF(A75="","",Feuil1!U80)</f>
        <v>4.125</v>
      </c>
      <c r="C75" s="92">
        <f>IF(B75="","",Feuil1!V80)</f>
        <v>4.53125</v>
      </c>
      <c r="D75" s="92">
        <f>IF(C75="","",Feuil1!W80)</f>
        <v>886</v>
      </c>
      <c r="E75" s="173">
        <f t="shared" si="9"/>
        <v>102.35379061371842</v>
      </c>
      <c r="F75" s="172">
        <f>IF(D75="","",Feuil1!X80)</f>
        <v>1.95196533203125</v>
      </c>
      <c r="G75" s="92">
        <f>IF(F75="","",Feuil1!Y80)</f>
        <v>0</v>
      </c>
      <c r="H75" s="92">
        <f>IF(G75="","",Feuil1!Z80)</f>
        <v>29.7001953125</v>
      </c>
      <c r="I75" s="173">
        <f t="shared" si="10"/>
        <v>15.21553422344517</v>
      </c>
      <c r="J75" s="172">
        <f>IF(H75="","",Feuil1!AA80)</f>
        <v>4.1619444444444396</v>
      </c>
      <c r="K75" s="92">
        <f>IF(J75="","",Feuil1!AB80)</f>
        <v>1.0305555555555601</v>
      </c>
      <c r="L75" s="92">
        <f>IF(K75="","",Feuil1!AC80)</f>
        <v>68.9375</v>
      </c>
      <c r="M75" s="173">
        <f t="shared" si="11"/>
        <v>13.276360134809822</v>
      </c>
      <c r="N75" s="172">
        <f>IF(L75="","",Feuil1!AD80)</f>
        <v>1.7919921875</v>
      </c>
      <c r="O75" s="92">
        <f>IF(N75="","",Feuil1!AE80)</f>
        <v>12.9287109375</v>
      </c>
      <c r="P75" s="92">
        <f>IF(O75="","",Feuil1!AF80)</f>
        <v>975.125</v>
      </c>
      <c r="Q75" s="173">
        <f t="shared" si="12"/>
        <v>66.241740745654766</v>
      </c>
      <c r="R75" s="172">
        <f>IF(P75="","",Feuil1!AG80)</f>
        <v>8.6491666666666696</v>
      </c>
      <c r="S75" s="92">
        <f>IF(R75="","",Feuil1!AH80)</f>
        <v>6.5247222222222199</v>
      </c>
      <c r="T75" s="92">
        <f>IF(S75="","",Feuil1!AI80)</f>
        <v>1150</v>
      </c>
      <c r="U75" s="173">
        <f t="shared" si="13"/>
        <v>75.788086259290452</v>
      </c>
      <c r="V75" s="172">
        <f>IF(T75="","",Feuil1!AJ80)</f>
        <v>0.330322265625</v>
      </c>
      <c r="W75" s="92">
        <f>IF(V75="","",Feuil1!AK80)</f>
        <v>0.335205078125</v>
      </c>
      <c r="X75" s="92">
        <f>IF(W75="","",Feuil1!AL80)</f>
        <v>5</v>
      </c>
      <c r="Y75" s="173">
        <f t="shared" si="14"/>
        <v>7.5128393250183416</v>
      </c>
      <c r="Z75" s="172">
        <f>IF(X75="","",Feuil1!AM80)</f>
        <v>0</v>
      </c>
      <c r="AA75" s="92">
        <f>IF(Z75="","",Feuil1!AN80)</f>
        <v>0</v>
      </c>
      <c r="AB75" s="92">
        <f>IF(AA75="","",Feuil1!AO80)</f>
        <v>0</v>
      </c>
      <c r="AC75" s="173">
        <f t="shared" si="15"/>
        <v>0</v>
      </c>
      <c r="AD75" s="172">
        <f>IF(AB75="","",Feuil1!AP80)</f>
        <v>12.75390625</v>
      </c>
      <c r="AE75" s="92">
        <f>IF(AD75="","",Feuil1!AQ80)</f>
        <v>9.298828125</v>
      </c>
      <c r="AF75" s="92">
        <f>IF(AE75="","",Feuil1!AR80)</f>
        <v>430.6875</v>
      </c>
      <c r="AG75" s="173">
        <f t="shared" si="16"/>
        <v>19.529891063679038</v>
      </c>
      <c r="AH75" s="172">
        <f>IF(AF75="","",Feuil1!AS80)</f>
        <v>6.7939453125</v>
      </c>
      <c r="AI75" s="92">
        <f>IF(AH75="","",Feuil1!AT80)</f>
        <v>6.2646484375</v>
      </c>
      <c r="AJ75" s="92">
        <f>IF(AI75="","",Feuil1!AU80)</f>
        <v>188.625</v>
      </c>
      <c r="AK75" s="173">
        <f t="shared" si="17"/>
        <v>14.444510918336823</v>
      </c>
      <c r="AN75" s="5">
        <v>725</v>
      </c>
      <c r="AO75" s="5">
        <v>25</v>
      </c>
      <c r="AP75" s="5">
        <v>40</v>
      </c>
      <c r="AQ75" s="5">
        <v>850</v>
      </c>
      <c r="AR75" s="5">
        <v>925</v>
      </c>
      <c r="AS75" s="5">
        <v>3</v>
      </c>
      <c r="AT75" s="5">
        <v>5</v>
      </c>
      <c r="AU75" s="5">
        <v>350</v>
      </c>
      <c r="AV75" s="5">
        <v>125</v>
      </c>
    </row>
    <row r="76" spans="1:48" s="6" customFormat="1" ht="12.75">
      <c r="A76" s="171">
        <f>IF(Feuil1!A81="","",Feuil1!A81)</f>
        <v>44998</v>
      </c>
      <c r="B76" s="172">
        <f>IF(A76="","",Feuil1!U81)</f>
        <v>4.095703125</v>
      </c>
      <c r="C76" s="92">
        <f>IF(B76="","",Feuil1!V81)</f>
        <v>4.28125</v>
      </c>
      <c r="D76" s="92">
        <f>IF(C76="","",Feuil1!W81)</f>
        <v>855</v>
      </c>
      <c r="E76" s="173">
        <f t="shared" si="9"/>
        <v>102.06574959197948</v>
      </c>
      <c r="F76" s="172">
        <f>IF(D76="","",Feuil1!X81)</f>
        <v>0</v>
      </c>
      <c r="G76" s="92">
        <f>IF(F76="","",Feuil1!Y81)</f>
        <v>1.7749938964843801</v>
      </c>
      <c r="H76" s="92">
        <f>IF(G76="","",Feuil1!Z81)</f>
        <v>28.5</v>
      </c>
      <c r="I76" s="173">
        <f t="shared" si="10"/>
        <v>16.056393239688415</v>
      </c>
      <c r="J76" s="172">
        <f>IF(H76="","",Feuil1!AA81)</f>
        <v>0</v>
      </c>
      <c r="K76" s="92">
        <f>IF(J76="","",Feuil1!AB81)</f>
        <v>3.2958333333333298</v>
      </c>
      <c r="L76" s="92">
        <f>IF(K76="","",Feuil1!AC81)</f>
        <v>43.046875</v>
      </c>
      <c r="M76" s="173">
        <f t="shared" si="11"/>
        <v>13.060998735777511</v>
      </c>
      <c r="N76" s="172">
        <f>IF(L76="","",Feuil1!AD81)</f>
        <v>3.82421875</v>
      </c>
      <c r="O76" s="92">
        <f>IF(N76="","",Feuil1!AE81)</f>
        <v>10.765625</v>
      </c>
      <c r="P76" s="92">
        <f>IF(O76="","",Feuil1!AF81)</f>
        <v>966.5</v>
      </c>
      <c r="Q76" s="173">
        <f t="shared" si="12"/>
        <v>66.244712182061576</v>
      </c>
      <c r="R76" s="172">
        <f>IF(P76="","",Feuil1!AG81)</f>
        <v>3.8677777777777802</v>
      </c>
      <c r="S76" s="92">
        <f>IF(R76="","",Feuil1!AH81)</f>
        <v>6.3388888888888903</v>
      </c>
      <c r="T76" s="92">
        <f>IF(S76="","",Feuil1!AI81)</f>
        <v>778</v>
      </c>
      <c r="U76" s="173">
        <f t="shared" si="13"/>
        <v>76.224689745264499</v>
      </c>
      <c r="V76" s="172">
        <f>IF(T76="","",Feuil1!AJ81)</f>
        <v>0.30078125</v>
      </c>
      <c r="W76" s="92">
        <f>IF(V76="","",Feuil1!AK81)</f>
        <v>0.311767578125</v>
      </c>
      <c r="X76" s="92">
        <f>IF(W76="","",Feuil1!AL81)</f>
        <v>4.3994140625</v>
      </c>
      <c r="Y76" s="173">
        <f t="shared" si="14"/>
        <v>7.1821442805898768</v>
      </c>
      <c r="Z76" s="172">
        <f>IF(X76="","",Feuil1!AM81)</f>
        <v>0</v>
      </c>
      <c r="AA76" s="92">
        <f>IF(Z76="","",Feuil1!AN81)</f>
        <v>0</v>
      </c>
      <c r="AB76" s="92">
        <f>IF(AA76="","",Feuil1!AO81)</f>
        <v>0</v>
      </c>
      <c r="AC76" s="173">
        <f t="shared" si="15"/>
        <v>0</v>
      </c>
      <c r="AD76" s="172">
        <f>IF(AB76="","",Feuil1!AP81)</f>
        <v>10.126953125</v>
      </c>
      <c r="AE76" s="92">
        <f>IF(AD76="","",Feuil1!AQ81)</f>
        <v>10.220703125</v>
      </c>
      <c r="AF76" s="92">
        <f>IF(AE76="","",Feuil1!AR81)</f>
        <v>413.625</v>
      </c>
      <c r="AG76" s="173">
        <f t="shared" si="16"/>
        <v>20.327894029564217</v>
      </c>
      <c r="AH76" s="172">
        <f>IF(AF76="","",Feuil1!AS81)</f>
        <v>6.6435546875</v>
      </c>
      <c r="AI76" s="92">
        <f>IF(AH76="","",Feuil1!AT81)</f>
        <v>5.302734375</v>
      </c>
      <c r="AJ76" s="92">
        <f>IF(AI76="","",Feuil1!AU81)</f>
        <v>172.28125</v>
      </c>
      <c r="AK76" s="173">
        <f t="shared" si="17"/>
        <v>14.42131938199951</v>
      </c>
      <c r="AN76" s="5">
        <v>725</v>
      </c>
      <c r="AO76" s="5">
        <v>25</v>
      </c>
      <c r="AP76" s="5">
        <v>40</v>
      </c>
      <c r="AQ76" s="5">
        <v>850</v>
      </c>
      <c r="AR76" s="5">
        <v>925</v>
      </c>
      <c r="AS76" s="5">
        <v>3</v>
      </c>
      <c r="AT76" s="5">
        <v>5</v>
      </c>
      <c r="AU76" s="5">
        <v>350</v>
      </c>
      <c r="AV76" s="5">
        <v>125</v>
      </c>
    </row>
    <row r="77" spans="1:48" s="6" customFormat="1" ht="12.75">
      <c r="A77" s="171">
        <f>IF(Feuil1!A82="","",Feuil1!A82)</f>
        <v>44999</v>
      </c>
      <c r="B77" s="172">
        <f>IF(A77="","",Feuil1!U82)</f>
        <v>3.51171875</v>
      </c>
      <c r="C77" s="92">
        <f>IF(B77="","",Feuil1!V82)</f>
        <v>3.671875</v>
      </c>
      <c r="D77" s="92">
        <f>IF(C77="","",Feuil1!W82)</f>
        <v>737</v>
      </c>
      <c r="E77" s="173">
        <f t="shared" si="9"/>
        <v>102.59488852637303</v>
      </c>
      <c r="F77" s="172">
        <f>IF(D77="","",Feuil1!X82)</f>
        <v>1.8447265625</v>
      </c>
      <c r="G77" s="92">
        <f>IF(F77="","",Feuil1!Y82)</f>
        <v>2.74658203125E-4</v>
      </c>
      <c r="H77" s="92">
        <f>IF(G77="","",Feuil1!Z82)</f>
        <v>28.2001953125</v>
      </c>
      <c r="I77" s="173">
        <f t="shared" si="10"/>
        <v>15.284648593215012</v>
      </c>
      <c r="J77" s="172">
        <f>IF(H77="","",Feuil1!AA82)</f>
        <v>4.16361111111111</v>
      </c>
      <c r="K77" s="92">
        <f>IF(J77="","",Feuil1!AB82)</f>
        <v>0</v>
      </c>
      <c r="L77" s="92">
        <f>IF(K77="","",Feuil1!AC82)</f>
        <v>55.453125</v>
      </c>
      <c r="M77" s="173">
        <f t="shared" si="11"/>
        <v>13.318516912402432</v>
      </c>
      <c r="N77" s="172">
        <f>IF(L77="","",Feuil1!AD82)</f>
        <v>10.1240234375</v>
      </c>
      <c r="O77" s="92">
        <f>IF(N77="","",Feuil1!AE82)</f>
        <v>4.369140625</v>
      </c>
      <c r="P77" s="92">
        <f>IF(O77="","",Feuil1!AF82)</f>
        <v>954.5625</v>
      </c>
      <c r="Q77" s="173">
        <f t="shared" si="12"/>
        <v>65.862947240751964</v>
      </c>
      <c r="R77" s="172">
        <f>IF(P77="","",Feuil1!AG82)</f>
        <v>11.0741666666667</v>
      </c>
      <c r="S77" s="92">
        <f>IF(R77="","",Feuil1!AH82)</f>
        <v>3.57944444444444</v>
      </c>
      <c r="T77" s="92">
        <f>IF(S77="","",Feuil1!AI82)</f>
        <v>1102</v>
      </c>
      <c r="U77" s="173">
        <f t="shared" si="13"/>
        <v>75.203305973119868</v>
      </c>
      <c r="V77" s="172">
        <f>IF(T77="","",Feuil1!AJ82)</f>
        <v>0.209228515625</v>
      </c>
      <c r="W77" s="92">
        <f>IF(V77="","",Feuil1!AK82)</f>
        <v>0.20849609375</v>
      </c>
      <c r="X77" s="92">
        <f>IF(W77="","",Feuil1!AL82)</f>
        <v>3.6005859375</v>
      </c>
      <c r="Y77" s="173">
        <f t="shared" si="14"/>
        <v>8.6195207481005252</v>
      </c>
      <c r="Z77" s="172">
        <f>IF(X77="","",Feuil1!AM82)</f>
        <v>0</v>
      </c>
      <c r="AA77" s="92">
        <f>IF(Z77="","",Feuil1!AN82)</f>
        <v>0</v>
      </c>
      <c r="AB77" s="92">
        <f>IF(AA77="","",Feuil1!AO82)</f>
        <v>0</v>
      </c>
      <c r="AC77" s="173">
        <f t="shared" si="15"/>
        <v>0</v>
      </c>
      <c r="AD77" s="172">
        <f>IF(AB77="","",Feuil1!AP82)</f>
        <v>3.80078125</v>
      </c>
      <c r="AE77" s="92">
        <f>IF(AD77="","",Feuil1!AQ82)</f>
        <v>12.04296875</v>
      </c>
      <c r="AF77" s="92">
        <f>IF(AE77="","",Feuil1!AR82)</f>
        <v>322.6875</v>
      </c>
      <c r="AG77" s="173">
        <f t="shared" si="16"/>
        <v>20.366863905325445</v>
      </c>
      <c r="AH77" s="172">
        <f>IF(AF77="","",Feuil1!AS82)</f>
        <v>3.546875</v>
      </c>
      <c r="AI77" s="92">
        <f>IF(AH77="","",Feuil1!AT82)</f>
        <v>5.0576171875</v>
      </c>
      <c r="AJ77" s="92">
        <f>IF(AI77="","",Feuil1!AU82)</f>
        <v>124.40625</v>
      </c>
      <c r="AK77" s="173">
        <f t="shared" si="17"/>
        <v>14.458290772897515</v>
      </c>
      <c r="AN77" s="5">
        <v>725</v>
      </c>
      <c r="AO77" s="5">
        <v>25</v>
      </c>
      <c r="AP77" s="5">
        <v>40</v>
      </c>
      <c r="AQ77" s="5">
        <v>850</v>
      </c>
      <c r="AR77" s="5">
        <v>925</v>
      </c>
      <c r="AS77" s="5">
        <v>3</v>
      </c>
      <c r="AT77" s="5">
        <v>5</v>
      </c>
      <c r="AU77" s="5">
        <v>350</v>
      </c>
      <c r="AV77" s="5">
        <v>125</v>
      </c>
    </row>
    <row r="78" spans="1:48" s="6" customFormat="1" ht="12.75">
      <c r="A78" s="171">
        <f>IF(Feuil1!A83="","",Feuil1!A83)</f>
        <v>45000</v>
      </c>
      <c r="B78" s="172">
        <f>IF(A78="","",Feuil1!U83)</f>
        <v>4.244140625</v>
      </c>
      <c r="C78" s="92">
        <f>IF(B78="","",Feuil1!V83)</f>
        <v>3.671875</v>
      </c>
      <c r="D78" s="92">
        <f>IF(C78="","",Feuil1!W83)</f>
        <v>810</v>
      </c>
      <c r="E78" s="173">
        <f t="shared" si="9"/>
        <v>102.32420429311621</v>
      </c>
      <c r="F78" s="172">
        <f>IF(D78="","",Feuil1!X83)</f>
        <v>0</v>
      </c>
      <c r="G78" s="92">
        <f>IF(F78="","",Feuil1!Y83)</f>
        <v>0</v>
      </c>
      <c r="H78" s="92">
        <f>IF(G78="","",Feuil1!Z83)</f>
        <v>0</v>
      </c>
      <c r="I78" s="173">
        <f t="shared" si="10"/>
        <v>0</v>
      </c>
      <c r="J78" s="172">
        <f>IF(H78="","",Feuil1!AA83)</f>
        <v>0</v>
      </c>
      <c r="K78" s="92">
        <f>IF(J78="","",Feuil1!AB83)</f>
        <v>4.0619444444444399</v>
      </c>
      <c r="L78" s="92">
        <f>IF(K78="","",Feuil1!AC83)</f>
        <v>53.109375</v>
      </c>
      <c r="M78" s="173">
        <f t="shared" si="11"/>
        <v>13.074864938795063</v>
      </c>
      <c r="N78" s="172">
        <f>IF(L78="","",Feuil1!AD83)</f>
        <v>5.611328125</v>
      </c>
      <c r="O78" s="92">
        <f>IF(N78="","",Feuil1!AE83)</f>
        <v>8.755859375</v>
      </c>
      <c r="P78" s="92">
        <f>IF(O78="","",Feuil1!AF83)</f>
        <v>949.8125</v>
      </c>
      <c r="Q78" s="173">
        <f t="shared" si="12"/>
        <v>66.109842305600864</v>
      </c>
      <c r="R78" s="172">
        <f>IF(P78="","",Feuil1!AG83)</f>
        <v>6.6897222222222199</v>
      </c>
      <c r="S78" s="92">
        <f>IF(R78="","",Feuil1!AH83)</f>
        <v>6.8827777777777799</v>
      </c>
      <c r="T78" s="92">
        <f>IF(S78="","",Feuil1!AI83)</f>
        <v>1031</v>
      </c>
      <c r="U78" s="173">
        <f t="shared" si="13"/>
        <v>75.962424019156387</v>
      </c>
      <c r="V78" s="172">
        <f>IF(T78="","",Feuil1!AJ83)</f>
        <v>0.240478515625</v>
      </c>
      <c r="W78" s="92">
        <f>IF(V78="","",Feuil1!AK83)</f>
        <v>0.24365234375</v>
      </c>
      <c r="X78" s="92">
        <f>IF(W78="","",Feuil1!AL83)</f>
        <v>3.7998046875</v>
      </c>
      <c r="Y78" s="173">
        <f t="shared" si="14"/>
        <v>7.8487140695915283</v>
      </c>
      <c r="Z78" s="172">
        <f>IF(X78="","",Feuil1!AM83)</f>
        <v>0</v>
      </c>
      <c r="AA78" s="92">
        <f>IF(Z78="","",Feuil1!AN83)</f>
        <v>0</v>
      </c>
      <c r="AB78" s="92">
        <f>IF(AA78="","",Feuil1!AO83)</f>
        <v>0</v>
      </c>
      <c r="AC78" s="173">
        <f t="shared" si="15"/>
        <v>0</v>
      </c>
      <c r="AD78" s="172">
        <f>IF(AB78="","",Feuil1!AP83)</f>
        <v>6.52734375</v>
      </c>
      <c r="AE78" s="92">
        <f>IF(AD78="","",Feuil1!AQ83)</f>
        <v>11.857421875</v>
      </c>
      <c r="AF78" s="92">
        <f>IF(AE78="","",Feuil1!AR83)</f>
        <v>374.125</v>
      </c>
      <c r="AG78" s="173">
        <f t="shared" si="16"/>
        <v>20.349729098055882</v>
      </c>
      <c r="AH78" s="172">
        <f>IF(AF78="","",Feuil1!AS83)</f>
        <v>3.9443359375</v>
      </c>
      <c r="AI78" s="92">
        <f>IF(AH78="","",Feuil1!AT83)</f>
        <v>5.4912109375</v>
      </c>
      <c r="AJ78" s="92">
        <f>IF(AI78="","",Feuil1!AU83)</f>
        <v>136.90625</v>
      </c>
      <c r="AK78" s="173">
        <f t="shared" si="17"/>
        <v>14.509625336369282</v>
      </c>
      <c r="AN78" s="5">
        <v>725</v>
      </c>
      <c r="AO78" s="5">
        <v>25</v>
      </c>
      <c r="AP78" s="5">
        <v>40</v>
      </c>
      <c r="AQ78" s="5">
        <v>850</v>
      </c>
      <c r="AR78" s="5">
        <v>925</v>
      </c>
      <c r="AS78" s="5">
        <v>3</v>
      </c>
      <c r="AT78" s="5">
        <v>5</v>
      </c>
      <c r="AU78" s="5">
        <v>350</v>
      </c>
      <c r="AV78" s="5">
        <v>125</v>
      </c>
    </row>
    <row r="79" spans="1:48" s="6" customFormat="1" ht="12.75">
      <c r="A79" s="171">
        <f>IF(Feuil1!A84="","",Feuil1!A84)</f>
        <v>45001</v>
      </c>
      <c r="B79" s="172">
        <f>IF(A79="","",Feuil1!U84)</f>
        <v>3.615234375</v>
      </c>
      <c r="C79" s="92">
        <f>IF(B79="","",Feuil1!V84)</f>
        <v>4.375</v>
      </c>
      <c r="D79" s="92">
        <f>IF(C79="","",Feuil1!W84)</f>
        <v>817</v>
      </c>
      <c r="E79" s="173">
        <f t="shared" si="9"/>
        <v>102.24981667074066</v>
      </c>
      <c r="F79" s="172">
        <f>IF(D79="","",Feuil1!X84)</f>
        <v>0</v>
      </c>
      <c r="G79" s="92">
        <f>IF(F79="","",Feuil1!Y84)</f>
        <v>0</v>
      </c>
      <c r="H79" s="92">
        <f>IF(G79="","",Feuil1!Z84)</f>
        <v>0</v>
      </c>
      <c r="I79" s="173">
        <f t="shared" si="10"/>
        <v>0</v>
      </c>
      <c r="J79" s="172">
        <f>IF(H79="","",Feuil1!AA84)</f>
        <v>4.1869444444444399</v>
      </c>
      <c r="K79" s="92">
        <f>IF(J79="","",Feuil1!AB84)</f>
        <v>0</v>
      </c>
      <c r="L79" s="92">
        <f>IF(K79="","",Feuil1!AC84)</f>
        <v>55.75</v>
      </c>
      <c r="M79" s="173">
        <f t="shared" si="11"/>
        <v>13.315199363099596</v>
      </c>
      <c r="N79" s="172">
        <f>IF(L79="","",Feuil1!AD84)</f>
        <v>11.43359375</v>
      </c>
      <c r="O79" s="92">
        <f>IF(N79="","",Feuil1!AE84)</f>
        <v>3.173828125</v>
      </c>
      <c r="P79" s="92">
        <f>IF(O79="","",Feuil1!AF84)</f>
        <v>961.6875</v>
      </c>
      <c r="Q79" s="173">
        <f t="shared" si="12"/>
        <v>65.835539510629758</v>
      </c>
      <c r="R79" s="172">
        <f>IF(P79="","",Feuil1!AG84)</f>
        <v>7.1991666666666703</v>
      </c>
      <c r="S79" s="92">
        <f>IF(R79="","",Feuil1!AH84)</f>
        <v>6.6349999999999998</v>
      </c>
      <c r="T79" s="92">
        <f>IF(S79="","",Feuil1!AI84)</f>
        <v>1051</v>
      </c>
      <c r="U79" s="173">
        <f t="shared" si="13"/>
        <v>75.97132702849224</v>
      </c>
      <c r="V79" s="172">
        <f>IF(T79="","",Feuil1!AJ84)</f>
        <v>0.2314453125</v>
      </c>
      <c r="W79" s="92">
        <f>IF(V79="","",Feuil1!AK84)</f>
        <v>0.240478515625</v>
      </c>
      <c r="X79" s="92">
        <f>IF(W79="","",Feuil1!AL84)</f>
        <v>3.7001953125</v>
      </c>
      <c r="Y79" s="173">
        <f t="shared" si="14"/>
        <v>7.8406621831350236</v>
      </c>
      <c r="Z79" s="172">
        <f>IF(X79="","",Feuil1!AM84)</f>
        <v>0</v>
      </c>
      <c r="AA79" s="92">
        <f>IF(Z79="","",Feuil1!AN84)</f>
        <v>0</v>
      </c>
      <c r="AB79" s="92">
        <f>IF(AA79="","",Feuil1!AO84)</f>
        <v>0</v>
      </c>
      <c r="AC79" s="173">
        <f t="shared" si="15"/>
        <v>0</v>
      </c>
      <c r="AD79" s="172">
        <f>IF(AB79="","",Feuil1!AP84)</f>
        <v>4.697265625</v>
      </c>
      <c r="AE79" s="92">
        <f>IF(AD79="","",Feuil1!AQ84)</f>
        <v>13.845703125</v>
      </c>
      <c r="AF79" s="92">
        <f>IF(AE79="","",Feuil1!AR84)</f>
        <v>377.375</v>
      </c>
      <c r="AG79" s="173">
        <f t="shared" si="16"/>
        <v>20.351379818832946</v>
      </c>
      <c r="AH79" s="172">
        <f>IF(AF79="","",Feuil1!AS84)</f>
        <v>4.1083984375</v>
      </c>
      <c r="AI79" s="92">
        <f>IF(AH79="","",Feuil1!AT84)</f>
        <v>5.8330078125</v>
      </c>
      <c r="AJ79" s="92">
        <f>IF(AI79="","",Feuil1!AU84)</f>
        <v>144</v>
      </c>
      <c r="AK79" s="173">
        <f t="shared" si="17"/>
        <v>14.484872298624754</v>
      </c>
      <c r="AN79" s="5">
        <v>725</v>
      </c>
      <c r="AO79" s="5">
        <v>25</v>
      </c>
      <c r="AP79" s="5">
        <v>40</v>
      </c>
      <c r="AQ79" s="5">
        <v>850</v>
      </c>
      <c r="AR79" s="5">
        <v>925</v>
      </c>
      <c r="AS79" s="5">
        <v>3</v>
      </c>
      <c r="AT79" s="5">
        <v>5</v>
      </c>
      <c r="AU79" s="5">
        <v>350</v>
      </c>
      <c r="AV79" s="5">
        <v>125</v>
      </c>
    </row>
    <row r="80" spans="1:48" s="6" customFormat="1" ht="12.75">
      <c r="A80" s="171">
        <f>IF(Feuil1!A85="","",Feuil1!A85)</f>
        <v>45002</v>
      </c>
      <c r="B80" s="172">
        <f>IF(A80="","",Feuil1!U85)</f>
        <v>3.671875</v>
      </c>
      <c r="C80" s="92">
        <f>IF(B80="","",Feuil1!V85)</f>
        <v>3.46875</v>
      </c>
      <c r="D80" s="92">
        <f>IF(C80="","",Feuil1!W85)</f>
        <v>731</v>
      </c>
      <c r="E80" s="173">
        <f t="shared" si="9"/>
        <v>102.37199124726477</v>
      </c>
      <c r="F80" s="172">
        <f>IF(D80="","",Feuil1!X85)</f>
        <v>0</v>
      </c>
      <c r="G80" s="92">
        <f>IF(F80="","",Feuil1!Y85)</f>
        <v>0</v>
      </c>
      <c r="H80" s="92">
        <f>IF(G80="","",Feuil1!Z85)</f>
        <v>0</v>
      </c>
      <c r="I80" s="173">
        <f t="shared" si="10"/>
        <v>0</v>
      </c>
      <c r="J80" s="172">
        <f>IF(H80="","",Feuil1!AA85)</f>
        <v>1.99027777777778</v>
      </c>
      <c r="K80" s="92">
        <f>IF(J80="","",Feuil1!AB85)</f>
        <v>4.0805555555555602</v>
      </c>
      <c r="L80" s="92">
        <f>IF(K80="","",Feuil1!AC85)</f>
        <v>79.859375</v>
      </c>
      <c r="M80" s="173">
        <f t="shared" si="11"/>
        <v>13.154598490048029</v>
      </c>
      <c r="N80" s="172">
        <f>IF(L80="","",Feuil1!AD85)</f>
        <v>10.0224609375</v>
      </c>
      <c r="O80" s="92">
        <f>IF(N80="","",Feuil1!AE85)</f>
        <v>3.89453125</v>
      </c>
      <c r="P80" s="92">
        <f>IF(O80="","",Feuil1!AF85)</f>
        <v>916.625</v>
      </c>
      <c r="Q80" s="173">
        <f t="shared" si="12"/>
        <v>65.863728861132557</v>
      </c>
      <c r="R80" s="172">
        <f>IF(P80="","",Feuil1!AG85)</f>
        <v>5.83</v>
      </c>
      <c r="S80" s="92">
        <f>IF(R80="","",Feuil1!AH85)</f>
        <v>5.3925000000000001</v>
      </c>
      <c r="T80" s="92">
        <f>IF(S80="","",Feuil1!AI85)</f>
        <v>851</v>
      </c>
      <c r="U80" s="173">
        <f t="shared" si="13"/>
        <v>75.82980619291601</v>
      </c>
      <c r="V80" s="172">
        <f>IF(T80="","",Feuil1!AJ85)</f>
        <v>0.272216796875</v>
      </c>
      <c r="W80" s="92">
        <f>IF(V80="","",Feuil1!AK85)</f>
        <v>0.2734375</v>
      </c>
      <c r="X80" s="92">
        <f>IF(W80="","",Feuil1!AL85)</f>
        <v>4</v>
      </c>
      <c r="Y80" s="173">
        <f t="shared" si="14"/>
        <v>7.3306487695749443</v>
      </c>
      <c r="Z80" s="172">
        <f>IF(X80="","",Feuil1!AM85)</f>
        <v>0</v>
      </c>
      <c r="AA80" s="92">
        <f>IF(Z80="","",Feuil1!AN85)</f>
        <v>0</v>
      </c>
      <c r="AB80" s="92">
        <f>IF(AA80="","",Feuil1!AO85)</f>
        <v>0</v>
      </c>
      <c r="AC80" s="173">
        <f t="shared" si="15"/>
        <v>0</v>
      </c>
      <c r="AD80" s="172">
        <f>IF(AB80="","",Feuil1!AP85)</f>
        <v>5.779296875</v>
      </c>
      <c r="AE80" s="92">
        <f>IF(AD80="","",Feuil1!AQ85)</f>
        <v>10.642578125</v>
      </c>
      <c r="AF80" s="92">
        <f>IF(AE80="","",Feuil1!AR85)</f>
        <v>334</v>
      </c>
      <c r="AG80" s="173">
        <f t="shared" si="16"/>
        <v>20.338725023786871</v>
      </c>
      <c r="AH80" s="172">
        <f>IF(AF80="","",Feuil1!AS85)</f>
        <v>4.029296875</v>
      </c>
      <c r="AI80" s="92">
        <f>IF(AH80="","",Feuil1!AT85)</f>
        <v>5.4384765625</v>
      </c>
      <c r="AJ80" s="92">
        <f>IF(AI80="","",Feuil1!AU85)</f>
        <v>137.59375</v>
      </c>
      <c r="AK80" s="173">
        <f t="shared" si="17"/>
        <v>14.532851985559567</v>
      </c>
      <c r="AN80" s="5">
        <v>725</v>
      </c>
      <c r="AO80" s="5">
        <v>25</v>
      </c>
      <c r="AP80" s="5">
        <v>40</v>
      </c>
      <c r="AQ80" s="5">
        <v>850</v>
      </c>
      <c r="AR80" s="5">
        <v>925</v>
      </c>
      <c r="AS80" s="5">
        <v>3</v>
      </c>
      <c r="AT80" s="5">
        <v>5</v>
      </c>
      <c r="AU80" s="5">
        <v>350</v>
      </c>
      <c r="AV80" s="5">
        <v>125</v>
      </c>
    </row>
    <row r="81" spans="1:48" s="6" customFormat="1" ht="12.75">
      <c r="A81" s="171">
        <f>IF(Feuil1!A86="","",Feuil1!A86)</f>
        <v>45003</v>
      </c>
      <c r="B81" s="172">
        <f>IF(A81="","",Feuil1!U86)</f>
        <v>4.068359375</v>
      </c>
      <c r="C81" s="92">
        <f>IF(B81="","",Feuil1!V86)</f>
        <v>3.5625</v>
      </c>
      <c r="D81" s="92">
        <f>IF(C81="","",Feuil1!W86)</f>
        <v>781</v>
      </c>
      <c r="E81" s="173">
        <f t="shared" si="9"/>
        <v>102.34758126439723</v>
      </c>
      <c r="F81" s="172">
        <f>IF(D81="","",Feuil1!X86)</f>
        <v>1.2672119140625</v>
      </c>
      <c r="G81" s="92">
        <f>IF(F81="","",Feuil1!Y86)</f>
        <v>0</v>
      </c>
      <c r="H81" s="92">
        <f>IF(G81="","",Feuil1!Z86)</f>
        <v>19.2998046875</v>
      </c>
      <c r="I81" s="173">
        <f t="shared" si="10"/>
        <v>15.230131971871689</v>
      </c>
      <c r="J81" s="172">
        <f>IF(H81="","",Feuil1!AA86)</f>
        <v>1.99</v>
      </c>
      <c r="K81" s="92">
        <f>IF(J81="","",Feuil1!AB86)</f>
        <v>2.85638888888889</v>
      </c>
      <c r="L81" s="92">
        <f>IF(K81="","",Feuil1!AC86)</f>
        <v>63.828125</v>
      </c>
      <c r="M81" s="173">
        <f t="shared" si="11"/>
        <v>13.170244168051811</v>
      </c>
      <c r="N81" s="172">
        <f>IF(L81="","",Feuil1!AD86)</f>
        <v>6.66015625</v>
      </c>
      <c r="O81" s="92">
        <f>IF(N81="","",Feuil1!AE86)</f>
        <v>7.3720703125</v>
      </c>
      <c r="P81" s="92">
        <f>IF(O81="","",Feuil1!AF86)</f>
        <v>928.1875</v>
      </c>
      <c r="Q81" s="173">
        <f t="shared" si="12"/>
        <v>66.146843900062635</v>
      </c>
      <c r="R81" s="172">
        <f>IF(P81="","",Feuil1!AG86)</f>
        <v>6.0291666666666703</v>
      </c>
      <c r="S81" s="92">
        <f>IF(R81="","",Feuil1!AH86)</f>
        <v>5.8402777777777803</v>
      </c>
      <c r="T81" s="92">
        <f>IF(S81="","",Feuil1!AI86)</f>
        <v>901</v>
      </c>
      <c r="U81" s="173">
        <f t="shared" si="13"/>
        <v>75.909197285279618</v>
      </c>
      <c r="V81" s="172">
        <f>IF(T81="","",Feuil1!AJ86)</f>
        <v>0.312744140625</v>
      </c>
      <c r="W81" s="92">
        <f>IF(V81="","",Feuil1!AK86)</f>
        <v>0.325439453125</v>
      </c>
      <c r="X81" s="92">
        <f>IF(W81="","",Feuil1!AL86)</f>
        <v>4.5</v>
      </c>
      <c r="Y81" s="173">
        <f t="shared" si="14"/>
        <v>7.0512624330527922</v>
      </c>
      <c r="Z81" s="172">
        <f>IF(X81="","",Feuil1!AM86)</f>
        <v>0</v>
      </c>
      <c r="AA81" s="92">
        <f>IF(Z81="","",Feuil1!AN86)</f>
        <v>0</v>
      </c>
      <c r="AB81" s="92">
        <f>IF(AA81="","",Feuil1!AO86)</f>
        <v>0</v>
      </c>
      <c r="AC81" s="173">
        <f t="shared" si="15"/>
        <v>0</v>
      </c>
      <c r="AD81" s="172">
        <f>IF(AB81="","",Feuil1!AP86)</f>
        <v>4.814453125</v>
      </c>
      <c r="AE81" s="92">
        <f>IF(AD81="","",Feuil1!AQ86)</f>
        <v>12.39453125</v>
      </c>
      <c r="AF81" s="92">
        <f>IF(AE81="","",Feuil1!AR86)</f>
        <v>350.125</v>
      </c>
      <c r="AG81" s="173">
        <f t="shared" si="16"/>
        <v>20.345477244353649</v>
      </c>
      <c r="AH81" s="172">
        <f>IF(AF81="","",Feuil1!AS86)</f>
        <v>3.392578125</v>
      </c>
      <c r="AI81" s="92">
        <f>IF(AH81="","",Feuil1!AT86)</f>
        <v>5.623046875</v>
      </c>
      <c r="AJ81" s="92">
        <f>IF(AI81="","",Feuil1!AU86)</f>
        <v>132.09375</v>
      </c>
      <c r="AK81" s="173">
        <f t="shared" si="17"/>
        <v>14.651646447140381</v>
      </c>
      <c r="AN81" s="5">
        <v>725</v>
      </c>
      <c r="AO81" s="5">
        <v>25</v>
      </c>
      <c r="AP81" s="5">
        <v>40</v>
      </c>
      <c r="AQ81" s="5">
        <v>850</v>
      </c>
      <c r="AR81" s="5">
        <v>925</v>
      </c>
      <c r="AS81" s="5">
        <v>3</v>
      </c>
      <c r="AT81" s="5">
        <v>5</v>
      </c>
      <c r="AU81" s="5">
        <v>350</v>
      </c>
      <c r="AV81" s="5">
        <v>125</v>
      </c>
    </row>
    <row r="82" spans="1:48" s="6" customFormat="1" ht="12.75">
      <c r="A82" s="171">
        <f>IF(Feuil1!A87="","",Feuil1!A87)</f>
        <v>45004</v>
      </c>
      <c r="B82" s="172">
        <f>IF(A82="","",Feuil1!U87)</f>
        <v>3.58203125</v>
      </c>
      <c r="C82" s="92">
        <f>IF(B82="","",Feuil1!V87)</f>
        <v>3.546875</v>
      </c>
      <c r="D82" s="92">
        <f>IF(C82="","",Feuil1!W87)</f>
        <v>733</v>
      </c>
      <c r="E82" s="173">
        <f t="shared" si="9"/>
        <v>102.82082191780822</v>
      </c>
      <c r="F82" s="172">
        <f>IF(D82="","",Feuil1!X87)</f>
        <v>0</v>
      </c>
      <c r="G82" s="92">
        <f>IF(F82="","",Feuil1!Y87)</f>
        <v>1.4427795410156199</v>
      </c>
      <c r="H82" s="92">
        <f>IF(G82="","",Feuil1!Z87)</f>
        <v>23.099609375</v>
      </c>
      <c r="I82" s="173">
        <f t="shared" si="10"/>
        <v>16.010491359434877</v>
      </c>
      <c r="J82" s="172">
        <f>IF(H82="","",Feuil1!AA87)</f>
        <v>1.94</v>
      </c>
      <c r="K82" s="92">
        <f>IF(J82="","",Feuil1!AB87)</f>
        <v>2.62472222222222</v>
      </c>
      <c r="L82" s="92">
        <f>IF(K82="","",Feuil1!AC87)</f>
        <v>60.109375</v>
      </c>
      <c r="M82" s="173">
        <f t="shared" si="11"/>
        <v>13.168243777764262</v>
      </c>
      <c r="N82" s="172">
        <f>IF(L82="","",Feuil1!AD87)</f>
        <v>9.0029296875</v>
      </c>
      <c r="O82" s="92">
        <f>IF(N82="","",Feuil1!AE87)</f>
        <v>4.474609375</v>
      </c>
      <c r="P82" s="92">
        <f>IF(O82="","",Feuil1!AF87)</f>
        <v>888.1875</v>
      </c>
      <c r="Q82" s="173">
        <f t="shared" si="12"/>
        <v>65.901311499166724</v>
      </c>
      <c r="R82" s="172">
        <f>IF(P82="","",Feuil1!AG87)</f>
        <v>8.1386111111111106</v>
      </c>
      <c r="S82" s="92">
        <f>IF(R82="","",Feuil1!AH87)</f>
        <v>5.7958333333333298</v>
      </c>
      <c r="T82" s="92">
        <f>IF(S82="","",Feuil1!AI87)</f>
        <v>1056</v>
      </c>
      <c r="U82" s="173">
        <f t="shared" si="13"/>
        <v>75.783430348457074</v>
      </c>
      <c r="V82" s="172">
        <f>IF(T82="","",Feuil1!AJ87)</f>
        <v>0.281982421875</v>
      </c>
      <c r="W82" s="92">
        <f>IF(V82="","",Feuil1!AK87)</f>
        <v>0.290283203125</v>
      </c>
      <c r="X82" s="92">
        <f>IF(W82="","",Feuil1!AL87)</f>
        <v>4.19921875</v>
      </c>
      <c r="Y82" s="173">
        <f t="shared" si="14"/>
        <v>7.337883959044369</v>
      </c>
      <c r="Z82" s="172">
        <f>IF(X82="","",Feuil1!AM87)</f>
        <v>0</v>
      </c>
      <c r="AA82" s="92">
        <f>IF(Z82="","",Feuil1!AN87)</f>
        <v>0</v>
      </c>
      <c r="AB82" s="92">
        <f>IF(AA82="","",Feuil1!AO87)</f>
        <v>0</v>
      </c>
      <c r="AC82" s="173">
        <f t="shared" si="15"/>
        <v>0</v>
      </c>
      <c r="AD82" s="172">
        <f>IF(AB82="","",Feuil1!AP87)</f>
        <v>6.08203125</v>
      </c>
      <c r="AE82" s="92">
        <f>IF(AD82="","",Feuil1!AQ87)</f>
        <v>11.65625</v>
      </c>
      <c r="AF82" s="92">
        <f>IF(AE82="","",Feuil1!AR87)</f>
        <v>361.0625</v>
      </c>
      <c r="AG82" s="173">
        <f t="shared" si="16"/>
        <v>20.354987888130367</v>
      </c>
      <c r="AH82" s="172">
        <f>IF(AF82="","",Feuil1!AS87)</f>
        <v>4.4814453125</v>
      </c>
      <c r="AI82" s="92">
        <f>IF(AH82="","",Feuil1!AT87)</f>
        <v>5.580078125</v>
      </c>
      <c r="AJ82" s="92">
        <f>IF(AI82="","",Feuil1!AU87)</f>
        <v>146.5</v>
      </c>
      <c r="AK82" s="173">
        <f t="shared" si="17"/>
        <v>14.560419295350869</v>
      </c>
      <c r="AN82" s="5">
        <v>725</v>
      </c>
      <c r="AO82" s="5">
        <v>25</v>
      </c>
      <c r="AP82" s="5">
        <v>40</v>
      </c>
      <c r="AQ82" s="5">
        <v>850</v>
      </c>
      <c r="AR82" s="5">
        <v>925</v>
      </c>
      <c r="AS82" s="5">
        <v>3</v>
      </c>
      <c r="AT82" s="5">
        <v>5</v>
      </c>
      <c r="AU82" s="5">
        <v>350</v>
      </c>
      <c r="AV82" s="5">
        <v>125</v>
      </c>
    </row>
    <row r="83" spans="1:48" s="6" customFormat="1" ht="12.75">
      <c r="A83" s="171">
        <f>IF(Feuil1!A88="","",Feuil1!A88)</f>
        <v>45005</v>
      </c>
      <c r="B83" s="172">
        <f>IF(A83="","",Feuil1!U88)</f>
        <v>3.001953125</v>
      </c>
      <c r="C83" s="92">
        <f>IF(B83="","",Feuil1!V88)</f>
        <v>3.625</v>
      </c>
      <c r="D83" s="92">
        <f>IF(C83="","",Feuil1!W88)</f>
        <v>678</v>
      </c>
      <c r="E83" s="173">
        <f t="shared" si="9"/>
        <v>102.30946065428824</v>
      </c>
      <c r="F83" s="172">
        <f>IF(D83="","",Feuil1!X88)</f>
        <v>1.8166809082031301</v>
      </c>
      <c r="G83" s="92">
        <f>IF(F83="","",Feuil1!Y88)</f>
        <v>0</v>
      </c>
      <c r="H83" s="92">
        <f>IF(G83="","",Feuil1!Z88)</f>
        <v>27.7001953125</v>
      </c>
      <c r="I83" s="173">
        <f t="shared" si="10"/>
        <v>15.247694401048186</v>
      </c>
      <c r="J83" s="172">
        <f>IF(H83="","",Feuil1!AA88)</f>
        <v>1.9636111111111101</v>
      </c>
      <c r="K83" s="92">
        <f>IF(J83="","",Feuil1!AB88)</f>
        <v>2.80944444444444</v>
      </c>
      <c r="L83" s="92">
        <f>IF(K83="","",Feuil1!AC88)</f>
        <v>62.84375</v>
      </c>
      <c r="M83" s="173">
        <f t="shared" si="11"/>
        <v>13.166356282372126</v>
      </c>
      <c r="N83" s="172">
        <f>IF(L83="","",Feuil1!AD88)</f>
        <v>7.3564453125</v>
      </c>
      <c r="O83" s="92">
        <f>IF(N83="","",Feuil1!AE88)</f>
        <v>6.7314453125</v>
      </c>
      <c r="P83" s="92">
        <f>IF(O83="","",Feuil1!AF88)</f>
        <v>932.125</v>
      </c>
      <c r="Q83" s="173">
        <f t="shared" si="12"/>
        <v>66.164979897407463</v>
      </c>
      <c r="R83" s="172">
        <f>IF(P83="","",Feuil1!AG88)</f>
        <v>6.4763888888888896</v>
      </c>
      <c r="S83" s="92">
        <f>IF(R83="","",Feuil1!AH88)</f>
        <v>5.2947222222222203</v>
      </c>
      <c r="T83" s="92">
        <f>IF(S83="","",Feuil1!AI88)</f>
        <v>892</v>
      </c>
      <c r="U83" s="173">
        <f t="shared" si="13"/>
        <v>75.778742684538415</v>
      </c>
      <c r="V83" s="172">
        <f>IF(T83="","",Feuil1!AJ88)</f>
        <v>0.258056640625</v>
      </c>
      <c r="W83" s="92">
        <f>IF(V83="","",Feuil1!AK88)</f>
        <v>0.26171875</v>
      </c>
      <c r="X83" s="92">
        <f>IF(W83="","",Feuil1!AL88)</f>
        <v>3.80078125</v>
      </c>
      <c r="Y83" s="173">
        <f t="shared" si="14"/>
        <v>7.3123532174729924</v>
      </c>
      <c r="Z83" s="172">
        <f>IF(X83="","",Feuil1!AM88)</f>
        <v>0</v>
      </c>
      <c r="AA83" s="92">
        <f>IF(Z83="","",Feuil1!AN88)</f>
        <v>0</v>
      </c>
      <c r="AB83" s="92">
        <f>IF(AA83="","",Feuil1!AO88)</f>
        <v>0</v>
      </c>
      <c r="AC83" s="173">
        <f t="shared" si="15"/>
        <v>0</v>
      </c>
      <c r="AD83" s="172">
        <f>IF(AB83="","",Feuil1!AP88)</f>
        <v>5.17578125</v>
      </c>
      <c r="AE83" s="92">
        <f>IF(AD83="","",Feuil1!AQ88)</f>
        <v>13.4765625</v>
      </c>
      <c r="AF83" s="92">
        <f>IF(AE83="","",Feuil1!AR88)</f>
        <v>379.8125</v>
      </c>
      <c r="AG83" s="173">
        <f t="shared" si="16"/>
        <v>20.362722513089004</v>
      </c>
      <c r="AH83" s="172">
        <f>IF(AF83="","",Feuil1!AS88)</f>
        <v>4.7578125</v>
      </c>
      <c r="AI83" s="92">
        <f>IF(AH83="","",Feuil1!AT88)</f>
        <v>5.341796875</v>
      </c>
      <c r="AJ83" s="92">
        <f>IF(AI83="","",Feuil1!AU88)</f>
        <v>146.09375</v>
      </c>
      <c r="AK83" s="173">
        <f t="shared" si="17"/>
        <v>14.465287178495455</v>
      </c>
      <c r="AN83" s="5">
        <v>725</v>
      </c>
      <c r="AO83" s="5">
        <v>25</v>
      </c>
      <c r="AP83" s="5">
        <v>40</v>
      </c>
      <c r="AQ83" s="5">
        <v>850</v>
      </c>
      <c r="AR83" s="5">
        <v>925</v>
      </c>
      <c r="AS83" s="5">
        <v>3</v>
      </c>
      <c r="AT83" s="5">
        <v>5</v>
      </c>
      <c r="AU83" s="5">
        <v>350</v>
      </c>
      <c r="AV83" s="5">
        <v>125</v>
      </c>
    </row>
    <row r="84" spans="1:48" s="6" customFormat="1" ht="12.75">
      <c r="A84" s="171">
        <f>IF(Feuil1!A89="","",Feuil1!A89)</f>
        <v>45006</v>
      </c>
      <c r="B84" s="172">
        <f>IF(A84="","",Feuil1!U89)</f>
        <v>4.818359375</v>
      </c>
      <c r="C84" s="92">
        <f>IF(B84="","",Feuil1!V89)</f>
        <v>3.21875</v>
      </c>
      <c r="D84" s="92">
        <f>IF(C84="","",Feuil1!W89)</f>
        <v>818</v>
      </c>
      <c r="E84" s="173">
        <f t="shared" si="9"/>
        <v>101.77788578371811</v>
      </c>
      <c r="F84" s="172">
        <f>IF(D84="","",Feuil1!X89)</f>
        <v>0</v>
      </c>
      <c r="G84" s="92">
        <f>IF(F84="","",Feuil1!Y89)</f>
        <v>1.649169921875</v>
      </c>
      <c r="H84" s="92">
        <f>IF(G84="","",Feuil1!Z89)</f>
        <v>26.400390625</v>
      </c>
      <c r="I84" s="173">
        <f t="shared" si="10"/>
        <v>16.008290155440413</v>
      </c>
      <c r="J84" s="172">
        <f>IF(H84="","",Feuil1!AA89)</f>
        <v>1.925</v>
      </c>
      <c r="K84" s="92">
        <f>IF(J84="","",Feuil1!AB89)</f>
        <v>2.5066666666666699</v>
      </c>
      <c r="L84" s="92">
        <f>IF(K84="","",Feuil1!AC89)</f>
        <v>58.390625</v>
      </c>
      <c r="M84" s="173">
        <f t="shared" si="11"/>
        <v>13.175770966528759</v>
      </c>
      <c r="N84" s="172">
        <f>IF(L84="","",Feuil1!AD89)</f>
        <v>4.0048828125</v>
      </c>
      <c r="O84" s="92">
        <f>IF(N84="","",Feuil1!AE89)</f>
        <v>9.9775390625</v>
      </c>
      <c r="P84" s="92">
        <f>IF(O84="","",Feuil1!AF89)</f>
        <v>927</v>
      </c>
      <c r="Q84" s="173">
        <f t="shared" si="12"/>
        <v>66.297527587651913</v>
      </c>
      <c r="R84" s="172">
        <f>IF(P84="","",Feuil1!AG89)</f>
        <v>5.7</v>
      </c>
      <c r="S84" s="92">
        <f>IF(R84="","",Feuil1!AH89)</f>
        <v>5.7850000000000001</v>
      </c>
      <c r="T84" s="92">
        <f>IF(S84="","",Feuil1!AI89)</f>
        <v>873</v>
      </c>
      <c r="U84" s="173">
        <f t="shared" si="13"/>
        <v>76.012189812799306</v>
      </c>
      <c r="V84" s="172">
        <f>IF(T84="","",Feuil1!AJ89)</f>
        <v>0.211669921875</v>
      </c>
      <c r="W84" s="92">
        <f>IF(V84="","",Feuil1!AK89)</f>
        <v>0.216796875</v>
      </c>
      <c r="X84" s="92">
        <f>IF(W84="","",Feuil1!AL89)</f>
        <v>3.19921875</v>
      </c>
      <c r="Y84" s="173">
        <f t="shared" si="14"/>
        <v>7.4666666666666668</v>
      </c>
      <c r="Z84" s="172">
        <f>IF(X84="","",Feuil1!AM89)</f>
        <v>0</v>
      </c>
      <c r="AA84" s="92">
        <f>IF(Z84="","",Feuil1!AN89)</f>
        <v>0</v>
      </c>
      <c r="AB84" s="92">
        <f>IF(AA84="","",Feuil1!AO89)</f>
        <v>0</v>
      </c>
      <c r="AC84" s="173">
        <f t="shared" si="15"/>
        <v>0</v>
      </c>
      <c r="AD84" s="172">
        <f>IF(AB84="","",Feuil1!AP89)</f>
        <v>5.95703125</v>
      </c>
      <c r="AE84" s="92">
        <f>IF(AD84="","",Feuil1!AQ89)</f>
        <v>10.5078125</v>
      </c>
      <c r="AF84" s="92">
        <f>IF(AE84="","",Feuil1!AR89)</f>
        <v>335.1875</v>
      </c>
      <c r="AG84" s="173">
        <f t="shared" si="16"/>
        <v>20.357769869513643</v>
      </c>
      <c r="AH84" s="172">
        <f>IF(AF84="","",Feuil1!AS89)</f>
        <v>4.0419921875</v>
      </c>
      <c r="AI84" s="92">
        <f>IF(AH84="","",Feuil1!AT89)</f>
        <v>5.1376953125</v>
      </c>
      <c r="AJ84" s="92">
        <f>IF(AI84="","",Feuil1!AU89)</f>
        <v>133.21875</v>
      </c>
      <c r="AK84" s="173">
        <f t="shared" si="17"/>
        <v>14.512340425531915</v>
      </c>
      <c r="AN84" s="5">
        <v>725</v>
      </c>
      <c r="AO84" s="5">
        <v>25</v>
      </c>
      <c r="AP84" s="5">
        <v>40</v>
      </c>
      <c r="AQ84" s="5">
        <v>850</v>
      </c>
      <c r="AR84" s="5">
        <v>925</v>
      </c>
      <c r="AS84" s="5">
        <v>3</v>
      </c>
      <c r="AT84" s="5">
        <v>5</v>
      </c>
      <c r="AU84" s="5">
        <v>350</v>
      </c>
      <c r="AV84" s="5">
        <v>125</v>
      </c>
    </row>
    <row r="85" spans="1:48" s="6" customFormat="1" ht="12.75">
      <c r="A85" s="171">
        <f>IF(Feuil1!A90="","",Feuil1!A90)</f>
        <v>45007</v>
      </c>
      <c r="B85" s="172">
        <f>IF(A85="","",Feuil1!U90)</f>
        <v>4.677734375</v>
      </c>
      <c r="C85" s="92">
        <f>IF(B85="","",Feuil1!V90)</f>
        <v>5.140625</v>
      </c>
      <c r="D85" s="92">
        <f>IF(C85="","",Feuil1!W90)</f>
        <v>1000</v>
      </c>
      <c r="E85" s="173">
        <f t="shared" si="9"/>
        <v>101.85000994629003</v>
      </c>
      <c r="F85" s="172">
        <f>IF(D85="","",Feuil1!X90)</f>
        <v>1.8183288574218699</v>
      </c>
      <c r="G85" s="92">
        <f>IF(F85="","",Feuil1!Y90)</f>
        <v>0</v>
      </c>
      <c r="H85" s="92">
        <f>IF(G85="","",Feuil1!Z90)</f>
        <v>27.69921875</v>
      </c>
      <c r="I85" s="173">
        <f t="shared" si="10"/>
        <v>15.23333836832658</v>
      </c>
      <c r="J85" s="172">
        <f>IF(H85="","",Feuil1!AA90)</f>
        <v>2.04555555555556</v>
      </c>
      <c r="K85" s="92">
        <f>IF(J85="","",Feuil1!AB90)</f>
        <v>2.7194444444444401</v>
      </c>
      <c r="L85" s="92">
        <f>IF(K85="","",Feuil1!AC90)</f>
        <v>62.796875</v>
      </c>
      <c r="M85" s="173">
        <f t="shared" si="11"/>
        <v>13.178777544596011</v>
      </c>
      <c r="N85" s="172">
        <f>IF(L85="","",Feuil1!AD90)</f>
        <v>4.95703125</v>
      </c>
      <c r="O85" s="92">
        <f>IF(N85="","",Feuil1!AE90)</f>
        <v>9.228515625</v>
      </c>
      <c r="P85" s="92">
        <f>IF(O85="","",Feuil1!AF90)</f>
        <v>937.6875</v>
      </c>
      <c r="Q85" s="173">
        <f t="shared" si="12"/>
        <v>66.101610904584888</v>
      </c>
      <c r="R85" s="172">
        <f>IF(P85="","",Feuil1!AG90)</f>
        <v>5.5627777777777796</v>
      </c>
      <c r="S85" s="92">
        <f>IF(R85="","",Feuil1!AH90)</f>
        <v>5.5030555555555596</v>
      </c>
      <c r="T85" s="92">
        <f>IF(S85="","",Feuil1!AI90)</f>
        <v>840</v>
      </c>
      <c r="U85" s="173">
        <f t="shared" si="13"/>
        <v>75.909330521876612</v>
      </c>
      <c r="V85" s="172">
        <f>IF(T85="","",Feuil1!AJ90)</f>
        <v>0.2578125</v>
      </c>
      <c r="W85" s="92">
        <f>IF(V85="","",Feuil1!AK90)</f>
        <v>0.26513671875</v>
      </c>
      <c r="X85" s="92">
        <f>IF(W85="","",Feuil1!AL90)</f>
        <v>3.7001953125</v>
      </c>
      <c r="Y85" s="173">
        <f t="shared" si="14"/>
        <v>7.0756302521008401</v>
      </c>
      <c r="Z85" s="172">
        <f>IF(X85="","",Feuil1!AM90)</f>
        <v>0</v>
      </c>
      <c r="AA85" s="92">
        <f>IF(Z85="","",Feuil1!AN90)</f>
        <v>0</v>
      </c>
      <c r="AB85" s="92">
        <f>IF(AA85="","",Feuil1!AO90)</f>
        <v>0</v>
      </c>
      <c r="AC85" s="173">
        <f t="shared" si="15"/>
        <v>0</v>
      </c>
      <c r="AD85" s="172">
        <f>IF(AB85="","",Feuil1!AP90)</f>
        <v>5.880859375</v>
      </c>
      <c r="AE85" s="92">
        <f>IF(AD85="","",Feuil1!AQ90)</f>
        <v>12.244140625</v>
      </c>
      <c r="AF85" s="92">
        <f>IF(AE85="","",Feuil1!AR90)</f>
        <v>368.25</v>
      </c>
      <c r="AG85" s="173">
        <f t="shared" si="16"/>
        <v>20.317241379310346</v>
      </c>
      <c r="AH85" s="172">
        <f>IF(AF85="","",Feuil1!AS90)</f>
        <v>4.5107421875</v>
      </c>
      <c r="AI85" s="92">
        <f>IF(AH85="","",Feuil1!AT90)</f>
        <v>5.3740234375</v>
      </c>
      <c r="AJ85" s="92">
        <f>IF(AI85="","",Feuil1!AU90)</f>
        <v>143.78125</v>
      </c>
      <c r="AK85" s="173">
        <f t="shared" si="17"/>
        <v>14.545741948231575</v>
      </c>
      <c r="AN85" s="5">
        <v>725</v>
      </c>
      <c r="AO85" s="5">
        <v>25</v>
      </c>
      <c r="AP85" s="5">
        <v>40</v>
      </c>
      <c r="AQ85" s="5">
        <v>850</v>
      </c>
      <c r="AR85" s="5">
        <v>925</v>
      </c>
      <c r="AS85" s="5">
        <v>3</v>
      </c>
      <c r="AT85" s="5">
        <v>5</v>
      </c>
      <c r="AU85" s="5">
        <v>350</v>
      </c>
      <c r="AV85" s="5">
        <v>125</v>
      </c>
    </row>
    <row r="86" spans="1:48" s="6" customFormat="1" ht="12.75">
      <c r="A86" s="171">
        <f>IF(Feuil1!A91="","",Feuil1!A91)</f>
        <v>45008</v>
      </c>
      <c r="B86" s="172">
        <f>IF(A86="","",Feuil1!U91)</f>
        <v>3.888671875</v>
      </c>
      <c r="C86" s="92">
        <f>IF(B86="","",Feuil1!V91)</f>
        <v>4.359375</v>
      </c>
      <c r="D86" s="92">
        <f>IF(C86="","",Feuil1!W91)</f>
        <v>844</v>
      </c>
      <c r="E86" s="173">
        <f t="shared" si="9"/>
        <v>102.32725550556476</v>
      </c>
      <c r="F86" s="172">
        <f>IF(D86="","",Feuil1!X91)</f>
        <v>0</v>
      </c>
      <c r="G86" s="92">
        <f>IF(F86="","",Feuil1!Y91)</f>
        <v>1.5316467285156199</v>
      </c>
      <c r="H86" s="92">
        <f>IF(G86="","",Feuil1!Z91)</f>
        <v>24.6005859375</v>
      </c>
      <c r="I86" s="173">
        <f t="shared" si="10"/>
        <v>16.061527426328531</v>
      </c>
      <c r="J86" s="172">
        <f>IF(H86="","",Feuil1!AA91)</f>
        <v>2.0113888888888898</v>
      </c>
      <c r="K86" s="92">
        <f>IF(J86="","",Feuil1!AB91)</f>
        <v>2.6527777777777799</v>
      </c>
      <c r="L86" s="92">
        <f>IF(K86="","",Feuil1!AC91)</f>
        <v>61.46875</v>
      </c>
      <c r="M86" s="173">
        <f t="shared" si="11"/>
        <v>13.17893514382704</v>
      </c>
      <c r="N86" s="172">
        <f>IF(L86="","",Feuil1!AD91)</f>
        <v>9.9892578125</v>
      </c>
      <c r="O86" s="92">
        <f>IF(N86="","",Feuil1!AE91)</f>
        <v>3.736328125</v>
      </c>
      <c r="P86" s="92">
        <f>IF(O86="","",Feuil1!AF91)</f>
        <v>904.5</v>
      </c>
      <c r="Q86" s="173">
        <f t="shared" si="12"/>
        <v>65.898826040554965</v>
      </c>
      <c r="R86" s="172">
        <f>IF(P86="","",Feuil1!AG91)</f>
        <v>7.05833333333333</v>
      </c>
      <c r="S86" s="92">
        <f>IF(R86="","",Feuil1!AH91)</f>
        <v>7.8872222222222197</v>
      </c>
      <c r="T86" s="92">
        <f>IF(S86="","",Feuil1!AI91)</f>
        <v>1137</v>
      </c>
      <c r="U86" s="173">
        <f t="shared" si="13"/>
        <v>76.076128168909406</v>
      </c>
      <c r="V86" s="172">
        <f>IF(T86="","",Feuil1!AJ91)</f>
        <v>0.2109375</v>
      </c>
      <c r="W86" s="92">
        <f>IF(V86="","",Feuil1!AK91)</f>
        <v>0.2158203125</v>
      </c>
      <c r="X86" s="92">
        <f>IF(W86="","",Feuil1!AL91)</f>
        <v>3.2001953125</v>
      </c>
      <c r="Y86" s="173">
        <f t="shared" si="14"/>
        <v>7.498855835240275</v>
      </c>
      <c r="Z86" s="172">
        <f>IF(X86="","",Feuil1!AM91)</f>
        <v>0</v>
      </c>
      <c r="AA86" s="92">
        <f>IF(Z86="","",Feuil1!AN91)</f>
        <v>0</v>
      </c>
      <c r="AB86" s="92">
        <f>IF(AA86="","",Feuil1!AO91)</f>
        <v>0</v>
      </c>
      <c r="AC86" s="173">
        <f t="shared" si="15"/>
        <v>0</v>
      </c>
      <c r="AD86" s="172">
        <f>IF(AB86="","",Feuil1!AP91)</f>
        <v>9.11328125</v>
      </c>
      <c r="AE86" s="92">
        <f>IF(AD86="","",Feuil1!AQ91)</f>
        <v>8.3359375</v>
      </c>
      <c r="AF86" s="92">
        <f>IF(AE86="","",Feuil1!AR91)</f>
        <v>344.6875</v>
      </c>
      <c r="AG86" s="173">
        <f t="shared" si="16"/>
        <v>19.753749720170138</v>
      </c>
      <c r="AH86" s="172">
        <f>IF(AF86="","",Feuil1!AS91)</f>
        <v>4.0498046875</v>
      </c>
      <c r="AI86" s="92">
        <f>IF(AH86="","",Feuil1!AT91)</f>
        <v>5.48828125</v>
      </c>
      <c r="AJ86" s="92">
        <f>IF(AI86="","",Feuil1!AU91)</f>
        <v>138.8125</v>
      </c>
      <c r="AK86" s="173">
        <f t="shared" si="17"/>
        <v>14.553496467697348</v>
      </c>
      <c r="AN86" s="5">
        <v>725</v>
      </c>
      <c r="AO86" s="5">
        <v>25</v>
      </c>
      <c r="AP86" s="5">
        <v>40</v>
      </c>
      <c r="AQ86" s="5">
        <v>850</v>
      </c>
      <c r="AR86" s="5">
        <v>925</v>
      </c>
      <c r="AS86" s="5">
        <v>3</v>
      </c>
      <c r="AT86" s="5">
        <v>5</v>
      </c>
      <c r="AU86" s="5">
        <v>350</v>
      </c>
      <c r="AV86" s="5">
        <v>125</v>
      </c>
    </row>
    <row r="87" spans="1:48" s="6" customFormat="1" ht="12.75">
      <c r="A87" s="171">
        <f>IF(Feuil1!A92="","",Feuil1!A92)</f>
        <v>45009</v>
      </c>
      <c r="B87" s="172">
        <f>IF(A87="","",Feuil1!U92)</f>
        <v>4.328125</v>
      </c>
      <c r="C87" s="92">
        <f>IF(B87="","",Feuil1!V92)</f>
        <v>3.6875</v>
      </c>
      <c r="D87" s="92">
        <f>IF(C87="","",Feuil1!W92)</f>
        <v>819</v>
      </c>
      <c r="E87" s="173">
        <f t="shared" si="9"/>
        <v>102.17543859649123</v>
      </c>
      <c r="F87" s="172">
        <f>IF(D87="","",Feuil1!X92)</f>
        <v>1.5702819824218699</v>
      </c>
      <c r="G87" s="92">
        <f>IF(F87="","",Feuil1!Y92)</f>
        <v>0</v>
      </c>
      <c r="H87" s="92">
        <f>IF(G87="","",Feuil1!Z92)</f>
        <v>23.8994140625</v>
      </c>
      <c r="I87" s="173">
        <f t="shared" si="10"/>
        <v>15.219823146438685</v>
      </c>
      <c r="J87" s="172">
        <f>IF(H87="","",Feuil1!AA92)</f>
        <v>1.0033333333333301</v>
      </c>
      <c r="K87" s="92">
        <f>IF(J87="","",Feuil1!AB92)</f>
        <v>2.79</v>
      </c>
      <c r="L87" s="92">
        <f>IF(K87="","",Feuil1!AC92)</f>
        <v>49.78125</v>
      </c>
      <c r="M87" s="173">
        <f t="shared" si="11"/>
        <v>13.12335237258349</v>
      </c>
      <c r="N87" s="172">
        <f>IF(L87="","",Feuil1!AD92)</f>
        <v>5.8505859375</v>
      </c>
      <c r="O87" s="92">
        <f>IF(N87="","",Feuil1!AE92)</f>
        <v>8.60546875</v>
      </c>
      <c r="P87" s="92">
        <f>IF(O87="","",Feuil1!AF92)</f>
        <v>957.1875</v>
      </c>
      <c r="Q87" s="173">
        <f t="shared" si="12"/>
        <v>66.213605350266832</v>
      </c>
      <c r="R87" s="172">
        <f>IF(P87="","",Feuil1!AG92)</f>
        <v>5.9858333333333302</v>
      </c>
      <c r="S87" s="92">
        <f>IF(R87="","",Feuil1!AH92)</f>
        <v>6.62916666666667</v>
      </c>
      <c r="T87" s="92">
        <f>IF(S87="","",Feuil1!AI92)</f>
        <v>959</v>
      </c>
      <c r="U87" s="173">
        <f t="shared" si="13"/>
        <v>76.020610384462941</v>
      </c>
      <c r="V87" s="172">
        <f>IF(T87="","",Feuil1!AJ92)</f>
        <v>0.207763671875</v>
      </c>
      <c r="W87" s="92">
        <f>IF(V87="","",Feuil1!AK92)</f>
        <v>0.21533203125</v>
      </c>
      <c r="X87" s="92">
        <f>IF(W87="","",Feuil1!AL92)</f>
        <v>3.2998046875</v>
      </c>
      <c r="Y87" s="173">
        <f t="shared" si="14"/>
        <v>7.799192152336988</v>
      </c>
      <c r="Z87" s="172">
        <f>IF(X87="","",Feuil1!AM92)</f>
        <v>0</v>
      </c>
      <c r="AA87" s="92">
        <f>IF(Z87="","",Feuil1!AN92)</f>
        <v>0</v>
      </c>
      <c r="AB87" s="92">
        <f>IF(AA87="","",Feuil1!AO92)</f>
        <v>0</v>
      </c>
      <c r="AC87" s="173">
        <f t="shared" si="15"/>
        <v>0</v>
      </c>
      <c r="AD87" s="172">
        <f>IF(AB87="","",Feuil1!AP92)</f>
        <v>5.1171875</v>
      </c>
      <c r="AE87" s="92">
        <f>IF(AD87="","",Feuil1!AQ92)</f>
        <v>10.96875</v>
      </c>
      <c r="AF87" s="92">
        <f>IF(AE87="","",Feuil1!AR92)</f>
        <v>327.375</v>
      </c>
      <c r="AG87" s="173">
        <f t="shared" si="16"/>
        <v>20.35162700339971</v>
      </c>
      <c r="AH87" s="172">
        <f>IF(AF87="","",Feuil1!AS92)</f>
        <v>3.5478515625</v>
      </c>
      <c r="AI87" s="92">
        <f>IF(AH87="","",Feuil1!AT92)</f>
        <v>4.888671875</v>
      </c>
      <c r="AJ87" s="92">
        <f>IF(AI87="","",Feuil1!AU92)</f>
        <v>122.5</v>
      </c>
      <c r="AK87" s="173">
        <f t="shared" si="17"/>
        <v>14.520199097117722</v>
      </c>
      <c r="AN87" s="5">
        <v>725</v>
      </c>
      <c r="AO87" s="5">
        <v>25</v>
      </c>
      <c r="AP87" s="5">
        <v>40</v>
      </c>
      <c r="AQ87" s="5">
        <v>850</v>
      </c>
      <c r="AR87" s="5">
        <v>925</v>
      </c>
      <c r="AS87" s="5">
        <v>3</v>
      </c>
      <c r="AT87" s="5">
        <v>5</v>
      </c>
      <c r="AU87" s="5">
        <v>350</v>
      </c>
      <c r="AV87" s="5">
        <v>125</v>
      </c>
    </row>
    <row r="88" spans="1:48" s="6" customFormat="1" ht="12.75">
      <c r="A88" s="171">
        <f>IF(Feuil1!A93="","",Feuil1!A93)</f>
        <v>45010</v>
      </c>
      <c r="B88" s="172">
        <f>IF(A88="","",Feuil1!U93)</f>
        <v>3.734375</v>
      </c>
      <c r="C88" s="92">
        <f>IF(B88="","",Feuil1!V93)</f>
        <v>4.1875</v>
      </c>
      <c r="D88" s="92">
        <f>IF(C88="","",Feuil1!W93)</f>
        <v>811</v>
      </c>
      <c r="E88" s="173">
        <f t="shared" si="9"/>
        <v>102.37475345167653</v>
      </c>
      <c r="F88" s="172">
        <f>IF(D88="","",Feuil1!X93)</f>
        <v>0</v>
      </c>
      <c r="G88" s="92">
        <f>IF(F88="","",Feuil1!Y93)</f>
        <v>1.4961242675781301</v>
      </c>
      <c r="H88" s="92">
        <f>IF(G88="","",Feuil1!Z93)</f>
        <v>24</v>
      </c>
      <c r="I88" s="173">
        <f t="shared" si="10"/>
        <v>16.04144824069347</v>
      </c>
      <c r="J88" s="172">
        <f>IF(H88="","",Feuil1!AA93)</f>
        <v>3.4961111111111101</v>
      </c>
      <c r="K88" s="92">
        <f>IF(J88="","",Feuil1!AB93)</f>
        <v>1.98277777777778</v>
      </c>
      <c r="L88" s="92">
        <f>IF(K88="","",Feuil1!AC93)</f>
        <v>72.546875</v>
      </c>
      <c r="M88" s="173">
        <f t="shared" si="11"/>
        <v>13.241165585074018</v>
      </c>
      <c r="N88" s="172">
        <f>IF(L88="","",Feuil1!AD93)</f>
        <v>5.451171875</v>
      </c>
      <c r="O88" s="92">
        <f>IF(N88="","",Feuil1!AE93)</f>
        <v>8.6533203125</v>
      </c>
      <c r="P88" s="92">
        <f>IF(O88="","",Feuil1!AF93)</f>
        <v>934.1875</v>
      </c>
      <c r="Q88" s="173">
        <f t="shared" si="12"/>
        <v>66.233331025410237</v>
      </c>
      <c r="R88" s="172">
        <f>IF(P88="","",Feuil1!AG93)</f>
        <v>5.5511111111111102</v>
      </c>
      <c r="S88" s="92">
        <f>IF(R88="","",Feuil1!AH93)</f>
        <v>6.3938888888888901</v>
      </c>
      <c r="T88" s="92">
        <f>IF(S88="","",Feuil1!AI93)</f>
        <v>908</v>
      </c>
      <c r="U88" s="173">
        <f t="shared" si="13"/>
        <v>76.015069066555043</v>
      </c>
      <c r="V88" s="172">
        <f>IF(T88="","",Feuil1!AJ93)</f>
        <v>0.31787109375</v>
      </c>
      <c r="W88" s="92">
        <f>IF(V88="","",Feuil1!AK93)</f>
        <v>0.324951171875</v>
      </c>
      <c r="X88" s="92">
        <f>IF(W88="","",Feuil1!AL93)</f>
        <v>4.6005859375</v>
      </c>
      <c r="Y88" s="173">
        <f t="shared" si="14"/>
        <v>7.1568552981390052</v>
      </c>
      <c r="Z88" s="172">
        <f>IF(X88="","",Feuil1!AM93)</f>
        <v>0</v>
      </c>
      <c r="AA88" s="92">
        <f>IF(Z88="","",Feuil1!AN93)</f>
        <v>0</v>
      </c>
      <c r="AB88" s="92">
        <f>IF(AA88="","",Feuil1!AO93)</f>
        <v>0</v>
      </c>
      <c r="AC88" s="173">
        <f t="shared" si="15"/>
        <v>0</v>
      </c>
      <c r="AD88" s="172">
        <f>IF(AB88="","",Feuil1!AP93)</f>
        <v>5.5625</v>
      </c>
      <c r="AE88" s="92">
        <f>IF(AD88="","",Feuil1!AQ93)</f>
        <v>10.255859375</v>
      </c>
      <c r="AF88" s="92">
        <f>IF(AE88="","",Feuil1!AR93)</f>
        <v>322</v>
      </c>
      <c r="AG88" s="173">
        <f t="shared" si="16"/>
        <v>20.356093344857388</v>
      </c>
      <c r="AH88" s="172">
        <f>IF(AF88="","",Feuil1!AS93)</f>
        <v>3.7548828125</v>
      </c>
      <c r="AI88" s="92">
        <f>IF(AH88="","",Feuil1!AT93)</f>
        <v>5.61328125</v>
      </c>
      <c r="AJ88" s="92">
        <f>IF(AI88="","",Feuil1!AU93)</f>
        <v>136.8125</v>
      </c>
      <c r="AK88" s="173">
        <f t="shared" si="17"/>
        <v>14.603982070259564</v>
      </c>
      <c r="AN88" s="5">
        <v>725</v>
      </c>
      <c r="AO88" s="5">
        <v>25</v>
      </c>
      <c r="AP88" s="5">
        <v>40</v>
      </c>
      <c r="AQ88" s="5">
        <v>850</v>
      </c>
      <c r="AR88" s="5">
        <v>925</v>
      </c>
      <c r="AS88" s="5">
        <v>3</v>
      </c>
      <c r="AT88" s="5">
        <v>5</v>
      </c>
      <c r="AU88" s="5">
        <v>350</v>
      </c>
      <c r="AV88" s="5">
        <v>125</v>
      </c>
    </row>
    <row r="89" spans="1:48" s="6" customFormat="1" ht="12.75">
      <c r="A89" s="171">
        <f>IF(Feuil1!A94="","",Feuil1!A94)</f>
        <v>45011</v>
      </c>
      <c r="B89" s="172">
        <f>IF(A89="","",Feuil1!U94)</f>
        <v>3.544921875</v>
      </c>
      <c r="C89" s="92">
        <f>IF(B89="","",Feuil1!V94)</f>
        <v>3.71875</v>
      </c>
      <c r="D89" s="92">
        <f>IF(C89="","",Feuil1!W94)</f>
        <v>745</v>
      </c>
      <c r="E89" s="173">
        <f t="shared" si="9"/>
        <v>102.56520570045711</v>
      </c>
      <c r="F89" s="172">
        <f>IF(D89="","",Feuil1!X94)</f>
        <v>1.6102600097656199</v>
      </c>
      <c r="G89" s="92">
        <f>IF(F89="","",Feuil1!Y94)</f>
        <v>0</v>
      </c>
      <c r="H89" s="92">
        <f>IF(G89="","",Feuil1!Z94)</f>
        <v>24.5</v>
      </c>
      <c r="I89" s="173">
        <f t="shared" si="10"/>
        <v>15.214934141950204</v>
      </c>
      <c r="J89" s="172">
        <f>IF(H89="","",Feuil1!AA94)</f>
        <v>1.79944444444444</v>
      </c>
      <c r="K89" s="92">
        <f>IF(J89="","",Feuil1!AB94)</f>
        <v>2.5586111111111101</v>
      </c>
      <c r="L89" s="92">
        <f>IF(K89="","",Feuil1!AC94)</f>
        <v>57.40625</v>
      </c>
      <c r="M89" s="173">
        <f t="shared" si="11"/>
        <v>13.172445662566146</v>
      </c>
      <c r="N89" s="172">
        <f>IF(L89="","",Feuil1!AD94)</f>
        <v>3.9072265625</v>
      </c>
      <c r="O89" s="92">
        <f>IF(N89="","",Feuil1!AE94)</f>
        <v>9.2080078125</v>
      </c>
      <c r="P89" s="92">
        <f>IF(O89="","",Feuil1!AF94)</f>
        <v>869</v>
      </c>
      <c r="Q89" s="173">
        <f t="shared" si="12"/>
        <v>66.258823529411771</v>
      </c>
      <c r="R89" s="172">
        <f>IF(P89="","",Feuil1!AG94)</f>
        <v>6.3913888888888897</v>
      </c>
      <c r="S89" s="92">
        <f>IF(R89="","",Feuil1!AH94)</f>
        <v>4.2355555555555604</v>
      </c>
      <c r="T89" s="92">
        <f>IF(S89="","",Feuil1!AI94)</f>
        <v>806</v>
      </c>
      <c r="U89" s="173">
        <f t="shared" si="13"/>
        <v>75.844943409049279</v>
      </c>
      <c r="V89" s="172">
        <f>IF(T89="","",Feuil1!AJ94)</f>
        <v>0.233154296875</v>
      </c>
      <c r="W89" s="92">
        <f>IF(V89="","",Feuil1!AK94)</f>
        <v>0.238037109375</v>
      </c>
      <c r="X89" s="92">
        <f>IF(W89="","",Feuil1!AL94)</f>
        <v>3.599609375</v>
      </c>
      <c r="Y89" s="173">
        <f t="shared" si="14"/>
        <v>7.6393782383419691</v>
      </c>
      <c r="Z89" s="172">
        <f>IF(X89="","",Feuil1!AM94)</f>
        <v>0</v>
      </c>
      <c r="AA89" s="92">
        <f>IF(Z89="","",Feuil1!AN94)</f>
        <v>0</v>
      </c>
      <c r="AB89" s="92">
        <f>IF(AA89="","",Feuil1!AO94)</f>
        <v>0</v>
      </c>
      <c r="AC89" s="173">
        <f t="shared" si="15"/>
        <v>0</v>
      </c>
      <c r="AD89" s="172">
        <f>IF(AB89="","",Feuil1!AP94)</f>
        <v>4.51171875</v>
      </c>
      <c r="AE89" s="92">
        <f>IF(AD89="","",Feuil1!AQ94)</f>
        <v>12.244140625</v>
      </c>
      <c r="AF89" s="92">
        <f>IF(AE89="","",Feuil1!AR94)</f>
        <v>341.3125</v>
      </c>
      <c r="AG89" s="173">
        <f t="shared" si="16"/>
        <v>20.369740062944398</v>
      </c>
      <c r="AH89" s="172">
        <f>IF(AF89="","",Feuil1!AS94)</f>
        <v>3.9365234375</v>
      </c>
      <c r="AI89" s="92">
        <f>IF(AH89="","",Feuil1!AT94)</f>
        <v>5.37890625</v>
      </c>
      <c r="AJ89" s="92">
        <f>IF(AI89="","",Feuil1!AU94)</f>
        <v>135.28125</v>
      </c>
      <c r="AK89" s="173">
        <f t="shared" si="17"/>
        <v>14.522276968235664</v>
      </c>
      <c r="AN89" s="5">
        <v>725</v>
      </c>
      <c r="AO89" s="5">
        <v>25</v>
      </c>
      <c r="AP89" s="5">
        <v>40</v>
      </c>
      <c r="AQ89" s="5">
        <v>850</v>
      </c>
      <c r="AR89" s="5">
        <v>925</v>
      </c>
      <c r="AS89" s="5">
        <v>3</v>
      </c>
      <c r="AT89" s="5">
        <v>5</v>
      </c>
      <c r="AU89" s="5">
        <v>350</v>
      </c>
      <c r="AV89" s="5">
        <v>125</v>
      </c>
    </row>
    <row r="90" spans="1:48" s="6" customFormat="1" ht="12.75">
      <c r="A90" s="171">
        <f>IF(Feuil1!A95="","",Feuil1!A95)</f>
        <v>45012</v>
      </c>
      <c r="B90" s="172">
        <f>IF(A90="","",Feuil1!U95)</f>
        <v>4.076171875</v>
      </c>
      <c r="C90" s="92">
        <f>IF(B90="","",Feuil1!V95)</f>
        <v>3.515625</v>
      </c>
      <c r="D90" s="92">
        <f>IF(C90="","",Feuil1!W95)</f>
        <v>779</v>
      </c>
      <c r="E90" s="173">
        <f t="shared" si="9"/>
        <v>102.61075379470029</v>
      </c>
      <c r="F90" s="172">
        <f>IF(D90="","",Feuil1!X95)</f>
        <v>0</v>
      </c>
      <c r="G90" s="92">
        <f>IF(F90="","",Feuil1!Y95)</f>
        <v>1.43499755859375</v>
      </c>
      <c r="H90" s="92">
        <f>IF(G90="","",Feuil1!Z95)</f>
        <v>23</v>
      </c>
      <c r="I90" s="173">
        <f t="shared" si="10"/>
        <v>16.027901833184465</v>
      </c>
      <c r="J90" s="172">
        <f>IF(H90="","",Feuil1!AA95)</f>
        <v>2.7419444444444401</v>
      </c>
      <c r="K90" s="92">
        <f>IF(J90="","",Feuil1!AB95)</f>
        <v>1.7875000000000001</v>
      </c>
      <c r="L90" s="92">
        <f>IF(K90="","",Feuil1!AC95)</f>
        <v>59.921875</v>
      </c>
      <c r="M90" s="173">
        <f t="shared" si="11"/>
        <v>13.229409419845469</v>
      </c>
      <c r="N90" s="172">
        <f>IF(L90="","",Feuil1!AD95)</f>
        <v>8.1484375</v>
      </c>
      <c r="O90" s="92">
        <f>IF(N90="","",Feuil1!AE95)</f>
        <v>5.3779296875</v>
      </c>
      <c r="P90" s="92">
        <f>IF(O90="","",Feuil1!AF95)</f>
        <v>893.25</v>
      </c>
      <c r="Q90" s="173">
        <f t="shared" si="12"/>
        <v>66.037686809616631</v>
      </c>
      <c r="R90" s="172">
        <f>IF(P90="","",Feuil1!AG95)</f>
        <v>5.6388888888888902</v>
      </c>
      <c r="S90" s="92">
        <f>IF(R90="","",Feuil1!AH95)</f>
        <v>6.4649999999999999</v>
      </c>
      <c r="T90" s="92">
        <f>IF(S90="","",Feuil1!AI95)</f>
        <v>920</v>
      </c>
      <c r="U90" s="173">
        <f t="shared" si="13"/>
        <v>76.008628998944317</v>
      </c>
      <c r="V90" s="172">
        <f>IF(T90="","",Feuil1!AJ95)</f>
        <v>0.25</v>
      </c>
      <c r="W90" s="92">
        <f>IF(V90="","",Feuil1!AK95)</f>
        <v>0.25634765625</v>
      </c>
      <c r="X90" s="92">
        <f>IF(W90="","",Feuil1!AL95)</f>
        <v>3.7001953125</v>
      </c>
      <c r="Y90" s="173">
        <f t="shared" si="14"/>
        <v>7.3076181292189011</v>
      </c>
      <c r="Z90" s="172">
        <f>IF(X90="","",Feuil1!AM95)</f>
        <v>0</v>
      </c>
      <c r="AA90" s="92">
        <f>IF(Z90="","",Feuil1!AN95)</f>
        <v>0</v>
      </c>
      <c r="AB90" s="92">
        <f>IF(AA90="","",Feuil1!AO95)</f>
        <v>0</v>
      </c>
      <c r="AC90" s="173">
        <f t="shared" si="15"/>
        <v>0</v>
      </c>
      <c r="AD90" s="172">
        <f>IF(AB90="","",Feuil1!AP95)</f>
        <v>6.005859375</v>
      </c>
      <c r="AE90" s="92">
        <f>IF(AD90="","",Feuil1!AQ95)</f>
        <v>9.92578125</v>
      </c>
      <c r="AF90" s="92">
        <f>IF(AE90="","",Feuil1!AR95)</f>
        <v>324.875</v>
      </c>
      <c r="AG90" s="173">
        <f t="shared" si="16"/>
        <v>20.391810714723551</v>
      </c>
      <c r="AH90" s="172">
        <f>IF(AF90="","",Feuil1!AS95)</f>
        <v>4.33203125</v>
      </c>
      <c r="AI90" s="92">
        <f>IF(AH90="","",Feuil1!AT95)</f>
        <v>4.978515625</v>
      </c>
      <c r="AJ90" s="92">
        <f>IF(AI90="","",Feuil1!AU95)</f>
        <v>135.3125</v>
      </c>
      <c r="AK90" s="173">
        <f t="shared" si="17"/>
        <v>14.533249423117265</v>
      </c>
      <c r="AN90" s="5">
        <v>725</v>
      </c>
      <c r="AO90" s="5">
        <v>25</v>
      </c>
      <c r="AP90" s="5">
        <v>40</v>
      </c>
      <c r="AQ90" s="5">
        <v>850</v>
      </c>
      <c r="AR90" s="5">
        <v>925</v>
      </c>
      <c r="AS90" s="5">
        <v>3</v>
      </c>
      <c r="AT90" s="5">
        <v>5</v>
      </c>
      <c r="AU90" s="5">
        <v>350</v>
      </c>
      <c r="AV90" s="5">
        <v>125</v>
      </c>
    </row>
    <row r="91" spans="1:48" s="6" customFormat="1" ht="12.75">
      <c r="A91" s="171">
        <f>IF(Feuil1!A96="","",Feuil1!A96)</f>
        <v>45013</v>
      </c>
      <c r="B91" s="172">
        <f>IF(A91="","",Feuil1!U96)</f>
        <v>3.89453125</v>
      </c>
      <c r="C91" s="92">
        <f>IF(B91="","",Feuil1!V96)</f>
        <v>3.796875</v>
      </c>
      <c r="D91" s="92">
        <f>IF(C91="","",Feuil1!W96)</f>
        <v>786</v>
      </c>
      <c r="E91" s="173">
        <f t="shared" si="9"/>
        <v>102.19197562214322</v>
      </c>
      <c r="F91" s="172">
        <f>IF(D91="","",Feuil1!X96)</f>
        <v>1.61749267578125</v>
      </c>
      <c r="G91" s="92">
        <f>IF(F91="","",Feuil1!Y96)</f>
        <v>0</v>
      </c>
      <c r="H91" s="92">
        <f>IF(G91="","",Feuil1!Z96)</f>
        <v>24.6005859375</v>
      </c>
      <c r="I91" s="173">
        <f t="shared" si="10"/>
        <v>15.209086449567941</v>
      </c>
      <c r="J91" s="172">
        <f>IF(H91="","",Feuil1!AA96)</f>
        <v>2.0816666666666701</v>
      </c>
      <c r="K91" s="92">
        <f>IF(J91="","",Feuil1!AB96)</f>
        <v>2.7719444444444399</v>
      </c>
      <c r="L91" s="92">
        <f>IF(K91="","",Feuil1!AC96)</f>
        <v>63.984375</v>
      </c>
      <c r="M91" s="173">
        <f t="shared" si="11"/>
        <v>13.182839237680996</v>
      </c>
      <c r="N91" s="172">
        <f>IF(L91="","",Feuil1!AD96)</f>
        <v>5.4033203125</v>
      </c>
      <c r="O91" s="92">
        <f>IF(N91="","",Feuil1!AE96)</f>
        <v>8.978515625</v>
      </c>
      <c r="P91" s="92">
        <f>IF(O91="","",Feuil1!AF96)</f>
        <v>953.0625</v>
      </c>
      <c r="Q91" s="173">
        <f t="shared" si="12"/>
        <v>66.268486453452837</v>
      </c>
      <c r="R91" s="172">
        <f>IF(P91="","",Feuil1!AG96)</f>
        <v>5.8208333333333302</v>
      </c>
      <c r="S91" s="92">
        <f>IF(R91="","",Feuil1!AH96)</f>
        <v>6.1841666666666697</v>
      </c>
      <c r="T91" s="92">
        <f>IF(S91="","",Feuil1!AI96)</f>
        <v>914</v>
      </c>
      <c r="U91" s="173">
        <f t="shared" si="13"/>
        <v>76.13494377342775</v>
      </c>
      <c r="V91" s="172">
        <f>IF(T91="","",Feuil1!AJ96)</f>
        <v>0.2451171875</v>
      </c>
      <c r="W91" s="92">
        <f>IF(V91="","",Feuil1!AK96)</f>
        <v>0.251708984375</v>
      </c>
      <c r="X91" s="92">
        <f>IF(W91="","",Feuil1!AL96)</f>
        <v>3.7001953125</v>
      </c>
      <c r="Y91" s="173">
        <f t="shared" si="14"/>
        <v>7.4476658476658475</v>
      </c>
      <c r="Z91" s="172">
        <f>IF(X91="","",Feuil1!AM96)</f>
        <v>0</v>
      </c>
      <c r="AA91" s="92">
        <f>IF(Z91="","",Feuil1!AN96)</f>
        <v>0</v>
      </c>
      <c r="AB91" s="92">
        <f>IF(AA91="","",Feuil1!AO96)</f>
        <v>0</v>
      </c>
      <c r="AC91" s="173">
        <f t="shared" si="15"/>
        <v>0</v>
      </c>
      <c r="AD91" s="172">
        <f>IF(AB91="","",Feuil1!AP96)</f>
        <v>5.494140625</v>
      </c>
      <c r="AE91" s="92">
        <f>IF(AD91="","",Feuil1!AQ96)</f>
        <v>11.228515625</v>
      </c>
      <c r="AF91" s="92">
        <f>IF(AE91="","",Feuil1!AR96)</f>
        <v>340.75</v>
      </c>
      <c r="AG91" s="173">
        <f t="shared" si="16"/>
        <v>20.376547535622517</v>
      </c>
      <c r="AH91" s="172">
        <f>IF(AF91="","",Feuil1!AS96)</f>
        <v>4.849609375</v>
      </c>
      <c r="AI91" s="92">
        <f>IF(AH91="","",Feuil1!AT96)</f>
        <v>5.2880859375</v>
      </c>
      <c r="AJ91" s="92">
        <f>IF(AI91="","",Feuil1!AU96)</f>
        <v>147.78125</v>
      </c>
      <c r="AK91" s="173">
        <f t="shared" si="17"/>
        <v>14.577401021096234</v>
      </c>
      <c r="AN91" s="5">
        <v>725</v>
      </c>
      <c r="AO91" s="5">
        <v>25</v>
      </c>
      <c r="AP91" s="5">
        <v>40</v>
      </c>
      <c r="AQ91" s="5">
        <v>850</v>
      </c>
      <c r="AR91" s="5">
        <v>925</v>
      </c>
      <c r="AS91" s="5">
        <v>3</v>
      </c>
      <c r="AT91" s="5">
        <v>5</v>
      </c>
      <c r="AU91" s="5">
        <v>350</v>
      </c>
      <c r="AV91" s="5">
        <v>125</v>
      </c>
    </row>
    <row r="92" spans="1:48" s="6" customFormat="1" ht="12.75">
      <c r="A92" s="171">
        <f>IF(Feuil1!A97="","",Feuil1!A97)</f>
        <v>45014</v>
      </c>
      <c r="B92" s="172">
        <f>IF(A92="","",Feuil1!U97)</f>
        <v>4.353515625</v>
      </c>
      <c r="C92" s="92">
        <f>IF(B92="","",Feuil1!V97)</f>
        <v>4.421875</v>
      </c>
      <c r="D92" s="92">
        <f>IF(C92="","",Feuil1!W97)</f>
        <v>897</v>
      </c>
      <c r="E92" s="173">
        <f t="shared" si="9"/>
        <v>102.21767193411974</v>
      </c>
      <c r="F92" s="172">
        <f>IF(D92="","",Feuil1!X97)</f>
        <v>0</v>
      </c>
      <c r="G92" s="92">
        <f>IF(F92="","",Feuil1!Y97)</f>
        <v>1.4716796875</v>
      </c>
      <c r="H92" s="92">
        <f>IF(G92="","",Feuil1!Z97)</f>
        <v>23.599609375</v>
      </c>
      <c r="I92" s="173">
        <f t="shared" si="10"/>
        <v>16.035832780358326</v>
      </c>
      <c r="J92" s="172">
        <f>IF(H92="","",Feuil1!AA97)</f>
        <v>1.9924999999999999</v>
      </c>
      <c r="K92" s="92">
        <f>IF(J92="","",Feuil1!AB97)</f>
        <v>2.5733333333333301</v>
      </c>
      <c r="L92" s="92">
        <f>IF(K92="","",Feuil1!AC97)</f>
        <v>60.140625</v>
      </c>
      <c r="M92" s="173">
        <f t="shared" si="11"/>
        <v>13.171883555393329</v>
      </c>
      <c r="N92" s="172">
        <f>IF(L92="","",Feuil1!AD97)</f>
        <v>6.361328125</v>
      </c>
      <c r="O92" s="92">
        <f>IF(N92="","",Feuil1!AE97)</f>
        <v>8.244140625</v>
      </c>
      <c r="P92" s="92">
        <f>IF(O92="","",Feuil1!AF97)</f>
        <v>965.6875</v>
      </c>
      <c r="Q92" s="173">
        <f t="shared" si="12"/>
        <v>66.118213426049749</v>
      </c>
      <c r="R92" s="172">
        <f>IF(P92="","",Feuil1!AG97)</f>
        <v>6.9186111111111099</v>
      </c>
      <c r="S92" s="92">
        <f>IF(R92="","",Feuil1!AH97)</f>
        <v>5.7374999999999998</v>
      </c>
      <c r="T92" s="92">
        <f>IF(S92="","",Feuil1!AI97)</f>
        <v>960</v>
      </c>
      <c r="U92" s="173">
        <f t="shared" si="13"/>
        <v>75.852684254422556</v>
      </c>
      <c r="V92" s="172">
        <f>IF(T92="","",Feuil1!AJ97)</f>
        <v>0.294677734375</v>
      </c>
      <c r="W92" s="92">
        <f>IF(V92="","",Feuil1!AK97)</f>
        <v>0.29931640625</v>
      </c>
      <c r="X92" s="92">
        <f>IF(W92="","",Feuil1!AL97)</f>
        <v>4.099609375</v>
      </c>
      <c r="Y92" s="173">
        <f t="shared" si="14"/>
        <v>6.9017673653925193</v>
      </c>
      <c r="Z92" s="172">
        <f>IF(X92="","",Feuil1!AM97)</f>
        <v>0</v>
      </c>
      <c r="AA92" s="92">
        <f>IF(Z92="","",Feuil1!AN97)</f>
        <v>0</v>
      </c>
      <c r="AB92" s="92">
        <f>IF(AA92="","",Feuil1!AO97)</f>
        <v>0</v>
      </c>
      <c r="AC92" s="173">
        <f t="shared" si="15"/>
        <v>0</v>
      </c>
      <c r="AD92" s="172">
        <f>IF(AB92="","",Feuil1!AP97)</f>
        <v>7.400390625</v>
      </c>
      <c r="AE92" s="92">
        <f>IF(AD92="","",Feuil1!AQ97)</f>
        <v>11.396484375</v>
      </c>
      <c r="AF92" s="92">
        <f>IF(AE92="","",Feuil1!AR97)</f>
        <v>382.375</v>
      </c>
      <c r="AG92" s="173">
        <f t="shared" si="16"/>
        <v>20.342477140482128</v>
      </c>
      <c r="AH92" s="172">
        <f>IF(AF92="","",Feuil1!AS97)</f>
        <v>4.48828125</v>
      </c>
      <c r="AI92" s="92">
        <f>IF(AH92="","",Feuil1!AT97)</f>
        <v>6.173828125</v>
      </c>
      <c r="AJ92" s="92">
        <f>IF(AI92="","",Feuil1!AU97)</f>
        <v>155.625</v>
      </c>
      <c r="AK92" s="173">
        <f t="shared" si="17"/>
        <v>14.596079868107712</v>
      </c>
      <c r="AN92" s="5">
        <v>725</v>
      </c>
      <c r="AO92" s="5">
        <v>25</v>
      </c>
      <c r="AP92" s="5">
        <v>40</v>
      </c>
      <c r="AQ92" s="5">
        <v>850</v>
      </c>
      <c r="AR92" s="5">
        <v>925</v>
      </c>
      <c r="AS92" s="5">
        <v>3</v>
      </c>
      <c r="AT92" s="5">
        <v>5</v>
      </c>
      <c r="AU92" s="5">
        <v>350</v>
      </c>
      <c r="AV92" s="5">
        <v>125</v>
      </c>
    </row>
    <row r="93" spans="1:48" s="6" customFormat="1" ht="12.75">
      <c r="A93" s="171">
        <f>IF(Feuil1!A98="","",Feuil1!A98)</f>
        <v>45015</v>
      </c>
      <c r="B93" s="172">
        <f>IF(A93="","",Feuil1!U98)</f>
        <v>4.029296875</v>
      </c>
      <c r="C93" s="92">
        <f>IF(B93="","",Feuil1!V98)</f>
        <v>4.515625</v>
      </c>
      <c r="D93" s="92">
        <f>IF(C93="","",Feuil1!W98)</f>
        <v>870</v>
      </c>
      <c r="E93" s="173">
        <f t="shared" si="9"/>
        <v>101.81485714285714</v>
      </c>
      <c r="F93" s="172">
        <f>IF(D93="","",Feuil1!X98)</f>
        <v>1.7803039550781301</v>
      </c>
      <c r="G93" s="92">
        <f>IF(F93="","",Feuil1!Y98)</f>
        <v>0</v>
      </c>
      <c r="H93" s="92">
        <f>IF(G93="","",Feuil1!Z98)</f>
        <v>27.1005859375</v>
      </c>
      <c r="I93" s="173">
        <f t="shared" si="10"/>
        <v>15.222448874642122</v>
      </c>
      <c r="J93" s="172">
        <f>IF(H93="","",Feuil1!AA98)</f>
        <v>2.0358333333333301</v>
      </c>
      <c r="K93" s="92">
        <f>IF(J93="","",Feuil1!AB98)</f>
        <v>2.9055555555555599</v>
      </c>
      <c r="L93" s="92">
        <f>IF(K93="","",Feuil1!AC98)</f>
        <v>65.015625</v>
      </c>
      <c r="M93" s="173">
        <f t="shared" si="11"/>
        <v>13.157358479959523</v>
      </c>
      <c r="N93" s="172">
        <f>IF(L93="","",Feuil1!AD98)</f>
        <v>6.291015625</v>
      </c>
      <c r="O93" s="92">
        <f>IF(N93="","",Feuil1!AE98)</f>
        <v>8.2451171875</v>
      </c>
      <c r="P93" s="92">
        <f>IF(O93="","",Feuil1!AF98)</f>
        <v>962.3125</v>
      </c>
      <c r="Q93" s="173">
        <f t="shared" si="12"/>
        <v>66.201410816257976</v>
      </c>
      <c r="R93" s="172">
        <f>IF(P93="","",Feuil1!AG98)</f>
        <v>6.3411111111111103</v>
      </c>
      <c r="S93" s="92">
        <f>IF(R93="","",Feuil1!AH98)</f>
        <v>7.5833333333333304</v>
      </c>
      <c r="T93" s="92">
        <f>IF(S93="","",Feuil1!AI98)</f>
        <v>1061</v>
      </c>
      <c r="U93" s="173">
        <f t="shared" si="13"/>
        <v>76.19693584423878</v>
      </c>
      <c r="V93" s="172">
        <f>IF(T93="","",Feuil1!AJ98)</f>
        <v>0.220947265625</v>
      </c>
      <c r="W93" s="92">
        <f>IF(V93="","",Feuil1!AK98)</f>
        <v>0.22412109375</v>
      </c>
      <c r="X93" s="92">
        <f>IF(W93="","",Feuil1!AL98)</f>
        <v>3.2001953125</v>
      </c>
      <c r="Y93" s="173">
        <f t="shared" si="14"/>
        <v>7.1903455842018653</v>
      </c>
      <c r="Z93" s="172">
        <f>IF(X93="","",Feuil1!AM98)</f>
        <v>0</v>
      </c>
      <c r="AA93" s="92">
        <f>IF(Z93="","",Feuil1!AN98)</f>
        <v>0</v>
      </c>
      <c r="AB93" s="92">
        <f>IF(AA93="","",Feuil1!AO98)</f>
        <v>0</v>
      </c>
      <c r="AC93" s="173">
        <f t="shared" si="15"/>
        <v>0</v>
      </c>
      <c r="AD93" s="172">
        <f>IF(AB93="","",Feuil1!AP98)</f>
        <v>4.150390625</v>
      </c>
      <c r="AE93" s="92">
        <f>IF(AD93="","",Feuil1!AQ98)</f>
        <v>15.9140625</v>
      </c>
      <c r="AF93" s="92">
        <f>IF(AE93="","",Feuil1!AR98)</f>
        <v>407.875</v>
      </c>
      <c r="AG93" s="173">
        <f t="shared" si="16"/>
        <v>20.328239073298938</v>
      </c>
      <c r="AH93" s="172">
        <f>IF(AF93="","",Feuil1!AS98)</f>
        <v>4.7734375</v>
      </c>
      <c r="AI93" s="92">
        <f>IF(AH93="","",Feuil1!AT98)</f>
        <v>5.4990234375</v>
      </c>
      <c r="AJ93" s="92">
        <f>IF(AI93="","",Feuil1!AU98)</f>
        <v>149.09375</v>
      </c>
      <c r="AK93" s="173">
        <f t="shared" si="17"/>
        <v>14.513927179389675</v>
      </c>
      <c r="AN93" s="5">
        <v>725</v>
      </c>
      <c r="AO93" s="5">
        <v>25</v>
      </c>
      <c r="AP93" s="5">
        <v>40</v>
      </c>
      <c r="AQ93" s="5">
        <v>850</v>
      </c>
      <c r="AR93" s="5">
        <v>925</v>
      </c>
      <c r="AS93" s="5">
        <v>3</v>
      </c>
      <c r="AT93" s="5">
        <v>5</v>
      </c>
      <c r="AU93" s="5">
        <v>350</v>
      </c>
      <c r="AV93" s="5">
        <v>125</v>
      </c>
    </row>
    <row r="94" spans="1:48" s="6" customFormat="1" ht="12.75">
      <c r="A94" s="171">
        <f>IF(Feuil1!A99="","",Feuil1!A99)</f>
        <v>45016</v>
      </c>
      <c r="B94" s="172">
        <f>IF(A94="","",Feuil1!U99)</f>
        <v>3.654296875</v>
      </c>
      <c r="C94" s="92">
        <f>IF(B94="","",Feuil1!V99)</f>
        <v>3.4375</v>
      </c>
      <c r="D94" s="92">
        <f>IF(C94="","",Feuil1!W99)</f>
        <v>728</v>
      </c>
      <c r="E94" s="173">
        <f t="shared" si="9"/>
        <v>102.65381437620491</v>
      </c>
      <c r="F94" s="172">
        <f>IF(D94="","",Feuil1!X99)</f>
        <v>0</v>
      </c>
      <c r="G94" s="92">
        <f>IF(F94="","",Feuil1!Y99)</f>
        <v>1.3883361816406199</v>
      </c>
      <c r="H94" s="92">
        <f>IF(G94="","",Feuil1!Z99)</f>
        <v>22.19921875</v>
      </c>
      <c r="I94" s="173">
        <f t="shared" si="10"/>
        <v>15.989800628668206</v>
      </c>
      <c r="J94" s="172">
        <f>IF(H94="","",Feuil1!AA99)</f>
        <v>1.90194444444444</v>
      </c>
      <c r="K94" s="92">
        <f>IF(J94="","",Feuil1!AB99)</f>
        <v>2.5575000000000001</v>
      </c>
      <c r="L94" s="92">
        <f>IF(K94="","",Feuil1!AC99)</f>
        <v>58.65625</v>
      </c>
      <c r="M94" s="173">
        <f t="shared" si="11"/>
        <v>13.153263984053831</v>
      </c>
      <c r="N94" s="172">
        <f>IF(L94="","",Feuil1!AD99)</f>
        <v>7.6884765625</v>
      </c>
      <c r="O94" s="92">
        <f>IF(N94="","",Feuil1!AE99)</f>
        <v>4.982421875</v>
      </c>
      <c r="P94" s="92">
        <f>IF(O94="","",Feuil1!AF99)</f>
        <v>837.1875</v>
      </c>
      <c r="Q94" s="173">
        <f t="shared" si="12"/>
        <v>66.071676300578034</v>
      </c>
      <c r="R94" s="172">
        <f>IF(P94="","",Feuil1!AG99)</f>
        <v>5.5763888888888902</v>
      </c>
      <c r="S94" s="92">
        <f>IF(R94="","",Feuil1!AH99)</f>
        <v>6.5813888888888901</v>
      </c>
      <c r="T94" s="92">
        <f>IF(S94="","",Feuil1!AI99)</f>
        <v>925</v>
      </c>
      <c r="U94" s="173">
        <f t="shared" si="13"/>
        <v>76.082983001279459</v>
      </c>
      <c r="V94" s="172">
        <f>IF(T94="","",Feuil1!AJ99)</f>
        <v>0.18017578125</v>
      </c>
      <c r="W94" s="92">
        <f>IF(V94="","",Feuil1!AK99)</f>
        <v>0.181396484375</v>
      </c>
      <c r="X94" s="92">
        <f>IF(W94="","",Feuil1!AL99)</f>
        <v>3.3994140625</v>
      </c>
      <c r="Y94" s="173">
        <f t="shared" si="14"/>
        <v>9.4017555705604323</v>
      </c>
      <c r="Z94" s="172">
        <f>IF(X94="","",Feuil1!AM99)</f>
        <v>0</v>
      </c>
      <c r="AA94" s="92">
        <f>IF(Z94="","",Feuil1!AN99)</f>
        <v>0</v>
      </c>
      <c r="AB94" s="92">
        <f>IF(AA94="","",Feuil1!AO99)</f>
        <v>0</v>
      </c>
      <c r="AC94" s="173">
        <f t="shared" si="15"/>
        <v>0</v>
      </c>
      <c r="AD94" s="172">
        <f>IF(AB94="","",Feuil1!AP99)</f>
        <v>11.412109375</v>
      </c>
      <c r="AE94" s="92">
        <f>IF(AD94="","",Feuil1!AQ99)</f>
        <v>4.62109375</v>
      </c>
      <c r="AF94" s="92">
        <f>IF(AE94="","",Feuil1!AR99)</f>
        <v>325.75</v>
      </c>
      <c r="AG94" s="173">
        <f t="shared" si="16"/>
        <v>20.317212815202826</v>
      </c>
      <c r="AH94" s="172">
        <f>IF(AF94="","",Feuil1!AS99)</f>
        <v>3.203125</v>
      </c>
      <c r="AI94" s="92">
        <f>IF(AH94="","",Feuil1!AT99)</f>
        <v>5.0615234375</v>
      </c>
      <c r="AJ94" s="92">
        <f>IF(AI94="","",Feuil1!AU99)</f>
        <v>119.6875</v>
      </c>
      <c r="AK94" s="173">
        <f t="shared" si="17"/>
        <v>14.481862223797707</v>
      </c>
      <c r="AN94" s="5">
        <v>725</v>
      </c>
      <c r="AO94" s="5">
        <v>25</v>
      </c>
      <c r="AP94" s="5">
        <v>40</v>
      </c>
      <c r="AQ94" s="5">
        <v>850</v>
      </c>
      <c r="AR94" s="5">
        <v>925</v>
      </c>
      <c r="AS94" s="5">
        <v>3</v>
      </c>
      <c r="AT94" s="5">
        <v>5</v>
      </c>
      <c r="AU94" s="5">
        <v>350</v>
      </c>
      <c r="AV94" s="5">
        <v>125</v>
      </c>
    </row>
    <row r="95" spans="1:48" s="6" customFormat="1" ht="12.75">
      <c r="A95" s="171">
        <f>IF(Feuil1!A100="","",Feuil1!A100)</f>
        <v>45017</v>
      </c>
      <c r="B95" s="172">
        <f>IF(A95="","",Feuil1!U100)</f>
        <v>3.638671875</v>
      </c>
      <c r="C95" s="92">
        <f>IF(B95="","",Feuil1!V100)</f>
        <v>3.59375</v>
      </c>
      <c r="D95" s="92">
        <f>IF(C95="","",Feuil1!W100)</f>
        <v>740</v>
      </c>
      <c r="E95" s="173">
        <f t="shared" si="9"/>
        <v>102.31704023764516</v>
      </c>
      <c r="F95" s="172">
        <f>IF(D95="","",Feuil1!X100)</f>
        <v>1.37554931640625</v>
      </c>
      <c r="G95" s="92">
        <f>IF(F95="","",Feuil1!Y100)</f>
        <v>0</v>
      </c>
      <c r="H95" s="92">
        <f>IF(G95="","",Feuil1!Z100)</f>
        <v>21</v>
      </c>
      <c r="I95" s="173">
        <f t="shared" si="10"/>
        <v>15.266628211385722</v>
      </c>
      <c r="J95" s="172">
        <f>IF(H95="","",Feuil1!AA100)</f>
        <v>2.06</v>
      </c>
      <c r="K95" s="92">
        <f>IF(J95="","",Feuil1!AB100)</f>
        <v>2.81</v>
      </c>
      <c r="L95" s="92">
        <f>IF(K95="","",Feuil1!AC100)</f>
        <v>64.125</v>
      </c>
      <c r="M95" s="173">
        <f t="shared" si="11"/>
        <v>13.16735112936345</v>
      </c>
      <c r="N95" s="172">
        <f>IF(L95="","",Feuil1!AD100)</f>
        <v>5.5244140625</v>
      </c>
      <c r="O95" s="92">
        <f>IF(N95="","",Feuil1!AE100)</f>
        <v>8.1875</v>
      </c>
      <c r="P95" s="92">
        <f>IF(O95="","",Feuil1!AF100)</f>
        <v>908.4375</v>
      </c>
      <c r="Q95" s="173">
        <f t="shared" si="12"/>
        <v>66.251691474966165</v>
      </c>
      <c r="R95" s="172">
        <f>IF(P95="","",Feuil1!AG100)</f>
        <v>6.2233333333333301</v>
      </c>
      <c r="S95" s="92">
        <f>IF(R95="","",Feuil1!AH100)</f>
        <v>4.1491666666666696</v>
      </c>
      <c r="T95" s="92">
        <f>IF(S95="","",Feuil1!AI100)</f>
        <v>786</v>
      </c>
      <c r="U95" s="173">
        <f t="shared" si="13"/>
        <v>75.777295733911799</v>
      </c>
      <c r="V95" s="172">
        <f>IF(T95="","",Feuil1!AJ100)</f>
        <v>0.20849609375</v>
      </c>
      <c r="W95" s="92">
        <f>IF(V95="","",Feuil1!AK100)</f>
        <v>0.21875</v>
      </c>
      <c r="X95" s="92">
        <f>IF(W95="","",Feuil1!AL100)</f>
        <v>3.2001953125</v>
      </c>
      <c r="Y95" s="173">
        <f t="shared" si="14"/>
        <v>7.4902857142857142</v>
      </c>
      <c r="Z95" s="172">
        <f>IF(X95="","",Feuil1!AM100)</f>
        <v>0</v>
      </c>
      <c r="AA95" s="92">
        <f>IF(Z95="","",Feuil1!AN100)</f>
        <v>0</v>
      </c>
      <c r="AB95" s="92">
        <f>IF(AA95="","",Feuil1!AO100)</f>
        <v>0</v>
      </c>
      <c r="AC95" s="173">
        <f t="shared" si="15"/>
        <v>0</v>
      </c>
      <c r="AD95" s="172">
        <f>IF(AB95="","",Feuil1!AP100)</f>
        <v>11.203125</v>
      </c>
      <c r="AE95" s="92">
        <f>IF(AD95="","",Feuil1!AQ100)</f>
        <v>5.376953125</v>
      </c>
      <c r="AF95" s="92">
        <f>IF(AE95="","",Feuil1!AR100)</f>
        <v>337.1875</v>
      </c>
      <c r="AG95" s="173">
        <f t="shared" si="16"/>
        <v>20.336906584992342</v>
      </c>
      <c r="AH95" s="172">
        <f>IF(AF95="","",Feuil1!AS100)</f>
        <v>3.1962890625</v>
      </c>
      <c r="AI95" s="92">
        <f>IF(AH95="","",Feuil1!AT100)</f>
        <v>5.34765625</v>
      </c>
      <c r="AJ95" s="92">
        <f>IF(AI95="","",Feuil1!AU100)</f>
        <v>124</v>
      </c>
      <c r="AK95" s="173">
        <f t="shared" si="17"/>
        <v>14.513201508743856</v>
      </c>
      <c r="AN95" s="5">
        <v>725</v>
      </c>
      <c r="AO95" s="5">
        <v>25</v>
      </c>
      <c r="AP95" s="5">
        <v>40</v>
      </c>
      <c r="AQ95" s="5">
        <v>850</v>
      </c>
      <c r="AR95" s="5">
        <v>925</v>
      </c>
      <c r="AS95" s="5">
        <v>3</v>
      </c>
      <c r="AT95" s="5">
        <v>5</v>
      </c>
      <c r="AU95" s="5">
        <v>350</v>
      </c>
      <c r="AV95" s="5">
        <v>125</v>
      </c>
    </row>
    <row r="96" spans="1:48" s="6" customFormat="1" ht="12.75">
      <c r="A96" s="171">
        <f>IF(Feuil1!A101="","",Feuil1!A101)</f>
        <v>45018</v>
      </c>
      <c r="B96" s="172">
        <f>IF(A96="","",Feuil1!U101)</f>
        <v>4.025390625</v>
      </c>
      <c r="C96" s="92">
        <f>IF(B96="","",Feuil1!V101)</f>
        <v>3.578125</v>
      </c>
      <c r="D96" s="92">
        <f>IF(C96="","",Feuil1!W101)</f>
        <v>778</v>
      </c>
      <c r="E96" s="173">
        <f t="shared" si="9"/>
        <v>102.32108913434369</v>
      </c>
      <c r="F96" s="172">
        <f>IF(D96="","",Feuil1!X101)</f>
        <v>0</v>
      </c>
      <c r="G96" s="92">
        <f>IF(F96="","",Feuil1!Y101)</f>
        <v>1.4333190917968801</v>
      </c>
      <c r="H96" s="92">
        <f>IF(G96="","",Feuil1!Z101)</f>
        <v>23</v>
      </c>
      <c r="I96" s="173">
        <f t="shared" si="10"/>
        <v>16.04667106691927</v>
      </c>
      <c r="J96" s="172">
        <f>IF(H96="","",Feuil1!AA101)</f>
        <v>1.95333333333333</v>
      </c>
      <c r="K96" s="92">
        <f>IF(J96="","",Feuil1!AB101)</f>
        <v>2.7291666666666701</v>
      </c>
      <c r="L96" s="92">
        <f>IF(K96="","",Feuil1!AC101)</f>
        <v>61.65625</v>
      </c>
      <c r="M96" s="173">
        <f t="shared" si="11"/>
        <v>13.167378537106247</v>
      </c>
      <c r="N96" s="172">
        <f>IF(L96="","",Feuil1!AD101)</f>
        <v>9.40625</v>
      </c>
      <c r="O96" s="92">
        <f>IF(N96="","",Feuil1!AE101)</f>
        <v>4.1748046875</v>
      </c>
      <c r="P96" s="92">
        <f>IF(O96="","",Feuil1!AF101)</f>
        <v>896.3125</v>
      </c>
      <c r="Q96" s="173">
        <f t="shared" si="12"/>
        <v>65.997267563097722</v>
      </c>
      <c r="R96" s="172">
        <f>IF(P96="","",Feuil1!AG101)</f>
        <v>6.41361111111111</v>
      </c>
      <c r="S96" s="92">
        <f>IF(R96="","",Feuil1!AH101)</f>
        <v>6.4108333333333301</v>
      </c>
      <c r="T96" s="92">
        <f>IF(S96="","",Feuil1!AI101)</f>
        <v>976</v>
      </c>
      <c r="U96" s="173">
        <f t="shared" si="13"/>
        <v>76.104661237220611</v>
      </c>
      <c r="V96" s="172">
        <f>IF(T96="","",Feuil1!AJ101)</f>
        <v>0.173583984375</v>
      </c>
      <c r="W96" s="92">
        <f>IF(V96="","",Feuil1!AK101)</f>
        <v>0.17919921875</v>
      </c>
      <c r="X96" s="92">
        <f>IF(W96="","",Feuil1!AL101)</f>
        <v>2.6005859375</v>
      </c>
      <c r="Y96" s="173">
        <f t="shared" si="14"/>
        <v>7.3716262975778548</v>
      </c>
      <c r="Z96" s="172">
        <f>IF(X96="","",Feuil1!AM101)</f>
        <v>0</v>
      </c>
      <c r="AA96" s="92">
        <f>IF(Z96="","",Feuil1!AN101)</f>
        <v>0</v>
      </c>
      <c r="AB96" s="92">
        <f>IF(AA96="","",Feuil1!AO101)</f>
        <v>0</v>
      </c>
      <c r="AC96" s="173">
        <f t="shared" si="15"/>
        <v>0</v>
      </c>
      <c r="AD96" s="172">
        <f>IF(AB96="","",Feuil1!AP101)</f>
        <v>10.818359375</v>
      </c>
      <c r="AE96" s="92">
        <f>IF(AD96="","",Feuil1!AQ101)</f>
        <v>5.814453125</v>
      </c>
      <c r="AF96" s="92">
        <f>IF(AE96="","",Feuil1!AR101)</f>
        <v>338.5</v>
      </c>
      <c r="AG96" s="173">
        <f t="shared" si="16"/>
        <v>20.351338656646313</v>
      </c>
      <c r="AH96" s="172">
        <f>IF(AF96="","",Feuil1!AS101)</f>
        <v>3.666015625</v>
      </c>
      <c r="AI96" s="92">
        <f>IF(AH96="","",Feuil1!AT101)</f>
        <v>5.7490234375</v>
      </c>
      <c r="AJ96" s="92">
        <f>IF(AI96="","",Feuil1!AU101)</f>
        <v>136.90625</v>
      </c>
      <c r="AK96" s="173">
        <f t="shared" si="17"/>
        <v>14.541230162846178</v>
      </c>
      <c r="AN96" s="5">
        <v>725</v>
      </c>
      <c r="AO96" s="5">
        <v>25</v>
      </c>
      <c r="AP96" s="5">
        <v>40</v>
      </c>
      <c r="AQ96" s="5">
        <v>850</v>
      </c>
      <c r="AR96" s="5">
        <v>925</v>
      </c>
      <c r="AS96" s="5">
        <v>3</v>
      </c>
      <c r="AT96" s="5">
        <v>5</v>
      </c>
      <c r="AU96" s="5">
        <v>350</v>
      </c>
      <c r="AV96" s="5">
        <v>125</v>
      </c>
    </row>
    <row r="97" spans="1:48" s="6" customFormat="1" ht="12.75">
      <c r="A97" s="171">
        <f>IF(Feuil1!A102="","",Feuil1!A102)</f>
        <v>45019</v>
      </c>
      <c r="B97" s="172">
        <f>IF(A97="","",Feuil1!U102)</f>
        <v>3.5078125</v>
      </c>
      <c r="C97" s="92">
        <f>IF(B97="","",Feuil1!V102)</f>
        <v>3.796875</v>
      </c>
      <c r="D97" s="92">
        <f>IF(C97="","",Feuil1!W102)</f>
        <v>746</v>
      </c>
      <c r="E97" s="173">
        <f t="shared" si="9"/>
        <v>102.12620320855615</v>
      </c>
      <c r="F97" s="172">
        <f>IF(D97="","",Feuil1!X102)</f>
        <v>1.5566711425781301</v>
      </c>
      <c r="G97" s="92">
        <f>IF(F97="","",Feuil1!Y102)</f>
        <v>0</v>
      </c>
      <c r="H97" s="92">
        <f>IF(G97="","",Feuil1!Z102)</f>
        <v>23.7001953125</v>
      </c>
      <c r="I97" s="173">
        <f t="shared" si="10"/>
        <v>15.224921092356201</v>
      </c>
      <c r="J97" s="172">
        <f>IF(H97="","",Feuil1!AA102)</f>
        <v>0</v>
      </c>
      <c r="K97" s="92">
        <f>IF(J97="","",Feuil1!AB102)</f>
        <v>2.43444444444444</v>
      </c>
      <c r="L97" s="92">
        <f>IF(K97="","",Feuil1!AC102)</f>
        <v>31.734375</v>
      </c>
      <c r="M97" s="173">
        <f t="shared" si="11"/>
        <v>13.035571656777751</v>
      </c>
      <c r="N97" s="172">
        <f>IF(L97="","",Feuil1!AD102)</f>
        <v>5.0830078125</v>
      </c>
      <c r="O97" s="92">
        <f>IF(N97="","",Feuil1!AE102)</f>
        <v>8.1435546875</v>
      </c>
      <c r="P97" s="92">
        <f>IF(O97="","",Feuil1!AF102)</f>
        <v>875.375</v>
      </c>
      <c r="Q97" s="173">
        <f t="shared" si="12"/>
        <v>66.183106910809215</v>
      </c>
      <c r="R97" s="172">
        <f>IF(P97="","",Feuil1!AG102)</f>
        <v>7.1697222222222203</v>
      </c>
      <c r="S97" s="92">
        <f>IF(R97="","",Feuil1!AH102)</f>
        <v>5.33</v>
      </c>
      <c r="T97" s="92">
        <f>IF(S97="","",Feuil1!AI102)</f>
        <v>947</v>
      </c>
      <c r="U97" s="173">
        <f t="shared" si="13"/>
        <v>75.761683592968737</v>
      </c>
      <c r="V97" s="172">
        <f>IF(T97="","",Feuil1!AJ102)</f>
        <v>0.176513671875</v>
      </c>
      <c r="W97" s="92">
        <f>IF(V97="","",Feuil1!AK102)</f>
        <v>0.180908203125</v>
      </c>
      <c r="X97" s="92">
        <f>IF(W97="","",Feuil1!AL102)</f>
        <v>3.099609375</v>
      </c>
      <c r="Y97" s="173">
        <f t="shared" si="14"/>
        <v>8.6721311475409841</v>
      </c>
      <c r="Z97" s="172">
        <f>IF(X97="","",Feuil1!AM102)</f>
        <v>0</v>
      </c>
      <c r="AA97" s="92">
        <f>IF(Z97="","",Feuil1!AN102)</f>
        <v>0</v>
      </c>
      <c r="AB97" s="92">
        <f>IF(AA97="","",Feuil1!AO102)</f>
        <v>0</v>
      </c>
      <c r="AC97" s="173">
        <f t="shared" si="15"/>
        <v>0</v>
      </c>
      <c r="AD97" s="172">
        <f>IF(AB97="","",Feuil1!AP102)</f>
        <v>12.185546875</v>
      </c>
      <c r="AE97" s="92">
        <f>IF(AD97="","",Feuil1!AQ102)</f>
        <v>5.662109375</v>
      </c>
      <c r="AF97" s="92">
        <f>IF(AE97="","",Feuil1!AR102)</f>
        <v>363.0625</v>
      </c>
      <c r="AG97" s="173">
        <f t="shared" si="16"/>
        <v>20.342306850514337</v>
      </c>
      <c r="AH97" s="172">
        <f>IF(AF97="","",Feuil1!AS102)</f>
        <v>5.2822265625</v>
      </c>
      <c r="AI97" s="92">
        <f>IF(AH97="","",Feuil1!AT102)</f>
        <v>5.1826171875</v>
      </c>
      <c r="AJ97" s="92">
        <f>IF(AI97="","",Feuil1!AU102)</f>
        <v>152.40625</v>
      </c>
      <c r="AK97" s="173">
        <f t="shared" si="17"/>
        <v>14.563643150429264</v>
      </c>
      <c r="AN97" s="5">
        <v>725</v>
      </c>
      <c r="AO97" s="5">
        <v>25</v>
      </c>
      <c r="AP97" s="5">
        <v>40</v>
      </c>
      <c r="AQ97" s="5">
        <v>850</v>
      </c>
      <c r="AR97" s="5">
        <v>925</v>
      </c>
      <c r="AS97" s="5">
        <v>3</v>
      </c>
      <c r="AT97" s="5">
        <v>5</v>
      </c>
      <c r="AU97" s="5">
        <v>350</v>
      </c>
      <c r="AV97" s="5">
        <v>125</v>
      </c>
    </row>
    <row r="98" spans="1:48" s="6" customFormat="1" ht="12.75">
      <c r="A98" s="171">
        <f>IF(Feuil1!A103="","",Feuil1!A103)</f>
        <v>45020</v>
      </c>
      <c r="B98" s="172">
        <f>IF(A98="","",Feuil1!U103)</f>
        <v>3.62890625</v>
      </c>
      <c r="C98" s="92">
        <f>IF(B98="","",Feuil1!V103)</f>
        <v>4.078125</v>
      </c>
      <c r="D98" s="92">
        <f>IF(C98="","",Feuil1!W103)</f>
        <v>786</v>
      </c>
      <c r="E98" s="173">
        <f t="shared" si="9"/>
        <v>101.98479472883933</v>
      </c>
      <c r="F98" s="172">
        <f>IF(D98="","",Feuil1!X103)</f>
        <v>0</v>
      </c>
      <c r="G98" s="92">
        <f>IF(F98="","",Feuil1!Y103)</f>
        <v>1.48443603515625</v>
      </c>
      <c r="H98" s="92">
        <f>IF(G98="","",Feuil1!Z103)</f>
        <v>23.7998046875</v>
      </c>
      <c r="I98" s="173">
        <f t="shared" si="10"/>
        <v>16.032893384318079</v>
      </c>
      <c r="J98" s="172">
        <f>IF(H98="","",Feuil1!AA103)</f>
        <v>3.4452777777777799</v>
      </c>
      <c r="K98" s="92">
        <f>IF(J98="","",Feuil1!AB103)</f>
        <v>0</v>
      </c>
      <c r="L98" s="92">
        <f>IF(K98="","",Feuil1!AC103)</f>
        <v>45.890625</v>
      </c>
      <c r="M98" s="173">
        <f t="shared" si="11"/>
        <v>13.319862130129799</v>
      </c>
      <c r="N98" s="172">
        <f>IF(L98="","",Feuil1!AD103)</f>
        <v>5.74609375</v>
      </c>
      <c r="O98" s="92">
        <f>IF(N98="","",Feuil1!AE103)</f>
        <v>8.13671875</v>
      </c>
      <c r="P98" s="92">
        <f>IF(O98="","",Feuil1!AF103)</f>
        <v>918.125</v>
      </c>
      <c r="Q98" s="173">
        <f t="shared" si="12"/>
        <v>66.133933595948221</v>
      </c>
      <c r="R98" s="172">
        <f>IF(P98="","",Feuil1!AG103)</f>
        <v>6.4044444444444402</v>
      </c>
      <c r="S98" s="92">
        <f>IF(R98="","",Feuil1!AH103)</f>
        <v>5.2397222222222197</v>
      </c>
      <c r="T98" s="92">
        <f>IF(S98="","",Feuil1!AI103)</f>
        <v>883</v>
      </c>
      <c r="U98" s="173">
        <f t="shared" si="13"/>
        <v>75.831961640306346</v>
      </c>
      <c r="V98" s="172">
        <f>IF(T98="","",Feuil1!AJ103)</f>
        <v>0.14697265625</v>
      </c>
      <c r="W98" s="92">
        <f>IF(V98="","",Feuil1!AK103)</f>
        <v>0.1513671875</v>
      </c>
      <c r="X98" s="92">
        <f>IF(W98="","",Feuil1!AL103)</f>
        <v>2.599609375</v>
      </c>
      <c r="Y98" s="173">
        <f t="shared" si="14"/>
        <v>8.7135842880523739</v>
      </c>
      <c r="Z98" s="172">
        <f>IF(X98="","",Feuil1!AM103)</f>
        <v>0</v>
      </c>
      <c r="AA98" s="92">
        <f>IF(Z98="","",Feuil1!AN103)</f>
        <v>0</v>
      </c>
      <c r="AB98" s="92">
        <f>IF(AA98="","",Feuil1!AO103)</f>
        <v>0</v>
      </c>
      <c r="AC98" s="173">
        <f t="shared" si="15"/>
        <v>0</v>
      </c>
      <c r="AD98" s="172">
        <f>IF(AB98="","",Feuil1!AP103)</f>
        <v>10.263671875</v>
      </c>
      <c r="AE98" s="92">
        <f>IF(AD98="","",Feuil1!AQ103)</f>
        <v>6.40625</v>
      </c>
      <c r="AF98" s="92">
        <f>IF(AE98="","",Feuil1!AR103)</f>
        <v>339.3125</v>
      </c>
      <c r="AG98" s="173">
        <f t="shared" si="16"/>
        <v>20.354774458113649</v>
      </c>
      <c r="AH98" s="172">
        <f>IF(AF98="","",Feuil1!AS103)</f>
        <v>4.2412109375</v>
      </c>
      <c r="AI98" s="92">
        <f>IF(AH98="","",Feuil1!AT103)</f>
        <v>5.0458984375</v>
      </c>
      <c r="AJ98" s="92">
        <f>IF(AI98="","",Feuil1!AU103)</f>
        <v>134.59375</v>
      </c>
      <c r="AK98" s="173">
        <f t="shared" si="17"/>
        <v>14.492534174553102</v>
      </c>
      <c r="AN98" s="5">
        <v>725</v>
      </c>
      <c r="AO98" s="5">
        <v>25</v>
      </c>
      <c r="AP98" s="5">
        <v>40</v>
      </c>
      <c r="AQ98" s="5">
        <v>850</v>
      </c>
      <c r="AR98" s="5">
        <v>925</v>
      </c>
      <c r="AS98" s="5">
        <v>3</v>
      </c>
      <c r="AT98" s="5">
        <v>5</v>
      </c>
      <c r="AU98" s="5">
        <v>350</v>
      </c>
      <c r="AV98" s="5">
        <v>125</v>
      </c>
    </row>
    <row r="99" spans="1:48" s="6" customFormat="1" ht="12.75">
      <c r="A99" s="171">
        <f>IF(Feuil1!A104="","",Feuil1!A104)</f>
        <v>45021</v>
      </c>
      <c r="B99" s="172">
        <f>IF(A99="","",Feuil1!U104)</f>
        <v>4.50390625</v>
      </c>
      <c r="C99" s="92">
        <f>IF(B99="","",Feuil1!V104)</f>
        <v>3.71875</v>
      </c>
      <c r="D99" s="92">
        <f>IF(C99="","",Feuil1!W104)</f>
        <v>840</v>
      </c>
      <c r="E99" s="173">
        <f t="shared" si="9"/>
        <v>102.15676959619952</v>
      </c>
      <c r="F99" s="172">
        <f>IF(D99="","",Feuil1!X104)</f>
        <v>1.5894470214843801</v>
      </c>
      <c r="G99" s="92">
        <f>IF(F99="","",Feuil1!Y104)</f>
        <v>0</v>
      </c>
      <c r="H99" s="92">
        <f>IF(G99="","",Feuil1!Z104)</f>
        <v>24.2001953125</v>
      </c>
      <c r="I99" s="173">
        <f t="shared" si="10"/>
        <v>15.225543843480549</v>
      </c>
      <c r="J99" s="172">
        <f>IF(H99="","",Feuil1!AA104)</f>
        <v>0</v>
      </c>
      <c r="K99" s="92">
        <f>IF(J99="","",Feuil1!AB104)</f>
        <v>3.8369444444444398</v>
      </c>
      <c r="L99" s="92">
        <f>IF(K99="","",Feuil1!AC104)</f>
        <v>49.90625</v>
      </c>
      <c r="M99" s="173">
        <f t="shared" si="11"/>
        <v>13.006768985738088</v>
      </c>
      <c r="N99" s="172">
        <f>IF(L99="","",Feuil1!AD104)</f>
        <v>3.7978515625</v>
      </c>
      <c r="O99" s="92">
        <f>IF(N99="","",Feuil1!AE104)</f>
        <v>10.6474609375</v>
      </c>
      <c r="P99" s="92">
        <f>IF(O99="","",Feuil1!AF104)</f>
        <v>959.375</v>
      </c>
      <c r="Q99" s="173">
        <f t="shared" si="12"/>
        <v>66.414277988101674</v>
      </c>
      <c r="R99" s="172">
        <f>IF(P99="","",Feuil1!AG104)</f>
        <v>5.0963888888888897</v>
      </c>
      <c r="S99" s="92">
        <f>IF(R99="","",Feuil1!AH104)</f>
        <v>6.45444444444444</v>
      </c>
      <c r="T99" s="92">
        <f>IF(S99="","",Feuil1!AI104)</f>
        <v>881</v>
      </c>
      <c r="U99" s="173">
        <f t="shared" si="13"/>
        <v>76.271553278984229</v>
      </c>
      <c r="V99" s="172">
        <f>IF(T99="","",Feuil1!AJ104)</f>
        <v>0.21875</v>
      </c>
      <c r="W99" s="92">
        <f>IF(V99="","",Feuil1!AK104)</f>
        <v>0.22412109375</v>
      </c>
      <c r="X99" s="92">
        <f>IF(W99="","",Feuil1!AL104)</f>
        <v>3.5</v>
      </c>
      <c r="Y99" s="173">
        <f t="shared" si="14"/>
        <v>7.902976846747519</v>
      </c>
      <c r="Z99" s="172">
        <f>IF(X99="","",Feuil1!AM104)</f>
        <v>0</v>
      </c>
      <c r="AA99" s="92">
        <f>IF(Z99="","",Feuil1!AN104)</f>
        <v>0</v>
      </c>
      <c r="AB99" s="92">
        <f>IF(AA99="","",Feuil1!AO104)</f>
        <v>0</v>
      </c>
      <c r="AC99" s="173">
        <f t="shared" si="15"/>
        <v>0</v>
      </c>
      <c r="AD99" s="172">
        <f>IF(AB99="","",Feuil1!AP104)</f>
        <v>9.23046875</v>
      </c>
      <c r="AE99" s="92">
        <f>IF(AD99="","",Feuil1!AQ104)</f>
        <v>8.658203125</v>
      </c>
      <c r="AF99" s="92">
        <f>IF(AE99="","",Feuil1!AR104)</f>
        <v>364.1875</v>
      </c>
      <c r="AG99" s="173">
        <f t="shared" si="16"/>
        <v>20.358554427339229</v>
      </c>
      <c r="AH99" s="172">
        <f>IF(AF99="","",Feuil1!AS104)</f>
        <v>4.08203125</v>
      </c>
      <c r="AI99" s="92">
        <f>IF(AH99="","",Feuil1!AT104)</f>
        <v>4.94140625</v>
      </c>
      <c r="AJ99" s="92">
        <f>IF(AI99="","",Feuil1!AU104)</f>
        <v>131.59375</v>
      </c>
      <c r="AK99" s="173">
        <f t="shared" si="17"/>
        <v>14.583549783549783</v>
      </c>
      <c r="AN99" s="5">
        <v>725</v>
      </c>
      <c r="AO99" s="5">
        <v>25</v>
      </c>
      <c r="AP99" s="5">
        <v>40</v>
      </c>
      <c r="AQ99" s="5">
        <v>850</v>
      </c>
      <c r="AR99" s="5">
        <v>925</v>
      </c>
      <c r="AS99" s="5">
        <v>3</v>
      </c>
      <c r="AT99" s="5">
        <v>5</v>
      </c>
      <c r="AU99" s="5">
        <v>350</v>
      </c>
      <c r="AV99" s="5">
        <v>125</v>
      </c>
    </row>
    <row r="100" spans="1:48" s="6" customFormat="1" ht="12.75">
      <c r="A100" s="171">
        <f>IF(Feuil1!A105="","",Feuil1!A105)</f>
        <v>45022</v>
      </c>
      <c r="B100" s="172">
        <f>IF(A100="","",Feuil1!U105)</f>
        <v>3.568359375</v>
      </c>
      <c r="C100" s="92">
        <f>IF(B100="","",Feuil1!V105)</f>
        <v>3.875</v>
      </c>
      <c r="D100" s="92">
        <f>IF(C100="","",Feuil1!W105)</f>
        <v>766</v>
      </c>
      <c r="E100" s="173">
        <f t="shared" si="9"/>
        <v>102.91052217265809</v>
      </c>
      <c r="F100" s="172">
        <f>IF(D100="","",Feuil1!X105)</f>
        <v>0</v>
      </c>
      <c r="G100" s="92">
        <f>IF(F100="","",Feuil1!Y105)</f>
        <v>1.51251220703125</v>
      </c>
      <c r="H100" s="92">
        <f>IF(G100="","",Feuil1!Z105)</f>
        <v>24.2001953125</v>
      </c>
      <c r="I100" s="173">
        <f t="shared" si="10"/>
        <v>16</v>
      </c>
      <c r="J100" s="172">
        <f>IF(H100="","",Feuil1!AA105)</f>
        <v>2.5422222222222199</v>
      </c>
      <c r="K100" s="92">
        <f>IF(J100="","",Feuil1!AB105)</f>
        <v>2.2136111111111099</v>
      </c>
      <c r="L100" s="92">
        <f>IF(K100="","",Feuil1!AC105)</f>
        <v>66.40625</v>
      </c>
      <c r="M100" s="173">
        <f t="shared" si="11"/>
        <v>13.9631154722271</v>
      </c>
      <c r="N100" s="172">
        <f>IF(L100="","",Feuil1!AD105)</f>
        <v>9.736328125</v>
      </c>
      <c r="O100" s="92">
        <f>IF(N100="","",Feuil1!AE105)</f>
        <v>4.857421875</v>
      </c>
      <c r="P100" s="92">
        <f>IF(O100="","",Feuil1!AF105)</f>
        <v>961.6875</v>
      </c>
      <c r="Q100" s="173">
        <f t="shared" si="12"/>
        <v>65.897216274089942</v>
      </c>
      <c r="R100" s="172">
        <f>IF(P100="","",Feuil1!AG105)</f>
        <v>5.0511111111111102</v>
      </c>
      <c r="S100" s="92">
        <f>IF(R100="","",Feuil1!AH105)</f>
        <v>6.8683333333333296</v>
      </c>
      <c r="T100" s="92">
        <f>IF(S100="","",Feuil1!AI105)</f>
        <v>908</v>
      </c>
      <c r="U100" s="173">
        <f t="shared" si="13"/>
        <v>76.178047075273852</v>
      </c>
      <c r="V100" s="172">
        <f>IF(T100="","",Feuil1!AJ105)</f>
        <v>0.261962890625</v>
      </c>
      <c r="W100" s="92">
        <f>IF(V100="","",Feuil1!AK105)</f>
        <v>0.266357421875</v>
      </c>
      <c r="X100" s="92">
        <f>IF(W100="","",Feuil1!AL105)</f>
        <v>4</v>
      </c>
      <c r="Y100" s="173">
        <f t="shared" si="14"/>
        <v>7.5711645101663585</v>
      </c>
      <c r="Z100" s="172">
        <f>IF(X100="","",Feuil1!AM105)</f>
        <v>0</v>
      </c>
      <c r="AA100" s="92">
        <f>IF(Z100="","",Feuil1!AN105)</f>
        <v>0</v>
      </c>
      <c r="AB100" s="92">
        <f>IF(AA100="","",Feuil1!AO105)</f>
        <v>0</v>
      </c>
      <c r="AC100" s="173">
        <f t="shared" si="15"/>
        <v>0</v>
      </c>
      <c r="AD100" s="172">
        <f>IF(AB100="","",Feuil1!AP105)</f>
        <v>12.880859375</v>
      </c>
      <c r="AE100" s="92">
        <f>IF(AD100="","",Feuil1!AQ105)</f>
        <v>4.083984375</v>
      </c>
      <c r="AF100" s="92">
        <f>IF(AE100="","",Feuil1!AR105)</f>
        <v>344.9375</v>
      </c>
      <c r="AG100" s="173">
        <f t="shared" si="16"/>
        <v>20.332489062859775</v>
      </c>
      <c r="AH100" s="172">
        <f>IF(AF100="","",Feuil1!AS105)</f>
        <v>4.3583984375</v>
      </c>
      <c r="AI100" s="92">
        <f>IF(AH100="","",Feuil1!AT105)</f>
        <v>5.396484375</v>
      </c>
      <c r="AJ100" s="92">
        <f>IF(AI100="","",Feuil1!AU105)</f>
        <v>141.40625</v>
      </c>
      <c r="AK100" s="173">
        <f t="shared" si="17"/>
        <v>14.495945540094104</v>
      </c>
      <c r="AN100" s="5">
        <v>725</v>
      </c>
      <c r="AO100" s="5">
        <v>25</v>
      </c>
      <c r="AP100" s="5">
        <v>40</v>
      </c>
      <c r="AQ100" s="5">
        <v>850</v>
      </c>
      <c r="AR100" s="5">
        <v>925</v>
      </c>
      <c r="AS100" s="5">
        <v>3</v>
      </c>
      <c r="AT100" s="5">
        <v>5</v>
      </c>
      <c r="AU100" s="5">
        <v>350</v>
      </c>
      <c r="AV100" s="5">
        <v>125</v>
      </c>
    </row>
    <row r="101" spans="1:48" s="6" customFormat="1" ht="12.75">
      <c r="A101" s="171">
        <f>IF(Feuil1!A106="","",Feuil1!A106)</f>
        <v>45023</v>
      </c>
      <c r="B101" s="172">
        <f>IF(A101="","",Feuil1!U106)</f>
        <v>3.654296875</v>
      </c>
      <c r="C101" s="92">
        <f>IF(B101="","",Feuil1!V106)</f>
        <v>4.078125</v>
      </c>
      <c r="D101" s="92">
        <f>IF(C101="","",Feuil1!W106)</f>
        <v>790</v>
      </c>
      <c r="E101" s="173">
        <f t="shared" si="9"/>
        <v>102.16721394291488</v>
      </c>
      <c r="F101" s="172">
        <f>IF(D101="","",Feuil1!X106)</f>
        <v>1.5613708496093801</v>
      </c>
      <c r="G101" s="92">
        <f>IF(F101="","",Feuil1!Y106)</f>
        <v>0</v>
      </c>
      <c r="H101" s="92">
        <f>IF(G101="","",Feuil1!Z106)</f>
        <v>23.7001953125</v>
      </c>
      <c r="I101" s="173">
        <f t="shared" si="10"/>
        <v>15.179094267341585</v>
      </c>
      <c r="J101" s="172">
        <f>IF(H101="","",Feuil1!AA106)</f>
        <v>2.26972222222222</v>
      </c>
      <c r="K101" s="92">
        <f>IF(J101="","",Feuil1!AB106)</f>
        <v>1.1002777777777799</v>
      </c>
      <c r="L101" s="92">
        <f>IF(K101="","",Feuil1!AC106)</f>
        <v>52.5625</v>
      </c>
      <c r="M101" s="173">
        <f t="shared" si="11"/>
        <v>15.597181008902076</v>
      </c>
      <c r="N101" s="172">
        <f>IF(L101="","",Feuil1!AD106)</f>
        <v>8.6669921875</v>
      </c>
      <c r="O101" s="92">
        <f>IF(N101="","",Feuil1!AE106)</f>
        <v>5.8203125</v>
      </c>
      <c r="P101" s="92">
        <f>IF(O101="","",Feuil1!AF106)</f>
        <v>955.9375</v>
      </c>
      <c r="Q101" s="173">
        <f t="shared" si="12"/>
        <v>65.984496124031011</v>
      </c>
      <c r="R101" s="172">
        <f>IF(P101="","",Feuil1!AG106)</f>
        <v>5.5911111111111103</v>
      </c>
      <c r="S101" s="92">
        <f>IF(R101="","",Feuil1!AH106)</f>
        <v>5.6361111111111102</v>
      </c>
      <c r="T101" s="92">
        <f>IF(S101="","",Feuil1!AI106)</f>
        <v>853</v>
      </c>
      <c r="U101" s="173">
        <f t="shared" si="13"/>
        <v>75.976050274630126</v>
      </c>
      <c r="V101" s="172">
        <f>IF(T101="","",Feuil1!AJ106)</f>
        <v>0.189208984375</v>
      </c>
      <c r="W101" s="92">
        <f>IF(V101="","",Feuil1!AK106)</f>
        <v>0.193359375</v>
      </c>
      <c r="X101" s="92">
        <f>IF(W101="","",Feuil1!AL106)</f>
        <v>3</v>
      </c>
      <c r="Y101" s="173">
        <f t="shared" si="14"/>
        <v>7.841735800893427</v>
      </c>
      <c r="Z101" s="172">
        <f>IF(X101="","",Feuil1!AM106)</f>
        <v>0</v>
      </c>
      <c r="AA101" s="92">
        <f>IF(Z101="","",Feuil1!AN106)</f>
        <v>0</v>
      </c>
      <c r="AB101" s="92">
        <f>IF(AA101="","",Feuil1!AO106)</f>
        <v>0</v>
      </c>
      <c r="AC101" s="173">
        <f t="shared" si="15"/>
        <v>0</v>
      </c>
      <c r="AD101" s="172">
        <f>IF(AB101="","",Feuil1!AP106)</f>
        <v>9.734375</v>
      </c>
      <c r="AE101" s="92">
        <f>IF(AD101="","",Feuil1!AQ106)</f>
        <v>7.015625</v>
      </c>
      <c r="AF101" s="92">
        <f>IF(AE101="","",Feuil1!AR106)</f>
        <v>340.5</v>
      </c>
      <c r="AG101" s="173">
        <f t="shared" si="16"/>
        <v>20.328358208955223</v>
      </c>
      <c r="AH101" s="172">
        <f>IF(AF101="","",Feuil1!AS106)</f>
        <v>6.0712890625</v>
      </c>
      <c r="AI101" s="92">
        <f>IF(AH101="","",Feuil1!AT106)</f>
        <v>3.12890625</v>
      </c>
      <c r="AJ101" s="92">
        <f>IF(AI101="","",Feuil1!AU106)</f>
        <v>134.09375</v>
      </c>
      <c r="AK101" s="173">
        <f t="shared" si="17"/>
        <v>14.575098184906061</v>
      </c>
      <c r="AN101" s="5">
        <v>725</v>
      </c>
      <c r="AO101" s="5">
        <v>25</v>
      </c>
      <c r="AP101" s="5">
        <v>40</v>
      </c>
      <c r="AQ101" s="5">
        <v>850</v>
      </c>
      <c r="AR101" s="5">
        <v>925</v>
      </c>
      <c r="AS101" s="5">
        <v>3</v>
      </c>
      <c r="AT101" s="5">
        <v>5</v>
      </c>
      <c r="AU101" s="5">
        <v>350</v>
      </c>
      <c r="AV101" s="5">
        <v>125</v>
      </c>
    </row>
    <row r="102" spans="1:48" s="6" customFormat="1" ht="12.75">
      <c r="A102" s="171">
        <f>IF(Feuil1!A107="","",Feuil1!A107)</f>
        <v>45024</v>
      </c>
      <c r="B102" s="172">
        <f>IF(A102="","",Feuil1!U107)</f>
        <v>4.25</v>
      </c>
      <c r="C102" s="92">
        <f>IF(B102="","",Feuil1!V107)</f>
        <v>3.6875</v>
      </c>
      <c r="D102" s="92">
        <f>IF(C102="","",Feuil1!W107)</f>
        <v>810</v>
      </c>
      <c r="E102" s="173">
        <f t="shared" si="9"/>
        <v>102.04724409448819</v>
      </c>
      <c r="F102" s="172">
        <f>IF(D102="","",Feuil1!X107)</f>
        <v>0</v>
      </c>
      <c r="G102" s="92">
        <f>IF(F102="","",Feuil1!Y107)</f>
        <v>1.4422302246093801</v>
      </c>
      <c r="H102" s="92">
        <f>IF(G102="","",Feuil1!Z107)</f>
        <v>23.2001953125</v>
      </c>
      <c r="I102" s="173">
        <f t="shared" si="10"/>
        <v>16.086332762013527</v>
      </c>
      <c r="J102" s="172">
        <f>IF(H102="","",Feuil1!AA107)</f>
        <v>0</v>
      </c>
      <c r="K102" s="92">
        <f>IF(J102="","",Feuil1!AB107)</f>
        <v>2.59972222222222</v>
      </c>
      <c r="L102" s="92">
        <f>IF(K102="","",Feuil1!AC107)</f>
        <v>40.21875</v>
      </c>
      <c r="M102" s="173">
        <f t="shared" si="11"/>
        <v>15.470402820814202</v>
      </c>
      <c r="N102" s="172">
        <f>IF(L102="","",Feuil1!AD107)</f>
        <v>5.443359375</v>
      </c>
      <c r="O102" s="92">
        <f>IF(N102="","",Feuil1!AE107)</f>
        <v>8.373046875</v>
      </c>
      <c r="P102" s="92">
        <f>IF(O102="","",Feuil1!AF107)</f>
        <v>914.6875</v>
      </c>
      <c r="Q102" s="173">
        <f t="shared" si="12"/>
        <v>66.20299689001979</v>
      </c>
      <c r="R102" s="172">
        <f>IF(P102="","",Feuil1!AG107)</f>
        <v>6.5113888888888898</v>
      </c>
      <c r="S102" s="92">
        <f>IF(R102="","",Feuil1!AH107)</f>
        <v>6.6605555555555602</v>
      </c>
      <c r="T102" s="92">
        <f>IF(S102="","",Feuil1!AI107)</f>
        <v>1003</v>
      </c>
      <c r="U102" s="173">
        <f t="shared" si="13"/>
        <v>76.146692254159703</v>
      </c>
      <c r="V102" s="172">
        <f>IF(T102="","",Feuil1!AJ107)</f>
        <v>0.287109375</v>
      </c>
      <c r="W102" s="92">
        <f>IF(V102="","",Feuil1!AK107)</f>
        <v>0.29296875</v>
      </c>
      <c r="X102" s="92">
        <f>IF(W102="","",Feuil1!AL107)</f>
        <v>4.400390625</v>
      </c>
      <c r="Y102" s="173">
        <f t="shared" si="14"/>
        <v>7.5858585858585856</v>
      </c>
      <c r="Z102" s="172">
        <f>IF(X102="","",Feuil1!AM107)</f>
        <v>0</v>
      </c>
      <c r="AA102" s="92">
        <f>IF(Z102="","",Feuil1!AN107)</f>
        <v>0</v>
      </c>
      <c r="AB102" s="92">
        <f>IF(AA102="","",Feuil1!AO107)</f>
        <v>0</v>
      </c>
      <c r="AC102" s="173">
        <f t="shared" si="15"/>
        <v>0</v>
      </c>
      <c r="AD102" s="172">
        <f>IF(AB102="","",Feuil1!AP107)</f>
        <v>15.4921875</v>
      </c>
      <c r="AE102" s="92">
        <f>IF(AD102="","",Feuil1!AQ107)</f>
        <v>13.77734375</v>
      </c>
      <c r="AF102" s="92">
        <f>IF(AE102="","",Feuil1!AR107)</f>
        <v>361.5</v>
      </c>
      <c r="AG102" s="173">
        <f t="shared" si="16"/>
        <v>12.350727345522488</v>
      </c>
      <c r="AH102" s="172">
        <f>IF(AF102="","",Feuil1!AS107)</f>
        <v>6.37109375</v>
      </c>
      <c r="AI102" s="92">
        <f>IF(AH102="","",Feuil1!AT107)</f>
        <v>4.1943359375</v>
      </c>
      <c r="AJ102" s="92">
        <f>IF(AI102="","",Feuil1!AU107)</f>
        <v>157</v>
      </c>
      <c r="AK102" s="173">
        <f t="shared" si="17"/>
        <v>14.859783713836769</v>
      </c>
      <c r="AN102" s="5">
        <v>725</v>
      </c>
      <c r="AO102" s="5">
        <v>25</v>
      </c>
      <c r="AP102" s="5">
        <v>40</v>
      </c>
      <c r="AQ102" s="5">
        <v>850</v>
      </c>
      <c r="AR102" s="5">
        <v>925</v>
      </c>
      <c r="AS102" s="5">
        <v>3</v>
      </c>
      <c r="AT102" s="5">
        <v>5</v>
      </c>
      <c r="AU102" s="5">
        <v>350</v>
      </c>
      <c r="AV102" s="5">
        <v>125</v>
      </c>
    </row>
    <row r="103" spans="1:48" s="6" customFormat="1" ht="12.75">
      <c r="A103" s="171">
        <f>IF(Feuil1!A108="","",Feuil1!A108)</f>
        <v>45025</v>
      </c>
      <c r="B103" s="172">
        <f>IF(A103="","",Feuil1!U108)</f>
        <v>3.65234375</v>
      </c>
      <c r="C103" s="92">
        <f>IF(B103="","",Feuil1!V108)</f>
        <v>3.5625</v>
      </c>
      <c r="D103" s="92">
        <f>IF(C103="","",Feuil1!W108)</f>
        <v>741</v>
      </c>
      <c r="E103" s="173">
        <f t="shared" si="9"/>
        <v>102.70492690850027</v>
      </c>
      <c r="F103" s="172">
        <f>IF(D103="","",Feuil1!X108)</f>
        <v>1.6822204589843801</v>
      </c>
      <c r="G103" s="92">
        <f>IF(F103="","",Feuil1!Y108)</f>
        <v>0</v>
      </c>
      <c r="H103" s="92">
        <f>IF(G103="","",Feuil1!Z108)</f>
        <v>25.5</v>
      </c>
      <c r="I103" s="173">
        <f t="shared" si="10"/>
        <v>15.158536364131079</v>
      </c>
      <c r="J103" s="172">
        <f>IF(H103="","",Feuil1!AA108)</f>
        <v>3.3627777777777799</v>
      </c>
      <c r="K103" s="92">
        <f>IF(J103="","",Feuil1!AB108)</f>
        <v>0</v>
      </c>
      <c r="L103" s="92">
        <f>IF(K103="","",Feuil1!AC108)</f>
        <v>52.546875</v>
      </c>
      <c r="M103" s="173">
        <f t="shared" si="11"/>
        <v>15.626032545845026</v>
      </c>
      <c r="N103" s="172">
        <f>IF(L103="","",Feuil1!AD108)</f>
        <v>6.3173828125</v>
      </c>
      <c r="O103" s="92">
        <f>IF(N103="","",Feuil1!AE108)</f>
        <v>7.34765625</v>
      </c>
      <c r="P103" s="92">
        <f>IF(O103="","",Feuil1!AF108)</f>
        <v>903.875</v>
      </c>
      <c r="Q103" s="173">
        <f t="shared" si="12"/>
        <v>66.145072536268131</v>
      </c>
      <c r="R103" s="172">
        <f>IF(P103="","",Feuil1!AG108)</f>
        <v>7.2427777777777802</v>
      </c>
      <c r="S103" s="92">
        <f>IF(R103="","",Feuil1!AH108)</f>
        <v>4.2258333333333304</v>
      </c>
      <c r="T103" s="92">
        <f>IF(S103="","",Feuil1!AI108)</f>
        <v>868</v>
      </c>
      <c r="U103" s="173">
        <f t="shared" si="13"/>
        <v>75.684840264490035</v>
      </c>
      <c r="V103" s="172">
        <f>IF(T103="","",Feuil1!AJ108)</f>
        <v>0.208251953125</v>
      </c>
      <c r="W103" s="92">
        <f>IF(V103="","",Feuil1!AK108)</f>
        <v>0.21630859375</v>
      </c>
      <c r="X103" s="92">
        <f>IF(W103="","",Feuil1!AL108)</f>
        <v>3</v>
      </c>
      <c r="Y103" s="173">
        <f t="shared" si="14"/>
        <v>7.0661299597469807</v>
      </c>
      <c r="Z103" s="172">
        <f>IF(X103="","",Feuil1!AM108)</f>
        <v>0</v>
      </c>
      <c r="AA103" s="92">
        <f>IF(Z103="","",Feuil1!AN108)</f>
        <v>0</v>
      </c>
      <c r="AB103" s="92">
        <f>IF(AA103="","",Feuil1!AO108)</f>
        <v>0</v>
      </c>
      <c r="AC103" s="173">
        <f t="shared" si="15"/>
        <v>0</v>
      </c>
      <c r="AD103" s="172">
        <f>IF(AB103="","",Feuil1!AP108)</f>
        <v>24</v>
      </c>
      <c r="AE103" s="92">
        <f>IF(AD103="","",Feuil1!AQ108)</f>
        <v>18.501953125</v>
      </c>
      <c r="AF103" s="92">
        <f>IF(AE103="","",Feuil1!AR108)</f>
        <v>376.375</v>
      </c>
      <c r="AG103" s="173">
        <f t="shared" si="16"/>
        <v>8.8554753917558937</v>
      </c>
      <c r="AH103" s="172">
        <f>IF(AF103="","",Feuil1!AS108)</f>
        <v>5.71484375</v>
      </c>
      <c r="AI103" s="92">
        <f>IF(AH103="","",Feuil1!AT108)</f>
        <v>3.6494140625</v>
      </c>
      <c r="AJ103" s="92">
        <f>IF(AI103="","",Feuil1!AU108)</f>
        <v>136.90625</v>
      </c>
      <c r="AK103" s="173">
        <f t="shared" si="17"/>
        <v>14.620085514652205</v>
      </c>
      <c r="AN103" s="5">
        <v>725</v>
      </c>
      <c r="AO103" s="5">
        <v>25</v>
      </c>
      <c r="AP103" s="5">
        <v>40</v>
      </c>
      <c r="AQ103" s="5">
        <v>850</v>
      </c>
      <c r="AR103" s="5">
        <v>925</v>
      </c>
      <c r="AS103" s="5">
        <v>3</v>
      </c>
      <c r="AT103" s="5">
        <v>5</v>
      </c>
      <c r="AU103" s="5">
        <v>350</v>
      </c>
      <c r="AV103" s="5">
        <v>125</v>
      </c>
    </row>
    <row r="104" spans="1:48" s="6" customFormat="1" ht="12.75">
      <c r="A104" s="171">
        <f>IF(Feuil1!A109="","",Feuil1!A109)</f>
        <v>45026</v>
      </c>
      <c r="B104" s="172">
        <f>IF(A104="","",Feuil1!U109)</f>
        <v>3.728515625</v>
      </c>
      <c r="C104" s="92">
        <f>IF(B104="","",Feuil1!V109)</f>
        <v>3.765625</v>
      </c>
      <c r="D104" s="92">
        <f>IF(C104="","",Feuil1!W109)</f>
        <v>767</v>
      </c>
      <c r="E104" s="173">
        <f t="shared" si="9"/>
        <v>102.34662496742247</v>
      </c>
      <c r="F104" s="172">
        <f>IF(D104="","",Feuil1!X109)</f>
        <v>0</v>
      </c>
      <c r="G104" s="92">
        <f>IF(F104="","",Feuil1!Y109)</f>
        <v>1.5813903808593801</v>
      </c>
      <c r="H104" s="92">
        <f>IF(G104="","",Feuil1!Z109)</f>
        <v>25.3994140625</v>
      </c>
      <c r="I104" s="173">
        <f t="shared" si="10"/>
        <v>16.061444643856447</v>
      </c>
      <c r="J104" s="172">
        <f>IF(H104="","",Feuil1!AA109)</f>
        <v>0.77666666666666695</v>
      </c>
      <c r="K104" s="92">
        <f>IF(J104="","",Feuil1!AB109)</f>
        <v>3.3472222222222201</v>
      </c>
      <c r="L104" s="92">
        <f>IF(K104="","",Feuil1!AC109)</f>
        <v>63.96875</v>
      </c>
      <c r="M104" s="173">
        <f t="shared" si="11"/>
        <v>15.511754007813559</v>
      </c>
      <c r="N104" s="172">
        <f>IF(L104="","",Feuil1!AD109)</f>
        <v>9.0927734375</v>
      </c>
      <c r="O104" s="92">
        <f>IF(N104="","",Feuil1!AE109)</f>
        <v>4.712890625</v>
      </c>
      <c r="P104" s="92">
        <f>IF(O104="","",Feuil1!AF109)</f>
        <v>912.5</v>
      </c>
      <c r="Q104" s="173">
        <f t="shared" si="12"/>
        <v>66.096059984438</v>
      </c>
      <c r="R104" s="172">
        <f>IF(P104="","",Feuil1!AG109)</f>
        <v>6.0738888888888898</v>
      </c>
      <c r="S104" s="92">
        <f>IF(R104="","",Feuil1!AH109)</f>
        <v>5.4786111111111104</v>
      </c>
      <c r="T104" s="92">
        <f>IF(S104="","",Feuil1!AI109)</f>
        <v>878</v>
      </c>
      <c r="U104" s="173">
        <f t="shared" si="13"/>
        <v>76.000865613503564</v>
      </c>
      <c r="V104" s="172">
        <f>IF(T104="","",Feuil1!AJ109)</f>
        <v>0.255859375</v>
      </c>
      <c r="W104" s="92">
        <f>IF(V104="","",Feuil1!AK109)</f>
        <v>0.261962890625</v>
      </c>
      <c r="X104" s="92">
        <f>IF(W104="","",Feuil1!AL109)</f>
        <v>3.400390625</v>
      </c>
      <c r="Y104" s="173">
        <f t="shared" si="14"/>
        <v>6.5667138142385664</v>
      </c>
      <c r="Z104" s="172">
        <f>IF(X104="","",Feuil1!AM109)</f>
        <v>0</v>
      </c>
      <c r="AA104" s="92">
        <f>IF(Z104="","",Feuil1!AN109)</f>
        <v>0</v>
      </c>
      <c r="AB104" s="92">
        <f>IF(AA104="","",Feuil1!AO109)</f>
        <v>0</v>
      </c>
      <c r="AC104" s="173">
        <f t="shared" si="15"/>
        <v>0</v>
      </c>
      <c r="AD104" s="172">
        <f>IF(AB104="","",Feuil1!AP109)</f>
        <v>23.998046875</v>
      </c>
      <c r="AE104" s="92">
        <f>IF(AD104="","",Feuil1!AQ109)</f>
        <v>17.73046875</v>
      </c>
      <c r="AF104" s="92">
        <f>IF(AE104="","",Feuil1!AR109)</f>
        <v>360.6875</v>
      </c>
      <c r="AG104" s="173">
        <f t="shared" si="16"/>
        <v>8.6436695530072551</v>
      </c>
      <c r="AH104" s="172">
        <f>IF(AF104="","",Feuil1!AS109)</f>
        <v>6.2578125</v>
      </c>
      <c r="AI104" s="92">
        <f>IF(AH104="","",Feuil1!AT109)</f>
        <v>3.9130859375</v>
      </c>
      <c r="AJ104" s="92">
        <f>IF(AI104="","",Feuil1!AU109)</f>
        <v>149</v>
      </c>
      <c r="AK104" s="173">
        <f t="shared" si="17"/>
        <v>14.649639942390783</v>
      </c>
      <c r="AN104" s="5">
        <v>725</v>
      </c>
      <c r="AO104" s="5">
        <v>25</v>
      </c>
      <c r="AP104" s="5">
        <v>40</v>
      </c>
      <c r="AQ104" s="5">
        <v>850</v>
      </c>
      <c r="AR104" s="5">
        <v>925</v>
      </c>
      <c r="AS104" s="5">
        <v>3</v>
      </c>
      <c r="AT104" s="5">
        <v>5</v>
      </c>
      <c r="AU104" s="5">
        <v>350</v>
      </c>
      <c r="AV104" s="5">
        <v>125</v>
      </c>
    </row>
    <row r="105" spans="1:48" s="6" customFormat="1" ht="12.75">
      <c r="A105" s="171">
        <f>IF(Feuil1!A110="","",Feuil1!A110)</f>
        <v>45027</v>
      </c>
      <c r="B105" s="172">
        <f>IF(A105="","",Feuil1!U110)</f>
        <v>0</v>
      </c>
      <c r="C105" s="92">
        <f>IF(B105="","",Feuil1!V110)</f>
        <v>0</v>
      </c>
      <c r="D105" s="92">
        <f>IF(C105="","",Feuil1!W110)</f>
        <v>0</v>
      </c>
      <c r="E105" s="173">
        <f t="shared" si="9"/>
        <v>0</v>
      </c>
      <c r="F105" s="172">
        <f>IF(D105="","",Feuil1!X110)</f>
        <v>0</v>
      </c>
      <c r="G105" s="92">
        <f>IF(F105="","",Feuil1!Y110)</f>
        <v>0</v>
      </c>
      <c r="H105" s="92">
        <f>IF(G105="","",Feuil1!Z110)</f>
        <v>0</v>
      </c>
      <c r="I105" s="173">
        <f t="shared" si="10"/>
        <v>0</v>
      </c>
      <c r="J105" s="172">
        <f>IF(H105="","",Feuil1!AA110)</f>
        <v>0</v>
      </c>
      <c r="K105" s="92">
        <f>IF(J105="","",Feuil1!AB110)</f>
        <v>0</v>
      </c>
      <c r="L105" s="92">
        <f>IF(K105="","",Feuil1!AC110)</f>
        <v>0</v>
      </c>
      <c r="M105" s="173">
        <f t="shared" si="11"/>
        <v>0</v>
      </c>
      <c r="N105" s="172">
        <f>IF(L105="","",Feuil1!AD110)</f>
        <v>0</v>
      </c>
      <c r="O105" s="92">
        <f>IF(N105="","",Feuil1!AE110)</f>
        <v>0</v>
      </c>
      <c r="P105" s="92">
        <f>IF(O105="","",Feuil1!AF110)</f>
        <v>0</v>
      </c>
      <c r="Q105" s="173">
        <f t="shared" si="12"/>
        <v>0</v>
      </c>
      <c r="R105" s="172">
        <f>IF(P105="","",Feuil1!AG110)</f>
        <v>0</v>
      </c>
      <c r="S105" s="92">
        <f>IF(R105="","",Feuil1!AH110)</f>
        <v>0</v>
      </c>
      <c r="T105" s="92">
        <f>IF(S105="","",Feuil1!AI110)</f>
        <v>0</v>
      </c>
      <c r="U105" s="173">
        <f t="shared" si="13"/>
        <v>0</v>
      </c>
      <c r="V105" s="172">
        <f>IF(T105="","",Feuil1!AJ110)</f>
        <v>0</v>
      </c>
      <c r="W105" s="92">
        <f>IF(V105="","",Feuil1!AK110)</f>
        <v>0</v>
      </c>
      <c r="X105" s="92">
        <f>IF(W105="","",Feuil1!AL110)</f>
        <v>0</v>
      </c>
      <c r="Y105" s="173">
        <f t="shared" si="14"/>
        <v>0</v>
      </c>
      <c r="Z105" s="172">
        <f>IF(X105="","",Feuil1!AM110)</f>
        <v>0</v>
      </c>
      <c r="AA105" s="92">
        <f>IF(Z105="","",Feuil1!AN110)</f>
        <v>0</v>
      </c>
      <c r="AB105" s="92">
        <f>IF(AA105="","",Feuil1!AO110)</f>
        <v>0</v>
      </c>
      <c r="AC105" s="173">
        <f t="shared" si="15"/>
        <v>0</v>
      </c>
      <c r="AD105" s="172">
        <f>IF(AB105="","",Feuil1!AP110)</f>
        <v>0</v>
      </c>
      <c r="AE105" s="92">
        <f>IF(AD105="","",Feuil1!AQ110)</f>
        <v>0</v>
      </c>
      <c r="AF105" s="92">
        <f>IF(AE105="","",Feuil1!AR110)</f>
        <v>0</v>
      </c>
      <c r="AG105" s="173">
        <f t="shared" si="16"/>
        <v>0</v>
      </c>
      <c r="AH105" s="172">
        <f>IF(AF105="","",Feuil1!AS110)</f>
        <v>0</v>
      </c>
      <c r="AI105" s="92">
        <f>IF(AH105="","",Feuil1!AT110)</f>
        <v>0</v>
      </c>
      <c r="AJ105" s="92">
        <f>IF(AI105="","",Feuil1!AU110)</f>
        <v>0</v>
      </c>
      <c r="AK105" s="173">
        <f t="shared" si="17"/>
        <v>0</v>
      </c>
      <c r="AN105" s="5">
        <v>725</v>
      </c>
      <c r="AO105" s="5">
        <v>25</v>
      </c>
      <c r="AP105" s="5">
        <v>40</v>
      </c>
      <c r="AQ105" s="5">
        <v>850</v>
      </c>
      <c r="AR105" s="5">
        <v>925</v>
      </c>
      <c r="AS105" s="5">
        <v>3</v>
      </c>
      <c r="AT105" s="5">
        <v>5</v>
      </c>
      <c r="AU105" s="5">
        <v>350</v>
      </c>
      <c r="AV105" s="5">
        <v>125</v>
      </c>
    </row>
    <row r="106" spans="1:48" s="6" customFormat="1" ht="12.75">
      <c r="A106" s="171">
        <f>IF(Feuil1!A111="","",Feuil1!A111)</f>
        <v>45028</v>
      </c>
      <c r="B106" s="172">
        <f>IF(A106="","",Feuil1!U111)</f>
        <v>0</v>
      </c>
      <c r="C106" s="92">
        <f>IF(B106="","",Feuil1!V111)</f>
        <v>0</v>
      </c>
      <c r="D106" s="92">
        <f>IF(C106="","",Feuil1!W111)</f>
        <v>0</v>
      </c>
      <c r="E106" s="173">
        <f t="shared" si="9"/>
        <v>0</v>
      </c>
      <c r="F106" s="172">
        <f>IF(D106="","",Feuil1!X111)</f>
        <v>0</v>
      </c>
      <c r="G106" s="92">
        <f>IF(F106="","",Feuil1!Y111)</f>
        <v>0</v>
      </c>
      <c r="H106" s="92">
        <f>IF(G106="","",Feuil1!Z111)</f>
        <v>0</v>
      </c>
      <c r="I106" s="173">
        <f t="shared" si="10"/>
        <v>0</v>
      </c>
      <c r="J106" s="172">
        <f>IF(H106="","",Feuil1!AA111)</f>
        <v>0</v>
      </c>
      <c r="K106" s="92">
        <f>IF(J106="","",Feuil1!AB111)</f>
        <v>0</v>
      </c>
      <c r="L106" s="92">
        <f>IF(K106="","",Feuil1!AC111)</f>
        <v>0</v>
      </c>
      <c r="M106" s="173">
        <f t="shared" si="11"/>
        <v>0</v>
      </c>
      <c r="N106" s="172">
        <f>IF(L106="","",Feuil1!AD111)</f>
        <v>0</v>
      </c>
      <c r="O106" s="92">
        <f>IF(N106="","",Feuil1!AE111)</f>
        <v>0</v>
      </c>
      <c r="P106" s="92">
        <f>IF(O106="","",Feuil1!AF111)</f>
        <v>0</v>
      </c>
      <c r="Q106" s="173">
        <f t="shared" si="12"/>
        <v>0</v>
      </c>
      <c r="R106" s="172">
        <f>IF(P106="","",Feuil1!AG111)</f>
        <v>0</v>
      </c>
      <c r="S106" s="92">
        <f>IF(R106="","",Feuil1!AH111)</f>
        <v>0</v>
      </c>
      <c r="T106" s="92">
        <f>IF(S106="","",Feuil1!AI111)</f>
        <v>0</v>
      </c>
      <c r="U106" s="173">
        <f t="shared" si="13"/>
        <v>0</v>
      </c>
      <c r="V106" s="172">
        <f>IF(T106="","",Feuil1!AJ111)</f>
        <v>0</v>
      </c>
      <c r="W106" s="92">
        <f>IF(V106="","",Feuil1!AK111)</f>
        <v>0</v>
      </c>
      <c r="X106" s="92">
        <f>IF(W106="","",Feuil1!AL111)</f>
        <v>0</v>
      </c>
      <c r="Y106" s="173">
        <f t="shared" si="14"/>
        <v>0</v>
      </c>
      <c r="Z106" s="172">
        <f>IF(X106="","",Feuil1!AM111)</f>
        <v>0</v>
      </c>
      <c r="AA106" s="92">
        <f>IF(Z106="","",Feuil1!AN111)</f>
        <v>0</v>
      </c>
      <c r="AB106" s="92">
        <f>IF(AA106="","",Feuil1!AO111)</f>
        <v>0</v>
      </c>
      <c r="AC106" s="173">
        <f t="shared" si="15"/>
        <v>0</v>
      </c>
      <c r="AD106" s="172">
        <f>IF(AB106="","",Feuil1!AP111)</f>
        <v>0</v>
      </c>
      <c r="AE106" s="92">
        <f>IF(AD106="","",Feuil1!AQ111)</f>
        <v>0</v>
      </c>
      <c r="AF106" s="92">
        <f>IF(AE106="","",Feuil1!AR111)</f>
        <v>0</v>
      </c>
      <c r="AG106" s="173">
        <f t="shared" si="16"/>
        <v>0</v>
      </c>
      <c r="AH106" s="172">
        <f>IF(AF106="","",Feuil1!AS111)</f>
        <v>0</v>
      </c>
      <c r="AI106" s="92">
        <f>IF(AH106="","",Feuil1!AT111)</f>
        <v>0</v>
      </c>
      <c r="AJ106" s="92">
        <f>IF(AI106="","",Feuil1!AU111)</f>
        <v>0</v>
      </c>
      <c r="AK106" s="173">
        <f t="shared" si="17"/>
        <v>0</v>
      </c>
      <c r="AN106" s="5">
        <v>725</v>
      </c>
      <c r="AO106" s="5">
        <v>25</v>
      </c>
      <c r="AP106" s="5">
        <v>40</v>
      </c>
      <c r="AQ106" s="5">
        <v>850</v>
      </c>
      <c r="AR106" s="5">
        <v>925</v>
      </c>
      <c r="AS106" s="5">
        <v>3</v>
      </c>
      <c r="AT106" s="5">
        <v>5</v>
      </c>
      <c r="AU106" s="5">
        <v>350</v>
      </c>
      <c r="AV106" s="5">
        <v>125</v>
      </c>
    </row>
    <row r="107" spans="1:48" s="6" customFormat="1" ht="12.75">
      <c r="A107" s="171">
        <f>IF(Feuil1!A112="","",Feuil1!A112)</f>
        <v>45029</v>
      </c>
      <c r="B107" s="172">
        <f>IF(A107="","",Feuil1!U112)</f>
        <v>0</v>
      </c>
      <c r="C107" s="92">
        <f>IF(B107="","",Feuil1!V112)</f>
        <v>0</v>
      </c>
      <c r="D107" s="92">
        <f>IF(C107="","",Feuil1!W112)</f>
        <v>0</v>
      </c>
      <c r="E107" s="173">
        <f t="shared" si="9"/>
        <v>0</v>
      </c>
      <c r="F107" s="172">
        <f>IF(D107="","",Feuil1!X112)</f>
        <v>0</v>
      </c>
      <c r="G107" s="92">
        <f>IF(F107="","",Feuil1!Y112)</f>
        <v>0</v>
      </c>
      <c r="H107" s="92">
        <f>IF(G107="","",Feuil1!Z112)</f>
        <v>0</v>
      </c>
      <c r="I107" s="173">
        <f t="shared" si="10"/>
        <v>0</v>
      </c>
      <c r="J107" s="172">
        <f>IF(H107="","",Feuil1!AA112)</f>
        <v>0</v>
      </c>
      <c r="K107" s="92">
        <f>IF(J107="","",Feuil1!AB112)</f>
        <v>0</v>
      </c>
      <c r="L107" s="92">
        <f>IF(K107="","",Feuil1!AC112)</f>
        <v>0</v>
      </c>
      <c r="M107" s="173">
        <f t="shared" si="11"/>
        <v>0</v>
      </c>
      <c r="N107" s="172">
        <f>IF(L107="","",Feuil1!AD112)</f>
        <v>0</v>
      </c>
      <c r="O107" s="92">
        <f>IF(N107="","",Feuil1!AE112)</f>
        <v>0</v>
      </c>
      <c r="P107" s="92">
        <f>IF(O107="","",Feuil1!AF112)</f>
        <v>0</v>
      </c>
      <c r="Q107" s="173">
        <f t="shared" si="12"/>
        <v>0</v>
      </c>
      <c r="R107" s="172">
        <f>IF(P107="","",Feuil1!AG112)</f>
        <v>0</v>
      </c>
      <c r="S107" s="92">
        <f>IF(R107="","",Feuil1!AH112)</f>
        <v>0</v>
      </c>
      <c r="T107" s="92">
        <f>IF(S107="","",Feuil1!AI112)</f>
        <v>0</v>
      </c>
      <c r="U107" s="173">
        <f t="shared" si="13"/>
        <v>0</v>
      </c>
      <c r="V107" s="172">
        <f>IF(T107="","",Feuil1!AJ112)</f>
        <v>0</v>
      </c>
      <c r="W107" s="92">
        <f>IF(V107="","",Feuil1!AK112)</f>
        <v>0</v>
      </c>
      <c r="X107" s="92">
        <f>IF(W107="","",Feuil1!AL112)</f>
        <v>0</v>
      </c>
      <c r="Y107" s="173">
        <f t="shared" si="14"/>
        <v>0</v>
      </c>
      <c r="Z107" s="172">
        <f>IF(X107="","",Feuil1!AM112)</f>
        <v>0</v>
      </c>
      <c r="AA107" s="92">
        <f>IF(Z107="","",Feuil1!AN112)</f>
        <v>0</v>
      </c>
      <c r="AB107" s="92">
        <f>IF(AA107="","",Feuil1!AO112)</f>
        <v>0</v>
      </c>
      <c r="AC107" s="173">
        <f t="shared" si="15"/>
        <v>0</v>
      </c>
      <c r="AD107" s="172">
        <f>IF(AB107="","",Feuil1!AP112)</f>
        <v>0</v>
      </c>
      <c r="AE107" s="92">
        <f>IF(AD107="","",Feuil1!AQ112)</f>
        <v>0</v>
      </c>
      <c r="AF107" s="92">
        <f>IF(AE107="","",Feuil1!AR112)</f>
        <v>0</v>
      </c>
      <c r="AG107" s="173">
        <f t="shared" si="16"/>
        <v>0</v>
      </c>
      <c r="AH107" s="172">
        <f>IF(AF107="","",Feuil1!AS112)</f>
        <v>0</v>
      </c>
      <c r="AI107" s="92">
        <f>IF(AH107="","",Feuil1!AT112)</f>
        <v>0</v>
      </c>
      <c r="AJ107" s="92">
        <f>IF(AI107="","",Feuil1!AU112)</f>
        <v>0</v>
      </c>
      <c r="AK107" s="173">
        <f t="shared" si="17"/>
        <v>0</v>
      </c>
      <c r="AN107" s="5">
        <v>725</v>
      </c>
      <c r="AO107" s="5">
        <v>25</v>
      </c>
      <c r="AP107" s="5">
        <v>40</v>
      </c>
      <c r="AQ107" s="5">
        <v>850</v>
      </c>
      <c r="AR107" s="5">
        <v>925</v>
      </c>
      <c r="AS107" s="5">
        <v>3</v>
      </c>
      <c r="AT107" s="5">
        <v>5</v>
      </c>
      <c r="AU107" s="5">
        <v>350</v>
      </c>
      <c r="AV107" s="5">
        <v>125</v>
      </c>
    </row>
    <row r="108" spans="1:48" s="6" customFormat="1" ht="12.75">
      <c r="A108" s="171">
        <f>IF(Feuil1!A113="","",Feuil1!A113)</f>
        <v>45030</v>
      </c>
      <c r="B108" s="172">
        <f>IF(A108="","",Feuil1!U113)</f>
        <v>0</v>
      </c>
      <c r="C108" s="92">
        <f>IF(B108="","",Feuil1!V113)</f>
        <v>0</v>
      </c>
      <c r="D108" s="92">
        <f>IF(C108="","",Feuil1!W113)</f>
        <v>0</v>
      </c>
      <c r="E108" s="173">
        <f t="shared" si="9"/>
        <v>0</v>
      </c>
      <c r="F108" s="172">
        <f>IF(D108="","",Feuil1!X113)</f>
        <v>0</v>
      </c>
      <c r="G108" s="92">
        <f>IF(F108="","",Feuil1!Y113)</f>
        <v>0</v>
      </c>
      <c r="H108" s="92">
        <f>IF(G108="","",Feuil1!Z113)</f>
        <v>0</v>
      </c>
      <c r="I108" s="173">
        <f t="shared" si="10"/>
        <v>0</v>
      </c>
      <c r="J108" s="172">
        <f>IF(H108="","",Feuil1!AA113)</f>
        <v>0</v>
      </c>
      <c r="K108" s="92">
        <f>IF(J108="","",Feuil1!AB113)</f>
        <v>0</v>
      </c>
      <c r="L108" s="92">
        <f>IF(K108="","",Feuil1!AC113)</f>
        <v>0</v>
      </c>
      <c r="M108" s="173">
        <f t="shared" si="11"/>
        <v>0</v>
      </c>
      <c r="N108" s="172">
        <f>IF(L108="","",Feuil1!AD113)</f>
        <v>0</v>
      </c>
      <c r="O108" s="92">
        <f>IF(N108="","",Feuil1!AE113)</f>
        <v>0</v>
      </c>
      <c r="P108" s="92">
        <f>IF(O108="","",Feuil1!AF113)</f>
        <v>0</v>
      </c>
      <c r="Q108" s="173">
        <f t="shared" si="12"/>
        <v>0</v>
      </c>
      <c r="R108" s="172">
        <f>IF(P108="","",Feuil1!AG113)</f>
        <v>0</v>
      </c>
      <c r="S108" s="92">
        <f>IF(R108="","",Feuil1!AH113)</f>
        <v>0</v>
      </c>
      <c r="T108" s="92">
        <f>IF(S108="","",Feuil1!AI113)</f>
        <v>0</v>
      </c>
      <c r="U108" s="173">
        <f t="shared" si="13"/>
        <v>0</v>
      </c>
      <c r="V108" s="172">
        <f>IF(T108="","",Feuil1!AJ113)</f>
        <v>0</v>
      </c>
      <c r="W108" s="92">
        <f>IF(V108="","",Feuil1!AK113)</f>
        <v>0</v>
      </c>
      <c r="X108" s="92">
        <f>IF(W108="","",Feuil1!AL113)</f>
        <v>0</v>
      </c>
      <c r="Y108" s="173">
        <f t="shared" si="14"/>
        <v>0</v>
      </c>
      <c r="Z108" s="172">
        <f>IF(X108="","",Feuil1!AM113)</f>
        <v>0</v>
      </c>
      <c r="AA108" s="92">
        <f>IF(Z108="","",Feuil1!AN113)</f>
        <v>0</v>
      </c>
      <c r="AB108" s="92">
        <f>IF(AA108="","",Feuil1!AO113)</f>
        <v>0</v>
      </c>
      <c r="AC108" s="173">
        <f t="shared" si="15"/>
        <v>0</v>
      </c>
      <c r="AD108" s="172">
        <f>IF(AB108="","",Feuil1!AP113)</f>
        <v>0</v>
      </c>
      <c r="AE108" s="92">
        <f>IF(AD108="","",Feuil1!AQ113)</f>
        <v>0</v>
      </c>
      <c r="AF108" s="92">
        <f>IF(AE108="","",Feuil1!AR113)</f>
        <v>0</v>
      </c>
      <c r="AG108" s="173">
        <f t="shared" si="16"/>
        <v>0</v>
      </c>
      <c r="AH108" s="172">
        <f>IF(AF108="","",Feuil1!AS113)</f>
        <v>0</v>
      </c>
      <c r="AI108" s="92">
        <f>IF(AH108="","",Feuil1!AT113)</f>
        <v>0</v>
      </c>
      <c r="AJ108" s="92">
        <f>IF(AI108="","",Feuil1!AU113)</f>
        <v>0</v>
      </c>
      <c r="AK108" s="173">
        <f t="shared" si="17"/>
        <v>0</v>
      </c>
      <c r="AN108" s="5">
        <v>725</v>
      </c>
      <c r="AO108" s="5">
        <v>25</v>
      </c>
      <c r="AP108" s="5">
        <v>40</v>
      </c>
      <c r="AQ108" s="5">
        <v>850</v>
      </c>
      <c r="AR108" s="5">
        <v>925</v>
      </c>
      <c r="AS108" s="5">
        <v>3</v>
      </c>
      <c r="AT108" s="5">
        <v>5</v>
      </c>
      <c r="AU108" s="5">
        <v>350</v>
      </c>
      <c r="AV108" s="5">
        <v>125</v>
      </c>
    </row>
    <row r="109" spans="1:48" s="6" customFormat="1" ht="12.75">
      <c r="A109" s="171">
        <f>IF(Feuil1!A114="","",Feuil1!A114)</f>
        <v>45031</v>
      </c>
      <c r="B109" s="172">
        <f>IF(A109="","",Feuil1!U114)</f>
        <v>0</v>
      </c>
      <c r="C109" s="92">
        <f>IF(B109="","",Feuil1!V114)</f>
        <v>0</v>
      </c>
      <c r="D109" s="92">
        <f>IF(C109="","",Feuil1!W114)</f>
        <v>0</v>
      </c>
      <c r="E109" s="173">
        <f t="shared" si="9"/>
        <v>0</v>
      </c>
      <c r="F109" s="172">
        <f>IF(D109="","",Feuil1!X114)</f>
        <v>0</v>
      </c>
      <c r="G109" s="92">
        <f>IF(F109="","",Feuil1!Y114)</f>
        <v>0</v>
      </c>
      <c r="H109" s="92">
        <f>IF(G109="","",Feuil1!Z114)</f>
        <v>0</v>
      </c>
      <c r="I109" s="173">
        <f t="shared" si="10"/>
        <v>0</v>
      </c>
      <c r="J109" s="172">
        <f>IF(H109="","",Feuil1!AA114)</f>
        <v>0</v>
      </c>
      <c r="K109" s="92">
        <f>IF(J109="","",Feuil1!AB114)</f>
        <v>0</v>
      </c>
      <c r="L109" s="92">
        <f>IF(K109="","",Feuil1!AC114)</f>
        <v>0</v>
      </c>
      <c r="M109" s="173">
        <f t="shared" si="11"/>
        <v>0</v>
      </c>
      <c r="N109" s="172">
        <f>IF(L109="","",Feuil1!AD114)</f>
        <v>0</v>
      </c>
      <c r="O109" s="92">
        <f>IF(N109="","",Feuil1!AE114)</f>
        <v>0</v>
      </c>
      <c r="P109" s="92">
        <f>IF(O109="","",Feuil1!AF114)</f>
        <v>0</v>
      </c>
      <c r="Q109" s="173">
        <f t="shared" si="12"/>
        <v>0</v>
      </c>
      <c r="R109" s="172">
        <f>IF(P109="","",Feuil1!AG114)</f>
        <v>0</v>
      </c>
      <c r="S109" s="92">
        <f>IF(R109="","",Feuil1!AH114)</f>
        <v>0</v>
      </c>
      <c r="T109" s="92">
        <f>IF(S109="","",Feuil1!AI114)</f>
        <v>0</v>
      </c>
      <c r="U109" s="173">
        <f t="shared" si="13"/>
        <v>0</v>
      </c>
      <c r="V109" s="172">
        <f>IF(T109="","",Feuil1!AJ114)</f>
        <v>0</v>
      </c>
      <c r="W109" s="92">
        <f>IF(V109="","",Feuil1!AK114)</f>
        <v>0</v>
      </c>
      <c r="X109" s="92">
        <f>IF(W109="","",Feuil1!AL114)</f>
        <v>0</v>
      </c>
      <c r="Y109" s="173">
        <f t="shared" si="14"/>
        <v>0</v>
      </c>
      <c r="Z109" s="172">
        <f>IF(X109="","",Feuil1!AM114)</f>
        <v>0</v>
      </c>
      <c r="AA109" s="92">
        <f>IF(Z109="","",Feuil1!AN114)</f>
        <v>0</v>
      </c>
      <c r="AB109" s="92">
        <f>IF(AA109="","",Feuil1!AO114)</f>
        <v>0</v>
      </c>
      <c r="AC109" s="173">
        <f t="shared" si="15"/>
        <v>0</v>
      </c>
      <c r="AD109" s="172">
        <f>IF(AB109="","",Feuil1!AP114)</f>
        <v>0</v>
      </c>
      <c r="AE109" s="92">
        <f>IF(AD109="","",Feuil1!AQ114)</f>
        <v>0</v>
      </c>
      <c r="AF109" s="92">
        <f>IF(AE109="","",Feuil1!AR114)</f>
        <v>0</v>
      </c>
      <c r="AG109" s="173">
        <f t="shared" si="16"/>
        <v>0</v>
      </c>
      <c r="AH109" s="172">
        <f>IF(AF109="","",Feuil1!AS114)</f>
        <v>0</v>
      </c>
      <c r="AI109" s="92">
        <f>IF(AH109="","",Feuil1!AT114)</f>
        <v>0</v>
      </c>
      <c r="AJ109" s="92">
        <f>IF(AI109="","",Feuil1!AU114)</f>
        <v>0</v>
      </c>
      <c r="AK109" s="173">
        <f t="shared" si="17"/>
        <v>0</v>
      </c>
      <c r="AN109" s="5">
        <v>725</v>
      </c>
      <c r="AO109" s="5">
        <v>25</v>
      </c>
      <c r="AP109" s="5">
        <v>40</v>
      </c>
      <c r="AQ109" s="5">
        <v>850</v>
      </c>
      <c r="AR109" s="5">
        <v>925</v>
      </c>
      <c r="AS109" s="5">
        <v>3</v>
      </c>
      <c r="AT109" s="5">
        <v>5</v>
      </c>
      <c r="AU109" s="5">
        <v>350</v>
      </c>
      <c r="AV109" s="5">
        <v>125</v>
      </c>
    </row>
    <row r="110" spans="1:48" s="6" customFormat="1" ht="12.75">
      <c r="A110" s="171">
        <f>IF(Feuil1!A115="","",Feuil1!A115)</f>
        <v>45032</v>
      </c>
      <c r="B110" s="172">
        <f>IF(A110="","",Feuil1!U115)</f>
        <v>0</v>
      </c>
      <c r="C110" s="92">
        <f>IF(B110="","",Feuil1!V115)</f>
        <v>0</v>
      </c>
      <c r="D110" s="92">
        <f>IF(C110="","",Feuil1!W115)</f>
        <v>0</v>
      </c>
      <c r="E110" s="173">
        <f t="shared" si="9"/>
        <v>0</v>
      </c>
      <c r="F110" s="172">
        <f>IF(D110="","",Feuil1!X115)</f>
        <v>0</v>
      </c>
      <c r="G110" s="92">
        <f>IF(F110="","",Feuil1!Y115)</f>
        <v>0</v>
      </c>
      <c r="H110" s="92">
        <f>IF(G110="","",Feuil1!Z115)</f>
        <v>0</v>
      </c>
      <c r="I110" s="173">
        <f t="shared" si="10"/>
        <v>0</v>
      </c>
      <c r="J110" s="172">
        <f>IF(H110="","",Feuil1!AA115)</f>
        <v>0</v>
      </c>
      <c r="K110" s="92">
        <f>IF(J110="","",Feuil1!AB115)</f>
        <v>0</v>
      </c>
      <c r="L110" s="92">
        <f>IF(K110="","",Feuil1!AC115)</f>
        <v>0</v>
      </c>
      <c r="M110" s="173">
        <f t="shared" si="11"/>
        <v>0</v>
      </c>
      <c r="N110" s="172">
        <f>IF(L110="","",Feuil1!AD115)</f>
        <v>0</v>
      </c>
      <c r="O110" s="92">
        <f>IF(N110="","",Feuil1!AE115)</f>
        <v>0</v>
      </c>
      <c r="P110" s="92">
        <f>IF(O110="","",Feuil1!AF115)</f>
        <v>0</v>
      </c>
      <c r="Q110" s="173">
        <f t="shared" si="12"/>
        <v>0</v>
      </c>
      <c r="R110" s="172">
        <f>IF(P110="","",Feuil1!AG115)</f>
        <v>0</v>
      </c>
      <c r="S110" s="92">
        <f>IF(R110="","",Feuil1!AH115)</f>
        <v>0</v>
      </c>
      <c r="T110" s="92">
        <f>IF(S110="","",Feuil1!AI115)</f>
        <v>0</v>
      </c>
      <c r="U110" s="173">
        <f t="shared" si="13"/>
        <v>0</v>
      </c>
      <c r="V110" s="172">
        <f>IF(T110="","",Feuil1!AJ115)</f>
        <v>0</v>
      </c>
      <c r="W110" s="92">
        <f>IF(V110="","",Feuil1!AK115)</f>
        <v>0</v>
      </c>
      <c r="X110" s="92">
        <f>IF(W110="","",Feuil1!AL115)</f>
        <v>0</v>
      </c>
      <c r="Y110" s="173">
        <f t="shared" si="14"/>
        <v>0</v>
      </c>
      <c r="Z110" s="172">
        <f>IF(X110="","",Feuil1!AM115)</f>
        <v>0</v>
      </c>
      <c r="AA110" s="92">
        <f>IF(Z110="","",Feuil1!AN115)</f>
        <v>0</v>
      </c>
      <c r="AB110" s="92">
        <f>IF(AA110="","",Feuil1!AO115)</f>
        <v>0</v>
      </c>
      <c r="AC110" s="173">
        <f t="shared" si="15"/>
        <v>0</v>
      </c>
      <c r="AD110" s="172">
        <f>IF(AB110="","",Feuil1!AP115)</f>
        <v>0</v>
      </c>
      <c r="AE110" s="92">
        <f>IF(AD110="","",Feuil1!AQ115)</f>
        <v>0</v>
      </c>
      <c r="AF110" s="92">
        <f>IF(AE110="","",Feuil1!AR115)</f>
        <v>0</v>
      </c>
      <c r="AG110" s="173">
        <f t="shared" si="16"/>
        <v>0</v>
      </c>
      <c r="AH110" s="172">
        <f>IF(AF110="","",Feuil1!AS115)</f>
        <v>0</v>
      </c>
      <c r="AI110" s="92">
        <f>IF(AH110="","",Feuil1!AT115)</f>
        <v>0</v>
      </c>
      <c r="AJ110" s="92">
        <f>IF(AI110="","",Feuil1!AU115)</f>
        <v>0</v>
      </c>
      <c r="AK110" s="173">
        <f t="shared" si="17"/>
        <v>0</v>
      </c>
      <c r="AN110" s="5">
        <v>725</v>
      </c>
      <c r="AO110" s="5">
        <v>25</v>
      </c>
      <c r="AP110" s="5">
        <v>40</v>
      </c>
      <c r="AQ110" s="5">
        <v>850</v>
      </c>
      <c r="AR110" s="5">
        <v>925</v>
      </c>
      <c r="AS110" s="5">
        <v>3</v>
      </c>
      <c r="AT110" s="5">
        <v>5</v>
      </c>
      <c r="AU110" s="5">
        <v>350</v>
      </c>
      <c r="AV110" s="5">
        <v>125</v>
      </c>
    </row>
    <row r="111" spans="1:48" s="6" customFormat="1" ht="12.75">
      <c r="A111" s="171">
        <f>IF(Feuil1!A116="","",Feuil1!A116)</f>
        <v>45033</v>
      </c>
      <c r="B111" s="172">
        <f>IF(A111="","",Feuil1!U116)</f>
        <v>0</v>
      </c>
      <c r="C111" s="92">
        <f>IF(B111="","",Feuil1!V116)</f>
        <v>0</v>
      </c>
      <c r="D111" s="92">
        <f>IF(C111="","",Feuil1!W116)</f>
        <v>0</v>
      </c>
      <c r="E111" s="173">
        <f t="shared" si="9"/>
        <v>0</v>
      </c>
      <c r="F111" s="172">
        <f>IF(D111="","",Feuil1!X116)</f>
        <v>0</v>
      </c>
      <c r="G111" s="92">
        <f>IF(F111="","",Feuil1!Y116)</f>
        <v>0</v>
      </c>
      <c r="H111" s="92">
        <f>IF(G111="","",Feuil1!Z116)</f>
        <v>0</v>
      </c>
      <c r="I111" s="173">
        <f t="shared" si="10"/>
        <v>0</v>
      </c>
      <c r="J111" s="172">
        <f>IF(H111="","",Feuil1!AA116)</f>
        <v>0</v>
      </c>
      <c r="K111" s="92">
        <f>IF(J111="","",Feuil1!AB116)</f>
        <v>0</v>
      </c>
      <c r="L111" s="92">
        <f>IF(K111="","",Feuil1!AC116)</f>
        <v>0</v>
      </c>
      <c r="M111" s="173">
        <f t="shared" si="11"/>
        <v>0</v>
      </c>
      <c r="N111" s="172">
        <f>IF(L111="","",Feuil1!AD116)</f>
        <v>0</v>
      </c>
      <c r="O111" s="92">
        <f>IF(N111="","",Feuil1!AE116)</f>
        <v>0</v>
      </c>
      <c r="P111" s="92">
        <f>IF(O111="","",Feuil1!AF116)</f>
        <v>0</v>
      </c>
      <c r="Q111" s="173">
        <f t="shared" si="12"/>
        <v>0</v>
      </c>
      <c r="R111" s="172">
        <f>IF(P111="","",Feuil1!AG116)</f>
        <v>0</v>
      </c>
      <c r="S111" s="92">
        <f>IF(R111="","",Feuil1!AH116)</f>
        <v>0</v>
      </c>
      <c r="T111" s="92">
        <f>IF(S111="","",Feuil1!AI116)</f>
        <v>0</v>
      </c>
      <c r="U111" s="173">
        <f t="shared" si="13"/>
        <v>0</v>
      </c>
      <c r="V111" s="172">
        <f>IF(T111="","",Feuil1!AJ116)</f>
        <v>0</v>
      </c>
      <c r="W111" s="92">
        <f>IF(V111="","",Feuil1!AK116)</f>
        <v>0</v>
      </c>
      <c r="X111" s="92">
        <f>IF(W111="","",Feuil1!AL116)</f>
        <v>0</v>
      </c>
      <c r="Y111" s="173">
        <f t="shared" si="14"/>
        <v>0</v>
      </c>
      <c r="Z111" s="172">
        <f>IF(X111="","",Feuil1!AM116)</f>
        <v>0</v>
      </c>
      <c r="AA111" s="92">
        <f>IF(Z111="","",Feuil1!AN116)</f>
        <v>0</v>
      </c>
      <c r="AB111" s="92">
        <f>IF(AA111="","",Feuil1!AO116)</f>
        <v>0</v>
      </c>
      <c r="AC111" s="173">
        <f t="shared" si="15"/>
        <v>0</v>
      </c>
      <c r="AD111" s="172">
        <f>IF(AB111="","",Feuil1!AP116)</f>
        <v>0</v>
      </c>
      <c r="AE111" s="92">
        <f>IF(AD111="","",Feuil1!AQ116)</f>
        <v>0</v>
      </c>
      <c r="AF111" s="92">
        <f>IF(AE111="","",Feuil1!AR116)</f>
        <v>0</v>
      </c>
      <c r="AG111" s="173">
        <f t="shared" si="16"/>
        <v>0</v>
      </c>
      <c r="AH111" s="172">
        <f>IF(AF111="","",Feuil1!AS116)</f>
        <v>0</v>
      </c>
      <c r="AI111" s="92">
        <f>IF(AH111="","",Feuil1!AT116)</f>
        <v>0</v>
      </c>
      <c r="AJ111" s="92">
        <f>IF(AI111="","",Feuil1!AU116)</f>
        <v>0</v>
      </c>
      <c r="AK111" s="173">
        <f t="shared" si="17"/>
        <v>0</v>
      </c>
      <c r="AN111" s="5">
        <v>725</v>
      </c>
      <c r="AO111" s="5">
        <v>25</v>
      </c>
      <c r="AP111" s="5">
        <v>40</v>
      </c>
      <c r="AQ111" s="5">
        <v>850</v>
      </c>
      <c r="AR111" s="5">
        <v>925</v>
      </c>
      <c r="AS111" s="5">
        <v>3</v>
      </c>
      <c r="AT111" s="5">
        <v>5</v>
      </c>
      <c r="AU111" s="5">
        <v>350</v>
      </c>
      <c r="AV111" s="5">
        <v>125</v>
      </c>
    </row>
    <row r="112" spans="1:48" s="6" customFormat="1" ht="12.75">
      <c r="A112" s="171">
        <f>IF(Feuil1!A117="","",Feuil1!A117)</f>
        <v>45034</v>
      </c>
      <c r="B112" s="172">
        <f>IF(A112="","",Feuil1!U117)</f>
        <v>0</v>
      </c>
      <c r="C112" s="92">
        <f>IF(B112="","",Feuil1!V117)</f>
        <v>0</v>
      </c>
      <c r="D112" s="92">
        <f>IF(C112="","",Feuil1!W117)</f>
        <v>0</v>
      </c>
      <c r="E112" s="173">
        <f t="shared" si="9"/>
        <v>0</v>
      </c>
      <c r="F112" s="172">
        <f>IF(D112="","",Feuil1!X117)</f>
        <v>0</v>
      </c>
      <c r="G112" s="92">
        <f>IF(F112="","",Feuil1!Y117)</f>
        <v>0</v>
      </c>
      <c r="H112" s="92">
        <f>IF(G112="","",Feuil1!Z117)</f>
        <v>0</v>
      </c>
      <c r="I112" s="173">
        <f t="shared" si="10"/>
        <v>0</v>
      </c>
      <c r="J112" s="172">
        <f>IF(H112="","",Feuil1!AA117)</f>
        <v>0</v>
      </c>
      <c r="K112" s="92">
        <f>IF(J112="","",Feuil1!AB117)</f>
        <v>0</v>
      </c>
      <c r="L112" s="92">
        <f>IF(K112="","",Feuil1!AC117)</f>
        <v>0</v>
      </c>
      <c r="M112" s="173">
        <f t="shared" si="11"/>
        <v>0</v>
      </c>
      <c r="N112" s="172">
        <f>IF(L112="","",Feuil1!AD117)</f>
        <v>0</v>
      </c>
      <c r="O112" s="92">
        <f>IF(N112="","",Feuil1!AE117)</f>
        <v>0</v>
      </c>
      <c r="P112" s="92">
        <f>IF(O112="","",Feuil1!AF117)</f>
        <v>0</v>
      </c>
      <c r="Q112" s="173">
        <f t="shared" si="12"/>
        <v>0</v>
      </c>
      <c r="R112" s="172">
        <f>IF(P112="","",Feuil1!AG117)</f>
        <v>0</v>
      </c>
      <c r="S112" s="92">
        <f>IF(R112="","",Feuil1!AH117)</f>
        <v>0</v>
      </c>
      <c r="T112" s="92">
        <f>IF(S112="","",Feuil1!AI117)</f>
        <v>0</v>
      </c>
      <c r="U112" s="173">
        <f t="shared" si="13"/>
        <v>0</v>
      </c>
      <c r="V112" s="172">
        <f>IF(T112="","",Feuil1!AJ117)</f>
        <v>0</v>
      </c>
      <c r="W112" s="92">
        <f>IF(V112="","",Feuil1!AK117)</f>
        <v>0</v>
      </c>
      <c r="X112" s="92">
        <f>IF(W112="","",Feuil1!AL117)</f>
        <v>0</v>
      </c>
      <c r="Y112" s="173">
        <f t="shared" si="14"/>
        <v>0</v>
      </c>
      <c r="Z112" s="172">
        <f>IF(X112="","",Feuil1!AM117)</f>
        <v>0</v>
      </c>
      <c r="AA112" s="92">
        <f>IF(Z112="","",Feuil1!AN117)</f>
        <v>0</v>
      </c>
      <c r="AB112" s="92">
        <f>IF(AA112="","",Feuil1!AO117)</f>
        <v>0</v>
      </c>
      <c r="AC112" s="173">
        <f t="shared" si="15"/>
        <v>0</v>
      </c>
      <c r="AD112" s="172">
        <f>IF(AB112="","",Feuil1!AP117)</f>
        <v>0</v>
      </c>
      <c r="AE112" s="92">
        <f>IF(AD112="","",Feuil1!AQ117)</f>
        <v>0</v>
      </c>
      <c r="AF112" s="92">
        <f>IF(AE112="","",Feuil1!AR117)</f>
        <v>0</v>
      </c>
      <c r="AG112" s="173">
        <f t="shared" si="16"/>
        <v>0</v>
      </c>
      <c r="AH112" s="172">
        <f>IF(AF112="","",Feuil1!AS117)</f>
        <v>0</v>
      </c>
      <c r="AI112" s="92">
        <f>IF(AH112="","",Feuil1!AT117)</f>
        <v>0</v>
      </c>
      <c r="AJ112" s="92">
        <f>IF(AI112="","",Feuil1!AU117)</f>
        <v>0</v>
      </c>
      <c r="AK112" s="173">
        <f t="shared" si="17"/>
        <v>0</v>
      </c>
      <c r="AN112" s="5">
        <v>725</v>
      </c>
      <c r="AO112" s="5">
        <v>25</v>
      </c>
      <c r="AP112" s="5">
        <v>40</v>
      </c>
      <c r="AQ112" s="5">
        <v>850</v>
      </c>
      <c r="AR112" s="5">
        <v>925</v>
      </c>
      <c r="AS112" s="5">
        <v>3</v>
      </c>
      <c r="AT112" s="5">
        <v>5</v>
      </c>
      <c r="AU112" s="5">
        <v>350</v>
      </c>
      <c r="AV112" s="5">
        <v>125</v>
      </c>
    </row>
    <row r="113" spans="1:48" s="6" customFormat="1" ht="12.75">
      <c r="A113" s="171">
        <f>IF(Feuil1!A118="","",Feuil1!A118)</f>
        <v>45035</v>
      </c>
      <c r="B113" s="172">
        <f>IF(A113="","",Feuil1!U118)</f>
        <v>0</v>
      </c>
      <c r="C113" s="92">
        <f>IF(B113="","",Feuil1!V118)</f>
        <v>0</v>
      </c>
      <c r="D113" s="92">
        <f>IF(C113="","",Feuil1!W118)</f>
        <v>0</v>
      </c>
      <c r="E113" s="173">
        <f t="shared" si="9"/>
        <v>0</v>
      </c>
      <c r="F113" s="172">
        <f>IF(D113="","",Feuil1!X118)</f>
        <v>0</v>
      </c>
      <c r="G113" s="92">
        <f>IF(F113="","",Feuil1!Y118)</f>
        <v>0</v>
      </c>
      <c r="H113" s="92">
        <f>IF(G113="","",Feuil1!Z118)</f>
        <v>0</v>
      </c>
      <c r="I113" s="173">
        <f t="shared" si="10"/>
        <v>0</v>
      </c>
      <c r="J113" s="172">
        <f>IF(H113="","",Feuil1!AA118)</f>
        <v>0</v>
      </c>
      <c r="K113" s="92">
        <f>IF(J113="","",Feuil1!AB118)</f>
        <v>0</v>
      </c>
      <c r="L113" s="92">
        <f>IF(K113="","",Feuil1!AC118)</f>
        <v>0</v>
      </c>
      <c r="M113" s="173">
        <f t="shared" si="11"/>
        <v>0</v>
      </c>
      <c r="N113" s="172">
        <f>IF(L113="","",Feuil1!AD118)</f>
        <v>0</v>
      </c>
      <c r="O113" s="92">
        <f>IF(N113="","",Feuil1!AE118)</f>
        <v>0</v>
      </c>
      <c r="P113" s="92">
        <f>IF(O113="","",Feuil1!AF118)</f>
        <v>0</v>
      </c>
      <c r="Q113" s="173">
        <f t="shared" si="12"/>
        <v>0</v>
      </c>
      <c r="R113" s="172">
        <f>IF(P113="","",Feuil1!AG118)</f>
        <v>0</v>
      </c>
      <c r="S113" s="92">
        <f>IF(R113="","",Feuil1!AH118)</f>
        <v>0</v>
      </c>
      <c r="T113" s="92">
        <f>IF(S113="","",Feuil1!AI118)</f>
        <v>0</v>
      </c>
      <c r="U113" s="173">
        <f t="shared" si="13"/>
        <v>0</v>
      </c>
      <c r="V113" s="172">
        <f>IF(T113="","",Feuil1!AJ118)</f>
        <v>0</v>
      </c>
      <c r="W113" s="92">
        <f>IF(V113="","",Feuil1!AK118)</f>
        <v>0</v>
      </c>
      <c r="X113" s="92">
        <f>IF(W113="","",Feuil1!AL118)</f>
        <v>0</v>
      </c>
      <c r="Y113" s="173">
        <f t="shared" si="14"/>
        <v>0</v>
      </c>
      <c r="Z113" s="172">
        <f>IF(X113="","",Feuil1!AM118)</f>
        <v>0</v>
      </c>
      <c r="AA113" s="92">
        <f>IF(Z113="","",Feuil1!AN118)</f>
        <v>0</v>
      </c>
      <c r="AB113" s="92">
        <f>IF(AA113="","",Feuil1!AO118)</f>
        <v>0</v>
      </c>
      <c r="AC113" s="173">
        <f t="shared" si="15"/>
        <v>0</v>
      </c>
      <c r="AD113" s="172">
        <f>IF(AB113="","",Feuil1!AP118)</f>
        <v>0</v>
      </c>
      <c r="AE113" s="92">
        <f>IF(AD113="","",Feuil1!AQ118)</f>
        <v>0</v>
      </c>
      <c r="AF113" s="92">
        <f>IF(AE113="","",Feuil1!AR118)</f>
        <v>0</v>
      </c>
      <c r="AG113" s="173">
        <f t="shared" si="16"/>
        <v>0</v>
      </c>
      <c r="AH113" s="172">
        <f>IF(AF113="","",Feuil1!AS118)</f>
        <v>0</v>
      </c>
      <c r="AI113" s="92">
        <f>IF(AH113="","",Feuil1!AT118)</f>
        <v>0</v>
      </c>
      <c r="AJ113" s="92">
        <f>IF(AI113="","",Feuil1!AU118)</f>
        <v>0</v>
      </c>
      <c r="AK113" s="173">
        <f t="shared" si="17"/>
        <v>0</v>
      </c>
      <c r="AN113" s="5">
        <v>725</v>
      </c>
      <c r="AO113" s="5">
        <v>25</v>
      </c>
      <c r="AP113" s="5">
        <v>40</v>
      </c>
      <c r="AQ113" s="5">
        <v>850</v>
      </c>
      <c r="AR113" s="5">
        <v>925</v>
      </c>
      <c r="AS113" s="5">
        <v>3</v>
      </c>
      <c r="AT113" s="5">
        <v>5</v>
      </c>
      <c r="AU113" s="5">
        <v>350</v>
      </c>
      <c r="AV113" s="5">
        <v>125</v>
      </c>
    </row>
    <row r="114" spans="1:48" s="6" customFormat="1" ht="12.75">
      <c r="A114" s="171">
        <f>IF(Feuil1!A119="","",Feuil1!A119)</f>
        <v>45036</v>
      </c>
      <c r="B114" s="172">
        <f>IF(A114="","",Feuil1!U119)</f>
        <v>0</v>
      </c>
      <c r="C114" s="92">
        <f>IF(B114="","",Feuil1!V119)</f>
        <v>0</v>
      </c>
      <c r="D114" s="92">
        <f>IF(C114="","",Feuil1!W119)</f>
        <v>0</v>
      </c>
      <c r="E114" s="173">
        <f t="shared" si="9"/>
        <v>0</v>
      </c>
      <c r="F114" s="172">
        <f>IF(D114="","",Feuil1!X119)</f>
        <v>0</v>
      </c>
      <c r="G114" s="92">
        <f>IF(F114="","",Feuil1!Y119)</f>
        <v>0</v>
      </c>
      <c r="H114" s="92">
        <f>IF(G114="","",Feuil1!Z119)</f>
        <v>0</v>
      </c>
      <c r="I114" s="173">
        <f t="shared" si="10"/>
        <v>0</v>
      </c>
      <c r="J114" s="172">
        <f>IF(H114="","",Feuil1!AA119)</f>
        <v>0</v>
      </c>
      <c r="K114" s="92">
        <f>IF(J114="","",Feuil1!AB119)</f>
        <v>0</v>
      </c>
      <c r="L114" s="92">
        <f>IF(K114="","",Feuil1!AC119)</f>
        <v>0</v>
      </c>
      <c r="M114" s="173">
        <f t="shared" si="11"/>
        <v>0</v>
      </c>
      <c r="N114" s="172">
        <f>IF(L114="","",Feuil1!AD119)</f>
        <v>0</v>
      </c>
      <c r="O114" s="92">
        <f>IF(N114="","",Feuil1!AE119)</f>
        <v>0</v>
      </c>
      <c r="P114" s="92">
        <f>IF(O114="","",Feuil1!AF119)</f>
        <v>0</v>
      </c>
      <c r="Q114" s="173">
        <f t="shared" si="12"/>
        <v>0</v>
      </c>
      <c r="R114" s="172">
        <f>IF(P114="","",Feuil1!AG119)</f>
        <v>0</v>
      </c>
      <c r="S114" s="92">
        <f>IF(R114="","",Feuil1!AH119)</f>
        <v>0</v>
      </c>
      <c r="T114" s="92">
        <f>IF(S114="","",Feuil1!AI119)</f>
        <v>0</v>
      </c>
      <c r="U114" s="173">
        <f t="shared" si="13"/>
        <v>0</v>
      </c>
      <c r="V114" s="172">
        <f>IF(T114="","",Feuil1!AJ119)</f>
        <v>0</v>
      </c>
      <c r="W114" s="92">
        <f>IF(V114="","",Feuil1!AK119)</f>
        <v>0</v>
      </c>
      <c r="X114" s="92">
        <f>IF(W114="","",Feuil1!AL119)</f>
        <v>0</v>
      </c>
      <c r="Y114" s="173">
        <f t="shared" si="14"/>
        <v>0</v>
      </c>
      <c r="Z114" s="172">
        <f>IF(X114="","",Feuil1!AM119)</f>
        <v>0</v>
      </c>
      <c r="AA114" s="92">
        <f>IF(Z114="","",Feuil1!AN119)</f>
        <v>0</v>
      </c>
      <c r="AB114" s="92">
        <f>IF(AA114="","",Feuil1!AO119)</f>
        <v>0</v>
      </c>
      <c r="AC114" s="173">
        <f t="shared" si="15"/>
        <v>0</v>
      </c>
      <c r="AD114" s="172">
        <f>IF(AB114="","",Feuil1!AP119)</f>
        <v>0</v>
      </c>
      <c r="AE114" s="92">
        <f>IF(AD114="","",Feuil1!AQ119)</f>
        <v>0</v>
      </c>
      <c r="AF114" s="92">
        <f>IF(AE114="","",Feuil1!AR119)</f>
        <v>0</v>
      </c>
      <c r="AG114" s="173">
        <f t="shared" si="16"/>
        <v>0</v>
      </c>
      <c r="AH114" s="172">
        <f>IF(AF114="","",Feuil1!AS119)</f>
        <v>0</v>
      </c>
      <c r="AI114" s="92">
        <f>IF(AH114="","",Feuil1!AT119)</f>
        <v>0</v>
      </c>
      <c r="AJ114" s="92">
        <f>IF(AI114="","",Feuil1!AU119)</f>
        <v>0</v>
      </c>
      <c r="AK114" s="173">
        <f t="shared" si="17"/>
        <v>0</v>
      </c>
      <c r="AN114" s="5">
        <v>725</v>
      </c>
      <c r="AO114" s="5">
        <v>25</v>
      </c>
      <c r="AP114" s="5">
        <v>40</v>
      </c>
      <c r="AQ114" s="5">
        <v>850</v>
      </c>
      <c r="AR114" s="5">
        <v>925</v>
      </c>
      <c r="AS114" s="5">
        <v>3</v>
      </c>
      <c r="AT114" s="5">
        <v>5</v>
      </c>
      <c r="AU114" s="5">
        <v>350</v>
      </c>
      <c r="AV114" s="5">
        <v>125</v>
      </c>
    </row>
    <row r="115" spans="1:48" s="6" customFormat="1" ht="12.75">
      <c r="A115" s="171">
        <f>IF(Feuil1!A120="","",Feuil1!A120)</f>
        <v>45037</v>
      </c>
      <c r="B115" s="172">
        <f>IF(A115="","",Feuil1!U120)</f>
        <v>0</v>
      </c>
      <c r="C115" s="92">
        <f>IF(B115="","",Feuil1!V120)</f>
        <v>0</v>
      </c>
      <c r="D115" s="92">
        <f>IF(C115="","",Feuil1!W120)</f>
        <v>0</v>
      </c>
      <c r="E115" s="173">
        <f t="shared" si="9"/>
        <v>0</v>
      </c>
      <c r="F115" s="172">
        <f>IF(D115="","",Feuil1!X120)</f>
        <v>0</v>
      </c>
      <c r="G115" s="92">
        <f>IF(F115="","",Feuil1!Y120)</f>
        <v>0</v>
      </c>
      <c r="H115" s="92">
        <f>IF(G115="","",Feuil1!Z120)</f>
        <v>0</v>
      </c>
      <c r="I115" s="173">
        <f t="shared" si="10"/>
        <v>0</v>
      </c>
      <c r="J115" s="172">
        <f>IF(H115="","",Feuil1!AA120)</f>
        <v>0</v>
      </c>
      <c r="K115" s="92">
        <f>IF(J115="","",Feuil1!AB120)</f>
        <v>0</v>
      </c>
      <c r="L115" s="92">
        <f>IF(K115="","",Feuil1!AC120)</f>
        <v>0</v>
      </c>
      <c r="M115" s="173">
        <f t="shared" si="11"/>
        <v>0</v>
      </c>
      <c r="N115" s="172">
        <f>IF(L115="","",Feuil1!AD120)</f>
        <v>0</v>
      </c>
      <c r="O115" s="92">
        <f>IF(N115="","",Feuil1!AE120)</f>
        <v>0</v>
      </c>
      <c r="P115" s="92">
        <f>IF(O115="","",Feuil1!AF120)</f>
        <v>0</v>
      </c>
      <c r="Q115" s="173">
        <f t="shared" si="12"/>
        <v>0</v>
      </c>
      <c r="R115" s="172">
        <f>IF(P115="","",Feuil1!AG120)</f>
        <v>0</v>
      </c>
      <c r="S115" s="92">
        <f>IF(R115="","",Feuil1!AH120)</f>
        <v>0</v>
      </c>
      <c r="T115" s="92">
        <f>IF(S115="","",Feuil1!AI120)</f>
        <v>0</v>
      </c>
      <c r="U115" s="173">
        <f t="shared" si="13"/>
        <v>0</v>
      </c>
      <c r="V115" s="172">
        <f>IF(T115="","",Feuil1!AJ120)</f>
        <v>0</v>
      </c>
      <c r="W115" s="92">
        <f>IF(V115="","",Feuil1!AK120)</f>
        <v>0</v>
      </c>
      <c r="X115" s="92">
        <f>IF(W115="","",Feuil1!AL120)</f>
        <v>0</v>
      </c>
      <c r="Y115" s="173">
        <f t="shared" si="14"/>
        <v>0</v>
      </c>
      <c r="Z115" s="172">
        <f>IF(X115="","",Feuil1!AM120)</f>
        <v>0</v>
      </c>
      <c r="AA115" s="92">
        <f>IF(Z115="","",Feuil1!AN120)</f>
        <v>0</v>
      </c>
      <c r="AB115" s="92">
        <f>IF(AA115="","",Feuil1!AO120)</f>
        <v>0</v>
      </c>
      <c r="AC115" s="173">
        <f t="shared" si="15"/>
        <v>0</v>
      </c>
      <c r="AD115" s="172">
        <f>IF(AB115="","",Feuil1!AP120)</f>
        <v>0</v>
      </c>
      <c r="AE115" s="92">
        <f>IF(AD115="","",Feuil1!AQ120)</f>
        <v>0</v>
      </c>
      <c r="AF115" s="92">
        <f>IF(AE115="","",Feuil1!AR120)</f>
        <v>0</v>
      </c>
      <c r="AG115" s="173">
        <f t="shared" si="16"/>
        <v>0</v>
      </c>
      <c r="AH115" s="172">
        <f>IF(AF115="","",Feuil1!AS120)</f>
        <v>0</v>
      </c>
      <c r="AI115" s="92">
        <f>IF(AH115="","",Feuil1!AT120)</f>
        <v>0</v>
      </c>
      <c r="AJ115" s="92">
        <f>IF(AI115="","",Feuil1!AU120)</f>
        <v>0</v>
      </c>
      <c r="AK115" s="173">
        <f t="shared" si="17"/>
        <v>0</v>
      </c>
      <c r="AN115" s="5">
        <v>725</v>
      </c>
      <c r="AO115" s="5">
        <v>25</v>
      </c>
      <c r="AP115" s="5">
        <v>40</v>
      </c>
      <c r="AQ115" s="5">
        <v>850</v>
      </c>
      <c r="AR115" s="5">
        <v>925</v>
      </c>
      <c r="AS115" s="5">
        <v>3</v>
      </c>
      <c r="AT115" s="5">
        <v>5</v>
      </c>
      <c r="AU115" s="5">
        <v>350</v>
      </c>
      <c r="AV115" s="5">
        <v>125</v>
      </c>
    </row>
    <row r="116" spans="1:48" s="6" customFormat="1" ht="12.75">
      <c r="A116" s="171">
        <f>IF(Feuil1!A121="","",Feuil1!A121)</f>
        <v>45038</v>
      </c>
      <c r="B116" s="172">
        <f>IF(A116="","",Feuil1!U121)</f>
        <v>0</v>
      </c>
      <c r="C116" s="92">
        <f>IF(B116="","",Feuil1!V121)</f>
        <v>0</v>
      </c>
      <c r="D116" s="92">
        <f>IF(C116="","",Feuil1!W121)</f>
        <v>0</v>
      </c>
      <c r="E116" s="173">
        <f t="shared" si="9"/>
        <v>0</v>
      </c>
      <c r="F116" s="172">
        <f>IF(D116="","",Feuil1!X121)</f>
        <v>0</v>
      </c>
      <c r="G116" s="92">
        <f>IF(F116="","",Feuil1!Y121)</f>
        <v>0</v>
      </c>
      <c r="H116" s="92">
        <f>IF(G116="","",Feuil1!Z121)</f>
        <v>0</v>
      </c>
      <c r="I116" s="173">
        <f t="shared" si="10"/>
        <v>0</v>
      </c>
      <c r="J116" s="172">
        <f>IF(H116="","",Feuil1!AA121)</f>
        <v>0</v>
      </c>
      <c r="K116" s="92">
        <f>IF(J116="","",Feuil1!AB121)</f>
        <v>0</v>
      </c>
      <c r="L116" s="92">
        <f>IF(K116="","",Feuil1!AC121)</f>
        <v>0</v>
      </c>
      <c r="M116" s="173">
        <f t="shared" si="11"/>
        <v>0</v>
      </c>
      <c r="N116" s="172">
        <f>IF(L116="","",Feuil1!AD121)</f>
        <v>0</v>
      </c>
      <c r="O116" s="92">
        <f>IF(N116="","",Feuil1!AE121)</f>
        <v>0</v>
      </c>
      <c r="P116" s="92">
        <f>IF(O116="","",Feuil1!AF121)</f>
        <v>0</v>
      </c>
      <c r="Q116" s="173">
        <f t="shared" si="12"/>
        <v>0</v>
      </c>
      <c r="R116" s="172">
        <f>IF(P116="","",Feuil1!AG121)</f>
        <v>0</v>
      </c>
      <c r="S116" s="92">
        <f>IF(R116="","",Feuil1!AH121)</f>
        <v>0</v>
      </c>
      <c r="T116" s="92">
        <f>IF(S116="","",Feuil1!AI121)</f>
        <v>0</v>
      </c>
      <c r="U116" s="173">
        <f t="shared" si="13"/>
        <v>0</v>
      </c>
      <c r="V116" s="172">
        <f>IF(T116="","",Feuil1!AJ121)</f>
        <v>0</v>
      </c>
      <c r="W116" s="92">
        <f>IF(V116="","",Feuil1!AK121)</f>
        <v>0</v>
      </c>
      <c r="X116" s="92">
        <f>IF(W116="","",Feuil1!AL121)</f>
        <v>0</v>
      </c>
      <c r="Y116" s="173">
        <f t="shared" si="14"/>
        <v>0</v>
      </c>
      <c r="Z116" s="172">
        <f>IF(X116="","",Feuil1!AM121)</f>
        <v>0</v>
      </c>
      <c r="AA116" s="92">
        <f>IF(Z116="","",Feuil1!AN121)</f>
        <v>0</v>
      </c>
      <c r="AB116" s="92">
        <f>IF(AA116="","",Feuil1!AO121)</f>
        <v>0</v>
      </c>
      <c r="AC116" s="173">
        <f t="shared" si="15"/>
        <v>0</v>
      </c>
      <c r="AD116" s="172">
        <f>IF(AB116="","",Feuil1!AP121)</f>
        <v>0</v>
      </c>
      <c r="AE116" s="92">
        <f>IF(AD116="","",Feuil1!AQ121)</f>
        <v>0</v>
      </c>
      <c r="AF116" s="92">
        <f>IF(AE116="","",Feuil1!AR121)</f>
        <v>0</v>
      </c>
      <c r="AG116" s="173">
        <f t="shared" si="16"/>
        <v>0</v>
      </c>
      <c r="AH116" s="172">
        <f>IF(AF116="","",Feuil1!AS121)</f>
        <v>0</v>
      </c>
      <c r="AI116" s="92">
        <f>IF(AH116="","",Feuil1!AT121)</f>
        <v>0</v>
      </c>
      <c r="AJ116" s="92">
        <f>IF(AI116="","",Feuil1!AU121)</f>
        <v>0</v>
      </c>
      <c r="AK116" s="173">
        <f t="shared" si="17"/>
        <v>0</v>
      </c>
      <c r="AN116" s="5">
        <v>725</v>
      </c>
      <c r="AO116" s="5">
        <v>25</v>
      </c>
      <c r="AP116" s="5">
        <v>40</v>
      </c>
      <c r="AQ116" s="5">
        <v>850</v>
      </c>
      <c r="AR116" s="5">
        <v>925</v>
      </c>
      <c r="AS116" s="5">
        <v>3</v>
      </c>
      <c r="AT116" s="5">
        <v>5</v>
      </c>
      <c r="AU116" s="5">
        <v>350</v>
      </c>
      <c r="AV116" s="5">
        <v>125</v>
      </c>
    </row>
    <row r="117" spans="1:48" s="6" customFormat="1" ht="12.75">
      <c r="A117" s="171">
        <f>IF(Feuil1!A122="","",Feuil1!A122)</f>
        <v>45039</v>
      </c>
      <c r="B117" s="172">
        <f>IF(A117="","",Feuil1!U122)</f>
        <v>0</v>
      </c>
      <c r="C117" s="92">
        <f>IF(B117="","",Feuil1!V122)</f>
        <v>0</v>
      </c>
      <c r="D117" s="92">
        <f>IF(C117="","",Feuil1!W122)</f>
        <v>0</v>
      </c>
      <c r="E117" s="173">
        <f t="shared" si="9"/>
        <v>0</v>
      </c>
      <c r="F117" s="172">
        <f>IF(D117="","",Feuil1!X122)</f>
        <v>0</v>
      </c>
      <c r="G117" s="92">
        <f>IF(F117="","",Feuil1!Y122)</f>
        <v>0</v>
      </c>
      <c r="H117" s="92">
        <f>IF(G117="","",Feuil1!Z122)</f>
        <v>0</v>
      </c>
      <c r="I117" s="173">
        <f t="shared" si="10"/>
        <v>0</v>
      </c>
      <c r="J117" s="172">
        <f>IF(H117="","",Feuil1!AA122)</f>
        <v>0</v>
      </c>
      <c r="K117" s="92">
        <f>IF(J117="","",Feuil1!AB122)</f>
        <v>0</v>
      </c>
      <c r="L117" s="92">
        <f>IF(K117="","",Feuil1!AC122)</f>
        <v>0</v>
      </c>
      <c r="M117" s="173">
        <f t="shared" si="11"/>
        <v>0</v>
      </c>
      <c r="N117" s="172">
        <f>IF(L117="","",Feuil1!AD122)</f>
        <v>0</v>
      </c>
      <c r="O117" s="92">
        <f>IF(N117="","",Feuil1!AE122)</f>
        <v>0</v>
      </c>
      <c r="P117" s="92">
        <f>IF(O117="","",Feuil1!AF122)</f>
        <v>0</v>
      </c>
      <c r="Q117" s="173">
        <f t="shared" si="12"/>
        <v>0</v>
      </c>
      <c r="R117" s="172">
        <f>IF(P117="","",Feuil1!AG122)</f>
        <v>0</v>
      </c>
      <c r="S117" s="92">
        <f>IF(R117="","",Feuil1!AH122)</f>
        <v>0</v>
      </c>
      <c r="T117" s="92">
        <f>IF(S117="","",Feuil1!AI122)</f>
        <v>0</v>
      </c>
      <c r="U117" s="173">
        <f t="shared" si="13"/>
        <v>0</v>
      </c>
      <c r="V117" s="172">
        <f>IF(T117="","",Feuil1!AJ122)</f>
        <v>0</v>
      </c>
      <c r="W117" s="92">
        <f>IF(V117="","",Feuil1!AK122)</f>
        <v>0</v>
      </c>
      <c r="X117" s="92">
        <f>IF(W117="","",Feuil1!AL122)</f>
        <v>0</v>
      </c>
      <c r="Y117" s="173">
        <f t="shared" si="14"/>
        <v>0</v>
      </c>
      <c r="Z117" s="172">
        <f>IF(X117="","",Feuil1!AM122)</f>
        <v>0</v>
      </c>
      <c r="AA117" s="92">
        <f>IF(Z117="","",Feuil1!AN122)</f>
        <v>0</v>
      </c>
      <c r="AB117" s="92">
        <f>IF(AA117="","",Feuil1!AO122)</f>
        <v>0</v>
      </c>
      <c r="AC117" s="173">
        <f t="shared" si="15"/>
        <v>0</v>
      </c>
      <c r="AD117" s="172">
        <f>IF(AB117="","",Feuil1!AP122)</f>
        <v>0</v>
      </c>
      <c r="AE117" s="92">
        <f>IF(AD117="","",Feuil1!AQ122)</f>
        <v>0</v>
      </c>
      <c r="AF117" s="92">
        <f>IF(AE117="","",Feuil1!AR122)</f>
        <v>0</v>
      </c>
      <c r="AG117" s="173">
        <f t="shared" si="16"/>
        <v>0</v>
      </c>
      <c r="AH117" s="172">
        <f>IF(AF117="","",Feuil1!AS122)</f>
        <v>0</v>
      </c>
      <c r="AI117" s="92">
        <f>IF(AH117="","",Feuil1!AT122)</f>
        <v>0</v>
      </c>
      <c r="AJ117" s="92">
        <f>IF(AI117="","",Feuil1!AU122)</f>
        <v>0</v>
      </c>
      <c r="AK117" s="173">
        <f t="shared" si="17"/>
        <v>0</v>
      </c>
      <c r="AN117" s="5">
        <v>725</v>
      </c>
      <c r="AO117" s="5">
        <v>25</v>
      </c>
      <c r="AP117" s="5">
        <v>40</v>
      </c>
      <c r="AQ117" s="5">
        <v>850</v>
      </c>
      <c r="AR117" s="5">
        <v>925</v>
      </c>
      <c r="AS117" s="5">
        <v>3</v>
      </c>
      <c r="AT117" s="5">
        <v>5</v>
      </c>
      <c r="AU117" s="5">
        <v>350</v>
      </c>
      <c r="AV117" s="5">
        <v>125</v>
      </c>
    </row>
    <row r="118" spans="1:48" s="6" customFormat="1" ht="12.75">
      <c r="A118" s="171">
        <f>IF(Feuil1!A123="","",Feuil1!A123)</f>
        <v>45040</v>
      </c>
      <c r="B118" s="172">
        <f>IF(A118="","",Feuil1!U123)</f>
        <v>0</v>
      </c>
      <c r="C118" s="92">
        <f>IF(B118="","",Feuil1!V123)</f>
        <v>0</v>
      </c>
      <c r="D118" s="92">
        <f>IF(C118="","",Feuil1!W123)</f>
        <v>0</v>
      </c>
      <c r="E118" s="173">
        <f t="shared" si="9"/>
        <v>0</v>
      </c>
      <c r="F118" s="172">
        <f>IF(D118="","",Feuil1!X123)</f>
        <v>0</v>
      </c>
      <c r="G118" s="92">
        <f>IF(F118="","",Feuil1!Y123)</f>
        <v>0</v>
      </c>
      <c r="H118" s="92">
        <f>IF(G118="","",Feuil1!Z123)</f>
        <v>0</v>
      </c>
      <c r="I118" s="173">
        <f t="shared" si="10"/>
        <v>0</v>
      </c>
      <c r="J118" s="172">
        <f>IF(H118="","",Feuil1!AA123)</f>
        <v>0</v>
      </c>
      <c r="K118" s="92">
        <f>IF(J118="","",Feuil1!AB123)</f>
        <v>0</v>
      </c>
      <c r="L118" s="92">
        <f>IF(K118="","",Feuil1!AC123)</f>
        <v>0</v>
      </c>
      <c r="M118" s="173">
        <f t="shared" si="11"/>
        <v>0</v>
      </c>
      <c r="N118" s="172">
        <f>IF(L118="","",Feuil1!AD123)</f>
        <v>0</v>
      </c>
      <c r="O118" s="92">
        <f>IF(N118="","",Feuil1!AE123)</f>
        <v>0</v>
      </c>
      <c r="P118" s="92">
        <f>IF(O118="","",Feuil1!AF123)</f>
        <v>0</v>
      </c>
      <c r="Q118" s="173">
        <f t="shared" si="12"/>
        <v>0</v>
      </c>
      <c r="R118" s="172">
        <f>IF(P118="","",Feuil1!AG123)</f>
        <v>0</v>
      </c>
      <c r="S118" s="92">
        <f>IF(R118="","",Feuil1!AH123)</f>
        <v>0</v>
      </c>
      <c r="T118" s="92">
        <f>IF(S118="","",Feuil1!AI123)</f>
        <v>0</v>
      </c>
      <c r="U118" s="173">
        <f t="shared" si="13"/>
        <v>0</v>
      </c>
      <c r="V118" s="172">
        <f>IF(T118="","",Feuil1!AJ123)</f>
        <v>0</v>
      </c>
      <c r="W118" s="92">
        <f>IF(V118="","",Feuil1!AK123)</f>
        <v>0</v>
      </c>
      <c r="X118" s="92">
        <f>IF(W118="","",Feuil1!AL123)</f>
        <v>0</v>
      </c>
      <c r="Y118" s="173">
        <f t="shared" si="14"/>
        <v>0</v>
      </c>
      <c r="Z118" s="172">
        <f>IF(X118="","",Feuil1!AM123)</f>
        <v>0</v>
      </c>
      <c r="AA118" s="92">
        <f>IF(Z118="","",Feuil1!AN123)</f>
        <v>0</v>
      </c>
      <c r="AB118" s="92">
        <f>IF(AA118="","",Feuil1!AO123)</f>
        <v>0</v>
      </c>
      <c r="AC118" s="173">
        <f t="shared" si="15"/>
        <v>0</v>
      </c>
      <c r="AD118" s="172">
        <f>IF(AB118="","",Feuil1!AP123)</f>
        <v>0</v>
      </c>
      <c r="AE118" s="92">
        <f>IF(AD118="","",Feuil1!AQ123)</f>
        <v>0</v>
      </c>
      <c r="AF118" s="92">
        <f>IF(AE118="","",Feuil1!AR123)</f>
        <v>0</v>
      </c>
      <c r="AG118" s="173">
        <f t="shared" si="16"/>
        <v>0</v>
      </c>
      <c r="AH118" s="172">
        <f>IF(AF118="","",Feuil1!AS123)</f>
        <v>0</v>
      </c>
      <c r="AI118" s="92">
        <f>IF(AH118="","",Feuil1!AT123)</f>
        <v>0</v>
      </c>
      <c r="AJ118" s="92">
        <f>IF(AI118="","",Feuil1!AU123)</f>
        <v>0</v>
      </c>
      <c r="AK118" s="173">
        <f t="shared" si="17"/>
        <v>0</v>
      </c>
      <c r="AN118" s="5">
        <v>725</v>
      </c>
      <c r="AO118" s="5">
        <v>25</v>
      </c>
      <c r="AP118" s="5">
        <v>40</v>
      </c>
      <c r="AQ118" s="5">
        <v>850</v>
      </c>
      <c r="AR118" s="5">
        <v>925</v>
      </c>
      <c r="AS118" s="5">
        <v>3</v>
      </c>
      <c r="AT118" s="5">
        <v>5</v>
      </c>
      <c r="AU118" s="5">
        <v>350</v>
      </c>
      <c r="AV118" s="5">
        <v>125</v>
      </c>
    </row>
    <row r="119" spans="1:48" s="6" customFormat="1" ht="12.75">
      <c r="A119" s="171">
        <f>IF(Feuil1!A124="","",Feuil1!A124)</f>
        <v>45041</v>
      </c>
      <c r="B119" s="172">
        <f>IF(A119="","",Feuil1!U124)</f>
        <v>0</v>
      </c>
      <c r="C119" s="92">
        <f>IF(B119="","",Feuil1!V124)</f>
        <v>0</v>
      </c>
      <c r="D119" s="92">
        <f>IF(C119="","",Feuil1!W124)</f>
        <v>0</v>
      </c>
      <c r="E119" s="173">
        <f t="shared" si="9"/>
        <v>0</v>
      </c>
      <c r="F119" s="172">
        <f>IF(D119="","",Feuil1!X124)</f>
        <v>0</v>
      </c>
      <c r="G119" s="92">
        <f>IF(F119="","",Feuil1!Y124)</f>
        <v>0</v>
      </c>
      <c r="H119" s="92">
        <f>IF(G119="","",Feuil1!Z124)</f>
        <v>0</v>
      </c>
      <c r="I119" s="173">
        <f t="shared" si="10"/>
        <v>0</v>
      </c>
      <c r="J119" s="172">
        <f>IF(H119="","",Feuil1!AA124)</f>
        <v>0</v>
      </c>
      <c r="K119" s="92">
        <f>IF(J119="","",Feuil1!AB124)</f>
        <v>0</v>
      </c>
      <c r="L119" s="92">
        <f>IF(K119="","",Feuil1!AC124)</f>
        <v>0</v>
      </c>
      <c r="M119" s="173">
        <f t="shared" si="11"/>
        <v>0</v>
      </c>
      <c r="N119" s="172">
        <f>IF(L119="","",Feuil1!AD124)</f>
        <v>0</v>
      </c>
      <c r="O119" s="92">
        <f>IF(N119="","",Feuil1!AE124)</f>
        <v>0</v>
      </c>
      <c r="P119" s="92">
        <f>IF(O119="","",Feuil1!AF124)</f>
        <v>0</v>
      </c>
      <c r="Q119" s="173">
        <f t="shared" si="12"/>
        <v>0</v>
      </c>
      <c r="R119" s="172">
        <f>IF(P119="","",Feuil1!AG124)</f>
        <v>0</v>
      </c>
      <c r="S119" s="92">
        <f>IF(R119="","",Feuil1!AH124)</f>
        <v>0</v>
      </c>
      <c r="T119" s="92">
        <f>IF(S119="","",Feuil1!AI124)</f>
        <v>0</v>
      </c>
      <c r="U119" s="173">
        <f t="shared" si="13"/>
        <v>0</v>
      </c>
      <c r="V119" s="172">
        <f>IF(T119="","",Feuil1!AJ124)</f>
        <v>0</v>
      </c>
      <c r="W119" s="92">
        <f>IF(V119="","",Feuil1!AK124)</f>
        <v>0</v>
      </c>
      <c r="X119" s="92">
        <f>IF(W119="","",Feuil1!AL124)</f>
        <v>0</v>
      </c>
      <c r="Y119" s="173">
        <f t="shared" si="14"/>
        <v>0</v>
      </c>
      <c r="Z119" s="172">
        <f>IF(X119="","",Feuil1!AM124)</f>
        <v>0</v>
      </c>
      <c r="AA119" s="92">
        <f>IF(Z119="","",Feuil1!AN124)</f>
        <v>0</v>
      </c>
      <c r="AB119" s="92">
        <f>IF(AA119="","",Feuil1!AO124)</f>
        <v>0</v>
      </c>
      <c r="AC119" s="173">
        <f t="shared" si="15"/>
        <v>0</v>
      </c>
      <c r="AD119" s="172">
        <f>IF(AB119="","",Feuil1!AP124)</f>
        <v>0</v>
      </c>
      <c r="AE119" s="92">
        <f>IF(AD119="","",Feuil1!AQ124)</f>
        <v>0</v>
      </c>
      <c r="AF119" s="92">
        <f>IF(AE119="","",Feuil1!AR124)</f>
        <v>0</v>
      </c>
      <c r="AG119" s="173">
        <f t="shared" si="16"/>
        <v>0</v>
      </c>
      <c r="AH119" s="172">
        <f>IF(AF119="","",Feuil1!AS124)</f>
        <v>0</v>
      </c>
      <c r="AI119" s="92">
        <f>IF(AH119="","",Feuil1!AT124)</f>
        <v>0</v>
      </c>
      <c r="AJ119" s="92">
        <f>IF(AI119="","",Feuil1!AU124)</f>
        <v>0</v>
      </c>
      <c r="AK119" s="173">
        <f t="shared" si="17"/>
        <v>0</v>
      </c>
      <c r="AN119" s="5">
        <v>725</v>
      </c>
      <c r="AO119" s="5">
        <v>25</v>
      </c>
      <c r="AP119" s="5">
        <v>40</v>
      </c>
      <c r="AQ119" s="5">
        <v>850</v>
      </c>
      <c r="AR119" s="5">
        <v>925</v>
      </c>
      <c r="AS119" s="5">
        <v>3</v>
      </c>
      <c r="AT119" s="5">
        <v>5</v>
      </c>
      <c r="AU119" s="5">
        <v>350</v>
      </c>
      <c r="AV119" s="5">
        <v>125</v>
      </c>
    </row>
    <row r="120" spans="1:48" s="6" customFormat="1" ht="12.75">
      <c r="A120" s="171">
        <f>IF(Feuil1!A125="","",Feuil1!A125)</f>
        <v>45042</v>
      </c>
      <c r="B120" s="172">
        <f>IF(A120="","",Feuil1!U125)</f>
        <v>0</v>
      </c>
      <c r="C120" s="92">
        <f>IF(B120="","",Feuil1!V125)</f>
        <v>0</v>
      </c>
      <c r="D120" s="92">
        <f>IF(C120="","",Feuil1!W125)</f>
        <v>0</v>
      </c>
      <c r="E120" s="173">
        <f t="shared" si="9"/>
        <v>0</v>
      </c>
      <c r="F120" s="172">
        <f>IF(D120="","",Feuil1!X125)</f>
        <v>0</v>
      </c>
      <c r="G120" s="92">
        <f>IF(F120="","",Feuil1!Y125)</f>
        <v>0</v>
      </c>
      <c r="H120" s="92">
        <f>IF(G120="","",Feuil1!Z125)</f>
        <v>0</v>
      </c>
      <c r="I120" s="173">
        <f t="shared" si="10"/>
        <v>0</v>
      </c>
      <c r="J120" s="172">
        <f>IF(H120="","",Feuil1!AA125)</f>
        <v>0</v>
      </c>
      <c r="K120" s="92">
        <f>IF(J120="","",Feuil1!AB125)</f>
        <v>0</v>
      </c>
      <c r="L120" s="92">
        <f>IF(K120="","",Feuil1!AC125)</f>
        <v>0</v>
      </c>
      <c r="M120" s="173">
        <f t="shared" si="11"/>
        <v>0</v>
      </c>
      <c r="N120" s="172">
        <f>IF(L120="","",Feuil1!AD125)</f>
        <v>0</v>
      </c>
      <c r="O120" s="92">
        <f>IF(N120="","",Feuil1!AE125)</f>
        <v>0</v>
      </c>
      <c r="P120" s="92">
        <f>IF(O120="","",Feuil1!AF125)</f>
        <v>0</v>
      </c>
      <c r="Q120" s="173">
        <f t="shared" si="12"/>
        <v>0</v>
      </c>
      <c r="R120" s="172">
        <f>IF(P120="","",Feuil1!AG125)</f>
        <v>0</v>
      </c>
      <c r="S120" s="92">
        <f>IF(R120="","",Feuil1!AH125)</f>
        <v>0</v>
      </c>
      <c r="T120" s="92">
        <f>IF(S120="","",Feuil1!AI125)</f>
        <v>0</v>
      </c>
      <c r="U120" s="173">
        <f t="shared" si="13"/>
        <v>0</v>
      </c>
      <c r="V120" s="172">
        <f>IF(T120="","",Feuil1!AJ125)</f>
        <v>0</v>
      </c>
      <c r="W120" s="92">
        <f>IF(V120="","",Feuil1!AK125)</f>
        <v>0</v>
      </c>
      <c r="X120" s="92">
        <f>IF(W120="","",Feuil1!AL125)</f>
        <v>0</v>
      </c>
      <c r="Y120" s="173">
        <f t="shared" si="14"/>
        <v>0</v>
      </c>
      <c r="Z120" s="172">
        <f>IF(X120="","",Feuil1!AM125)</f>
        <v>0</v>
      </c>
      <c r="AA120" s="92">
        <f>IF(Z120="","",Feuil1!AN125)</f>
        <v>0</v>
      </c>
      <c r="AB120" s="92">
        <f>IF(AA120="","",Feuil1!AO125)</f>
        <v>0</v>
      </c>
      <c r="AC120" s="173">
        <f t="shared" si="15"/>
        <v>0</v>
      </c>
      <c r="AD120" s="172">
        <f>IF(AB120="","",Feuil1!AP125)</f>
        <v>0</v>
      </c>
      <c r="AE120" s="92">
        <f>IF(AD120="","",Feuil1!AQ125)</f>
        <v>0</v>
      </c>
      <c r="AF120" s="92">
        <f>IF(AE120="","",Feuil1!AR125)</f>
        <v>0</v>
      </c>
      <c r="AG120" s="173">
        <f t="shared" si="16"/>
        <v>0</v>
      </c>
      <c r="AH120" s="172">
        <f>IF(AF120="","",Feuil1!AS125)</f>
        <v>0</v>
      </c>
      <c r="AI120" s="92">
        <f>IF(AH120="","",Feuil1!AT125)</f>
        <v>0</v>
      </c>
      <c r="AJ120" s="92">
        <f>IF(AI120="","",Feuil1!AU125)</f>
        <v>0</v>
      </c>
      <c r="AK120" s="173">
        <f t="shared" si="17"/>
        <v>0</v>
      </c>
      <c r="AN120" s="5">
        <v>725</v>
      </c>
      <c r="AO120" s="5">
        <v>25</v>
      </c>
      <c r="AP120" s="5">
        <v>40</v>
      </c>
      <c r="AQ120" s="5">
        <v>850</v>
      </c>
      <c r="AR120" s="5">
        <v>925</v>
      </c>
      <c r="AS120" s="5">
        <v>3</v>
      </c>
      <c r="AT120" s="5">
        <v>5</v>
      </c>
      <c r="AU120" s="5">
        <v>350</v>
      </c>
      <c r="AV120" s="5">
        <v>125</v>
      </c>
    </row>
    <row r="121" spans="1:48" s="6" customFormat="1" ht="12.75">
      <c r="A121" s="171">
        <f>IF(Feuil1!A126="","",Feuil1!A126)</f>
        <v>45043</v>
      </c>
      <c r="B121" s="172">
        <f>IF(A121="","",Feuil1!U126)</f>
        <v>0</v>
      </c>
      <c r="C121" s="92">
        <f>IF(B121="","",Feuil1!V126)</f>
        <v>0</v>
      </c>
      <c r="D121" s="92">
        <f>IF(C121="","",Feuil1!W126)</f>
        <v>0</v>
      </c>
      <c r="E121" s="173">
        <f t="shared" si="9"/>
        <v>0</v>
      </c>
      <c r="F121" s="172">
        <f>IF(D121="","",Feuil1!X126)</f>
        <v>0</v>
      </c>
      <c r="G121" s="92">
        <f>IF(F121="","",Feuil1!Y126)</f>
        <v>0</v>
      </c>
      <c r="H121" s="92">
        <f>IF(G121="","",Feuil1!Z126)</f>
        <v>0</v>
      </c>
      <c r="I121" s="173">
        <f t="shared" si="10"/>
        <v>0</v>
      </c>
      <c r="J121" s="172">
        <f>IF(H121="","",Feuil1!AA126)</f>
        <v>0</v>
      </c>
      <c r="K121" s="92">
        <f>IF(J121="","",Feuil1!AB126)</f>
        <v>0</v>
      </c>
      <c r="L121" s="92">
        <f>IF(K121="","",Feuil1!AC126)</f>
        <v>0</v>
      </c>
      <c r="M121" s="173">
        <f t="shared" si="11"/>
        <v>0</v>
      </c>
      <c r="N121" s="172">
        <f>IF(L121="","",Feuil1!AD126)</f>
        <v>0</v>
      </c>
      <c r="O121" s="92">
        <f>IF(N121="","",Feuil1!AE126)</f>
        <v>0</v>
      </c>
      <c r="P121" s="92">
        <f>IF(O121="","",Feuil1!AF126)</f>
        <v>0</v>
      </c>
      <c r="Q121" s="173">
        <f t="shared" si="12"/>
        <v>0</v>
      </c>
      <c r="R121" s="172">
        <f>IF(P121="","",Feuil1!AG126)</f>
        <v>0</v>
      </c>
      <c r="S121" s="92">
        <f>IF(R121="","",Feuil1!AH126)</f>
        <v>0</v>
      </c>
      <c r="T121" s="92">
        <f>IF(S121="","",Feuil1!AI126)</f>
        <v>0</v>
      </c>
      <c r="U121" s="173">
        <f t="shared" si="13"/>
        <v>0</v>
      </c>
      <c r="V121" s="172">
        <f>IF(T121="","",Feuil1!AJ126)</f>
        <v>0</v>
      </c>
      <c r="W121" s="92">
        <f>IF(V121="","",Feuil1!AK126)</f>
        <v>0</v>
      </c>
      <c r="X121" s="92">
        <f>IF(W121="","",Feuil1!AL126)</f>
        <v>0</v>
      </c>
      <c r="Y121" s="173">
        <f t="shared" si="14"/>
        <v>0</v>
      </c>
      <c r="Z121" s="172">
        <f>IF(X121="","",Feuil1!AM126)</f>
        <v>0</v>
      </c>
      <c r="AA121" s="92">
        <f>IF(Z121="","",Feuil1!AN126)</f>
        <v>0</v>
      </c>
      <c r="AB121" s="92">
        <f>IF(AA121="","",Feuil1!AO126)</f>
        <v>0</v>
      </c>
      <c r="AC121" s="173">
        <f t="shared" si="15"/>
        <v>0</v>
      </c>
      <c r="AD121" s="172">
        <f>IF(AB121="","",Feuil1!AP126)</f>
        <v>0</v>
      </c>
      <c r="AE121" s="92">
        <f>IF(AD121="","",Feuil1!AQ126)</f>
        <v>0</v>
      </c>
      <c r="AF121" s="92">
        <f>IF(AE121="","",Feuil1!AR126)</f>
        <v>0</v>
      </c>
      <c r="AG121" s="173">
        <f t="shared" si="16"/>
        <v>0</v>
      </c>
      <c r="AH121" s="172">
        <f>IF(AF121="","",Feuil1!AS126)</f>
        <v>0</v>
      </c>
      <c r="AI121" s="92">
        <f>IF(AH121="","",Feuil1!AT126)</f>
        <v>0</v>
      </c>
      <c r="AJ121" s="92">
        <f>IF(AI121="","",Feuil1!AU126)</f>
        <v>0</v>
      </c>
      <c r="AK121" s="173">
        <f t="shared" si="17"/>
        <v>0</v>
      </c>
      <c r="AN121" s="5">
        <v>725</v>
      </c>
      <c r="AO121" s="5">
        <v>25</v>
      </c>
      <c r="AP121" s="5">
        <v>40</v>
      </c>
      <c r="AQ121" s="5">
        <v>850</v>
      </c>
      <c r="AR121" s="5">
        <v>925</v>
      </c>
      <c r="AS121" s="5">
        <v>3</v>
      </c>
      <c r="AT121" s="5">
        <v>5</v>
      </c>
      <c r="AU121" s="5">
        <v>350</v>
      </c>
      <c r="AV121" s="5">
        <v>125</v>
      </c>
    </row>
    <row r="122" spans="1:48" s="6" customFormat="1" ht="12.75">
      <c r="A122" s="171">
        <f>IF(Feuil1!A127="","",Feuil1!A127)</f>
        <v>45044</v>
      </c>
      <c r="B122" s="172">
        <f>IF(A122="","",Feuil1!U127)</f>
        <v>0</v>
      </c>
      <c r="C122" s="92">
        <f>IF(B122="","",Feuil1!V127)</f>
        <v>0</v>
      </c>
      <c r="D122" s="92">
        <f>IF(C122="","",Feuil1!W127)</f>
        <v>0</v>
      </c>
      <c r="E122" s="173">
        <f t="shared" si="9"/>
        <v>0</v>
      </c>
      <c r="F122" s="172">
        <f>IF(D122="","",Feuil1!X127)</f>
        <v>0</v>
      </c>
      <c r="G122" s="92">
        <f>IF(F122="","",Feuil1!Y127)</f>
        <v>0</v>
      </c>
      <c r="H122" s="92">
        <f>IF(G122="","",Feuil1!Z127)</f>
        <v>0</v>
      </c>
      <c r="I122" s="173">
        <f t="shared" si="10"/>
        <v>0</v>
      </c>
      <c r="J122" s="172">
        <f>IF(H122="","",Feuil1!AA127)</f>
        <v>0</v>
      </c>
      <c r="K122" s="92">
        <f>IF(J122="","",Feuil1!AB127)</f>
        <v>0</v>
      </c>
      <c r="L122" s="92">
        <f>IF(K122="","",Feuil1!AC127)</f>
        <v>0</v>
      </c>
      <c r="M122" s="173">
        <f t="shared" si="11"/>
        <v>0</v>
      </c>
      <c r="N122" s="172">
        <f>IF(L122="","",Feuil1!AD127)</f>
        <v>0</v>
      </c>
      <c r="O122" s="92">
        <f>IF(N122="","",Feuil1!AE127)</f>
        <v>0</v>
      </c>
      <c r="P122" s="92">
        <f>IF(O122="","",Feuil1!AF127)</f>
        <v>0</v>
      </c>
      <c r="Q122" s="173">
        <f t="shared" si="12"/>
        <v>0</v>
      </c>
      <c r="R122" s="172">
        <f>IF(P122="","",Feuil1!AG127)</f>
        <v>0</v>
      </c>
      <c r="S122" s="92">
        <f>IF(R122="","",Feuil1!AH127)</f>
        <v>0</v>
      </c>
      <c r="T122" s="92">
        <f>IF(S122="","",Feuil1!AI127)</f>
        <v>0</v>
      </c>
      <c r="U122" s="173">
        <f t="shared" si="13"/>
        <v>0</v>
      </c>
      <c r="V122" s="172">
        <f>IF(T122="","",Feuil1!AJ127)</f>
        <v>0</v>
      </c>
      <c r="W122" s="92">
        <f>IF(V122="","",Feuil1!AK127)</f>
        <v>0</v>
      </c>
      <c r="X122" s="92">
        <f>IF(W122="","",Feuil1!AL127)</f>
        <v>0</v>
      </c>
      <c r="Y122" s="173">
        <f t="shared" si="14"/>
        <v>0</v>
      </c>
      <c r="Z122" s="172">
        <f>IF(X122="","",Feuil1!AM127)</f>
        <v>0</v>
      </c>
      <c r="AA122" s="92">
        <f>IF(Z122="","",Feuil1!AN127)</f>
        <v>0</v>
      </c>
      <c r="AB122" s="92">
        <f>IF(AA122="","",Feuil1!AO127)</f>
        <v>0</v>
      </c>
      <c r="AC122" s="173">
        <f t="shared" si="15"/>
        <v>0</v>
      </c>
      <c r="AD122" s="172">
        <f>IF(AB122="","",Feuil1!AP127)</f>
        <v>0</v>
      </c>
      <c r="AE122" s="92">
        <f>IF(AD122="","",Feuil1!AQ127)</f>
        <v>0</v>
      </c>
      <c r="AF122" s="92">
        <f>IF(AE122="","",Feuil1!AR127)</f>
        <v>0</v>
      </c>
      <c r="AG122" s="173">
        <f t="shared" si="16"/>
        <v>0</v>
      </c>
      <c r="AH122" s="172">
        <f>IF(AF122="","",Feuil1!AS127)</f>
        <v>0</v>
      </c>
      <c r="AI122" s="92">
        <f>IF(AH122="","",Feuil1!AT127)</f>
        <v>0</v>
      </c>
      <c r="AJ122" s="92">
        <f>IF(AI122="","",Feuil1!AU127)</f>
        <v>0</v>
      </c>
      <c r="AK122" s="173">
        <f t="shared" si="17"/>
        <v>0</v>
      </c>
      <c r="AN122" s="5">
        <v>725</v>
      </c>
      <c r="AO122" s="5">
        <v>25</v>
      </c>
      <c r="AP122" s="5">
        <v>40</v>
      </c>
      <c r="AQ122" s="5">
        <v>850</v>
      </c>
      <c r="AR122" s="5">
        <v>925</v>
      </c>
      <c r="AS122" s="5">
        <v>3</v>
      </c>
      <c r="AT122" s="5">
        <v>5</v>
      </c>
      <c r="AU122" s="5">
        <v>350</v>
      </c>
      <c r="AV122" s="5">
        <v>125</v>
      </c>
    </row>
    <row r="123" spans="1:48" s="6" customFormat="1" ht="12.75">
      <c r="A123" s="171">
        <f>IF(Feuil1!A128="","",Feuil1!A128)</f>
        <v>45045</v>
      </c>
      <c r="B123" s="172">
        <f>IF(A123="","",Feuil1!U128)</f>
        <v>0</v>
      </c>
      <c r="C123" s="92">
        <f>IF(B123="","",Feuil1!V128)</f>
        <v>0</v>
      </c>
      <c r="D123" s="92">
        <f>IF(C123="","",Feuil1!W128)</f>
        <v>0</v>
      </c>
      <c r="E123" s="173">
        <f t="shared" si="9"/>
        <v>0</v>
      </c>
      <c r="F123" s="172">
        <f>IF(D123="","",Feuil1!X128)</f>
        <v>0</v>
      </c>
      <c r="G123" s="92">
        <f>IF(F123="","",Feuil1!Y128)</f>
        <v>0</v>
      </c>
      <c r="H123" s="92">
        <f>IF(G123="","",Feuil1!Z128)</f>
        <v>0</v>
      </c>
      <c r="I123" s="173">
        <f t="shared" si="10"/>
        <v>0</v>
      </c>
      <c r="J123" s="172">
        <f>IF(H123="","",Feuil1!AA128)</f>
        <v>0</v>
      </c>
      <c r="K123" s="92">
        <f>IF(J123="","",Feuil1!AB128)</f>
        <v>0</v>
      </c>
      <c r="L123" s="92">
        <f>IF(K123="","",Feuil1!AC128)</f>
        <v>0</v>
      </c>
      <c r="M123" s="173">
        <f t="shared" si="11"/>
        <v>0</v>
      </c>
      <c r="N123" s="172">
        <f>IF(L123="","",Feuil1!AD128)</f>
        <v>0</v>
      </c>
      <c r="O123" s="92">
        <f>IF(N123="","",Feuil1!AE128)</f>
        <v>0</v>
      </c>
      <c r="P123" s="92">
        <f>IF(O123="","",Feuil1!AF128)</f>
        <v>0</v>
      </c>
      <c r="Q123" s="173">
        <f t="shared" si="12"/>
        <v>0</v>
      </c>
      <c r="R123" s="172">
        <f>IF(P123="","",Feuil1!AG128)</f>
        <v>0</v>
      </c>
      <c r="S123" s="92">
        <f>IF(R123="","",Feuil1!AH128)</f>
        <v>0</v>
      </c>
      <c r="T123" s="92">
        <f>IF(S123="","",Feuil1!AI128)</f>
        <v>0</v>
      </c>
      <c r="U123" s="173">
        <f t="shared" si="13"/>
        <v>0</v>
      </c>
      <c r="V123" s="172">
        <f>IF(T123="","",Feuil1!AJ128)</f>
        <v>0</v>
      </c>
      <c r="W123" s="92">
        <f>IF(V123="","",Feuil1!AK128)</f>
        <v>0</v>
      </c>
      <c r="X123" s="92">
        <f>IF(W123="","",Feuil1!AL128)</f>
        <v>0</v>
      </c>
      <c r="Y123" s="173">
        <f t="shared" si="14"/>
        <v>0</v>
      </c>
      <c r="Z123" s="172">
        <f>IF(X123="","",Feuil1!AM128)</f>
        <v>0</v>
      </c>
      <c r="AA123" s="92">
        <f>IF(Z123="","",Feuil1!AN128)</f>
        <v>0</v>
      </c>
      <c r="AB123" s="92">
        <f>IF(AA123="","",Feuil1!AO128)</f>
        <v>0</v>
      </c>
      <c r="AC123" s="173">
        <f t="shared" si="15"/>
        <v>0</v>
      </c>
      <c r="AD123" s="172">
        <f>IF(AB123="","",Feuil1!AP128)</f>
        <v>0</v>
      </c>
      <c r="AE123" s="92">
        <f>IF(AD123="","",Feuil1!AQ128)</f>
        <v>0</v>
      </c>
      <c r="AF123" s="92">
        <f>IF(AE123="","",Feuil1!AR128)</f>
        <v>0</v>
      </c>
      <c r="AG123" s="173">
        <f t="shared" si="16"/>
        <v>0</v>
      </c>
      <c r="AH123" s="172">
        <f>IF(AF123="","",Feuil1!AS128)</f>
        <v>0</v>
      </c>
      <c r="AI123" s="92">
        <f>IF(AH123="","",Feuil1!AT128)</f>
        <v>0</v>
      </c>
      <c r="AJ123" s="92">
        <f>IF(AI123="","",Feuil1!AU128)</f>
        <v>0</v>
      </c>
      <c r="AK123" s="173">
        <f t="shared" si="17"/>
        <v>0</v>
      </c>
      <c r="AN123" s="5">
        <v>725</v>
      </c>
      <c r="AO123" s="5">
        <v>25</v>
      </c>
      <c r="AP123" s="5">
        <v>40</v>
      </c>
      <c r="AQ123" s="5">
        <v>850</v>
      </c>
      <c r="AR123" s="5">
        <v>925</v>
      </c>
      <c r="AS123" s="5">
        <v>3</v>
      </c>
      <c r="AT123" s="5">
        <v>5</v>
      </c>
      <c r="AU123" s="5">
        <v>350</v>
      </c>
      <c r="AV123" s="5">
        <v>125</v>
      </c>
    </row>
    <row r="124" spans="1:48" s="6" customFormat="1" ht="12.75">
      <c r="A124" s="171">
        <f>IF(Feuil1!A129="","",Feuil1!A129)</f>
        <v>45046</v>
      </c>
      <c r="B124" s="172">
        <f>IF(A124="","",Feuil1!U129)</f>
        <v>0</v>
      </c>
      <c r="C124" s="92">
        <f>IF(B124="","",Feuil1!V129)</f>
        <v>0</v>
      </c>
      <c r="D124" s="92">
        <f>IF(C124="","",Feuil1!W129)</f>
        <v>0</v>
      </c>
      <c r="E124" s="173">
        <f t="shared" si="9"/>
        <v>0</v>
      </c>
      <c r="F124" s="172">
        <f>IF(D124="","",Feuil1!X129)</f>
        <v>0</v>
      </c>
      <c r="G124" s="92">
        <f>IF(F124="","",Feuil1!Y129)</f>
        <v>0</v>
      </c>
      <c r="H124" s="92">
        <f>IF(G124="","",Feuil1!Z129)</f>
        <v>0</v>
      </c>
      <c r="I124" s="173">
        <f t="shared" si="10"/>
        <v>0</v>
      </c>
      <c r="J124" s="172">
        <f>IF(H124="","",Feuil1!AA129)</f>
        <v>0</v>
      </c>
      <c r="K124" s="92">
        <f>IF(J124="","",Feuil1!AB129)</f>
        <v>0</v>
      </c>
      <c r="L124" s="92">
        <f>IF(K124="","",Feuil1!AC129)</f>
        <v>0</v>
      </c>
      <c r="M124" s="173">
        <f t="shared" si="11"/>
        <v>0</v>
      </c>
      <c r="N124" s="172">
        <f>IF(L124="","",Feuil1!AD129)</f>
        <v>0</v>
      </c>
      <c r="O124" s="92">
        <f>IF(N124="","",Feuil1!AE129)</f>
        <v>0</v>
      </c>
      <c r="P124" s="92">
        <f>IF(O124="","",Feuil1!AF129)</f>
        <v>0</v>
      </c>
      <c r="Q124" s="173">
        <f t="shared" si="12"/>
        <v>0</v>
      </c>
      <c r="R124" s="172">
        <f>IF(P124="","",Feuil1!AG129)</f>
        <v>0</v>
      </c>
      <c r="S124" s="92">
        <f>IF(R124="","",Feuil1!AH129)</f>
        <v>0</v>
      </c>
      <c r="T124" s="92">
        <f>IF(S124="","",Feuil1!AI129)</f>
        <v>0</v>
      </c>
      <c r="U124" s="173">
        <f t="shared" si="13"/>
        <v>0</v>
      </c>
      <c r="V124" s="172">
        <f>IF(T124="","",Feuil1!AJ129)</f>
        <v>0</v>
      </c>
      <c r="W124" s="92">
        <f>IF(V124="","",Feuil1!AK129)</f>
        <v>0</v>
      </c>
      <c r="X124" s="92">
        <f>IF(W124="","",Feuil1!AL129)</f>
        <v>0</v>
      </c>
      <c r="Y124" s="173">
        <f t="shared" si="14"/>
        <v>0</v>
      </c>
      <c r="Z124" s="172">
        <f>IF(X124="","",Feuil1!AM129)</f>
        <v>0</v>
      </c>
      <c r="AA124" s="92">
        <f>IF(Z124="","",Feuil1!AN129)</f>
        <v>0</v>
      </c>
      <c r="AB124" s="92">
        <f>IF(AA124="","",Feuil1!AO129)</f>
        <v>0</v>
      </c>
      <c r="AC124" s="173">
        <f t="shared" si="15"/>
        <v>0</v>
      </c>
      <c r="AD124" s="172">
        <f>IF(AB124="","",Feuil1!AP129)</f>
        <v>0</v>
      </c>
      <c r="AE124" s="92">
        <f>IF(AD124="","",Feuil1!AQ129)</f>
        <v>0</v>
      </c>
      <c r="AF124" s="92">
        <f>IF(AE124="","",Feuil1!AR129)</f>
        <v>0</v>
      </c>
      <c r="AG124" s="173">
        <f t="shared" si="16"/>
        <v>0</v>
      </c>
      <c r="AH124" s="172">
        <f>IF(AF124="","",Feuil1!AS129)</f>
        <v>0</v>
      </c>
      <c r="AI124" s="92">
        <f>IF(AH124="","",Feuil1!AT129)</f>
        <v>0</v>
      </c>
      <c r="AJ124" s="92">
        <f>IF(AI124="","",Feuil1!AU129)</f>
        <v>0</v>
      </c>
      <c r="AK124" s="173">
        <f t="shared" si="17"/>
        <v>0</v>
      </c>
      <c r="AN124" s="5">
        <v>725</v>
      </c>
      <c r="AO124" s="5">
        <v>25</v>
      </c>
      <c r="AP124" s="5">
        <v>40</v>
      </c>
      <c r="AQ124" s="5">
        <v>850</v>
      </c>
      <c r="AR124" s="5">
        <v>925</v>
      </c>
      <c r="AS124" s="5">
        <v>3</v>
      </c>
      <c r="AT124" s="5">
        <v>5</v>
      </c>
      <c r="AU124" s="5">
        <v>350</v>
      </c>
      <c r="AV124" s="5">
        <v>125</v>
      </c>
    </row>
    <row r="125" spans="1:48" s="6" customFormat="1" ht="12.75">
      <c r="A125" s="171">
        <f>IF(Feuil1!A130="","",Feuil1!A130)</f>
        <v>45047</v>
      </c>
      <c r="B125" s="172">
        <f>IF(A125="","",Feuil1!U130)</f>
        <v>0</v>
      </c>
      <c r="C125" s="92">
        <f>IF(B125="","",Feuil1!V130)</f>
        <v>0</v>
      </c>
      <c r="D125" s="92">
        <f>IF(C125="","",Feuil1!W130)</f>
        <v>0</v>
      </c>
      <c r="E125" s="173">
        <f t="shared" si="9"/>
        <v>0</v>
      </c>
      <c r="F125" s="172">
        <f>IF(D125="","",Feuil1!X130)</f>
        <v>0</v>
      </c>
      <c r="G125" s="92">
        <f>IF(F125="","",Feuil1!Y130)</f>
        <v>0</v>
      </c>
      <c r="H125" s="92">
        <f>IF(G125="","",Feuil1!Z130)</f>
        <v>0</v>
      </c>
      <c r="I125" s="173">
        <f t="shared" si="10"/>
        <v>0</v>
      </c>
      <c r="J125" s="172">
        <f>IF(H125="","",Feuil1!AA130)</f>
        <v>0</v>
      </c>
      <c r="K125" s="92">
        <f>IF(J125="","",Feuil1!AB130)</f>
        <v>0</v>
      </c>
      <c r="L125" s="92">
        <f>IF(K125="","",Feuil1!AC130)</f>
        <v>0</v>
      </c>
      <c r="M125" s="173">
        <f t="shared" si="11"/>
        <v>0</v>
      </c>
      <c r="N125" s="172">
        <f>IF(L125="","",Feuil1!AD130)</f>
        <v>0</v>
      </c>
      <c r="O125" s="92">
        <f>IF(N125="","",Feuil1!AE130)</f>
        <v>0</v>
      </c>
      <c r="P125" s="92">
        <f>IF(O125="","",Feuil1!AF130)</f>
        <v>0</v>
      </c>
      <c r="Q125" s="173">
        <f t="shared" si="12"/>
        <v>0</v>
      </c>
      <c r="R125" s="172">
        <f>IF(P125="","",Feuil1!AG130)</f>
        <v>0</v>
      </c>
      <c r="S125" s="92">
        <f>IF(R125="","",Feuil1!AH130)</f>
        <v>0</v>
      </c>
      <c r="T125" s="92">
        <f>IF(S125="","",Feuil1!AI130)</f>
        <v>0</v>
      </c>
      <c r="U125" s="173">
        <f t="shared" si="13"/>
        <v>0</v>
      </c>
      <c r="V125" s="172">
        <f>IF(T125="","",Feuil1!AJ130)</f>
        <v>0</v>
      </c>
      <c r="W125" s="92">
        <f>IF(V125="","",Feuil1!AK130)</f>
        <v>0</v>
      </c>
      <c r="X125" s="92">
        <f>IF(W125="","",Feuil1!AL130)</f>
        <v>0</v>
      </c>
      <c r="Y125" s="173">
        <f t="shared" si="14"/>
        <v>0</v>
      </c>
      <c r="Z125" s="172">
        <f>IF(X125="","",Feuil1!AM130)</f>
        <v>0</v>
      </c>
      <c r="AA125" s="92">
        <f>IF(Z125="","",Feuil1!AN130)</f>
        <v>0</v>
      </c>
      <c r="AB125" s="92">
        <f>IF(AA125="","",Feuil1!AO130)</f>
        <v>0</v>
      </c>
      <c r="AC125" s="173">
        <f t="shared" si="15"/>
        <v>0</v>
      </c>
      <c r="AD125" s="172">
        <f>IF(AB125="","",Feuil1!AP130)</f>
        <v>0</v>
      </c>
      <c r="AE125" s="92">
        <f>IF(AD125="","",Feuil1!AQ130)</f>
        <v>0</v>
      </c>
      <c r="AF125" s="92">
        <f>IF(AE125="","",Feuil1!AR130)</f>
        <v>0</v>
      </c>
      <c r="AG125" s="173">
        <f t="shared" si="16"/>
        <v>0</v>
      </c>
      <c r="AH125" s="172">
        <f>IF(AF125="","",Feuil1!AS130)</f>
        <v>0</v>
      </c>
      <c r="AI125" s="92">
        <f>IF(AH125="","",Feuil1!AT130)</f>
        <v>0</v>
      </c>
      <c r="AJ125" s="92">
        <f>IF(AI125="","",Feuil1!AU130)</f>
        <v>0</v>
      </c>
      <c r="AK125" s="173">
        <f t="shared" si="17"/>
        <v>0</v>
      </c>
      <c r="AN125" s="5">
        <v>725</v>
      </c>
      <c r="AO125" s="5">
        <v>25</v>
      </c>
      <c r="AP125" s="5">
        <v>40</v>
      </c>
      <c r="AQ125" s="5">
        <v>850</v>
      </c>
      <c r="AR125" s="5">
        <v>925</v>
      </c>
      <c r="AS125" s="5">
        <v>3</v>
      </c>
      <c r="AT125" s="5">
        <v>5</v>
      </c>
      <c r="AU125" s="5">
        <v>350</v>
      </c>
      <c r="AV125" s="5">
        <v>125</v>
      </c>
    </row>
    <row r="126" spans="1:48" s="6" customFormat="1" ht="12.75">
      <c r="A126" s="171">
        <f>IF(Feuil1!A131="","",Feuil1!A131)</f>
        <v>45048</v>
      </c>
      <c r="B126" s="172">
        <f>IF(A126="","",Feuil1!U131)</f>
        <v>0</v>
      </c>
      <c r="C126" s="92">
        <f>IF(B126="","",Feuil1!V131)</f>
        <v>0</v>
      </c>
      <c r="D126" s="92">
        <f>IF(C126="","",Feuil1!W131)</f>
        <v>0</v>
      </c>
      <c r="E126" s="173">
        <f t="shared" si="9"/>
        <v>0</v>
      </c>
      <c r="F126" s="172">
        <f>IF(D126="","",Feuil1!X131)</f>
        <v>0</v>
      </c>
      <c r="G126" s="92">
        <f>IF(F126="","",Feuil1!Y131)</f>
        <v>0</v>
      </c>
      <c r="H126" s="92">
        <f>IF(G126="","",Feuil1!Z131)</f>
        <v>0</v>
      </c>
      <c r="I126" s="173">
        <f t="shared" si="10"/>
        <v>0</v>
      </c>
      <c r="J126" s="172">
        <f>IF(H126="","",Feuil1!AA131)</f>
        <v>0</v>
      </c>
      <c r="K126" s="92">
        <f>IF(J126="","",Feuil1!AB131)</f>
        <v>0</v>
      </c>
      <c r="L126" s="92">
        <f>IF(K126="","",Feuil1!AC131)</f>
        <v>0</v>
      </c>
      <c r="M126" s="173">
        <f t="shared" si="11"/>
        <v>0</v>
      </c>
      <c r="N126" s="172">
        <f>IF(L126="","",Feuil1!AD131)</f>
        <v>0</v>
      </c>
      <c r="O126" s="92">
        <f>IF(N126="","",Feuil1!AE131)</f>
        <v>0</v>
      </c>
      <c r="P126" s="92">
        <f>IF(O126="","",Feuil1!AF131)</f>
        <v>0</v>
      </c>
      <c r="Q126" s="173">
        <f t="shared" si="12"/>
        <v>0</v>
      </c>
      <c r="R126" s="172">
        <f>IF(P126="","",Feuil1!AG131)</f>
        <v>0</v>
      </c>
      <c r="S126" s="92">
        <f>IF(R126="","",Feuil1!AH131)</f>
        <v>0</v>
      </c>
      <c r="T126" s="92">
        <f>IF(S126="","",Feuil1!AI131)</f>
        <v>0</v>
      </c>
      <c r="U126" s="173">
        <f t="shared" si="13"/>
        <v>0</v>
      </c>
      <c r="V126" s="172">
        <f>IF(T126="","",Feuil1!AJ131)</f>
        <v>0</v>
      </c>
      <c r="W126" s="92">
        <f>IF(V126="","",Feuil1!AK131)</f>
        <v>0</v>
      </c>
      <c r="X126" s="92">
        <f>IF(W126="","",Feuil1!AL131)</f>
        <v>0</v>
      </c>
      <c r="Y126" s="173">
        <f t="shared" si="14"/>
        <v>0</v>
      </c>
      <c r="Z126" s="172">
        <f>IF(X126="","",Feuil1!AM131)</f>
        <v>0</v>
      </c>
      <c r="AA126" s="92">
        <f>IF(Z126="","",Feuil1!AN131)</f>
        <v>0</v>
      </c>
      <c r="AB126" s="92">
        <f>IF(AA126="","",Feuil1!AO131)</f>
        <v>0</v>
      </c>
      <c r="AC126" s="173">
        <f t="shared" si="15"/>
        <v>0</v>
      </c>
      <c r="AD126" s="172">
        <f>IF(AB126="","",Feuil1!AP131)</f>
        <v>0</v>
      </c>
      <c r="AE126" s="92">
        <f>IF(AD126="","",Feuil1!AQ131)</f>
        <v>0</v>
      </c>
      <c r="AF126" s="92">
        <f>IF(AE126="","",Feuil1!AR131)</f>
        <v>0</v>
      </c>
      <c r="AG126" s="173">
        <f t="shared" si="16"/>
        <v>0</v>
      </c>
      <c r="AH126" s="172">
        <f>IF(AF126="","",Feuil1!AS131)</f>
        <v>0</v>
      </c>
      <c r="AI126" s="92">
        <f>IF(AH126="","",Feuil1!AT131)</f>
        <v>0</v>
      </c>
      <c r="AJ126" s="92">
        <f>IF(AI126="","",Feuil1!AU131)</f>
        <v>0</v>
      </c>
      <c r="AK126" s="173">
        <f t="shared" si="17"/>
        <v>0</v>
      </c>
      <c r="AN126" s="5">
        <v>725</v>
      </c>
      <c r="AO126" s="5">
        <v>25</v>
      </c>
      <c r="AP126" s="5">
        <v>40</v>
      </c>
      <c r="AQ126" s="5">
        <v>850</v>
      </c>
      <c r="AR126" s="5">
        <v>925</v>
      </c>
      <c r="AS126" s="5">
        <v>3</v>
      </c>
      <c r="AT126" s="5">
        <v>5</v>
      </c>
      <c r="AU126" s="5">
        <v>350</v>
      </c>
      <c r="AV126" s="5">
        <v>125</v>
      </c>
    </row>
    <row r="127" spans="1:48" s="6" customFormat="1" ht="12.75">
      <c r="A127" s="171">
        <f>IF(Feuil1!A132="","",Feuil1!A132)</f>
        <v>45049</v>
      </c>
      <c r="B127" s="172">
        <f>IF(A127="","",Feuil1!U132)</f>
        <v>0</v>
      </c>
      <c r="C127" s="92">
        <f>IF(B127="","",Feuil1!V132)</f>
        <v>0</v>
      </c>
      <c r="D127" s="92">
        <f>IF(C127="","",Feuil1!W132)</f>
        <v>0</v>
      </c>
      <c r="E127" s="173">
        <f t="shared" si="9"/>
        <v>0</v>
      </c>
      <c r="F127" s="172">
        <f>IF(D127="","",Feuil1!X132)</f>
        <v>0</v>
      </c>
      <c r="G127" s="92">
        <f>IF(F127="","",Feuil1!Y132)</f>
        <v>0</v>
      </c>
      <c r="H127" s="92">
        <f>IF(G127="","",Feuil1!Z132)</f>
        <v>0</v>
      </c>
      <c r="I127" s="173">
        <f t="shared" si="10"/>
        <v>0</v>
      </c>
      <c r="J127" s="172">
        <f>IF(H127="","",Feuil1!AA132)</f>
        <v>0</v>
      </c>
      <c r="K127" s="92">
        <f>IF(J127="","",Feuil1!AB132)</f>
        <v>0</v>
      </c>
      <c r="L127" s="92">
        <f>IF(K127="","",Feuil1!AC132)</f>
        <v>0</v>
      </c>
      <c r="M127" s="173">
        <f t="shared" si="11"/>
        <v>0</v>
      </c>
      <c r="N127" s="172">
        <f>IF(L127="","",Feuil1!AD132)</f>
        <v>0</v>
      </c>
      <c r="O127" s="92">
        <f>IF(N127="","",Feuil1!AE132)</f>
        <v>0</v>
      </c>
      <c r="P127" s="92">
        <f>IF(O127="","",Feuil1!AF132)</f>
        <v>0</v>
      </c>
      <c r="Q127" s="173">
        <f t="shared" si="12"/>
        <v>0</v>
      </c>
      <c r="R127" s="172">
        <f>IF(P127="","",Feuil1!AG132)</f>
        <v>0</v>
      </c>
      <c r="S127" s="92">
        <f>IF(R127="","",Feuil1!AH132)</f>
        <v>0</v>
      </c>
      <c r="T127" s="92">
        <f>IF(S127="","",Feuil1!AI132)</f>
        <v>0</v>
      </c>
      <c r="U127" s="173">
        <f t="shared" si="13"/>
        <v>0</v>
      </c>
      <c r="V127" s="172">
        <f>IF(T127="","",Feuil1!AJ132)</f>
        <v>0</v>
      </c>
      <c r="W127" s="92">
        <f>IF(V127="","",Feuil1!AK132)</f>
        <v>0</v>
      </c>
      <c r="X127" s="92">
        <f>IF(W127="","",Feuil1!AL132)</f>
        <v>0</v>
      </c>
      <c r="Y127" s="173">
        <f t="shared" si="14"/>
        <v>0</v>
      </c>
      <c r="Z127" s="172">
        <f>IF(X127="","",Feuil1!AM132)</f>
        <v>0</v>
      </c>
      <c r="AA127" s="92">
        <f>IF(Z127="","",Feuil1!AN132)</f>
        <v>0</v>
      </c>
      <c r="AB127" s="92">
        <f>IF(AA127="","",Feuil1!AO132)</f>
        <v>0</v>
      </c>
      <c r="AC127" s="173">
        <f t="shared" si="15"/>
        <v>0</v>
      </c>
      <c r="AD127" s="172">
        <f>IF(AB127="","",Feuil1!AP132)</f>
        <v>0</v>
      </c>
      <c r="AE127" s="92">
        <f>IF(AD127="","",Feuil1!AQ132)</f>
        <v>0</v>
      </c>
      <c r="AF127" s="92">
        <f>IF(AE127="","",Feuil1!AR132)</f>
        <v>0</v>
      </c>
      <c r="AG127" s="173">
        <f t="shared" si="16"/>
        <v>0</v>
      </c>
      <c r="AH127" s="172">
        <f>IF(AF127="","",Feuil1!AS132)</f>
        <v>0</v>
      </c>
      <c r="AI127" s="92">
        <f>IF(AH127="","",Feuil1!AT132)</f>
        <v>0</v>
      </c>
      <c r="AJ127" s="92">
        <f>IF(AI127="","",Feuil1!AU132)</f>
        <v>0</v>
      </c>
      <c r="AK127" s="173">
        <f t="shared" si="17"/>
        <v>0</v>
      </c>
      <c r="AN127" s="5">
        <v>725</v>
      </c>
      <c r="AO127" s="5">
        <v>25</v>
      </c>
      <c r="AP127" s="5">
        <v>40</v>
      </c>
      <c r="AQ127" s="5">
        <v>850</v>
      </c>
      <c r="AR127" s="5">
        <v>925</v>
      </c>
      <c r="AS127" s="5">
        <v>3</v>
      </c>
      <c r="AT127" s="5">
        <v>5</v>
      </c>
      <c r="AU127" s="5">
        <v>350</v>
      </c>
      <c r="AV127" s="5">
        <v>125</v>
      </c>
    </row>
    <row r="128" spans="1:48" s="6" customFormat="1" ht="12.75">
      <c r="A128" s="171">
        <f>IF(Feuil1!A133="","",Feuil1!A133)</f>
        <v>45050</v>
      </c>
      <c r="B128" s="172">
        <f>IF(A128="","",Feuil1!U133)</f>
        <v>0</v>
      </c>
      <c r="C128" s="92">
        <f>IF(B128="","",Feuil1!V133)</f>
        <v>0</v>
      </c>
      <c r="D128" s="92">
        <f>IF(C128="","",Feuil1!W133)</f>
        <v>0</v>
      </c>
      <c r="E128" s="173">
        <f t="shared" si="9"/>
        <v>0</v>
      </c>
      <c r="F128" s="172">
        <f>IF(D128="","",Feuil1!X133)</f>
        <v>0</v>
      </c>
      <c r="G128" s="92">
        <f>IF(F128="","",Feuil1!Y133)</f>
        <v>0</v>
      </c>
      <c r="H128" s="92">
        <f>IF(G128="","",Feuil1!Z133)</f>
        <v>0</v>
      </c>
      <c r="I128" s="173">
        <f t="shared" si="10"/>
        <v>0</v>
      </c>
      <c r="J128" s="172">
        <f>IF(H128="","",Feuil1!AA133)</f>
        <v>0</v>
      </c>
      <c r="K128" s="92">
        <f>IF(J128="","",Feuil1!AB133)</f>
        <v>0</v>
      </c>
      <c r="L128" s="92">
        <f>IF(K128="","",Feuil1!AC133)</f>
        <v>0</v>
      </c>
      <c r="M128" s="173">
        <f t="shared" si="11"/>
        <v>0</v>
      </c>
      <c r="N128" s="172">
        <f>IF(L128="","",Feuil1!AD133)</f>
        <v>0</v>
      </c>
      <c r="O128" s="92">
        <f>IF(N128="","",Feuil1!AE133)</f>
        <v>0</v>
      </c>
      <c r="P128" s="92">
        <f>IF(O128="","",Feuil1!AF133)</f>
        <v>0</v>
      </c>
      <c r="Q128" s="173">
        <f t="shared" si="12"/>
        <v>0</v>
      </c>
      <c r="R128" s="172">
        <f>IF(P128="","",Feuil1!AG133)</f>
        <v>0</v>
      </c>
      <c r="S128" s="92">
        <f>IF(R128="","",Feuil1!AH133)</f>
        <v>0</v>
      </c>
      <c r="T128" s="92">
        <f>IF(S128="","",Feuil1!AI133)</f>
        <v>0</v>
      </c>
      <c r="U128" s="173">
        <f t="shared" si="13"/>
        <v>0</v>
      </c>
      <c r="V128" s="172">
        <f>IF(T128="","",Feuil1!AJ133)</f>
        <v>0</v>
      </c>
      <c r="W128" s="92">
        <f>IF(V128="","",Feuil1!AK133)</f>
        <v>0</v>
      </c>
      <c r="X128" s="92">
        <f>IF(W128="","",Feuil1!AL133)</f>
        <v>0</v>
      </c>
      <c r="Y128" s="173">
        <f t="shared" si="14"/>
        <v>0</v>
      </c>
      <c r="Z128" s="172">
        <f>IF(X128="","",Feuil1!AM133)</f>
        <v>0</v>
      </c>
      <c r="AA128" s="92">
        <f>IF(Z128="","",Feuil1!AN133)</f>
        <v>0</v>
      </c>
      <c r="AB128" s="92">
        <f>IF(AA128="","",Feuil1!AO133)</f>
        <v>0</v>
      </c>
      <c r="AC128" s="173">
        <f t="shared" si="15"/>
        <v>0</v>
      </c>
      <c r="AD128" s="172">
        <f>IF(AB128="","",Feuil1!AP133)</f>
        <v>0</v>
      </c>
      <c r="AE128" s="92">
        <f>IF(AD128="","",Feuil1!AQ133)</f>
        <v>0</v>
      </c>
      <c r="AF128" s="92">
        <f>IF(AE128="","",Feuil1!AR133)</f>
        <v>0</v>
      </c>
      <c r="AG128" s="173">
        <f t="shared" si="16"/>
        <v>0</v>
      </c>
      <c r="AH128" s="172">
        <f>IF(AF128="","",Feuil1!AS133)</f>
        <v>0</v>
      </c>
      <c r="AI128" s="92">
        <f>IF(AH128="","",Feuil1!AT133)</f>
        <v>0</v>
      </c>
      <c r="AJ128" s="92">
        <f>IF(AI128="","",Feuil1!AU133)</f>
        <v>0</v>
      </c>
      <c r="AK128" s="173">
        <f t="shared" si="17"/>
        <v>0</v>
      </c>
      <c r="AN128" s="5">
        <v>725</v>
      </c>
      <c r="AO128" s="5">
        <v>25</v>
      </c>
      <c r="AP128" s="5">
        <v>40</v>
      </c>
      <c r="AQ128" s="5">
        <v>850</v>
      </c>
      <c r="AR128" s="5">
        <v>925</v>
      </c>
      <c r="AS128" s="5">
        <v>3</v>
      </c>
      <c r="AT128" s="5">
        <v>5</v>
      </c>
      <c r="AU128" s="5">
        <v>350</v>
      </c>
      <c r="AV128" s="5">
        <v>125</v>
      </c>
    </row>
    <row r="129" spans="1:48" s="6" customFormat="1" ht="12.75">
      <c r="A129" s="171">
        <f>IF(Feuil1!A134="","",Feuil1!A134)</f>
        <v>45051</v>
      </c>
      <c r="B129" s="172">
        <f>IF(A129="","",Feuil1!U134)</f>
        <v>0</v>
      </c>
      <c r="C129" s="92">
        <f>IF(B129="","",Feuil1!V134)</f>
        <v>0</v>
      </c>
      <c r="D129" s="92">
        <f>IF(C129="","",Feuil1!W134)</f>
        <v>0</v>
      </c>
      <c r="E129" s="173">
        <f t="shared" si="9"/>
        <v>0</v>
      </c>
      <c r="F129" s="172">
        <f>IF(D129="","",Feuil1!X134)</f>
        <v>0</v>
      </c>
      <c r="G129" s="92">
        <f>IF(F129="","",Feuil1!Y134)</f>
        <v>0</v>
      </c>
      <c r="H129" s="92">
        <f>IF(G129="","",Feuil1!Z134)</f>
        <v>0</v>
      </c>
      <c r="I129" s="173">
        <f t="shared" si="10"/>
        <v>0</v>
      </c>
      <c r="J129" s="172">
        <f>IF(H129="","",Feuil1!AA134)</f>
        <v>0</v>
      </c>
      <c r="K129" s="92">
        <f>IF(J129="","",Feuil1!AB134)</f>
        <v>0</v>
      </c>
      <c r="L129" s="92">
        <f>IF(K129="","",Feuil1!AC134)</f>
        <v>0</v>
      </c>
      <c r="M129" s="173">
        <f t="shared" si="11"/>
        <v>0</v>
      </c>
      <c r="N129" s="172">
        <f>IF(L129="","",Feuil1!AD134)</f>
        <v>0</v>
      </c>
      <c r="O129" s="92">
        <f>IF(N129="","",Feuil1!AE134)</f>
        <v>0</v>
      </c>
      <c r="P129" s="92">
        <f>IF(O129="","",Feuil1!AF134)</f>
        <v>0</v>
      </c>
      <c r="Q129" s="173">
        <f t="shared" si="12"/>
        <v>0</v>
      </c>
      <c r="R129" s="172">
        <f>IF(P129="","",Feuil1!AG134)</f>
        <v>0</v>
      </c>
      <c r="S129" s="92">
        <f>IF(R129="","",Feuil1!AH134)</f>
        <v>0</v>
      </c>
      <c r="T129" s="92">
        <f>IF(S129="","",Feuil1!AI134)</f>
        <v>0</v>
      </c>
      <c r="U129" s="173">
        <f t="shared" si="13"/>
        <v>0</v>
      </c>
      <c r="V129" s="172">
        <f>IF(T129="","",Feuil1!AJ134)</f>
        <v>0</v>
      </c>
      <c r="W129" s="92">
        <f>IF(V129="","",Feuil1!AK134)</f>
        <v>0</v>
      </c>
      <c r="X129" s="92">
        <f>IF(W129="","",Feuil1!AL134)</f>
        <v>0</v>
      </c>
      <c r="Y129" s="173">
        <f t="shared" si="14"/>
        <v>0</v>
      </c>
      <c r="Z129" s="172">
        <f>IF(X129="","",Feuil1!AM134)</f>
        <v>0</v>
      </c>
      <c r="AA129" s="92">
        <f>IF(Z129="","",Feuil1!AN134)</f>
        <v>0</v>
      </c>
      <c r="AB129" s="92">
        <f>IF(AA129="","",Feuil1!AO134)</f>
        <v>0</v>
      </c>
      <c r="AC129" s="173">
        <f t="shared" si="15"/>
        <v>0</v>
      </c>
      <c r="AD129" s="172">
        <f>IF(AB129="","",Feuil1!AP134)</f>
        <v>0</v>
      </c>
      <c r="AE129" s="92">
        <f>IF(AD129="","",Feuil1!AQ134)</f>
        <v>0</v>
      </c>
      <c r="AF129" s="92">
        <f>IF(AE129="","",Feuil1!AR134)</f>
        <v>0</v>
      </c>
      <c r="AG129" s="173">
        <f t="shared" si="16"/>
        <v>0</v>
      </c>
      <c r="AH129" s="172">
        <f>IF(AF129="","",Feuil1!AS134)</f>
        <v>0</v>
      </c>
      <c r="AI129" s="92">
        <f>IF(AH129="","",Feuil1!AT134)</f>
        <v>0</v>
      </c>
      <c r="AJ129" s="92">
        <f>IF(AI129="","",Feuil1!AU134)</f>
        <v>0</v>
      </c>
      <c r="AK129" s="173">
        <f t="shared" si="17"/>
        <v>0</v>
      </c>
      <c r="AN129" s="5">
        <v>725</v>
      </c>
      <c r="AO129" s="5">
        <v>25</v>
      </c>
      <c r="AP129" s="5">
        <v>40</v>
      </c>
      <c r="AQ129" s="5">
        <v>850</v>
      </c>
      <c r="AR129" s="5">
        <v>925</v>
      </c>
      <c r="AS129" s="5">
        <v>3</v>
      </c>
      <c r="AT129" s="5">
        <v>5</v>
      </c>
      <c r="AU129" s="5">
        <v>350</v>
      </c>
      <c r="AV129" s="5">
        <v>125</v>
      </c>
    </row>
    <row r="130" spans="1:48" s="6" customFormat="1" ht="12.75">
      <c r="A130" s="171">
        <f>IF(Feuil1!A135="","",Feuil1!A135)</f>
        <v>45052</v>
      </c>
      <c r="B130" s="172">
        <f>IF(A130="","",Feuil1!U135)</f>
        <v>0</v>
      </c>
      <c r="C130" s="92">
        <f>IF(B130="","",Feuil1!V135)</f>
        <v>0</v>
      </c>
      <c r="D130" s="92">
        <f>IF(C130="","",Feuil1!W135)</f>
        <v>0</v>
      </c>
      <c r="E130" s="173">
        <f t="shared" si="9"/>
        <v>0</v>
      </c>
      <c r="F130" s="172">
        <f>IF(D130="","",Feuil1!X135)</f>
        <v>0</v>
      </c>
      <c r="G130" s="92">
        <f>IF(F130="","",Feuil1!Y135)</f>
        <v>0</v>
      </c>
      <c r="H130" s="92">
        <f>IF(G130="","",Feuil1!Z135)</f>
        <v>0</v>
      </c>
      <c r="I130" s="173">
        <f t="shared" si="10"/>
        <v>0</v>
      </c>
      <c r="J130" s="172">
        <f>IF(H130="","",Feuil1!AA135)</f>
        <v>0</v>
      </c>
      <c r="K130" s="92">
        <f>IF(J130="","",Feuil1!AB135)</f>
        <v>0</v>
      </c>
      <c r="L130" s="92">
        <f>IF(K130="","",Feuil1!AC135)</f>
        <v>0</v>
      </c>
      <c r="M130" s="173">
        <f t="shared" si="11"/>
        <v>0</v>
      </c>
      <c r="N130" s="172">
        <f>IF(L130="","",Feuil1!AD135)</f>
        <v>0</v>
      </c>
      <c r="O130" s="92">
        <f>IF(N130="","",Feuil1!AE135)</f>
        <v>0</v>
      </c>
      <c r="P130" s="92">
        <f>IF(O130="","",Feuil1!AF135)</f>
        <v>0</v>
      </c>
      <c r="Q130" s="173">
        <f t="shared" si="12"/>
        <v>0</v>
      </c>
      <c r="R130" s="172">
        <f>IF(P130="","",Feuil1!AG135)</f>
        <v>0</v>
      </c>
      <c r="S130" s="92">
        <f>IF(R130="","",Feuil1!AH135)</f>
        <v>0</v>
      </c>
      <c r="T130" s="92">
        <f>IF(S130="","",Feuil1!AI135)</f>
        <v>0</v>
      </c>
      <c r="U130" s="173">
        <f t="shared" si="13"/>
        <v>0</v>
      </c>
      <c r="V130" s="172">
        <f>IF(T130="","",Feuil1!AJ135)</f>
        <v>0</v>
      </c>
      <c r="W130" s="92">
        <f>IF(V130="","",Feuil1!AK135)</f>
        <v>0</v>
      </c>
      <c r="X130" s="92">
        <f>IF(W130="","",Feuil1!AL135)</f>
        <v>0</v>
      </c>
      <c r="Y130" s="173">
        <f t="shared" si="14"/>
        <v>0</v>
      </c>
      <c r="Z130" s="172">
        <f>IF(X130="","",Feuil1!AM135)</f>
        <v>0</v>
      </c>
      <c r="AA130" s="92">
        <f>IF(Z130="","",Feuil1!AN135)</f>
        <v>0</v>
      </c>
      <c r="AB130" s="92">
        <f>IF(AA130="","",Feuil1!AO135)</f>
        <v>0</v>
      </c>
      <c r="AC130" s="173">
        <f t="shared" si="15"/>
        <v>0</v>
      </c>
      <c r="AD130" s="172">
        <f>IF(AB130="","",Feuil1!AP135)</f>
        <v>0</v>
      </c>
      <c r="AE130" s="92">
        <f>IF(AD130="","",Feuil1!AQ135)</f>
        <v>0</v>
      </c>
      <c r="AF130" s="92">
        <f>IF(AE130="","",Feuil1!AR135)</f>
        <v>0</v>
      </c>
      <c r="AG130" s="173">
        <f t="shared" si="16"/>
        <v>0</v>
      </c>
      <c r="AH130" s="172">
        <f>IF(AF130="","",Feuil1!AS135)</f>
        <v>0</v>
      </c>
      <c r="AI130" s="92">
        <f>IF(AH130="","",Feuil1!AT135)</f>
        <v>0</v>
      </c>
      <c r="AJ130" s="92">
        <f>IF(AI130="","",Feuil1!AU135)</f>
        <v>0</v>
      </c>
      <c r="AK130" s="173">
        <f t="shared" si="17"/>
        <v>0</v>
      </c>
      <c r="AN130" s="5">
        <v>725</v>
      </c>
      <c r="AO130" s="5">
        <v>25</v>
      </c>
      <c r="AP130" s="5">
        <v>40</v>
      </c>
      <c r="AQ130" s="5">
        <v>850</v>
      </c>
      <c r="AR130" s="5">
        <v>925</v>
      </c>
      <c r="AS130" s="5">
        <v>3</v>
      </c>
      <c r="AT130" s="5">
        <v>5</v>
      </c>
      <c r="AU130" s="5">
        <v>350</v>
      </c>
      <c r="AV130" s="5">
        <v>125</v>
      </c>
    </row>
    <row r="131" spans="1:48" s="6" customFormat="1" ht="12.75">
      <c r="A131" s="171">
        <f>IF(Feuil1!A136="","",Feuil1!A136)</f>
        <v>45053</v>
      </c>
      <c r="B131" s="172">
        <f>IF(A131="","",Feuil1!U136)</f>
        <v>0</v>
      </c>
      <c r="C131" s="92">
        <f>IF(B131="","",Feuil1!V136)</f>
        <v>0</v>
      </c>
      <c r="D131" s="92">
        <f>IF(C131="","",Feuil1!W136)</f>
        <v>0</v>
      </c>
      <c r="E131" s="173">
        <f t="shared" si="9"/>
        <v>0</v>
      </c>
      <c r="F131" s="172">
        <f>IF(D131="","",Feuil1!X136)</f>
        <v>0</v>
      </c>
      <c r="G131" s="92">
        <f>IF(F131="","",Feuil1!Y136)</f>
        <v>0</v>
      </c>
      <c r="H131" s="92">
        <f>IF(G131="","",Feuil1!Z136)</f>
        <v>0</v>
      </c>
      <c r="I131" s="173">
        <f t="shared" si="10"/>
        <v>0</v>
      </c>
      <c r="J131" s="172">
        <f>IF(H131="","",Feuil1!AA136)</f>
        <v>0</v>
      </c>
      <c r="K131" s="92">
        <f>IF(J131="","",Feuil1!AB136)</f>
        <v>0</v>
      </c>
      <c r="L131" s="92">
        <f>IF(K131="","",Feuil1!AC136)</f>
        <v>0</v>
      </c>
      <c r="M131" s="173">
        <f t="shared" si="11"/>
        <v>0</v>
      </c>
      <c r="N131" s="172">
        <f>IF(L131="","",Feuil1!AD136)</f>
        <v>0</v>
      </c>
      <c r="O131" s="92">
        <f>IF(N131="","",Feuil1!AE136)</f>
        <v>0</v>
      </c>
      <c r="P131" s="92">
        <f>IF(O131="","",Feuil1!AF136)</f>
        <v>0</v>
      </c>
      <c r="Q131" s="173">
        <f t="shared" si="12"/>
        <v>0</v>
      </c>
      <c r="R131" s="172">
        <f>IF(P131="","",Feuil1!AG136)</f>
        <v>0</v>
      </c>
      <c r="S131" s="92">
        <f>IF(R131="","",Feuil1!AH136)</f>
        <v>0</v>
      </c>
      <c r="T131" s="92">
        <f>IF(S131="","",Feuil1!AI136)</f>
        <v>0</v>
      </c>
      <c r="U131" s="173">
        <f t="shared" si="13"/>
        <v>0</v>
      </c>
      <c r="V131" s="172">
        <f>IF(T131="","",Feuil1!AJ136)</f>
        <v>0</v>
      </c>
      <c r="W131" s="92">
        <f>IF(V131="","",Feuil1!AK136)</f>
        <v>0</v>
      </c>
      <c r="X131" s="92">
        <f>IF(W131="","",Feuil1!AL136)</f>
        <v>0</v>
      </c>
      <c r="Y131" s="173">
        <f t="shared" si="14"/>
        <v>0</v>
      </c>
      <c r="Z131" s="172">
        <f>IF(X131="","",Feuil1!AM136)</f>
        <v>0</v>
      </c>
      <c r="AA131" s="92">
        <f>IF(Z131="","",Feuil1!AN136)</f>
        <v>0</v>
      </c>
      <c r="AB131" s="92">
        <f>IF(AA131="","",Feuil1!AO136)</f>
        <v>0</v>
      </c>
      <c r="AC131" s="173">
        <f t="shared" si="15"/>
        <v>0</v>
      </c>
      <c r="AD131" s="172">
        <f>IF(AB131="","",Feuil1!AP136)</f>
        <v>0</v>
      </c>
      <c r="AE131" s="92">
        <f>IF(AD131="","",Feuil1!AQ136)</f>
        <v>0</v>
      </c>
      <c r="AF131" s="92">
        <f>IF(AE131="","",Feuil1!AR136)</f>
        <v>0</v>
      </c>
      <c r="AG131" s="173">
        <f t="shared" si="16"/>
        <v>0</v>
      </c>
      <c r="AH131" s="172">
        <f>IF(AF131="","",Feuil1!AS136)</f>
        <v>0</v>
      </c>
      <c r="AI131" s="92">
        <f>IF(AH131="","",Feuil1!AT136)</f>
        <v>0</v>
      </c>
      <c r="AJ131" s="92">
        <f>IF(AI131="","",Feuil1!AU136)</f>
        <v>0</v>
      </c>
      <c r="AK131" s="173">
        <f t="shared" si="17"/>
        <v>0</v>
      </c>
      <c r="AN131" s="5">
        <v>725</v>
      </c>
      <c r="AO131" s="5">
        <v>25</v>
      </c>
      <c r="AP131" s="5">
        <v>40</v>
      </c>
      <c r="AQ131" s="5">
        <v>850</v>
      </c>
      <c r="AR131" s="5">
        <v>925</v>
      </c>
      <c r="AS131" s="5">
        <v>3</v>
      </c>
      <c r="AT131" s="5">
        <v>5</v>
      </c>
      <c r="AU131" s="5">
        <v>350</v>
      </c>
      <c r="AV131" s="5">
        <v>125</v>
      </c>
    </row>
    <row r="132" spans="1:48" s="6" customFormat="1" ht="12.75">
      <c r="A132" s="171">
        <f>IF(Feuil1!A137="","",Feuil1!A137)</f>
        <v>45054</v>
      </c>
      <c r="B132" s="172">
        <f>IF(A132="","",Feuil1!U137)</f>
        <v>0</v>
      </c>
      <c r="C132" s="92">
        <f>IF(B132="","",Feuil1!V137)</f>
        <v>0</v>
      </c>
      <c r="D132" s="92">
        <f>IF(C132="","",Feuil1!W137)</f>
        <v>0</v>
      </c>
      <c r="E132" s="173">
        <f t="shared" si="9"/>
        <v>0</v>
      </c>
      <c r="F132" s="172">
        <f>IF(D132="","",Feuil1!X137)</f>
        <v>0</v>
      </c>
      <c r="G132" s="92">
        <f>IF(F132="","",Feuil1!Y137)</f>
        <v>0</v>
      </c>
      <c r="H132" s="92">
        <f>IF(G132="","",Feuil1!Z137)</f>
        <v>0</v>
      </c>
      <c r="I132" s="173">
        <f t="shared" si="10"/>
        <v>0</v>
      </c>
      <c r="J132" s="172">
        <f>IF(H132="","",Feuil1!AA137)</f>
        <v>0</v>
      </c>
      <c r="K132" s="92">
        <f>IF(J132="","",Feuil1!AB137)</f>
        <v>0</v>
      </c>
      <c r="L132" s="92">
        <f>IF(K132="","",Feuil1!AC137)</f>
        <v>0</v>
      </c>
      <c r="M132" s="173">
        <f t="shared" si="11"/>
        <v>0</v>
      </c>
      <c r="N132" s="172">
        <f>IF(L132="","",Feuil1!AD137)</f>
        <v>0</v>
      </c>
      <c r="O132" s="92">
        <f>IF(N132="","",Feuil1!AE137)</f>
        <v>0</v>
      </c>
      <c r="P132" s="92">
        <f>IF(O132="","",Feuil1!AF137)</f>
        <v>0</v>
      </c>
      <c r="Q132" s="173">
        <f t="shared" si="12"/>
        <v>0</v>
      </c>
      <c r="R132" s="172">
        <f>IF(P132="","",Feuil1!AG137)</f>
        <v>0</v>
      </c>
      <c r="S132" s="92">
        <f>IF(R132="","",Feuil1!AH137)</f>
        <v>0</v>
      </c>
      <c r="T132" s="92">
        <f>IF(S132="","",Feuil1!AI137)</f>
        <v>0</v>
      </c>
      <c r="U132" s="173">
        <f t="shared" si="13"/>
        <v>0</v>
      </c>
      <c r="V132" s="172">
        <f>IF(T132="","",Feuil1!AJ137)</f>
        <v>0</v>
      </c>
      <c r="W132" s="92">
        <f>IF(V132="","",Feuil1!AK137)</f>
        <v>0</v>
      </c>
      <c r="X132" s="92">
        <f>IF(W132="","",Feuil1!AL137)</f>
        <v>0</v>
      </c>
      <c r="Y132" s="173">
        <f t="shared" si="14"/>
        <v>0</v>
      </c>
      <c r="Z132" s="172">
        <f>IF(X132="","",Feuil1!AM137)</f>
        <v>0</v>
      </c>
      <c r="AA132" s="92">
        <f>IF(Z132="","",Feuil1!AN137)</f>
        <v>0</v>
      </c>
      <c r="AB132" s="92">
        <f>IF(AA132="","",Feuil1!AO137)</f>
        <v>0</v>
      </c>
      <c r="AC132" s="173">
        <f t="shared" si="15"/>
        <v>0</v>
      </c>
      <c r="AD132" s="172">
        <f>IF(AB132="","",Feuil1!AP137)</f>
        <v>0</v>
      </c>
      <c r="AE132" s="92">
        <f>IF(AD132="","",Feuil1!AQ137)</f>
        <v>0</v>
      </c>
      <c r="AF132" s="92">
        <f>IF(AE132="","",Feuil1!AR137)</f>
        <v>0</v>
      </c>
      <c r="AG132" s="173">
        <f t="shared" si="16"/>
        <v>0</v>
      </c>
      <c r="AH132" s="172">
        <f>IF(AF132="","",Feuil1!AS137)</f>
        <v>0</v>
      </c>
      <c r="AI132" s="92">
        <f>IF(AH132="","",Feuil1!AT137)</f>
        <v>0</v>
      </c>
      <c r="AJ132" s="92">
        <f>IF(AI132="","",Feuil1!AU137)</f>
        <v>0</v>
      </c>
      <c r="AK132" s="173">
        <f t="shared" si="17"/>
        <v>0</v>
      </c>
      <c r="AN132" s="5">
        <v>725</v>
      </c>
      <c r="AO132" s="5">
        <v>25</v>
      </c>
      <c r="AP132" s="5">
        <v>40</v>
      </c>
      <c r="AQ132" s="5">
        <v>850</v>
      </c>
      <c r="AR132" s="5">
        <v>925</v>
      </c>
      <c r="AS132" s="5">
        <v>3</v>
      </c>
      <c r="AT132" s="5">
        <v>5</v>
      </c>
      <c r="AU132" s="5">
        <v>350</v>
      </c>
      <c r="AV132" s="5">
        <v>125</v>
      </c>
    </row>
    <row r="133" spans="1:48" s="6" customFormat="1" ht="12.75">
      <c r="A133" s="171">
        <f>IF(Feuil1!A138="","",Feuil1!A138)</f>
        <v>45055</v>
      </c>
      <c r="B133" s="172">
        <f>IF(A133="","",Feuil1!U138)</f>
        <v>0</v>
      </c>
      <c r="C133" s="92">
        <f>IF(B133="","",Feuil1!V138)</f>
        <v>0</v>
      </c>
      <c r="D133" s="92">
        <f>IF(C133="","",Feuil1!W138)</f>
        <v>0</v>
      </c>
      <c r="E133" s="173">
        <f t="shared" si="9"/>
        <v>0</v>
      </c>
      <c r="F133" s="172">
        <f>IF(D133="","",Feuil1!X138)</f>
        <v>0</v>
      </c>
      <c r="G133" s="92">
        <f>IF(F133="","",Feuil1!Y138)</f>
        <v>0</v>
      </c>
      <c r="H133" s="92">
        <f>IF(G133="","",Feuil1!Z138)</f>
        <v>0</v>
      </c>
      <c r="I133" s="173">
        <f t="shared" si="10"/>
        <v>0</v>
      </c>
      <c r="J133" s="172">
        <f>IF(H133="","",Feuil1!AA138)</f>
        <v>0</v>
      </c>
      <c r="K133" s="92">
        <f>IF(J133="","",Feuil1!AB138)</f>
        <v>0</v>
      </c>
      <c r="L133" s="92">
        <f>IF(K133="","",Feuil1!AC138)</f>
        <v>0</v>
      </c>
      <c r="M133" s="173">
        <f t="shared" si="11"/>
        <v>0</v>
      </c>
      <c r="N133" s="172">
        <f>IF(L133="","",Feuil1!AD138)</f>
        <v>0</v>
      </c>
      <c r="O133" s="92">
        <f>IF(N133="","",Feuil1!AE138)</f>
        <v>0</v>
      </c>
      <c r="P133" s="92">
        <f>IF(O133="","",Feuil1!AF138)</f>
        <v>0</v>
      </c>
      <c r="Q133" s="173">
        <f t="shared" si="12"/>
        <v>0</v>
      </c>
      <c r="R133" s="172">
        <f>IF(P133="","",Feuil1!AG138)</f>
        <v>0</v>
      </c>
      <c r="S133" s="92">
        <f>IF(R133="","",Feuil1!AH138)</f>
        <v>0</v>
      </c>
      <c r="T133" s="92">
        <f>IF(S133="","",Feuil1!AI138)</f>
        <v>0</v>
      </c>
      <c r="U133" s="173">
        <f t="shared" si="13"/>
        <v>0</v>
      </c>
      <c r="V133" s="172">
        <f>IF(T133="","",Feuil1!AJ138)</f>
        <v>0</v>
      </c>
      <c r="W133" s="92">
        <f>IF(V133="","",Feuil1!AK138)</f>
        <v>0</v>
      </c>
      <c r="X133" s="92">
        <f>IF(W133="","",Feuil1!AL138)</f>
        <v>0</v>
      </c>
      <c r="Y133" s="173">
        <f t="shared" si="14"/>
        <v>0</v>
      </c>
      <c r="Z133" s="172">
        <f>IF(X133="","",Feuil1!AM138)</f>
        <v>0</v>
      </c>
      <c r="AA133" s="92">
        <f>IF(Z133="","",Feuil1!AN138)</f>
        <v>0</v>
      </c>
      <c r="AB133" s="92">
        <f>IF(AA133="","",Feuil1!AO138)</f>
        <v>0</v>
      </c>
      <c r="AC133" s="173">
        <f t="shared" si="15"/>
        <v>0</v>
      </c>
      <c r="AD133" s="172">
        <f>IF(AB133="","",Feuil1!AP138)</f>
        <v>0</v>
      </c>
      <c r="AE133" s="92">
        <f>IF(AD133="","",Feuil1!AQ138)</f>
        <v>0</v>
      </c>
      <c r="AF133" s="92">
        <f>IF(AE133="","",Feuil1!AR138)</f>
        <v>0</v>
      </c>
      <c r="AG133" s="173">
        <f t="shared" si="16"/>
        <v>0</v>
      </c>
      <c r="AH133" s="172">
        <f>IF(AF133="","",Feuil1!AS138)</f>
        <v>0</v>
      </c>
      <c r="AI133" s="92">
        <f>IF(AH133="","",Feuil1!AT138)</f>
        <v>0</v>
      </c>
      <c r="AJ133" s="92">
        <f>IF(AI133="","",Feuil1!AU138)</f>
        <v>0</v>
      </c>
      <c r="AK133" s="173">
        <f t="shared" si="17"/>
        <v>0</v>
      </c>
      <c r="AN133" s="5">
        <v>725</v>
      </c>
      <c r="AO133" s="5">
        <v>25</v>
      </c>
      <c r="AP133" s="5">
        <v>40</v>
      </c>
      <c r="AQ133" s="5">
        <v>850</v>
      </c>
      <c r="AR133" s="5">
        <v>925</v>
      </c>
      <c r="AS133" s="5">
        <v>3</v>
      </c>
      <c r="AT133" s="5">
        <v>5</v>
      </c>
      <c r="AU133" s="5">
        <v>350</v>
      </c>
      <c r="AV133" s="5">
        <v>125</v>
      </c>
    </row>
    <row r="134" spans="1:48" s="6" customFormat="1" ht="12.75">
      <c r="A134" s="171">
        <f>IF(Feuil1!A139="","",Feuil1!A139)</f>
        <v>45056</v>
      </c>
      <c r="B134" s="172">
        <f>IF(A134="","",Feuil1!U139)</f>
        <v>0</v>
      </c>
      <c r="C134" s="92">
        <f>IF(B134="","",Feuil1!V139)</f>
        <v>0</v>
      </c>
      <c r="D134" s="92">
        <f>IF(C134="","",Feuil1!W139)</f>
        <v>0</v>
      </c>
      <c r="E134" s="173">
        <f t="shared" ref="E134:E197" si="18">IFERROR(D134/(B134+C134),0)</f>
        <v>0</v>
      </c>
      <c r="F134" s="172">
        <f>IF(D134="","",Feuil1!X139)</f>
        <v>0</v>
      </c>
      <c r="G134" s="92">
        <f>IF(F134="","",Feuil1!Y139)</f>
        <v>0</v>
      </c>
      <c r="H134" s="92">
        <f>IF(G134="","",Feuil1!Z139)</f>
        <v>0</v>
      </c>
      <c r="I134" s="173">
        <f t="shared" ref="I134:I197" si="19">IFERROR(H134/(F134+G134),0)</f>
        <v>0</v>
      </c>
      <c r="J134" s="172">
        <f>IF(H134="","",Feuil1!AA139)</f>
        <v>0</v>
      </c>
      <c r="K134" s="92">
        <f>IF(J134="","",Feuil1!AB139)</f>
        <v>0</v>
      </c>
      <c r="L134" s="92">
        <f>IF(K134="","",Feuil1!AC139)</f>
        <v>0</v>
      </c>
      <c r="M134" s="173">
        <f t="shared" ref="M134:M197" si="20">IFERROR(L134/(J134+K134),0)</f>
        <v>0</v>
      </c>
      <c r="N134" s="172">
        <f>IF(L134="","",Feuil1!AD139)</f>
        <v>0</v>
      </c>
      <c r="O134" s="92">
        <f>IF(N134="","",Feuil1!AE139)</f>
        <v>0</v>
      </c>
      <c r="P134" s="92">
        <f>IF(O134="","",Feuil1!AF139)</f>
        <v>0</v>
      </c>
      <c r="Q134" s="173">
        <f t="shared" ref="Q134:Q197" si="21">IFERROR(P134/(N134+O134),0)</f>
        <v>0</v>
      </c>
      <c r="R134" s="172">
        <f>IF(P134="","",Feuil1!AG139)</f>
        <v>0</v>
      </c>
      <c r="S134" s="92">
        <f>IF(R134="","",Feuil1!AH139)</f>
        <v>0</v>
      </c>
      <c r="T134" s="92">
        <f>IF(S134="","",Feuil1!AI139)</f>
        <v>0</v>
      </c>
      <c r="U134" s="173">
        <f t="shared" ref="U134:U197" si="22">IFERROR(T134/(R134+S134),0)</f>
        <v>0</v>
      </c>
      <c r="V134" s="172">
        <f>IF(T134="","",Feuil1!AJ139)</f>
        <v>0</v>
      </c>
      <c r="W134" s="92">
        <f>IF(V134="","",Feuil1!AK139)</f>
        <v>0</v>
      </c>
      <c r="X134" s="92">
        <f>IF(W134="","",Feuil1!AL139)</f>
        <v>0</v>
      </c>
      <c r="Y134" s="173">
        <f t="shared" ref="Y134:Y197" si="23">IFERROR(X134/(V134+W134),0)</f>
        <v>0</v>
      </c>
      <c r="Z134" s="172">
        <f>IF(X134="","",Feuil1!AM139)</f>
        <v>0</v>
      </c>
      <c r="AA134" s="92">
        <f>IF(Z134="","",Feuil1!AN139)</f>
        <v>0</v>
      </c>
      <c r="AB134" s="92">
        <f>IF(AA134="","",Feuil1!AO139)</f>
        <v>0</v>
      </c>
      <c r="AC134" s="173">
        <f t="shared" ref="AC134:AC197" si="24">IFERROR(AB134/(Z134+AA134),0)</f>
        <v>0</v>
      </c>
      <c r="AD134" s="172">
        <f>IF(AB134="","",Feuil1!AP139)</f>
        <v>0</v>
      </c>
      <c r="AE134" s="92">
        <f>IF(AD134="","",Feuil1!AQ139)</f>
        <v>0</v>
      </c>
      <c r="AF134" s="92">
        <f>IF(AE134="","",Feuil1!AR139)</f>
        <v>0</v>
      </c>
      <c r="AG134" s="173">
        <f t="shared" ref="AG134:AG197" si="25">IFERROR(AF134/(AD134+AE134),0)</f>
        <v>0</v>
      </c>
      <c r="AH134" s="172">
        <f>IF(AF134="","",Feuil1!AS139)</f>
        <v>0</v>
      </c>
      <c r="AI134" s="92">
        <f>IF(AH134="","",Feuil1!AT139)</f>
        <v>0</v>
      </c>
      <c r="AJ134" s="92">
        <f>IF(AI134="","",Feuil1!AU139)</f>
        <v>0</v>
      </c>
      <c r="AK134" s="173">
        <f t="shared" ref="AK134:AK197" si="26">IFERROR(AJ134/(AH134+AI134),0)</f>
        <v>0</v>
      </c>
      <c r="AN134" s="5">
        <v>725</v>
      </c>
      <c r="AO134" s="5">
        <v>25</v>
      </c>
      <c r="AP134" s="5">
        <v>40</v>
      </c>
      <c r="AQ134" s="5">
        <v>850</v>
      </c>
      <c r="AR134" s="5">
        <v>925</v>
      </c>
      <c r="AS134" s="5">
        <v>3</v>
      </c>
      <c r="AT134" s="5">
        <v>5</v>
      </c>
      <c r="AU134" s="5">
        <v>350</v>
      </c>
      <c r="AV134" s="5">
        <v>125</v>
      </c>
    </row>
    <row r="135" spans="1:48" s="6" customFormat="1" ht="12.75">
      <c r="A135" s="171">
        <f>IF(Feuil1!A140="","",Feuil1!A140)</f>
        <v>45057</v>
      </c>
      <c r="B135" s="172">
        <f>IF(A135="","",Feuil1!U140)</f>
        <v>0</v>
      </c>
      <c r="C135" s="92">
        <f>IF(B135="","",Feuil1!V140)</f>
        <v>0</v>
      </c>
      <c r="D135" s="92">
        <f>IF(C135="","",Feuil1!W140)</f>
        <v>0</v>
      </c>
      <c r="E135" s="173">
        <f t="shared" si="18"/>
        <v>0</v>
      </c>
      <c r="F135" s="172">
        <f>IF(D135="","",Feuil1!X140)</f>
        <v>0</v>
      </c>
      <c r="G135" s="92">
        <f>IF(F135="","",Feuil1!Y140)</f>
        <v>0</v>
      </c>
      <c r="H135" s="92">
        <f>IF(G135="","",Feuil1!Z140)</f>
        <v>0</v>
      </c>
      <c r="I135" s="173">
        <f t="shared" si="19"/>
        <v>0</v>
      </c>
      <c r="J135" s="172">
        <f>IF(H135="","",Feuil1!AA140)</f>
        <v>0</v>
      </c>
      <c r="K135" s="92">
        <f>IF(J135="","",Feuil1!AB140)</f>
        <v>0</v>
      </c>
      <c r="L135" s="92">
        <f>IF(K135="","",Feuil1!AC140)</f>
        <v>0</v>
      </c>
      <c r="M135" s="173">
        <f t="shared" si="20"/>
        <v>0</v>
      </c>
      <c r="N135" s="172">
        <f>IF(L135="","",Feuil1!AD140)</f>
        <v>0</v>
      </c>
      <c r="O135" s="92">
        <f>IF(N135="","",Feuil1!AE140)</f>
        <v>0</v>
      </c>
      <c r="P135" s="92">
        <f>IF(O135="","",Feuil1!AF140)</f>
        <v>0</v>
      </c>
      <c r="Q135" s="173">
        <f t="shared" si="21"/>
        <v>0</v>
      </c>
      <c r="R135" s="172">
        <f>IF(P135="","",Feuil1!AG140)</f>
        <v>0</v>
      </c>
      <c r="S135" s="92">
        <f>IF(R135="","",Feuil1!AH140)</f>
        <v>0</v>
      </c>
      <c r="T135" s="92">
        <f>IF(S135="","",Feuil1!AI140)</f>
        <v>0</v>
      </c>
      <c r="U135" s="173">
        <f t="shared" si="22"/>
        <v>0</v>
      </c>
      <c r="V135" s="172">
        <f>IF(T135="","",Feuil1!AJ140)</f>
        <v>0</v>
      </c>
      <c r="W135" s="92">
        <f>IF(V135="","",Feuil1!AK140)</f>
        <v>0</v>
      </c>
      <c r="X135" s="92">
        <f>IF(W135="","",Feuil1!AL140)</f>
        <v>0</v>
      </c>
      <c r="Y135" s="173">
        <f t="shared" si="23"/>
        <v>0</v>
      </c>
      <c r="Z135" s="172">
        <f>IF(X135="","",Feuil1!AM140)</f>
        <v>0</v>
      </c>
      <c r="AA135" s="92">
        <f>IF(Z135="","",Feuil1!AN140)</f>
        <v>0</v>
      </c>
      <c r="AB135" s="92">
        <f>IF(AA135="","",Feuil1!AO140)</f>
        <v>0</v>
      </c>
      <c r="AC135" s="173">
        <f t="shared" si="24"/>
        <v>0</v>
      </c>
      <c r="AD135" s="172">
        <f>IF(AB135="","",Feuil1!AP140)</f>
        <v>0</v>
      </c>
      <c r="AE135" s="92">
        <f>IF(AD135="","",Feuil1!AQ140)</f>
        <v>0</v>
      </c>
      <c r="AF135" s="92">
        <f>IF(AE135="","",Feuil1!AR140)</f>
        <v>0</v>
      </c>
      <c r="AG135" s="173">
        <f t="shared" si="25"/>
        <v>0</v>
      </c>
      <c r="AH135" s="172">
        <f>IF(AF135="","",Feuil1!AS140)</f>
        <v>0</v>
      </c>
      <c r="AI135" s="92">
        <f>IF(AH135="","",Feuil1!AT140)</f>
        <v>0</v>
      </c>
      <c r="AJ135" s="92">
        <f>IF(AI135="","",Feuil1!AU140)</f>
        <v>0</v>
      </c>
      <c r="AK135" s="173">
        <f t="shared" si="26"/>
        <v>0</v>
      </c>
      <c r="AN135" s="5">
        <v>725</v>
      </c>
      <c r="AO135" s="5">
        <v>25</v>
      </c>
      <c r="AP135" s="5">
        <v>40</v>
      </c>
      <c r="AQ135" s="5">
        <v>850</v>
      </c>
      <c r="AR135" s="5">
        <v>925</v>
      </c>
      <c r="AS135" s="5">
        <v>3</v>
      </c>
      <c r="AT135" s="5">
        <v>5</v>
      </c>
      <c r="AU135" s="5">
        <v>350</v>
      </c>
      <c r="AV135" s="5">
        <v>125</v>
      </c>
    </row>
    <row r="136" spans="1:48" s="6" customFormat="1" ht="12.75">
      <c r="A136" s="171">
        <f>IF(Feuil1!A141="","",Feuil1!A141)</f>
        <v>45058</v>
      </c>
      <c r="B136" s="172">
        <f>IF(A136="","",Feuil1!U141)</f>
        <v>0</v>
      </c>
      <c r="C136" s="92">
        <f>IF(B136="","",Feuil1!V141)</f>
        <v>0</v>
      </c>
      <c r="D136" s="92">
        <f>IF(C136="","",Feuil1!W141)</f>
        <v>0</v>
      </c>
      <c r="E136" s="173">
        <f t="shared" si="18"/>
        <v>0</v>
      </c>
      <c r="F136" s="172">
        <f>IF(D136="","",Feuil1!X141)</f>
        <v>0</v>
      </c>
      <c r="G136" s="92">
        <f>IF(F136="","",Feuil1!Y141)</f>
        <v>0</v>
      </c>
      <c r="H136" s="92">
        <f>IF(G136="","",Feuil1!Z141)</f>
        <v>0</v>
      </c>
      <c r="I136" s="173">
        <f t="shared" si="19"/>
        <v>0</v>
      </c>
      <c r="J136" s="172">
        <f>IF(H136="","",Feuil1!AA141)</f>
        <v>0</v>
      </c>
      <c r="K136" s="92">
        <f>IF(J136="","",Feuil1!AB141)</f>
        <v>0</v>
      </c>
      <c r="L136" s="92">
        <f>IF(K136="","",Feuil1!AC141)</f>
        <v>0</v>
      </c>
      <c r="M136" s="173">
        <f t="shared" si="20"/>
        <v>0</v>
      </c>
      <c r="N136" s="172">
        <f>IF(L136="","",Feuil1!AD141)</f>
        <v>0</v>
      </c>
      <c r="O136" s="92">
        <f>IF(N136="","",Feuil1!AE141)</f>
        <v>0</v>
      </c>
      <c r="P136" s="92">
        <f>IF(O136="","",Feuil1!AF141)</f>
        <v>0</v>
      </c>
      <c r="Q136" s="173">
        <f t="shared" si="21"/>
        <v>0</v>
      </c>
      <c r="R136" s="172">
        <f>IF(P136="","",Feuil1!AG141)</f>
        <v>0</v>
      </c>
      <c r="S136" s="92">
        <f>IF(R136="","",Feuil1!AH141)</f>
        <v>0</v>
      </c>
      <c r="T136" s="92">
        <f>IF(S136="","",Feuil1!AI141)</f>
        <v>0</v>
      </c>
      <c r="U136" s="173">
        <f t="shared" si="22"/>
        <v>0</v>
      </c>
      <c r="V136" s="172">
        <f>IF(T136="","",Feuil1!AJ141)</f>
        <v>0</v>
      </c>
      <c r="W136" s="92">
        <f>IF(V136="","",Feuil1!AK141)</f>
        <v>0</v>
      </c>
      <c r="X136" s="92">
        <f>IF(W136="","",Feuil1!AL141)</f>
        <v>0</v>
      </c>
      <c r="Y136" s="173">
        <f t="shared" si="23"/>
        <v>0</v>
      </c>
      <c r="Z136" s="172">
        <f>IF(X136="","",Feuil1!AM141)</f>
        <v>0</v>
      </c>
      <c r="AA136" s="92">
        <f>IF(Z136="","",Feuil1!AN141)</f>
        <v>0</v>
      </c>
      <c r="AB136" s="92">
        <f>IF(AA136="","",Feuil1!AO141)</f>
        <v>0</v>
      </c>
      <c r="AC136" s="173">
        <f t="shared" si="24"/>
        <v>0</v>
      </c>
      <c r="AD136" s="172">
        <f>IF(AB136="","",Feuil1!AP141)</f>
        <v>0</v>
      </c>
      <c r="AE136" s="92">
        <f>IF(AD136="","",Feuil1!AQ141)</f>
        <v>0</v>
      </c>
      <c r="AF136" s="92">
        <f>IF(AE136="","",Feuil1!AR141)</f>
        <v>0</v>
      </c>
      <c r="AG136" s="173">
        <f t="shared" si="25"/>
        <v>0</v>
      </c>
      <c r="AH136" s="172">
        <f>IF(AF136="","",Feuil1!AS141)</f>
        <v>0</v>
      </c>
      <c r="AI136" s="92">
        <f>IF(AH136="","",Feuil1!AT141)</f>
        <v>0</v>
      </c>
      <c r="AJ136" s="92">
        <f>IF(AI136="","",Feuil1!AU141)</f>
        <v>0</v>
      </c>
      <c r="AK136" s="173">
        <f t="shared" si="26"/>
        <v>0</v>
      </c>
      <c r="AN136" s="5">
        <v>725</v>
      </c>
      <c r="AO136" s="5">
        <v>25</v>
      </c>
      <c r="AP136" s="5">
        <v>40</v>
      </c>
      <c r="AQ136" s="5">
        <v>850</v>
      </c>
      <c r="AR136" s="5">
        <v>925</v>
      </c>
      <c r="AS136" s="5">
        <v>3</v>
      </c>
      <c r="AT136" s="5">
        <v>5</v>
      </c>
      <c r="AU136" s="5">
        <v>350</v>
      </c>
      <c r="AV136" s="5">
        <v>125</v>
      </c>
    </row>
    <row r="137" spans="1:48" s="6" customFormat="1" ht="12.75">
      <c r="A137" s="171">
        <f>IF(Feuil1!A142="","",Feuil1!A142)</f>
        <v>45059</v>
      </c>
      <c r="B137" s="172">
        <f>IF(A137="","",Feuil1!U142)</f>
        <v>0</v>
      </c>
      <c r="C137" s="92">
        <f>IF(B137="","",Feuil1!V142)</f>
        <v>0</v>
      </c>
      <c r="D137" s="92">
        <f>IF(C137="","",Feuil1!W142)</f>
        <v>0</v>
      </c>
      <c r="E137" s="173">
        <f t="shared" si="18"/>
        <v>0</v>
      </c>
      <c r="F137" s="172">
        <f>IF(D137="","",Feuil1!X142)</f>
        <v>0</v>
      </c>
      <c r="G137" s="92">
        <f>IF(F137="","",Feuil1!Y142)</f>
        <v>0</v>
      </c>
      <c r="H137" s="92">
        <f>IF(G137="","",Feuil1!Z142)</f>
        <v>0</v>
      </c>
      <c r="I137" s="173">
        <f t="shared" si="19"/>
        <v>0</v>
      </c>
      <c r="J137" s="172">
        <f>IF(H137="","",Feuil1!AA142)</f>
        <v>0</v>
      </c>
      <c r="K137" s="92">
        <f>IF(J137="","",Feuil1!AB142)</f>
        <v>0</v>
      </c>
      <c r="L137" s="92">
        <f>IF(K137="","",Feuil1!AC142)</f>
        <v>0</v>
      </c>
      <c r="M137" s="173">
        <f t="shared" si="20"/>
        <v>0</v>
      </c>
      <c r="N137" s="172">
        <f>IF(L137="","",Feuil1!AD142)</f>
        <v>0</v>
      </c>
      <c r="O137" s="92">
        <f>IF(N137="","",Feuil1!AE142)</f>
        <v>0</v>
      </c>
      <c r="P137" s="92">
        <f>IF(O137="","",Feuil1!AF142)</f>
        <v>0</v>
      </c>
      <c r="Q137" s="173">
        <f t="shared" si="21"/>
        <v>0</v>
      </c>
      <c r="R137" s="172">
        <f>IF(P137="","",Feuil1!AG142)</f>
        <v>0</v>
      </c>
      <c r="S137" s="92">
        <f>IF(R137="","",Feuil1!AH142)</f>
        <v>0</v>
      </c>
      <c r="T137" s="92">
        <f>IF(S137="","",Feuil1!AI142)</f>
        <v>0</v>
      </c>
      <c r="U137" s="173">
        <f t="shared" si="22"/>
        <v>0</v>
      </c>
      <c r="V137" s="172">
        <f>IF(T137="","",Feuil1!AJ142)</f>
        <v>0</v>
      </c>
      <c r="W137" s="92">
        <f>IF(V137="","",Feuil1!AK142)</f>
        <v>0</v>
      </c>
      <c r="X137" s="92">
        <f>IF(W137="","",Feuil1!AL142)</f>
        <v>0</v>
      </c>
      <c r="Y137" s="173">
        <f t="shared" si="23"/>
        <v>0</v>
      </c>
      <c r="Z137" s="172">
        <f>IF(X137="","",Feuil1!AM142)</f>
        <v>0</v>
      </c>
      <c r="AA137" s="92">
        <f>IF(Z137="","",Feuil1!AN142)</f>
        <v>0</v>
      </c>
      <c r="AB137" s="92">
        <f>IF(AA137="","",Feuil1!AO142)</f>
        <v>0</v>
      </c>
      <c r="AC137" s="173">
        <f t="shared" si="24"/>
        <v>0</v>
      </c>
      <c r="AD137" s="172">
        <f>IF(AB137="","",Feuil1!AP142)</f>
        <v>0</v>
      </c>
      <c r="AE137" s="92">
        <f>IF(AD137="","",Feuil1!AQ142)</f>
        <v>0</v>
      </c>
      <c r="AF137" s="92">
        <f>IF(AE137="","",Feuil1!AR142)</f>
        <v>0</v>
      </c>
      <c r="AG137" s="173">
        <f t="shared" si="25"/>
        <v>0</v>
      </c>
      <c r="AH137" s="172">
        <f>IF(AF137="","",Feuil1!AS142)</f>
        <v>0</v>
      </c>
      <c r="AI137" s="92">
        <f>IF(AH137="","",Feuil1!AT142)</f>
        <v>0</v>
      </c>
      <c r="AJ137" s="92">
        <f>IF(AI137="","",Feuil1!AU142)</f>
        <v>0</v>
      </c>
      <c r="AK137" s="173">
        <f t="shared" si="26"/>
        <v>0</v>
      </c>
      <c r="AN137" s="5">
        <v>725</v>
      </c>
      <c r="AO137" s="5">
        <v>25</v>
      </c>
      <c r="AP137" s="5">
        <v>40</v>
      </c>
      <c r="AQ137" s="5">
        <v>850</v>
      </c>
      <c r="AR137" s="5">
        <v>925</v>
      </c>
      <c r="AS137" s="5">
        <v>3</v>
      </c>
      <c r="AT137" s="5">
        <v>5</v>
      </c>
      <c r="AU137" s="5">
        <v>350</v>
      </c>
      <c r="AV137" s="5">
        <v>125</v>
      </c>
    </row>
    <row r="138" spans="1:48" s="6" customFormat="1" ht="12.75">
      <c r="A138" s="171">
        <f>IF(Feuil1!A143="","",Feuil1!A143)</f>
        <v>45060</v>
      </c>
      <c r="B138" s="172">
        <f>IF(A138="","",Feuil1!U143)</f>
        <v>0</v>
      </c>
      <c r="C138" s="92">
        <f>IF(B138="","",Feuil1!V143)</f>
        <v>0</v>
      </c>
      <c r="D138" s="92">
        <f>IF(C138="","",Feuil1!W143)</f>
        <v>0</v>
      </c>
      <c r="E138" s="173">
        <f t="shared" si="18"/>
        <v>0</v>
      </c>
      <c r="F138" s="172">
        <f>IF(D138="","",Feuil1!X143)</f>
        <v>0</v>
      </c>
      <c r="G138" s="92">
        <f>IF(F138="","",Feuil1!Y143)</f>
        <v>0</v>
      </c>
      <c r="H138" s="92">
        <f>IF(G138="","",Feuil1!Z143)</f>
        <v>0</v>
      </c>
      <c r="I138" s="173">
        <f t="shared" si="19"/>
        <v>0</v>
      </c>
      <c r="J138" s="172">
        <f>IF(H138="","",Feuil1!AA143)</f>
        <v>0</v>
      </c>
      <c r="K138" s="92">
        <f>IF(J138="","",Feuil1!AB143)</f>
        <v>0</v>
      </c>
      <c r="L138" s="92">
        <f>IF(K138="","",Feuil1!AC143)</f>
        <v>0</v>
      </c>
      <c r="M138" s="173">
        <f t="shared" si="20"/>
        <v>0</v>
      </c>
      <c r="N138" s="172">
        <f>IF(L138="","",Feuil1!AD143)</f>
        <v>0</v>
      </c>
      <c r="O138" s="92">
        <f>IF(N138="","",Feuil1!AE143)</f>
        <v>0</v>
      </c>
      <c r="P138" s="92">
        <f>IF(O138="","",Feuil1!AF143)</f>
        <v>0</v>
      </c>
      <c r="Q138" s="173">
        <f t="shared" si="21"/>
        <v>0</v>
      </c>
      <c r="R138" s="172">
        <f>IF(P138="","",Feuil1!AG143)</f>
        <v>0</v>
      </c>
      <c r="S138" s="92">
        <f>IF(R138="","",Feuil1!AH143)</f>
        <v>0</v>
      </c>
      <c r="T138" s="92">
        <f>IF(S138="","",Feuil1!AI143)</f>
        <v>0</v>
      </c>
      <c r="U138" s="173">
        <f t="shared" si="22"/>
        <v>0</v>
      </c>
      <c r="V138" s="172">
        <f>IF(T138="","",Feuil1!AJ143)</f>
        <v>0</v>
      </c>
      <c r="W138" s="92">
        <f>IF(V138="","",Feuil1!AK143)</f>
        <v>0</v>
      </c>
      <c r="X138" s="92">
        <f>IF(W138="","",Feuil1!AL143)</f>
        <v>0</v>
      </c>
      <c r="Y138" s="173">
        <f t="shared" si="23"/>
        <v>0</v>
      </c>
      <c r="Z138" s="172">
        <f>IF(X138="","",Feuil1!AM143)</f>
        <v>0</v>
      </c>
      <c r="AA138" s="92">
        <f>IF(Z138="","",Feuil1!AN143)</f>
        <v>0</v>
      </c>
      <c r="AB138" s="92">
        <f>IF(AA138="","",Feuil1!AO143)</f>
        <v>0</v>
      </c>
      <c r="AC138" s="173">
        <f t="shared" si="24"/>
        <v>0</v>
      </c>
      <c r="AD138" s="172">
        <f>IF(AB138="","",Feuil1!AP143)</f>
        <v>0</v>
      </c>
      <c r="AE138" s="92">
        <f>IF(AD138="","",Feuil1!AQ143)</f>
        <v>0</v>
      </c>
      <c r="AF138" s="92">
        <f>IF(AE138="","",Feuil1!AR143)</f>
        <v>0</v>
      </c>
      <c r="AG138" s="173">
        <f t="shared" si="25"/>
        <v>0</v>
      </c>
      <c r="AH138" s="172">
        <f>IF(AF138="","",Feuil1!AS143)</f>
        <v>0</v>
      </c>
      <c r="AI138" s="92">
        <f>IF(AH138="","",Feuil1!AT143)</f>
        <v>0</v>
      </c>
      <c r="AJ138" s="92">
        <f>IF(AI138="","",Feuil1!AU143)</f>
        <v>0</v>
      </c>
      <c r="AK138" s="173">
        <f t="shared" si="26"/>
        <v>0</v>
      </c>
      <c r="AN138" s="5">
        <v>725</v>
      </c>
      <c r="AO138" s="5">
        <v>25</v>
      </c>
      <c r="AP138" s="5">
        <v>40</v>
      </c>
      <c r="AQ138" s="5">
        <v>850</v>
      </c>
      <c r="AR138" s="5">
        <v>925</v>
      </c>
      <c r="AS138" s="5">
        <v>3</v>
      </c>
      <c r="AT138" s="5">
        <v>5</v>
      </c>
      <c r="AU138" s="5">
        <v>350</v>
      </c>
      <c r="AV138" s="5">
        <v>125</v>
      </c>
    </row>
    <row r="139" spans="1:48" s="6" customFormat="1" ht="12.75">
      <c r="A139" s="171">
        <f>IF(Feuil1!A144="","",Feuil1!A144)</f>
        <v>45061</v>
      </c>
      <c r="B139" s="172">
        <f>IF(A139="","",Feuil1!U144)</f>
        <v>0</v>
      </c>
      <c r="C139" s="92">
        <f>IF(B139="","",Feuil1!V144)</f>
        <v>0</v>
      </c>
      <c r="D139" s="92">
        <f>IF(C139="","",Feuil1!W144)</f>
        <v>0</v>
      </c>
      <c r="E139" s="173">
        <f t="shared" si="18"/>
        <v>0</v>
      </c>
      <c r="F139" s="172">
        <f>IF(D139="","",Feuil1!X144)</f>
        <v>0</v>
      </c>
      <c r="G139" s="92">
        <f>IF(F139="","",Feuil1!Y144)</f>
        <v>0</v>
      </c>
      <c r="H139" s="92">
        <f>IF(G139="","",Feuil1!Z144)</f>
        <v>0</v>
      </c>
      <c r="I139" s="173">
        <f t="shared" si="19"/>
        <v>0</v>
      </c>
      <c r="J139" s="172">
        <f>IF(H139="","",Feuil1!AA144)</f>
        <v>0</v>
      </c>
      <c r="K139" s="92">
        <f>IF(J139="","",Feuil1!AB144)</f>
        <v>0</v>
      </c>
      <c r="L139" s="92">
        <f>IF(K139="","",Feuil1!AC144)</f>
        <v>0</v>
      </c>
      <c r="M139" s="173">
        <f t="shared" si="20"/>
        <v>0</v>
      </c>
      <c r="N139" s="172">
        <f>IF(L139="","",Feuil1!AD144)</f>
        <v>0</v>
      </c>
      <c r="O139" s="92">
        <f>IF(N139="","",Feuil1!AE144)</f>
        <v>0</v>
      </c>
      <c r="P139" s="92">
        <f>IF(O139="","",Feuil1!AF144)</f>
        <v>0</v>
      </c>
      <c r="Q139" s="173">
        <f t="shared" si="21"/>
        <v>0</v>
      </c>
      <c r="R139" s="172">
        <f>IF(P139="","",Feuil1!AG144)</f>
        <v>0</v>
      </c>
      <c r="S139" s="92">
        <f>IF(R139="","",Feuil1!AH144)</f>
        <v>0</v>
      </c>
      <c r="T139" s="92">
        <f>IF(S139="","",Feuil1!AI144)</f>
        <v>0</v>
      </c>
      <c r="U139" s="173">
        <f t="shared" si="22"/>
        <v>0</v>
      </c>
      <c r="V139" s="172">
        <f>IF(T139="","",Feuil1!AJ144)</f>
        <v>0</v>
      </c>
      <c r="W139" s="92">
        <f>IF(V139="","",Feuil1!AK144)</f>
        <v>0</v>
      </c>
      <c r="X139" s="92">
        <f>IF(W139="","",Feuil1!AL144)</f>
        <v>0</v>
      </c>
      <c r="Y139" s="173">
        <f t="shared" si="23"/>
        <v>0</v>
      </c>
      <c r="Z139" s="172">
        <f>IF(X139="","",Feuil1!AM144)</f>
        <v>0</v>
      </c>
      <c r="AA139" s="92">
        <f>IF(Z139="","",Feuil1!AN144)</f>
        <v>0</v>
      </c>
      <c r="AB139" s="92">
        <f>IF(AA139="","",Feuil1!AO144)</f>
        <v>0</v>
      </c>
      <c r="AC139" s="173">
        <f t="shared" si="24"/>
        <v>0</v>
      </c>
      <c r="AD139" s="172">
        <f>IF(AB139="","",Feuil1!AP144)</f>
        <v>0</v>
      </c>
      <c r="AE139" s="92">
        <f>IF(AD139="","",Feuil1!AQ144)</f>
        <v>0</v>
      </c>
      <c r="AF139" s="92">
        <f>IF(AE139="","",Feuil1!AR144)</f>
        <v>0</v>
      </c>
      <c r="AG139" s="173">
        <f t="shared" si="25"/>
        <v>0</v>
      </c>
      <c r="AH139" s="172">
        <f>IF(AF139="","",Feuil1!AS144)</f>
        <v>0</v>
      </c>
      <c r="AI139" s="92">
        <f>IF(AH139="","",Feuil1!AT144)</f>
        <v>0</v>
      </c>
      <c r="AJ139" s="92">
        <f>IF(AI139="","",Feuil1!AU144)</f>
        <v>0</v>
      </c>
      <c r="AK139" s="173">
        <f t="shared" si="26"/>
        <v>0</v>
      </c>
      <c r="AN139" s="5">
        <v>725</v>
      </c>
      <c r="AO139" s="5">
        <v>25</v>
      </c>
      <c r="AP139" s="5">
        <v>40</v>
      </c>
      <c r="AQ139" s="5">
        <v>850</v>
      </c>
      <c r="AR139" s="5">
        <v>925</v>
      </c>
      <c r="AS139" s="5">
        <v>3</v>
      </c>
      <c r="AT139" s="5">
        <v>5</v>
      </c>
      <c r="AU139" s="5">
        <v>350</v>
      </c>
      <c r="AV139" s="5">
        <v>125</v>
      </c>
    </row>
    <row r="140" spans="1:48" s="6" customFormat="1" ht="12.75">
      <c r="A140" s="171">
        <f>IF(Feuil1!A145="","",Feuil1!A145)</f>
        <v>45062</v>
      </c>
      <c r="B140" s="172">
        <f>IF(A140="","",Feuil1!U145)</f>
        <v>0</v>
      </c>
      <c r="C140" s="92">
        <f>IF(B140="","",Feuil1!V145)</f>
        <v>0</v>
      </c>
      <c r="D140" s="92">
        <f>IF(C140="","",Feuil1!W145)</f>
        <v>0</v>
      </c>
      <c r="E140" s="173">
        <f t="shared" si="18"/>
        <v>0</v>
      </c>
      <c r="F140" s="172">
        <f>IF(D140="","",Feuil1!X145)</f>
        <v>0</v>
      </c>
      <c r="G140" s="92">
        <f>IF(F140="","",Feuil1!Y145)</f>
        <v>0</v>
      </c>
      <c r="H140" s="92">
        <f>IF(G140="","",Feuil1!Z145)</f>
        <v>0</v>
      </c>
      <c r="I140" s="173">
        <f t="shared" si="19"/>
        <v>0</v>
      </c>
      <c r="J140" s="172">
        <f>IF(H140="","",Feuil1!AA145)</f>
        <v>0</v>
      </c>
      <c r="K140" s="92">
        <f>IF(J140="","",Feuil1!AB145)</f>
        <v>0</v>
      </c>
      <c r="L140" s="92">
        <f>IF(K140="","",Feuil1!AC145)</f>
        <v>0</v>
      </c>
      <c r="M140" s="173">
        <f t="shared" si="20"/>
        <v>0</v>
      </c>
      <c r="N140" s="172">
        <f>IF(L140="","",Feuil1!AD145)</f>
        <v>0</v>
      </c>
      <c r="O140" s="92">
        <f>IF(N140="","",Feuil1!AE145)</f>
        <v>0</v>
      </c>
      <c r="P140" s="92">
        <f>IF(O140="","",Feuil1!AF145)</f>
        <v>0</v>
      </c>
      <c r="Q140" s="173">
        <f t="shared" si="21"/>
        <v>0</v>
      </c>
      <c r="R140" s="172">
        <f>IF(P140="","",Feuil1!AG145)</f>
        <v>0</v>
      </c>
      <c r="S140" s="92">
        <f>IF(R140="","",Feuil1!AH145)</f>
        <v>0</v>
      </c>
      <c r="T140" s="92">
        <f>IF(S140="","",Feuil1!AI145)</f>
        <v>0</v>
      </c>
      <c r="U140" s="173">
        <f t="shared" si="22"/>
        <v>0</v>
      </c>
      <c r="V140" s="172">
        <f>IF(T140="","",Feuil1!AJ145)</f>
        <v>0</v>
      </c>
      <c r="W140" s="92">
        <f>IF(V140="","",Feuil1!AK145)</f>
        <v>0</v>
      </c>
      <c r="X140" s="92">
        <f>IF(W140="","",Feuil1!AL145)</f>
        <v>0</v>
      </c>
      <c r="Y140" s="173">
        <f t="shared" si="23"/>
        <v>0</v>
      </c>
      <c r="Z140" s="172">
        <f>IF(X140="","",Feuil1!AM145)</f>
        <v>0</v>
      </c>
      <c r="AA140" s="92">
        <f>IF(Z140="","",Feuil1!AN145)</f>
        <v>0</v>
      </c>
      <c r="AB140" s="92">
        <f>IF(AA140="","",Feuil1!AO145)</f>
        <v>0</v>
      </c>
      <c r="AC140" s="173">
        <f t="shared" si="24"/>
        <v>0</v>
      </c>
      <c r="AD140" s="172">
        <f>IF(AB140="","",Feuil1!AP145)</f>
        <v>0</v>
      </c>
      <c r="AE140" s="92">
        <f>IF(AD140="","",Feuil1!AQ145)</f>
        <v>0</v>
      </c>
      <c r="AF140" s="92">
        <f>IF(AE140="","",Feuil1!AR145)</f>
        <v>0</v>
      </c>
      <c r="AG140" s="173">
        <f t="shared" si="25"/>
        <v>0</v>
      </c>
      <c r="AH140" s="172">
        <f>IF(AF140="","",Feuil1!AS145)</f>
        <v>0</v>
      </c>
      <c r="AI140" s="92">
        <f>IF(AH140="","",Feuil1!AT145)</f>
        <v>0</v>
      </c>
      <c r="AJ140" s="92">
        <f>IF(AI140="","",Feuil1!AU145)</f>
        <v>0</v>
      </c>
      <c r="AK140" s="173">
        <f t="shared" si="26"/>
        <v>0</v>
      </c>
      <c r="AN140" s="5">
        <v>725</v>
      </c>
      <c r="AO140" s="5">
        <v>25</v>
      </c>
      <c r="AP140" s="5">
        <v>40</v>
      </c>
      <c r="AQ140" s="5">
        <v>850</v>
      </c>
      <c r="AR140" s="5">
        <v>925</v>
      </c>
      <c r="AS140" s="5">
        <v>3</v>
      </c>
      <c r="AT140" s="5">
        <v>5</v>
      </c>
      <c r="AU140" s="5">
        <v>350</v>
      </c>
      <c r="AV140" s="5">
        <v>125</v>
      </c>
    </row>
    <row r="141" spans="1:48" s="6" customFormat="1" ht="12.75">
      <c r="A141" s="171">
        <f>IF(Feuil1!A146="","",Feuil1!A146)</f>
        <v>45063</v>
      </c>
      <c r="B141" s="172">
        <f>IF(A141="","",Feuil1!U146)</f>
        <v>0</v>
      </c>
      <c r="C141" s="92">
        <f>IF(B141="","",Feuil1!V146)</f>
        <v>0</v>
      </c>
      <c r="D141" s="92">
        <f>IF(C141="","",Feuil1!W146)</f>
        <v>0</v>
      </c>
      <c r="E141" s="173">
        <f t="shared" si="18"/>
        <v>0</v>
      </c>
      <c r="F141" s="172">
        <f>IF(D141="","",Feuil1!X146)</f>
        <v>0</v>
      </c>
      <c r="G141" s="92">
        <f>IF(F141="","",Feuil1!Y146)</f>
        <v>0</v>
      </c>
      <c r="H141" s="92">
        <f>IF(G141="","",Feuil1!Z146)</f>
        <v>0</v>
      </c>
      <c r="I141" s="173">
        <f t="shared" si="19"/>
        <v>0</v>
      </c>
      <c r="J141" s="172">
        <f>IF(H141="","",Feuil1!AA146)</f>
        <v>0</v>
      </c>
      <c r="K141" s="92">
        <f>IF(J141="","",Feuil1!AB146)</f>
        <v>0</v>
      </c>
      <c r="L141" s="92">
        <f>IF(K141="","",Feuil1!AC146)</f>
        <v>0</v>
      </c>
      <c r="M141" s="173">
        <f t="shared" si="20"/>
        <v>0</v>
      </c>
      <c r="N141" s="172">
        <f>IF(L141="","",Feuil1!AD146)</f>
        <v>0</v>
      </c>
      <c r="O141" s="92">
        <f>IF(N141="","",Feuil1!AE146)</f>
        <v>0</v>
      </c>
      <c r="P141" s="92">
        <f>IF(O141="","",Feuil1!AF146)</f>
        <v>0</v>
      </c>
      <c r="Q141" s="173">
        <f t="shared" si="21"/>
        <v>0</v>
      </c>
      <c r="R141" s="172">
        <f>IF(P141="","",Feuil1!AG146)</f>
        <v>0</v>
      </c>
      <c r="S141" s="92">
        <f>IF(R141="","",Feuil1!AH146)</f>
        <v>0</v>
      </c>
      <c r="T141" s="92">
        <f>IF(S141="","",Feuil1!AI146)</f>
        <v>0</v>
      </c>
      <c r="U141" s="173">
        <f t="shared" si="22"/>
        <v>0</v>
      </c>
      <c r="V141" s="172">
        <f>IF(T141="","",Feuil1!AJ146)</f>
        <v>0</v>
      </c>
      <c r="W141" s="92">
        <f>IF(V141="","",Feuil1!AK146)</f>
        <v>0</v>
      </c>
      <c r="X141" s="92">
        <f>IF(W141="","",Feuil1!AL146)</f>
        <v>0</v>
      </c>
      <c r="Y141" s="173">
        <f t="shared" si="23"/>
        <v>0</v>
      </c>
      <c r="Z141" s="172">
        <f>IF(X141="","",Feuil1!AM146)</f>
        <v>0</v>
      </c>
      <c r="AA141" s="92">
        <f>IF(Z141="","",Feuil1!AN146)</f>
        <v>0</v>
      </c>
      <c r="AB141" s="92">
        <f>IF(AA141="","",Feuil1!AO146)</f>
        <v>0</v>
      </c>
      <c r="AC141" s="173">
        <f t="shared" si="24"/>
        <v>0</v>
      </c>
      <c r="AD141" s="172">
        <f>IF(AB141="","",Feuil1!AP146)</f>
        <v>0</v>
      </c>
      <c r="AE141" s="92">
        <f>IF(AD141="","",Feuil1!AQ146)</f>
        <v>0</v>
      </c>
      <c r="AF141" s="92">
        <f>IF(AE141="","",Feuil1!AR146)</f>
        <v>0</v>
      </c>
      <c r="AG141" s="173">
        <f t="shared" si="25"/>
        <v>0</v>
      </c>
      <c r="AH141" s="172">
        <f>IF(AF141="","",Feuil1!AS146)</f>
        <v>0</v>
      </c>
      <c r="AI141" s="92">
        <f>IF(AH141="","",Feuil1!AT146)</f>
        <v>0</v>
      </c>
      <c r="AJ141" s="92">
        <f>IF(AI141="","",Feuil1!AU146)</f>
        <v>0</v>
      </c>
      <c r="AK141" s="173">
        <f t="shared" si="26"/>
        <v>0</v>
      </c>
      <c r="AN141" s="5">
        <v>725</v>
      </c>
      <c r="AO141" s="5">
        <v>25</v>
      </c>
      <c r="AP141" s="5">
        <v>40</v>
      </c>
      <c r="AQ141" s="5">
        <v>850</v>
      </c>
      <c r="AR141" s="5">
        <v>925</v>
      </c>
      <c r="AS141" s="5">
        <v>3</v>
      </c>
      <c r="AT141" s="5">
        <v>5</v>
      </c>
      <c r="AU141" s="5">
        <v>350</v>
      </c>
      <c r="AV141" s="5">
        <v>125</v>
      </c>
    </row>
    <row r="142" spans="1:48" s="6" customFormat="1" ht="12.75">
      <c r="A142" s="171">
        <f>IF(Feuil1!A147="","",Feuil1!A147)</f>
        <v>45064</v>
      </c>
      <c r="B142" s="172">
        <f>IF(A142="","",Feuil1!U147)</f>
        <v>0</v>
      </c>
      <c r="C142" s="92">
        <f>IF(B142="","",Feuil1!V147)</f>
        <v>0</v>
      </c>
      <c r="D142" s="92">
        <f>IF(C142="","",Feuil1!W147)</f>
        <v>0</v>
      </c>
      <c r="E142" s="173">
        <f t="shared" si="18"/>
        <v>0</v>
      </c>
      <c r="F142" s="172">
        <f>IF(D142="","",Feuil1!X147)</f>
        <v>0</v>
      </c>
      <c r="G142" s="92">
        <f>IF(F142="","",Feuil1!Y147)</f>
        <v>0</v>
      </c>
      <c r="H142" s="92">
        <f>IF(G142="","",Feuil1!Z147)</f>
        <v>0</v>
      </c>
      <c r="I142" s="173">
        <f t="shared" si="19"/>
        <v>0</v>
      </c>
      <c r="J142" s="172">
        <f>IF(H142="","",Feuil1!AA147)</f>
        <v>0</v>
      </c>
      <c r="K142" s="92">
        <f>IF(J142="","",Feuil1!AB147)</f>
        <v>0</v>
      </c>
      <c r="L142" s="92">
        <f>IF(K142="","",Feuil1!AC147)</f>
        <v>0</v>
      </c>
      <c r="M142" s="173">
        <f t="shared" si="20"/>
        <v>0</v>
      </c>
      <c r="N142" s="172">
        <f>IF(L142="","",Feuil1!AD147)</f>
        <v>0</v>
      </c>
      <c r="O142" s="92">
        <f>IF(N142="","",Feuil1!AE147)</f>
        <v>0</v>
      </c>
      <c r="P142" s="92">
        <f>IF(O142="","",Feuil1!AF147)</f>
        <v>0</v>
      </c>
      <c r="Q142" s="173">
        <f t="shared" si="21"/>
        <v>0</v>
      </c>
      <c r="R142" s="172">
        <f>IF(P142="","",Feuil1!AG147)</f>
        <v>0</v>
      </c>
      <c r="S142" s="92">
        <f>IF(R142="","",Feuil1!AH147)</f>
        <v>0</v>
      </c>
      <c r="T142" s="92">
        <f>IF(S142="","",Feuil1!AI147)</f>
        <v>0</v>
      </c>
      <c r="U142" s="173">
        <f t="shared" si="22"/>
        <v>0</v>
      </c>
      <c r="V142" s="172">
        <f>IF(T142="","",Feuil1!AJ147)</f>
        <v>0</v>
      </c>
      <c r="W142" s="92">
        <f>IF(V142="","",Feuil1!AK147)</f>
        <v>0</v>
      </c>
      <c r="X142" s="92">
        <f>IF(W142="","",Feuil1!AL147)</f>
        <v>0</v>
      </c>
      <c r="Y142" s="173">
        <f t="shared" si="23"/>
        <v>0</v>
      </c>
      <c r="Z142" s="172">
        <f>IF(X142="","",Feuil1!AM147)</f>
        <v>0</v>
      </c>
      <c r="AA142" s="92">
        <f>IF(Z142="","",Feuil1!AN147)</f>
        <v>0</v>
      </c>
      <c r="AB142" s="92">
        <f>IF(AA142="","",Feuil1!AO147)</f>
        <v>0</v>
      </c>
      <c r="AC142" s="173">
        <f t="shared" si="24"/>
        <v>0</v>
      </c>
      <c r="AD142" s="172">
        <f>IF(AB142="","",Feuil1!AP147)</f>
        <v>0</v>
      </c>
      <c r="AE142" s="92">
        <f>IF(AD142="","",Feuil1!AQ147)</f>
        <v>0</v>
      </c>
      <c r="AF142" s="92">
        <f>IF(AE142="","",Feuil1!AR147)</f>
        <v>0</v>
      </c>
      <c r="AG142" s="173">
        <f t="shared" si="25"/>
        <v>0</v>
      </c>
      <c r="AH142" s="172">
        <f>IF(AF142="","",Feuil1!AS147)</f>
        <v>0</v>
      </c>
      <c r="AI142" s="92">
        <f>IF(AH142="","",Feuil1!AT147)</f>
        <v>0</v>
      </c>
      <c r="AJ142" s="92">
        <f>IF(AI142="","",Feuil1!AU147)</f>
        <v>0</v>
      </c>
      <c r="AK142" s="173">
        <f t="shared" si="26"/>
        <v>0</v>
      </c>
      <c r="AN142" s="5">
        <v>725</v>
      </c>
      <c r="AO142" s="5">
        <v>25</v>
      </c>
      <c r="AP142" s="5">
        <v>40</v>
      </c>
      <c r="AQ142" s="5">
        <v>850</v>
      </c>
      <c r="AR142" s="5">
        <v>925</v>
      </c>
      <c r="AS142" s="5">
        <v>3</v>
      </c>
      <c r="AT142" s="5">
        <v>5</v>
      </c>
      <c r="AU142" s="5">
        <v>350</v>
      </c>
      <c r="AV142" s="5">
        <v>125</v>
      </c>
    </row>
    <row r="143" spans="1:48" s="6" customFormat="1" ht="12.75">
      <c r="A143" s="171">
        <f>IF(Feuil1!A148="","",Feuil1!A148)</f>
        <v>45065</v>
      </c>
      <c r="B143" s="172">
        <f>IF(A143="","",Feuil1!U148)</f>
        <v>0</v>
      </c>
      <c r="C143" s="92">
        <f>IF(B143="","",Feuil1!V148)</f>
        <v>0</v>
      </c>
      <c r="D143" s="92">
        <f>IF(C143="","",Feuil1!W148)</f>
        <v>0</v>
      </c>
      <c r="E143" s="173">
        <f t="shared" si="18"/>
        <v>0</v>
      </c>
      <c r="F143" s="172">
        <f>IF(D143="","",Feuil1!X148)</f>
        <v>0</v>
      </c>
      <c r="G143" s="92">
        <f>IF(F143="","",Feuil1!Y148)</f>
        <v>0</v>
      </c>
      <c r="H143" s="92">
        <f>IF(G143="","",Feuil1!Z148)</f>
        <v>0</v>
      </c>
      <c r="I143" s="173">
        <f t="shared" si="19"/>
        <v>0</v>
      </c>
      <c r="J143" s="172">
        <f>IF(H143="","",Feuil1!AA148)</f>
        <v>0</v>
      </c>
      <c r="K143" s="92">
        <f>IF(J143="","",Feuil1!AB148)</f>
        <v>0</v>
      </c>
      <c r="L143" s="92">
        <f>IF(K143="","",Feuil1!AC148)</f>
        <v>0</v>
      </c>
      <c r="M143" s="173">
        <f t="shared" si="20"/>
        <v>0</v>
      </c>
      <c r="N143" s="172">
        <f>IF(L143="","",Feuil1!AD148)</f>
        <v>0</v>
      </c>
      <c r="O143" s="92">
        <f>IF(N143="","",Feuil1!AE148)</f>
        <v>0</v>
      </c>
      <c r="P143" s="92">
        <f>IF(O143="","",Feuil1!AF148)</f>
        <v>0</v>
      </c>
      <c r="Q143" s="173">
        <f t="shared" si="21"/>
        <v>0</v>
      </c>
      <c r="R143" s="172">
        <f>IF(P143="","",Feuil1!AG148)</f>
        <v>0</v>
      </c>
      <c r="S143" s="92">
        <f>IF(R143="","",Feuil1!AH148)</f>
        <v>0</v>
      </c>
      <c r="T143" s="92">
        <f>IF(S143="","",Feuil1!AI148)</f>
        <v>0</v>
      </c>
      <c r="U143" s="173">
        <f t="shared" si="22"/>
        <v>0</v>
      </c>
      <c r="V143" s="172">
        <f>IF(T143="","",Feuil1!AJ148)</f>
        <v>0</v>
      </c>
      <c r="W143" s="92">
        <f>IF(V143="","",Feuil1!AK148)</f>
        <v>0</v>
      </c>
      <c r="X143" s="92">
        <f>IF(W143="","",Feuil1!AL148)</f>
        <v>0</v>
      </c>
      <c r="Y143" s="173">
        <f t="shared" si="23"/>
        <v>0</v>
      </c>
      <c r="Z143" s="172">
        <f>IF(X143="","",Feuil1!AM148)</f>
        <v>0</v>
      </c>
      <c r="AA143" s="92">
        <f>IF(Z143="","",Feuil1!AN148)</f>
        <v>0</v>
      </c>
      <c r="AB143" s="92">
        <f>IF(AA143="","",Feuil1!AO148)</f>
        <v>0</v>
      </c>
      <c r="AC143" s="173">
        <f t="shared" si="24"/>
        <v>0</v>
      </c>
      <c r="AD143" s="172">
        <f>IF(AB143="","",Feuil1!AP148)</f>
        <v>0</v>
      </c>
      <c r="AE143" s="92">
        <f>IF(AD143="","",Feuil1!AQ148)</f>
        <v>0</v>
      </c>
      <c r="AF143" s="92">
        <f>IF(AE143="","",Feuil1!AR148)</f>
        <v>0</v>
      </c>
      <c r="AG143" s="173">
        <f t="shared" si="25"/>
        <v>0</v>
      </c>
      <c r="AH143" s="172">
        <f>IF(AF143="","",Feuil1!AS148)</f>
        <v>0</v>
      </c>
      <c r="AI143" s="92">
        <f>IF(AH143="","",Feuil1!AT148)</f>
        <v>0</v>
      </c>
      <c r="AJ143" s="92">
        <f>IF(AI143="","",Feuil1!AU148)</f>
        <v>0</v>
      </c>
      <c r="AK143" s="173">
        <f t="shared" si="26"/>
        <v>0</v>
      </c>
      <c r="AN143" s="5">
        <v>725</v>
      </c>
      <c r="AO143" s="5">
        <v>25</v>
      </c>
      <c r="AP143" s="5">
        <v>40</v>
      </c>
      <c r="AQ143" s="5">
        <v>850</v>
      </c>
      <c r="AR143" s="5">
        <v>925</v>
      </c>
      <c r="AS143" s="5">
        <v>3</v>
      </c>
      <c r="AT143" s="5">
        <v>5</v>
      </c>
      <c r="AU143" s="5">
        <v>350</v>
      </c>
      <c r="AV143" s="5">
        <v>125</v>
      </c>
    </row>
    <row r="144" spans="1:48" s="6" customFormat="1" ht="12.75">
      <c r="A144" s="171">
        <f>IF(Feuil1!A149="","",Feuil1!A149)</f>
        <v>45066</v>
      </c>
      <c r="B144" s="172">
        <f>IF(A144="","",Feuil1!U149)</f>
        <v>0</v>
      </c>
      <c r="C144" s="92">
        <f>IF(B144="","",Feuil1!V149)</f>
        <v>0</v>
      </c>
      <c r="D144" s="92">
        <f>IF(C144="","",Feuil1!W149)</f>
        <v>0</v>
      </c>
      <c r="E144" s="173">
        <f t="shared" si="18"/>
        <v>0</v>
      </c>
      <c r="F144" s="172">
        <f>IF(D144="","",Feuil1!X149)</f>
        <v>0</v>
      </c>
      <c r="G144" s="92">
        <f>IF(F144="","",Feuil1!Y149)</f>
        <v>0</v>
      </c>
      <c r="H144" s="92">
        <f>IF(G144="","",Feuil1!Z149)</f>
        <v>0</v>
      </c>
      <c r="I144" s="173">
        <f t="shared" si="19"/>
        <v>0</v>
      </c>
      <c r="J144" s="172">
        <f>IF(H144="","",Feuil1!AA149)</f>
        <v>0</v>
      </c>
      <c r="K144" s="92">
        <f>IF(J144="","",Feuil1!AB149)</f>
        <v>0</v>
      </c>
      <c r="L144" s="92">
        <f>IF(K144="","",Feuil1!AC149)</f>
        <v>0</v>
      </c>
      <c r="M144" s="173">
        <f t="shared" si="20"/>
        <v>0</v>
      </c>
      <c r="N144" s="172">
        <f>IF(L144="","",Feuil1!AD149)</f>
        <v>0</v>
      </c>
      <c r="O144" s="92">
        <f>IF(N144="","",Feuil1!AE149)</f>
        <v>0</v>
      </c>
      <c r="P144" s="92">
        <f>IF(O144="","",Feuil1!AF149)</f>
        <v>0</v>
      </c>
      <c r="Q144" s="173">
        <f t="shared" si="21"/>
        <v>0</v>
      </c>
      <c r="R144" s="172">
        <f>IF(P144="","",Feuil1!AG149)</f>
        <v>0</v>
      </c>
      <c r="S144" s="92">
        <f>IF(R144="","",Feuil1!AH149)</f>
        <v>0</v>
      </c>
      <c r="T144" s="92">
        <f>IF(S144="","",Feuil1!AI149)</f>
        <v>0</v>
      </c>
      <c r="U144" s="173">
        <f t="shared" si="22"/>
        <v>0</v>
      </c>
      <c r="V144" s="172">
        <f>IF(T144="","",Feuil1!AJ149)</f>
        <v>0</v>
      </c>
      <c r="W144" s="92">
        <f>IF(V144="","",Feuil1!AK149)</f>
        <v>0</v>
      </c>
      <c r="X144" s="92">
        <f>IF(W144="","",Feuil1!AL149)</f>
        <v>0</v>
      </c>
      <c r="Y144" s="173">
        <f t="shared" si="23"/>
        <v>0</v>
      </c>
      <c r="Z144" s="172">
        <f>IF(X144="","",Feuil1!AM149)</f>
        <v>0</v>
      </c>
      <c r="AA144" s="92">
        <f>IF(Z144="","",Feuil1!AN149)</f>
        <v>0</v>
      </c>
      <c r="AB144" s="92">
        <f>IF(AA144="","",Feuil1!AO149)</f>
        <v>0</v>
      </c>
      <c r="AC144" s="173">
        <f t="shared" si="24"/>
        <v>0</v>
      </c>
      <c r="AD144" s="172">
        <f>IF(AB144="","",Feuil1!AP149)</f>
        <v>0</v>
      </c>
      <c r="AE144" s="92">
        <f>IF(AD144="","",Feuil1!AQ149)</f>
        <v>0</v>
      </c>
      <c r="AF144" s="92">
        <f>IF(AE144="","",Feuil1!AR149)</f>
        <v>0</v>
      </c>
      <c r="AG144" s="173">
        <f t="shared" si="25"/>
        <v>0</v>
      </c>
      <c r="AH144" s="172">
        <f>IF(AF144="","",Feuil1!AS149)</f>
        <v>0</v>
      </c>
      <c r="AI144" s="92">
        <f>IF(AH144="","",Feuil1!AT149)</f>
        <v>0</v>
      </c>
      <c r="AJ144" s="92">
        <f>IF(AI144="","",Feuil1!AU149)</f>
        <v>0</v>
      </c>
      <c r="AK144" s="173">
        <f t="shared" si="26"/>
        <v>0</v>
      </c>
      <c r="AN144" s="5">
        <v>725</v>
      </c>
      <c r="AO144" s="5">
        <v>25</v>
      </c>
      <c r="AP144" s="5">
        <v>40</v>
      </c>
      <c r="AQ144" s="5">
        <v>850</v>
      </c>
      <c r="AR144" s="5">
        <v>925</v>
      </c>
      <c r="AS144" s="5">
        <v>3</v>
      </c>
      <c r="AT144" s="5">
        <v>5</v>
      </c>
      <c r="AU144" s="5">
        <v>350</v>
      </c>
      <c r="AV144" s="5">
        <v>125</v>
      </c>
    </row>
    <row r="145" spans="1:48" s="6" customFormat="1" ht="12.75">
      <c r="A145" s="171">
        <f>IF(Feuil1!A150="","",Feuil1!A150)</f>
        <v>45067</v>
      </c>
      <c r="B145" s="172">
        <f>IF(A145="","",Feuil1!U150)</f>
        <v>0</v>
      </c>
      <c r="C145" s="92">
        <f>IF(B145="","",Feuil1!V150)</f>
        <v>0</v>
      </c>
      <c r="D145" s="92">
        <f>IF(C145="","",Feuil1!W150)</f>
        <v>0</v>
      </c>
      <c r="E145" s="173">
        <f t="shared" si="18"/>
        <v>0</v>
      </c>
      <c r="F145" s="172">
        <f>IF(D145="","",Feuil1!X150)</f>
        <v>0</v>
      </c>
      <c r="G145" s="92">
        <f>IF(F145="","",Feuil1!Y150)</f>
        <v>0</v>
      </c>
      <c r="H145" s="92">
        <f>IF(G145="","",Feuil1!Z150)</f>
        <v>0</v>
      </c>
      <c r="I145" s="173">
        <f t="shared" si="19"/>
        <v>0</v>
      </c>
      <c r="J145" s="172">
        <f>IF(H145="","",Feuil1!AA150)</f>
        <v>0</v>
      </c>
      <c r="K145" s="92">
        <f>IF(J145="","",Feuil1!AB150)</f>
        <v>0</v>
      </c>
      <c r="L145" s="92">
        <f>IF(K145="","",Feuil1!AC150)</f>
        <v>0</v>
      </c>
      <c r="M145" s="173">
        <f t="shared" si="20"/>
        <v>0</v>
      </c>
      <c r="N145" s="172">
        <f>IF(L145="","",Feuil1!AD150)</f>
        <v>0</v>
      </c>
      <c r="O145" s="92">
        <f>IF(N145="","",Feuil1!AE150)</f>
        <v>0</v>
      </c>
      <c r="P145" s="92">
        <f>IF(O145="","",Feuil1!AF150)</f>
        <v>0</v>
      </c>
      <c r="Q145" s="173">
        <f t="shared" si="21"/>
        <v>0</v>
      </c>
      <c r="R145" s="172">
        <f>IF(P145="","",Feuil1!AG150)</f>
        <v>0</v>
      </c>
      <c r="S145" s="92">
        <f>IF(R145="","",Feuil1!AH150)</f>
        <v>0</v>
      </c>
      <c r="T145" s="92">
        <f>IF(S145="","",Feuil1!AI150)</f>
        <v>0</v>
      </c>
      <c r="U145" s="173">
        <f t="shared" si="22"/>
        <v>0</v>
      </c>
      <c r="V145" s="172">
        <f>IF(T145="","",Feuil1!AJ150)</f>
        <v>0</v>
      </c>
      <c r="W145" s="92">
        <f>IF(V145="","",Feuil1!AK150)</f>
        <v>0</v>
      </c>
      <c r="X145" s="92">
        <f>IF(W145="","",Feuil1!AL150)</f>
        <v>0</v>
      </c>
      <c r="Y145" s="173">
        <f t="shared" si="23"/>
        <v>0</v>
      </c>
      <c r="Z145" s="172">
        <f>IF(X145="","",Feuil1!AM150)</f>
        <v>0</v>
      </c>
      <c r="AA145" s="92">
        <f>IF(Z145="","",Feuil1!AN150)</f>
        <v>0</v>
      </c>
      <c r="AB145" s="92">
        <f>IF(AA145="","",Feuil1!AO150)</f>
        <v>0</v>
      </c>
      <c r="AC145" s="173">
        <f t="shared" si="24"/>
        <v>0</v>
      </c>
      <c r="AD145" s="172">
        <f>IF(AB145="","",Feuil1!AP150)</f>
        <v>0</v>
      </c>
      <c r="AE145" s="92">
        <f>IF(AD145="","",Feuil1!AQ150)</f>
        <v>0</v>
      </c>
      <c r="AF145" s="92">
        <f>IF(AE145="","",Feuil1!AR150)</f>
        <v>0</v>
      </c>
      <c r="AG145" s="173">
        <f t="shared" si="25"/>
        <v>0</v>
      </c>
      <c r="AH145" s="172">
        <f>IF(AF145="","",Feuil1!AS150)</f>
        <v>0</v>
      </c>
      <c r="AI145" s="92">
        <f>IF(AH145="","",Feuil1!AT150)</f>
        <v>0</v>
      </c>
      <c r="AJ145" s="92">
        <f>IF(AI145="","",Feuil1!AU150)</f>
        <v>0</v>
      </c>
      <c r="AK145" s="173">
        <f t="shared" si="26"/>
        <v>0</v>
      </c>
      <c r="AN145" s="5">
        <v>725</v>
      </c>
      <c r="AO145" s="5">
        <v>25</v>
      </c>
      <c r="AP145" s="5">
        <v>40</v>
      </c>
      <c r="AQ145" s="5">
        <v>850</v>
      </c>
      <c r="AR145" s="5">
        <v>925</v>
      </c>
      <c r="AS145" s="5">
        <v>3</v>
      </c>
      <c r="AT145" s="5">
        <v>5</v>
      </c>
      <c r="AU145" s="5">
        <v>350</v>
      </c>
      <c r="AV145" s="5">
        <v>125</v>
      </c>
    </row>
    <row r="146" spans="1:48" s="6" customFormat="1" ht="12.75">
      <c r="A146" s="171">
        <f>IF(Feuil1!A151="","",Feuil1!A151)</f>
        <v>45068</v>
      </c>
      <c r="B146" s="172">
        <f>IF(A146="","",Feuil1!U151)</f>
        <v>0</v>
      </c>
      <c r="C146" s="92">
        <f>IF(B146="","",Feuil1!V151)</f>
        <v>0</v>
      </c>
      <c r="D146" s="92">
        <f>IF(C146="","",Feuil1!W151)</f>
        <v>0</v>
      </c>
      <c r="E146" s="173">
        <f t="shared" si="18"/>
        <v>0</v>
      </c>
      <c r="F146" s="172">
        <f>IF(D146="","",Feuil1!X151)</f>
        <v>0</v>
      </c>
      <c r="G146" s="92">
        <f>IF(F146="","",Feuil1!Y151)</f>
        <v>0</v>
      </c>
      <c r="H146" s="92">
        <f>IF(G146="","",Feuil1!Z151)</f>
        <v>0</v>
      </c>
      <c r="I146" s="173">
        <f t="shared" si="19"/>
        <v>0</v>
      </c>
      <c r="J146" s="172">
        <f>IF(H146="","",Feuil1!AA151)</f>
        <v>0</v>
      </c>
      <c r="K146" s="92">
        <f>IF(J146="","",Feuil1!AB151)</f>
        <v>0</v>
      </c>
      <c r="L146" s="92">
        <f>IF(K146="","",Feuil1!AC151)</f>
        <v>0</v>
      </c>
      <c r="M146" s="173">
        <f t="shared" si="20"/>
        <v>0</v>
      </c>
      <c r="N146" s="172">
        <f>IF(L146="","",Feuil1!AD151)</f>
        <v>0</v>
      </c>
      <c r="O146" s="92">
        <f>IF(N146="","",Feuil1!AE151)</f>
        <v>0</v>
      </c>
      <c r="P146" s="92">
        <f>IF(O146="","",Feuil1!AF151)</f>
        <v>0</v>
      </c>
      <c r="Q146" s="173">
        <f t="shared" si="21"/>
        <v>0</v>
      </c>
      <c r="R146" s="172">
        <f>IF(P146="","",Feuil1!AG151)</f>
        <v>0</v>
      </c>
      <c r="S146" s="92">
        <f>IF(R146="","",Feuil1!AH151)</f>
        <v>0</v>
      </c>
      <c r="T146" s="92">
        <f>IF(S146="","",Feuil1!AI151)</f>
        <v>0</v>
      </c>
      <c r="U146" s="173">
        <f t="shared" si="22"/>
        <v>0</v>
      </c>
      <c r="V146" s="172">
        <f>IF(T146="","",Feuil1!AJ151)</f>
        <v>0</v>
      </c>
      <c r="W146" s="92">
        <f>IF(V146="","",Feuil1!AK151)</f>
        <v>0</v>
      </c>
      <c r="X146" s="92">
        <f>IF(W146="","",Feuil1!AL151)</f>
        <v>0</v>
      </c>
      <c r="Y146" s="173">
        <f t="shared" si="23"/>
        <v>0</v>
      </c>
      <c r="Z146" s="172">
        <f>IF(X146="","",Feuil1!AM151)</f>
        <v>0</v>
      </c>
      <c r="AA146" s="92">
        <f>IF(Z146="","",Feuil1!AN151)</f>
        <v>0</v>
      </c>
      <c r="AB146" s="92">
        <f>IF(AA146="","",Feuil1!AO151)</f>
        <v>0</v>
      </c>
      <c r="AC146" s="173">
        <f t="shared" si="24"/>
        <v>0</v>
      </c>
      <c r="AD146" s="172">
        <f>IF(AB146="","",Feuil1!AP151)</f>
        <v>0</v>
      </c>
      <c r="AE146" s="92">
        <f>IF(AD146="","",Feuil1!AQ151)</f>
        <v>0</v>
      </c>
      <c r="AF146" s="92">
        <f>IF(AE146="","",Feuil1!AR151)</f>
        <v>0</v>
      </c>
      <c r="AG146" s="173">
        <f t="shared" si="25"/>
        <v>0</v>
      </c>
      <c r="AH146" s="172">
        <f>IF(AF146="","",Feuil1!AS151)</f>
        <v>0</v>
      </c>
      <c r="AI146" s="92">
        <f>IF(AH146="","",Feuil1!AT151)</f>
        <v>0</v>
      </c>
      <c r="AJ146" s="92">
        <f>IF(AI146="","",Feuil1!AU151)</f>
        <v>0</v>
      </c>
      <c r="AK146" s="173">
        <f t="shared" si="26"/>
        <v>0</v>
      </c>
      <c r="AN146" s="5">
        <v>725</v>
      </c>
      <c r="AO146" s="5">
        <v>25</v>
      </c>
      <c r="AP146" s="5">
        <v>40</v>
      </c>
      <c r="AQ146" s="5">
        <v>850</v>
      </c>
      <c r="AR146" s="5">
        <v>925</v>
      </c>
      <c r="AS146" s="5">
        <v>3</v>
      </c>
      <c r="AT146" s="5">
        <v>5</v>
      </c>
      <c r="AU146" s="5">
        <v>350</v>
      </c>
      <c r="AV146" s="5">
        <v>125</v>
      </c>
    </row>
    <row r="147" spans="1:48" s="6" customFormat="1" ht="12.75">
      <c r="A147" s="171">
        <f>IF(Feuil1!A152="","",Feuil1!A152)</f>
        <v>45069</v>
      </c>
      <c r="B147" s="172">
        <f>IF(A147="","",Feuil1!U152)</f>
        <v>0</v>
      </c>
      <c r="C147" s="92">
        <f>IF(B147="","",Feuil1!V152)</f>
        <v>0</v>
      </c>
      <c r="D147" s="92">
        <f>IF(C147="","",Feuil1!W152)</f>
        <v>0</v>
      </c>
      <c r="E147" s="173">
        <f t="shared" si="18"/>
        <v>0</v>
      </c>
      <c r="F147" s="172">
        <f>IF(D147="","",Feuil1!X152)</f>
        <v>0</v>
      </c>
      <c r="G147" s="92">
        <f>IF(F147="","",Feuil1!Y152)</f>
        <v>0</v>
      </c>
      <c r="H147" s="92">
        <f>IF(G147="","",Feuil1!Z152)</f>
        <v>0</v>
      </c>
      <c r="I147" s="173">
        <f t="shared" si="19"/>
        <v>0</v>
      </c>
      <c r="J147" s="172">
        <f>IF(H147="","",Feuil1!AA152)</f>
        <v>0</v>
      </c>
      <c r="K147" s="92">
        <f>IF(J147="","",Feuil1!AB152)</f>
        <v>0</v>
      </c>
      <c r="L147" s="92">
        <f>IF(K147="","",Feuil1!AC152)</f>
        <v>0</v>
      </c>
      <c r="M147" s="173">
        <f t="shared" si="20"/>
        <v>0</v>
      </c>
      <c r="N147" s="172">
        <f>IF(L147="","",Feuil1!AD152)</f>
        <v>0</v>
      </c>
      <c r="O147" s="92">
        <f>IF(N147="","",Feuil1!AE152)</f>
        <v>0</v>
      </c>
      <c r="P147" s="92">
        <f>IF(O147="","",Feuil1!AF152)</f>
        <v>0</v>
      </c>
      <c r="Q147" s="173">
        <f t="shared" si="21"/>
        <v>0</v>
      </c>
      <c r="R147" s="172">
        <f>IF(P147="","",Feuil1!AG152)</f>
        <v>0</v>
      </c>
      <c r="S147" s="92">
        <f>IF(R147="","",Feuil1!AH152)</f>
        <v>0</v>
      </c>
      <c r="T147" s="92">
        <f>IF(S147="","",Feuil1!AI152)</f>
        <v>0</v>
      </c>
      <c r="U147" s="173">
        <f t="shared" si="22"/>
        <v>0</v>
      </c>
      <c r="V147" s="172">
        <f>IF(T147="","",Feuil1!AJ152)</f>
        <v>0</v>
      </c>
      <c r="W147" s="92">
        <f>IF(V147="","",Feuil1!AK152)</f>
        <v>0</v>
      </c>
      <c r="X147" s="92">
        <f>IF(W147="","",Feuil1!AL152)</f>
        <v>0</v>
      </c>
      <c r="Y147" s="173">
        <f t="shared" si="23"/>
        <v>0</v>
      </c>
      <c r="Z147" s="172">
        <f>IF(X147="","",Feuil1!AM152)</f>
        <v>0</v>
      </c>
      <c r="AA147" s="92">
        <f>IF(Z147="","",Feuil1!AN152)</f>
        <v>0</v>
      </c>
      <c r="AB147" s="92">
        <f>IF(AA147="","",Feuil1!AO152)</f>
        <v>0</v>
      </c>
      <c r="AC147" s="173">
        <f t="shared" si="24"/>
        <v>0</v>
      </c>
      <c r="AD147" s="172">
        <f>IF(AB147="","",Feuil1!AP152)</f>
        <v>0</v>
      </c>
      <c r="AE147" s="92">
        <f>IF(AD147="","",Feuil1!AQ152)</f>
        <v>0</v>
      </c>
      <c r="AF147" s="92">
        <f>IF(AE147="","",Feuil1!AR152)</f>
        <v>0</v>
      </c>
      <c r="AG147" s="173">
        <f t="shared" si="25"/>
        <v>0</v>
      </c>
      <c r="AH147" s="172">
        <f>IF(AF147="","",Feuil1!AS152)</f>
        <v>0</v>
      </c>
      <c r="AI147" s="92">
        <f>IF(AH147="","",Feuil1!AT152)</f>
        <v>0</v>
      </c>
      <c r="AJ147" s="92">
        <f>IF(AI147="","",Feuil1!AU152)</f>
        <v>0</v>
      </c>
      <c r="AK147" s="173">
        <f t="shared" si="26"/>
        <v>0</v>
      </c>
      <c r="AN147" s="5">
        <v>725</v>
      </c>
      <c r="AO147" s="5">
        <v>25</v>
      </c>
      <c r="AP147" s="5">
        <v>40</v>
      </c>
      <c r="AQ147" s="5">
        <v>850</v>
      </c>
      <c r="AR147" s="5">
        <v>925</v>
      </c>
      <c r="AS147" s="5">
        <v>3</v>
      </c>
      <c r="AT147" s="5">
        <v>5</v>
      </c>
      <c r="AU147" s="5">
        <v>350</v>
      </c>
      <c r="AV147" s="5">
        <v>125</v>
      </c>
    </row>
    <row r="148" spans="1:48" s="6" customFormat="1" ht="12.75">
      <c r="A148" s="171">
        <f>IF(Feuil1!A153="","",Feuil1!A153)</f>
        <v>45070</v>
      </c>
      <c r="B148" s="172">
        <f>IF(A148="","",Feuil1!U153)</f>
        <v>0</v>
      </c>
      <c r="C148" s="92">
        <f>IF(B148="","",Feuil1!V153)</f>
        <v>0</v>
      </c>
      <c r="D148" s="92">
        <f>IF(C148="","",Feuil1!W153)</f>
        <v>0</v>
      </c>
      <c r="E148" s="173">
        <f t="shared" si="18"/>
        <v>0</v>
      </c>
      <c r="F148" s="172">
        <f>IF(D148="","",Feuil1!X153)</f>
        <v>0</v>
      </c>
      <c r="G148" s="92">
        <f>IF(F148="","",Feuil1!Y153)</f>
        <v>0</v>
      </c>
      <c r="H148" s="92">
        <f>IF(G148="","",Feuil1!Z153)</f>
        <v>0</v>
      </c>
      <c r="I148" s="173">
        <f t="shared" si="19"/>
        <v>0</v>
      </c>
      <c r="J148" s="172">
        <f>IF(H148="","",Feuil1!AA153)</f>
        <v>0</v>
      </c>
      <c r="K148" s="92">
        <f>IF(J148="","",Feuil1!AB153)</f>
        <v>0</v>
      </c>
      <c r="L148" s="92">
        <f>IF(K148="","",Feuil1!AC153)</f>
        <v>0</v>
      </c>
      <c r="M148" s="173">
        <f t="shared" si="20"/>
        <v>0</v>
      </c>
      <c r="N148" s="172">
        <f>IF(L148="","",Feuil1!AD153)</f>
        <v>0</v>
      </c>
      <c r="O148" s="92">
        <f>IF(N148="","",Feuil1!AE153)</f>
        <v>0</v>
      </c>
      <c r="P148" s="92">
        <f>IF(O148="","",Feuil1!AF153)</f>
        <v>0</v>
      </c>
      <c r="Q148" s="173">
        <f t="shared" si="21"/>
        <v>0</v>
      </c>
      <c r="R148" s="172">
        <f>IF(P148="","",Feuil1!AG153)</f>
        <v>0</v>
      </c>
      <c r="S148" s="92">
        <f>IF(R148="","",Feuil1!AH153)</f>
        <v>0</v>
      </c>
      <c r="T148" s="92">
        <f>IF(S148="","",Feuil1!AI153)</f>
        <v>0</v>
      </c>
      <c r="U148" s="173">
        <f t="shared" si="22"/>
        <v>0</v>
      </c>
      <c r="V148" s="172">
        <f>IF(T148="","",Feuil1!AJ153)</f>
        <v>0</v>
      </c>
      <c r="W148" s="92">
        <f>IF(V148="","",Feuil1!AK153)</f>
        <v>0</v>
      </c>
      <c r="X148" s="92">
        <f>IF(W148="","",Feuil1!AL153)</f>
        <v>0</v>
      </c>
      <c r="Y148" s="173">
        <f t="shared" si="23"/>
        <v>0</v>
      </c>
      <c r="Z148" s="172">
        <f>IF(X148="","",Feuil1!AM153)</f>
        <v>0</v>
      </c>
      <c r="AA148" s="92">
        <f>IF(Z148="","",Feuil1!AN153)</f>
        <v>0</v>
      </c>
      <c r="AB148" s="92">
        <f>IF(AA148="","",Feuil1!AO153)</f>
        <v>0</v>
      </c>
      <c r="AC148" s="173">
        <f t="shared" si="24"/>
        <v>0</v>
      </c>
      <c r="AD148" s="172">
        <f>IF(AB148="","",Feuil1!AP153)</f>
        <v>0</v>
      </c>
      <c r="AE148" s="92">
        <f>IF(AD148="","",Feuil1!AQ153)</f>
        <v>0</v>
      </c>
      <c r="AF148" s="92">
        <f>IF(AE148="","",Feuil1!AR153)</f>
        <v>0</v>
      </c>
      <c r="AG148" s="173">
        <f t="shared" si="25"/>
        <v>0</v>
      </c>
      <c r="AH148" s="172">
        <f>IF(AF148="","",Feuil1!AS153)</f>
        <v>0</v>
      </c>
      <c r="AI148" s="92">
        <f>IF(AH148="","",Feuil1!AT153)</f>
        <v>0</v>
      </c>
      <c r="AJ148" s="92">
        <f>IF(AI148="","",Feuil1!AU153)</f>
        <v>0</v>
      </c>
      <c r="AK148" s="173">
        <f t="shared" si="26"/>
        <v>0</v>
      </c>
      <c r="AN148" s="5">
        <v>725</v>
      </c>
      <c r="AO148" s="5">
        <v>25</v>
      </c>
      <c r="AP148" s="5">
        <v>40</v>
      </c>
      <c r="AQ148" s="5">
        <v>850</v>
      </c>
      <c r="AR148" s="5">
        <v>925</v>
      </c>
      <c r="AS148" s="5">
        <v>3</v>
      </c>
      <c r="AT148" s="5">
        <v>5</v>
      </c>
      <c r="AU148" s="5">
        <v>350</v>
      </c>
      <c r="AV148" s="5">
        <v>125</v>
      </c>
    </row>
    <row r="149" spans="1:48" s="6" customFormat="1" ht="12.75">
      <c r="A149" s="171">
        <f>IF(Feuil1!A154="","",Feuil1!A154)</f>
        <v>45071</v>
      </c>
      <c r="B149" s="172">
        <f>IF(A149="","",Feuil1!U154)</f>
        <v>0</v>
      </c>
      <c r="C149" s="92">
        <f>IF(B149="","",Feuil1!V154)</f>
        <v>0</v>
      </c>
      <c r="D149" s="92">
        <f>IF(C149="","",Feuil1!W154)</f>
        <v>0</v>
      </c>
      <c r="E149" s="173">
        <f t="shared" si="18"/>
        <v>0</v>
      </c>
      <c r="F149" s="172">
        <f>IF(D149="","",Feuil1!X154)</f>
        <v>0</v>
      </c>
      <c r="G149" s="92">
        <f>IF(F149="","",Feuil1!Y154)</f>
        <v>0</v>
      </c>
      <c r="H149" s="92">
        <f>IF(G149="","",Feuil1!Z154)</f>
        <v>0</v>
      </c>
      <c r="I149" s="173">
        <f t="shared" si="19"/>
        <v>0</v>
      </c>
      <c r="J149" s="172">
        <f>IF(H149="","",Feuil1!AA154)</f>
        <v>0</v>
      </c>
      <c r="K149" s="92">
        <f>IF(J149="","",Feuil1!AB154)</f>
        <v>0</v>
      </c>
      <c r="L149" s="92">
        <f>IF(K149="","",Feuil1!AC154)</f>
        <v>0</v>
      </c>
      <c r="M149" s="173">
        <f t="shared" si="20"/>
        <v>0</v>
      </c>
      <c r="N149" s="172">
        <f>IF(L149="","",Feuil1!AD154)</f>
        <v>0</v>
      </c>
      <c r="O149" s="92">
        <f>IF(N149="","",Feuil1!AE154)</f>
        <v>0</v>
      </c>
      <c r="P149" s="92">
        <f>IF(O149="","",Feuil1!AF154)</f>
        <v>0</v>
      </c>
      <c r="Q149" s="173">
        <f t="shared" si="21"/>
        <v>0</v>
      </c>
      <c r="R149" s="172">
        <f>IF(P149="","",Feuil1!AG154)</f>
        <v>0</v>
      </c>
      <c r="S149" s="92">
        <f>IF(R149="","",Feuil1!AH154)</f>
        <v>0</v>
      </c>
      <c r="T149" s="92">
        <f>IF(S149="","",Feuil1!AI154)</f>
        <v>0</v>
      </c>
      <c r="U149" s="173">
        <f t="shared" si="22"/>
        <v>0</v>
      </c>
      <c r="V149" s="172">
        <f>IF(T149="","",Feuil1!AJ154)</f>
        <v>0</v>
      </c>
      <c r="W149" s="92">
        <f>IF(V149="","",Feuil1!AK154)</f>
        <v>0</v>
      </c>
      <c r="X149" s="92">
        <f>IF(W149="","",Feuil1!AL154)</f>
        <v>0</v>
      </c>
      <c r="Y149" s="173">
        <f t="shared" si="23"/>
        <v>0</v>
      </c>
      <c r="Z149" s="172">
        <f>IF(X149="","",Feuil1!AM154)</f>
        <v>0</v>
      </c>
      <c r="AA149" s="92">
        <f>IF(Z149="","",Feuil1!AN154)</f>
        <v>0</v>
      </c>
      <c r="AB149" s="92">
        <f>IF(AA149="","",Feuil1!AO154)</f>
        <v>0</v>
      </c>
      <c r="AC149" s="173">
        <f t="shared" si="24"/>
        <v>0</v>
      </c>
      <c r="AD149" s="172">
        <f>IF(AB149="","",Feuil1!AP154)</f>
        <v>0</v>
      </c>
      <c r="AE149" s="92">
        <f>IF(AD149="","",Feuil1!AQ154)</f>
        <v>0</v>
      </c>
      <c r="AF149" s="92">
        <f>IF(AE149="","",Feuil1!AR154)</f>
        <v>0</v>
      </c>
      <c r="AG149" s="173">
        <f t="shared" si="25"/>
        <v>0</v>
      </c>
      <c r="AH149" s="172">
        <f>IF(AF149="","",Feuil1!AS154)</f>
        <v>0</v>
      </c>
      <c r="AI149" s="92">
        <f>IF(AH149="","",Feuil1!AT154)</f>
        <v>0</v>
      </c>
      <c r="AJ149" s="92">
        <f>IF(AI149="","",Feuil1!AU154)</f>
        <v>0</v>
      </c>
      <c r="AK149" s="173">
        <f t="shared" si="26"/>
        <v>0</v>
      </c>
      <c r="AN149" s="5">
        <v>725</v>
      </c>
      <c r="AO149" s="5">
        <v>25</v>
      </c>
      <c r="AP149" s="5">
        <v>40</v>
      </c>
      <c r="AQ149" s="5">
        <v>850</v>
      </c>
      <c r="AR149" s="5">
        <v>925</v>
      </c>
      <c r="AS149" s="5">
        <v>3</v>
      </c>
      <c r="AT149" s="5">
        <v>5</v>
      </c>
      <c r="AU149" s="5">
        <v>350</v>
      </c>
      <c r="AV149" s="5">
        <v>125</v>
      </c>
    </row>
    <row r="150" spans="1:48" s="6" customFormat="1" ht="12.75">
      <c r="A150" s="171">
        <f>IF(Feuil1!A155="","",Feuil1!A155)</f>
        <v>45072</v>
      </c>
      <c r="B150" s="172">
        <f>IF(A150="","",Feuil1!U155)</f>
        <v>0</v>
      </c>
      <c r="C150" s="92">
        <f>IF(B150="","",Feuil1!V155)</f>
        <v>0</v>
      </c>
      <c r="D150" s="92">
        <f>IF(C150="","",Feuil1!W155)</f>
        <v>0</v>
      </c>
      <c r="E150" s="173">
        <f t="shared" si="18"/>
        <v>0</v>
      </c>
      <c r="F150" s="172">
        <f>IF(D150="","",Feuil1!X155)</f>
        <v>0</v>
      </c>
      <c r="G150" s="92">
        <f>IF(F150="","",Feuil1!Y155)</f>
        <v>0</v>
      </c>
      <c r="H150" s="92">
        <f>IF(G150="","",Feuil1!Z155)</f>
        <v>0</v>
      </c>
      <c r="I150" s="173">
        <f t="shared" si="19"/>
        <v>0</v>
      </c>
      <c r="J150" s="172">
        <f>IF(H150="","",Feuil1!AA155)</f>
        <v>0</v>
      </c>
      <c r="K150" s="92">
        <f>IF(J150="","",Feuil1!AB155)</f>
        <v>0</v>
      </c>
      <c r="L150" s="92">
        <f>IF(K150="","",Feuil1!AC155)</f>
        <v>0</v>
      </c>
      <c r="M150" s="173">
        <f t="shared" si="20"/>
        <v>0</v>
      </c>
      <c r="N150" s="172">
        <f>IF(L150="","",Feuil1!AD155)</f>
        <v>0</v>
      </c>
      <c r="O150" s="92">
        <f>IF(N150="","",Feuil1!AE155)</f>
        <v>0</v>
      </c>
      <c r="P150" s="92">
        <f>IF(O150="","",Feuil1!AF155)</f>
        <v>0</v>
      </c>
      <c r="Q150" s="173">
        <f t="shared" si="21"/>
        <v>0</v>
      </c>
      <c r="R150" s="172">
        <f>IF(P150="","",Feuil1!AG155)</f>
        <v>0</v>
      </c>
      <c r="S150" s="92">
        <f>IF(R150="","",Feuil1!AH155)</f>
        <v>0</v>
      </c>
      <c r="T150" s="92">
        <f>IF(S150="","",Feuil1!AI155)</f>
        <v>0</v>
      </c>
      <c r="U150" s="173">
        <f t="shared" si="22"/>
        <v>0</v>
      </c>
      <c r="V150" s="172">
        <f>IF(T150="","",Feuil1!AJ155)</f>
        <v>0</v>
      </c>
      <c r="W150" s="92">
        <f>IF(V150="","",Feuil1!AK155)</f>
        <v>0</v>
      </c>
      <c r="X150" s="92">
        <f>IF(W150="","",Feuil1!AL155)</f>
        <v>0</v>
      </c>
      <c r="Y150" s="173">
        <f t="shared" si="23"/>
        <v>0</v>
      </c>
      <c r="Z150" s="172">
        <f>IF(X150="","",Feuil1!AM155)</f>
        <v>0</v>
      </c>
      <c r="AA150" s="92">
        <f>IF(Z150="","",Feuil1!AN155)</f>
        <v>0</v>
      </c>
      <c r="AB150" s="92">
        <f>IF(AA150="","",Feuil1!AO155)</f>
        <v>0</v>
      </c>
      <c r="AC150" s="173">
        <f t="shared" si="24"/>
        <v>0</v>
      </c>
      <c r="AD150" s="172">
        <f>IF(AB150="","",Feuil1!AP155)</f>
        <v>0</v>
      </c>
      <c r="AE150" s="92">
        <f>IF(AD150="","",Feuil1!AQ155)</f>
        <v>0</v>
      </c>
      <c r="AF150" s="92">
        <f>IF(AE150="","",Feuil1!AR155)</f>
        <v>0</v>
      </c>
      <c r="AG150" s="173">
        <f t="shared" si="25"/>
        <v>0</v>
      </c>
      <c r="AH150" s="172">
        <f>IF(AF150="","",Feuil1!AS155)</f>
        <v>0</v>
      </c>
      <c r="AI150" s="92">
        <f>IF(AH150="","",Feuil1!AT155)</f>
        <v>0</v>
      </c>
      <c r="AJ150" s="92">
        <f>IF(AI150="","",Feuil1!AU155)</f>
        <v>0</v>
      </c>
      <c r="AK150" s="173">
        <f t="shared" si="26"/>
        <v>0</v>
      </c>
      <c r="AN150" s="5">
        <v>725</v>
      </c>
      <c r="AO150" s="5">
        <v>25</v>
      </c>
      <c r="AP150" s="5">
        <v>40</v>
      </c>
      <c r="AQ150" s="5">
        <v>850</v>
      </c>
      <c r="AR150" s="5">
        <v>925</v>
      </c>
      <c r="AS150" s="5">
        <v>3</v>
      </c>
      <c r="AT150" s="5">
        <v>5</v>
      </c>
      <c r="AU150" s="5">
        <v>350</v>
      </c>
      <c r="AV150" s="5">
        <v>125</v>
      </c>
    </row>
    <row r="151" spans="1:48" s="6" customFormat="1" ht="12.75">
      <c r="A151" s="171">
        <f>IF(Feuil1!A156="","",Feuil1!A156)</f>
        <v>45073</v>
      </c>
      <c r="B151" s="172">
        <f>IF(A151="","",Feuil1!U156)</f>
        <v>0</v>
      </c>
      <c r="C151" s="92">
        <f>IF(B151="","",Feuil1!V156)</f>
        <v>0</v>
      </c>
      <c r="D151" s="92">
        <f>IF(C151="","",Feuil1!W156)</f>
        <v>0</v>
      </c>
      <c r="E151" s="173">
        <f t="shared" si="18"/>
        <v>0</v>
      </c>
      <c r="F151" s="172">
        <f>IF(D151="","",Feuil1!X156)</f>
        <v>0</v>
      </c>
      <c r="G151" s="92">
        <f>IF(F151="","",Feuil1!Y156)</f>
        <v>0</v>
      </c>
      <c r="H151" s="92">
        <f>IF(G151="","",Feuil1!Z156)</f>
        <v>0</v>
      </c>
      <c r="I151" s="173">
        <f t="shared" si="19"/>
        <v>0</v>
      </c>
      <c r="J151" s="172">
        <f>IF(H151="","",Feuil1!AA156)</f>
        <v>0</v>
      </c>
      <c r="K151" s="92">
        <f>IF(J151="","",Feuil1!AB156)</f>
        <v>0</v>
      </c>
      <c r="L151" s="92">
        <f>IF(K151="","",Feuil1!AC156)</f>
        <v>0</v>
      </c>
      <c r="M151" s="173">
        <f t="shared" si="20"/>
        <v>0</v>
      </c>
      <c r="N151" s="172">
        <f>IF(L151="","",Feuil1!AD156)</f>
        <v>0</v>
      </c>
      <c r="O151" s="92">
        <f>IF(N151="","",Feuil1!AE156)</f>
        <v>0</v>
      </c>
      <c r="P151" s="92">
        <f>IF(O151="","",Feuil1!AF156)</f>
        <v>0</v>
      </c>
      <c r="Q151" s="173">
        <f t="shared" si="21"/>
        <v>0</v>
      </c>
      <c r="R151" s="172">
        <f>IF(P151="","",Feuil1!AG156)</f>
        <v>0</v>
      </c>
      <c r="S151" s="92">
        <f>IF(R151="","",Feuil1!AH156)</f>
        <v>0</v>
      </c>
      <c r="T151" s="92">
        <f>IF(S151="","",Feuil1!AI156)</f>
        <v>0</v>
      </c>
      <c r="U151" s="173">
        <f t="shared" si="22"/>
        <v>0</v>
      </c>
      <c r="V151" s="172">
        <f>IF(T151="","",Feuil1!AJ156)</f>
        <v>0</v>
      </c>
      <c r="W151" s="92">
        <f>IF(V151="","",Feuil1!AK156)</f>
        <v>0</v>
      </c>
      <c r="X151" s="92">
        <f>IF(W151="","",Feuil1!AL156)</f>
        <v>0</v>
      </c>
      <c r="Y151" s="173">
        <f t="shared" si="23"/>
        <v>0</v>
      </c>
      <c r="Z151" s="172">
        <f>IF(X151="","",Feuil1!AM156)</f>
        <v>0</v>
      </c>
      <c r="AA151" s="92">
        <f>IF(Z151="","",Feuil1!AN156)</f>
        <v>0</v>
      </c>
      <c r="AB151" s="92">
        <f>IF(AA151="","",Feuil1!AO156)</f>
        <v>0</v>
      </c>
      <c r="AC151" s="173">
        <f t="shared" si="24"/>
        <v>0</v>
      </c>
      <c r="AD151" s="172">
        <f>IF(AB151="","",Feuil1!AP156)</f>
        <v>0</v>
      </c>
      <c r="AE151" s="92">
        <f>IF(AD151="","",Feuil1!AQ156)</f>
        <v>0</v>
      </c>
      <c r="AF151" s="92">
        <f>IF(AE151="","",Feuil1!AR156)</f>
        <v>0</v>
      </c>
      <c r="AG151" s="173">
        <f t="shared" si="25"/>
        <v>0</v>
      </c>
      <c r="AH151" s="172">
        <f>IF(AF151="","",Feuil1!AS156)</f>
        <v>0</v>
      </c>
      <c r="AI151" s="92">
        <f>IF(AH151="","",Feuil1!AT156)</f>
        <v>0</v>
      </c>
      <c r="AJ151" s="92">
        <f>IF(AI151="","",Feuil1!AU156)</f>
        <v>0</v>
      </c>
      <c r="AK151" s="173">
        <f t="shared" si="26"/>
        <v>0</v>
      </c>
      <c r="AN151" s="5">
        <v>725</v>
      </c>
      <c r="AO151" s="5">
        <v>25</v>
      </c>
      <c r="AP151" s="5">
        <v>40</v>
      </c>
      <c r="AQ151" s="5">
        <v>850</v>
      </c>
      <c r="AR151" s="5">
        <v>925</v>
      </c>
      <c r="AS151" s="5">
        <v>3</v>
      </c>
      <c r="AT151" s="5">
        <v>5</v>
      </c>
      <c r="AU151" s="5">
        <v>350</v>
      </c>
      <c r="AV151" s="5">
        <v>125</v>
      </c>
    </row>
    <row r="152" spans="1:48" s="6" customFormat="1" ht="12.75">
      <c r="A152" s="171">
        <f>IF(Feuil1!A157="","",Feuil1!A157)</f>
        <v>45074</v>
      </c>
      <c r="B152" s="172">
        <f>IF(A152="","",Feuil1!U157)</f>
        <v>0</v>
      </c>
      <c r="C152" s="92">
        <f>IF(B152="","",Feuil1!V157)</f>
        <v>0</v>
      </c>
      <c r="D152" s="92">
        <f>IF(C152="","",Feuil1!W157)</f>
        <v>0</v>
      </c>
      <c r="E152" s="173">
        <f t="shared" si="18"/>
        <v>0</v>
      </c>
      <c r="F152" s="172">
        <f>IF(D152="","",Feuil1!X157)</f>
        <v>0</v>
      </c>
      <c r="G152" s="92">
        <f>IF(F152="","",Feuil1!Y157)</f>
        <v>0</v>
      </c>
      <c r="H152" s="92">
        <f>IF(G152="","",Feuil1!Z157)</f>
        <v>0</v>
      </c>
      <c r="I152" s="173">
        <f t="shared" si="19"/>
        <v>0</v>
      </c>
      <c r="J152" s="172">
        <f>IF(H152="","",Feuil1!AA157)</f>
        <v>0</v>
      </c>
      <c r="K152" s="92">
        <f>IF(J152="","",Feuil1!AB157)</f>
        <v>0</v>
      </c>
      <c r="L152" s="92">
        <f>IF(K152="","",Feuil1!AC157)</f>
        <v>0</v>
      </c>
      <c r="M152" s="173">
        <f t="shared" si="20"/>
        <v>0</v>
      </c>
      <c r="N152" s="172">
        <f>IF(L152="","",Feuil1!AD157)</f>
        <v>0</v>
      </c>
      <c r="O152" s="92">
        <f>IF(N152="","",Feuil1!AE157)</f>
        <v>0</v>
      </c>
      <c r="P152" s="92">
        <f>IF(O152="","",Feuil1!AF157)</f>
        <v>0</v>
      </c>
      <c r="Q152" s="173">
        <f t="shared" si="21"/>
        <v>0</v>
      </c>
      <c r="R152" s="172">
        <f>IF(P152="","",Feuil1!AG157)</f>
        <v>0</v>
      </c>
      <c r="S152" s="92">
        <f>IF(R152="","",Feuil1!AH157)</f>
        <v>0</v>
      </c>
      <c r="T152" s="92">
        <f>IF(S152="","",Feuil1!AI157)</f>
        <v>0</v>
      </c>
      <c r="U152" s="173">
        <f t="shared" si="22"/>
        <v>0</v>
      </c>
      <c r="V152" s="172">
        <f>IF(T152="","",Feuil1!AJ157)</f>
        <v>0</v>
      </c>
      <c r="W152" s="92">
        <f>IF(V152="","",Feuil1!AK157)</f>
        <v>0</v>
      </c>
      <c r="X152" s="92">
        <f>IF(W152="","",Feuil1!AL157)</f>
        <v>0</v>
      </c>
      <c r="Y152" s="173">
        <f t="shared" si="23"/>
        <v>0</v>
      </c>
      <c r="Z152" s="172">
        <f>IF(X152="","",Feuil1!AM157)</f>
        <v>0</v>
      </c>
      <c r="AA152" s="92">
        <f>IF(Z152="","",Feuil1!AN157)</f>
        <v>0</v>
      </c>
      <c r="AB152" s="92">
        <f>IF(AA152="","",Feuil1!AO157)</f>
        <v>0</v>
      </c>
      <c r="AC152" s="173">
        <f t="shared" si="24"/>
        <v>0</v>
      </c>
      <c r="AD152" s="172">
        <f>IF(AB152="","",Feuil1!AP157)</f>
        <v>0</v>
      </c>
      <c r="AE152" s="92">
        <f>IF(AD152="","",Feuil1!AQ157)</f>
        <v>0</v>
      </c>
      <c r="AF152" s="92">
        <f>IF(AE152="","",Feuil1!AR157)</f>
        <v>0</v>
      </c>
      <c r="AG152" s="173">
        <f t="shared" si="25"/>
        <v>0</v>
      </c>
      <c r="AH152" s="172">
        <f>IF(AF152="","",Feuil1!AS157)</f>
        <v>0</v>
      </c>
      <c r="AI152" s="92">
        <f>IF(AH152="","",Feuil1!AT157)</f>
        <v>0</v>
      </c>
      <c r="AJ152" s="92">
        <f>IF(AI152="","",Feuil1!AU157)</f>
        <v>0</v>
      </c>
      <c r="AK152" s="173">
        <f t="shared" si="26"/>
        <v>0</v>
      </c>
      <c r="AN152" s="5">
        <v>725</v>
      </c>
      <c r="AO152" s="5">
        <v>25</v>
      </c>
      <c r="AP152" s="5">
        <v>40</v>
      </c>
      <c r="AQ152" s="5">
        <v>850</v>
      </c>
      <c r="AR152" s="5">
        <v>925</v>
      </c>
      <c r="AS152" s="5">
        <v>3</v>
      </c>
      <c r="AT152" s="5">
        <v>5</v>
      </c>
      <c r="AU152" s="5">
        <v>350</v>
      </c>
      <c r="AV152" s="5">
        <v>125</v>
      </c>
    </row>
    <row r="153" spans="1:48" s="6" customFormat="1" ht="12.75">
      <c r="A153" s="171">
        <f>IF(Feuil1!A158="","",Feuil1!A158)</f>
        <v>45075</v>
      </c>
      <c r="B153" s="172">
        <f>IF(A153="","",Feuil1!U158)</f>
        <v>0</v>
      </c>
      <c r="C153" s="92">
        <f>IF(B153="","",Feuil1!V158)</f>
        <v>0</v>
      </c>
      <c r="D153" s="92">
        <f>IF(C153="","",Feuil1!W158)</f>
        <v>0</v>
      </c>
      <c r="E153" s="173">
        <f t="shared" si="18"/>
        <v>0</v>
      </c>
      <c r="F153" s="172">
        <f>IF(D153="","",Feuil1!X158)</f>
        <v>0</v>
      </c>
      <c r="G153" s="92">
        <f>IF(F153="","",Feuil1!Y158)</f>
        <v>0</v>
      </c>
      <c r="H153" s="92">
        <f>IF(G153="","",Feuil1!Z158)</f>
        <v>0</v>
      </c>
      <c r="I153" s="173">
        <f t="shared" si="19"/>
        <v>0</v>
      </c>
      <c r="J153" s="172">
        <f>IF(H153="","",Feuil1!AA158)</f>
        <v>0</v>
      </c>
      <c r="K153" s="92">
        <f>IF(J153="","",Feuil1!AB158)</f>
        <v>0</v>
      </c>
      <c r="L153" s="92">
        <f>IF(K153="","",Feuil1!AC158)</f>
        <v>0</v>
      </c>
      <c r="M153" s="173">
        <f t="shared" si="20"/>
        <v>0</v>
      </c>
      <c r="N153" s="172">
        <f>IF(L153="","",Feuil1!AD158)</f>
        <v>0</v>
      </c>
      <c r="O153" s="92">
        <f>IF(N153="","",Feuil1!AE158)</f>
        <v>0</v>
      </c>
      <c r="P153" s="92">
        <f>IF(O153="","",Feuil1!AF158)</f>
        <v>0</v>
      </c>
      <c r="Q153" s="173">
        <f t="shared" si="21"/>
        <v>0</v>
      </c>
      <c r="R153" s="172">
        <f>IF(P153="","",Feuil1!AG158)</f>
        <v>0</v>
      </c>
      <c r="S153" s="92">
        <f>IF(R153="","",Feuil1!AH158)</f>
        <v>0</v>
      </c>
      <c r="T153" s="92">
        <f>IF(S153="","",Feuil1!AI158)</f>
        <v>0</v>
      </c>
      <c r="U153" s="173">
        <f t="shared" si="22"/>
        <v>0</v>
      </c>
      <c r="V153" s="172">
        <f>IF(T153="","",Feuil1!AJ158)</f>
        <v>0</v>
      </c>
      <c r="W153" s="92">
        <f>IF(V153="","",Feuil1!AK158)</f>
        <v>0</v>
      </c>
      <c r="X153" s="92">
        <f>IF(W153="","",Feuil1!AL158)</f>
        <v>0</v>
      </c>
      <c r="Y153" s="173">
        <f t="shared" si="23"/>
        <v>0</v>
      </c>
      <c r="Z153" s="172">
        <f>IF(X153="","",Feuil1!AM158)</f>
        <v>0</v>
      </c>
      <c r="AA153" s="92">
        <f>IF(Z153="","",Feuil1!AN158)</f>
        <v>0</v>
      </c>
      <c r="AB153" s="92">
        <f>IF(AA153="","",Feuil1!AO158)</f>
        <v>0</v>
      </c>
      <c r="AC153" s="173">
        <f t="shared" si="24"/>
        <v>0</v>
      </c>
      <c r="AD153" s="172">
        <f>IF(AB153="","",Feuil1!AP158)</f>
        <v>0</v>
      </c>
      <c r="AE153" s="92">
        <f>IF(AD153="","",Feuil1!AQ158)</f>
        <v>0</v>
      </c>
      <c r="AF153" s="92">
        <f>IF(AE153="","",Feuil1!AR158)</f>
        <v>0</v>
      </c>
      <c r="AG153" s="173">
        <f t="shared" si="25"/>
        <v>0</v>
      </c>
      <c r="AH153" s="172">
        <f>IF(AF153="","",Feuil1!AS158)</f>
        <v>0</v>
      </c>
      <c r="AI153" s="92">
        <f>IF(AH153="","",Feuil1!AT158)</f>
        <v>0</v>
      </c>
      <c r="AJ153" s="92">
        <f>IF(AI153="","",Feuil1!AU158)</f>
        <v>0</v>
      </c>
      <c r="AK153" s="173">
        <f t="shared" si="26"/>
        <v>0</v>
      </c>
      <c r="AN153" s="5">
        <v>725</v>
      </c>
      <c r="AO153" s="5">
        <v>25</v>
      </c>
      <c r="AP153" s="5">
        <v>40</v>
      </c>
      <c r="AQ153" s="5">
        <v>850</v>
      </c>
      <c r="AR153" s="5">
        <v>925</v>
      </c>
      <c r="AS153" s="5">
        <v>3</v>
      </c>
      <c r="AT153" s="5">
        <v>5</v>
      </c>
      <c r="AU153" s="5">
        <v>350</v>
      </c>
      <c r="AV153" s="5">
        <v>125</v>
      </c>
    </row>
    <row r="154" spans="1:48" s="6" customFormat="1" ht="12.75">
      <c r="A154" s="171">
        <f>IF(Feuil1!A159="","",Feuil1!A159)</f>
        <v>45076</v>
      </c>
      <c r="B154" s="172">
        <f>IF(A154="","",Feuil1!U159)</f>
        <v>0</v>
      </c>
      <c r="C154" s="92">
        <f>IF(B154="","",Feuil1!V159)</f>
        <v>0</v>
      </c>
      <c r="D154" s="92">
        <f>IF(C154="","",Feuil1!W159)</f>
        <v>0</v>
      </c>
      <c r="E154" s="173">
        <f t="shared" si="18"/>
        <v>0</v>
      </c>
      <c r="F154" s="172">
        <f>IF(D154="","",Feuil1!X159)</f>
        <v>0</v>
      </c>
      <c r="G154" s="92">
        <f>IF(F154="","",Feuil1!Y159)</f>
        <v>0</v>
      </c>
      <c r="H154" s="92">
        <f>IF(G154="","",Feuil1!Z159)</f>
        <v>0</v>
      </c>
      <c r="I154" s="173">
        <f t="shared" si="19"/>
        <v>0</v>
      </c>
      <c r="J154" s="172">
        <f>IF(H154="","",Feuil1!AA159)</f>
        <v>0</v>
      </c>
      <c r="K154" s="92">
        <f>IF(J154="","",Feuil1!AB159)</f>
        <v>0</v>
      </c>
      <c r="L154" s="92">
        <f>IF(K154="","",Feuil1!AC159)</f>
        <v>0</v>
      </c>
      <c r="M154" s="173">
        <f t="shared" si="20"/>
        <v>0</v>
      </c>
      <c r="N154" s="172">
        <f>IF(L154="","",Feuil1!AD159)</f>
        <v>0</v>
      </c>
      <c r="O154" s="92">
        <f>IF(N154="","",Feuil1!AE159)</f>
        <v>0</v>
      </c>
      <c r="P154" s="92">
        <f>IF(O154="","",Feuil1!AF159)</f>
        <v>0</v>
      </c>
      <c r="Q154" s="173">
        <f t="shared" si="21"/>
        <v>0</v>
      </c>
      <c r="R154" s="172">
        <f>IF(P154="","",Feuil1!AG159)</f>
        <v>0</v>
      </c>
      <c r="S154" s="92">
        <f>IF(R154="","",Feuil1!AH159)</f>
        <v>0</v>
      </c>
      <c r="T154" s="92">
        <f>IF(S154="","",Feuil1!AI159)</f>
        <v>0</v>
      </c>
      <c r="U154" s="173">
        <f t="shared" si="22"/>
        <v>0</v>
      </c>
      <c r="V154" s="172">
        <f>IF(T154="","",Feuil1!AJ159)</f>
        <v>0</v>
      </c>
      <c r="W154" s="92">
        <f>IF(V154="","",Feuil1!AK159)</f>
        <v>0</v>
      </c>
      <c r="X154" s="92">
        <f>IF(W154="","",Feuil1!AL159)</f>
        <v>0</v>
      </c>
      <c r="Y154" s="173">
        <f t="shared" si="23"/>
        <v>0</v>
      </c>
      <c r="Z154" s="172">
        <f>IF(X154="","",Feuil1!AM159)</f>
        <v>0</v>
      </c>
      <c r="AA154" s="92">
        <f>IF(Z154="","",Feuil1!AN159)</f>
        <v>0</v>
      </c>
      <c r="AB154" s="92">
        <f>IF(AA154="","",Feuil1!AO159)</f>
        <v>0</v>
      </c>
      <c r="AC154" s="173">
        <f t="shared" si="24"/>
        <v>0</v>
      </c>
      <c r="AD154" s="172">
        <f>IF(AB154="","",Feuil1!AP159)</f>
        <v>0</v>
      </c>
      <c r="AE154" s="92">
        <f>IF(AD154="","",Feuil1!AQ159)</f>
        <v>0</v>
      </c>
      <c r="AF154" s="92">
        <f>IF(AE154="","",Feuil1!AR159)</f>
        <v>0</v>
      </c>
      <c r="AG154" s="173">
        <f t="shared" si="25"/>
        <v>0</v>
      </c>
      <c r="AH154" s="172">
        <f>IF(AF154="","",Feuil1!AS159)</f>
        <v>0</v>
      </c>
      <c r="AI154" s="92">
        <f>IF(AH154="","",Feuil1!AT159)</f>
        <v>0</v>
      </c>
      <c r="AJ154" s="92">
        <f>IF(AI154="","",Feuil1!AU159)</f>
        <v>0</v>
      </c>
      <c r="AK154" s="173">
        <f t="shared" si="26"/>
        <v>0</v>
      </c>
      <c r="AN154" s="5">
        <v>725</v>
      </c>
      <c r="AO154" s="5">
        <v>25</v>
      </c>
      <c r="AP154" s="5">
        <v>40</v>
      </c>
      <c r="AQ154" s="5">
        <v>850</v>
      </c>
      <c r="AR154" s="5">
        <v>925</v>
      </c>
      <c r="AS154" s="5">
        <v>3</v>
      </c>
      <c r="AT154" s="5">
        <v>5</v>
      </c>
      <c r="AU154" s="5">
        <v>350</v>
      </c>
      <c r="AV154" s="5">
        <v>125</v>
      </c>
    </row>
    <row r="155" spans="1:48" s="6" customFormat="1" ht="12.75">
      <c r="A155" s="171">
        <f>IF(Feuil1!A160="","",Feuil1!A160)</f>
        <v>45077</v>
      </c>
      <c r="B155" s="172">
        <f>IF(A155="","",Feuil1!U160)</f>
        <v>0</v>
      </c>
      <c r="C155" s="92">
        <f>IF(B155="","",Feuil1!V160)</f>
        <v>0</v>
      </c>
      <c r="D155" s="92">
        <f>IF(C155="","",Feuil1!W160)</f>
        <v>0</v>
      </c>
      <c r="E155" s="173">
        <f t="shared" si="18"/>
        <v>0</v>
      </c>
      <c r="F155" s="172">
        <f>IF(D155="","",Feuil1!X160)</f>
        <v>0</v>
      </c>
      <c r="G155" s="92">
        <f>IF(F155="","",Feuil1!Y160)</f>
        <v>0</v>
      </c>
      <c r="H155" s="92">
        <f>IF(G155="","",Feuil1!Z160)</f>
        <v>0</v>
      </c>
      <c r="I155" s="173">
        <f t="shared" si="19"/>
        <v>0</v>
      </c>
      <c r="J155" s="172">
        <f>IF(H155="","",Feuil1!AA160)</f>
        <v>0</v>
      </c>
      <c r="K155" s="92">
        <f>IF(J155="","",Feuil1!AB160)</f>
        <v>0</v>
      </c>
      <c r="L155" s="92">
        <f>IF(K155="","",Feuil1!AC160)</f>
        <v>0</v>
      </c>
      <c r="M155" s="173">
        <f t="shared" si="20"/>
        <v>0</v>
      </c>
      <c r="N155" s="172">
        <f>IF(L155="","",Feuil1!AD160)</f>
        <v>0</v>
      </c>
      <c r="O155" s="92">
        <f>IF(N155="","",Feuil1!AE160)</f>
        <v>0</v>
      </c>
      <c r="P155" s="92">
        <f>IF(O155="","",Feuil1!AF160)</f>
        <v>0</v>
      </c>
      <c r="Q155" s="173">
        <f t="shared" si="21"/>
        <v>0</v>
      </c>
      <c r="R155" s="172">
        <f>IF(P155="","",Feuil1!AG160)</f>
        <v>0</v>
      </c>
      <c r="S155" s="92">
        <f>IF(R155="","",Feuil1!AH160)</f>
        <v>0</v>
      </c>
      <c r="T155" s="92">
        <f>IF(S155="","",Feuil1!AI160)</f>
        <v>0</v>
      </c>
      <c r="U155" s="173">
        <f t="shared" si="22"/>
        <v>0</v>
      </c>
      <c r="V155" s="172">
        <f>IF(T155="","",Feuil1!AJ160)</f>
        <v>0</v>
      </c>
      <c r="W155" s="92">
        <f>IF(V155="","",Feuil1!AK160)</f>
        <v>0</v>
      </c>
      <c r="X155" s="92">
        <f>IF(W155="","",Feuil1!AL160)</f>
        <v>0</v>
      </c>
      <c r="Y155" s="173">
        <f t="shared" si="23"/>
        <v>0</v>
      </c>
      <c r="Z155" s="172">
        <f>IF(X155="","",Feuil1!AM160)</f>
        <v>0</v>
      </c>
      <c r="AA155" s="92">
        <f>IF(Z155="","",Feuil1!AN160)</f>
        <v>0</v>
      </c>
      <c r="AB155" s="92">
        <f>IF(AA155="","",Feuil1!AO160)</f>
        <v>0</v>
      </c>
      <c r="AC155" s="173">
        <f t="shared" si="24"/>
        <v>0</v>
      </c>
      <c r="AD155" s="172">
        <f>IF(AB155="","",Feuil1!AP160)</f>
        <v>0</v>
      </c>
      <c r="AE155" s="92">
        <f>IF(AD155="","",Feuil1!AQ160)</f>
        <v>0</v>
      </c>
      <c r="AF155" s="92">
        <f>IF(AE155="","",Feuil1!AR160)</f>
        <v>0</v>
      </c>
      <c r="AG155" s="173">
        <f t="shared" si="25"/>
        <v>0</v>
      </c>
      <c r="AH155" s="172">
        <f>IF(AF155="","",Feuil1!AS160)</f>
        <v>0</v>
      </c>
      <c r="AI155" s="92">
        <f>IF(AH155="","",Feuil1!AT160)</f>
        <v>0</v>
      </c>
      <c r="AJ155" s="92">
        <f>IF(AI155="","",Feuil1!AU160)</f>
        <v>0</v>
      </c>
      <c r="AK155" s="173">
        <f t="shared" si="26"/>
        <v>0</v>
      </c>
      <c r="AN155" s="5">
        <v>725</v>
      </c>
      <c r="AO155" s="5">
        <v>25</v>
      </c>
      <c r="AP155" s="5">
        <v>40</v>
      </c>
      <c r="AQ155" s="5">
        <v>850</v>
      </c>
      <c r="AR155" s="5">
        <v>925</v>
      </c>
      <c r="AS155" s="5">
        <v>3</v>
      </c>
      <c r="AT155" s="5">
        <v>5</v>
      </c>
      <c r="AU155" s="5">
        <v>350</v>
      </c>
      <c r="AV155" s="5">
        <v>125</v>
      </c>
    </row>
    <row r="156" spans="1:48" s="6" customFormat="1" ht="12.75">
      <c r="A156" s="171">
        <f>IF(Feuil1!A161="","",Feuil1!A161)</f>
        <v>45078</v>
      </c>
      <c r="B156" s="172">
        <f>IF(A156="","",Feuil1!U161)</f>
        <v>0</v>
      </c>
      <c r="C156" s="92">
        <f>IF(B156="","",Feuil1!V161)</f>
        <v>0</v>
      </c>
      <c r="D156" s="92">
        <f>IF(C156="","",Feuil1!W161)</f>
        <v>0</v>
      </c>
      <c r="E156" s="173">
        <f t="shared" si="18"/>
        <v>0</v>
      </c>
      <c r="F156" s="172">
        <f>IF(D156="","",Feuil1!X161)</f>
        <v>0</v>
      </c>
      <c r="G156" s="92">
        <f>IF(F156="","",Feuil1!Y161)</f>
        <v>0</v>
      </c>
      <c r="H156" s="92">
        <f>IF(G156="","",Feuil1!Z161)</f>
        <v>0</v>
      </c>
      <c r="I156" s="173">
        <f t="shared" si="19"/>
        <v>0</v>
      </c>
      <c r="J156" s="172">
        <f>IF(H156="","",Feuil1!AA161)</f>
        <v>0</v>
      </c>
      <c r="K156" s="92">
        <f>IF(J156="","",Feuil1!AB161)</f>
        <v>0</v>
      </c>
      <c r="L156" s="92">
        <f>IF(K156="","",Feuil1!AC161)</f>
        <v>0</v>
      </c>
      <c r="M156" s="173">
        <f t="shared" si="20"/>
        <v>0</v>
      </c>
      <c r="N156" s="172">
        <f>IF(L156="","",Feuil1!AD161)</f>
        <v>0</v>
      </c>
      <c r="O156" s="92">
        <f>IF(N156="","",Feuil1!AE161)</f>
        <v>0</v>
      </c>
      <c r="P156" s="92">
        <f>IF(O156="","",Feuil1!AF161)</f>
        <v>0</v>
      </c>
      <c r="Q156" s="173">
        <f t="shared" si="21"/>
        <v>0</v>
      </c>
      <c r="R156" s="172">
        <f>IF(P156="","",Feuil1!AG161)</f>
        <v>0</v>
      </c>
      <c r="S156" s="92">
        <f>IF(R156="","",Feuil1!AH161)</f>
        <v>0</v>
      </c>
      <c r="T156" s="92">
        <f>IF(S156="","",Feuil1!AI161)</f>
        <v>0</v>
      </c>
      <c r="U156" s="173">
        <f t="shared" si="22"/>
        <v>0</v>
      </c>
      <c r="V156" s="172">
        <f>IF(T156="","",Feuil1!AJ161)</f>
        <v>0</v>
      </c>
      <c r="W156" s="92">
        <f>IF(V156="","",Feuil1!AK161)</f>
        <v>0</v>
      </c>
      <c r="X156" s="92">
        <f>IF(W156="","",Feuil1!AL161)</f>
        <v>0</v>
      </c>
      <c r="Y156" s="173">
        <f t="shared" si="23"/>
        <v>0</v>
      </c>
      <c r="Z156" s="172">
        <f>IF(X156="","",Feuil1!AM161)</f>
        <v>0</v>
      </c>
      <c r="AA156" s="92">
        <f>IF(Z156="","",Feuil1!AN161)</f>
        <v>0</v>
      </c>
      <c r="AB156" s="92">
        <f>IF(AA156="","",Feuil1!AO161)</f>
        <v>0</v>
      </c>
      <c r="AC156" s="173">
        <f t="shared" si="24"/>
        <v>0</v>
      </c>
      <c r="AD156" s="172">
        <f>IF(AB156="","",Feuil1!AP161)</f>
        <v>0</v>
      </c>
      <c r="AE156" s="92">
        <f>IF(AD156="","",Feuil1!AQ161)</f>
        <v>0</v>
      </c>
      <c r="AF156" s="92">
        <f>IF(AE156="","",Feuil1!AR161)</f>
        <v>0</v>
      </c>
      <c r="AG156" s="173">
        <f t="shared" si="25"/>
        <v>0</v>
      </c>
      <c r="AH156" s="172">
        <f>IF(AF156="","",Feuil1!AS161)</f>
        <v>0</v>
      </c>
      <c r="AI156" s="92">
        <f>IF(AH156="","",Feuil1!AT161)</f>
        <v>0</v>
      </c>
      <c r="AJ156" s="92">
        <f>IF(AI156="","",Feuil1!AU161)</f>
        <v>0</v>
      </c>
      <c r="AK156" s="173">
        <f t="shared" si="26"/>
        <v>0</v>
      </c>
      <c r="AN156" s="5">
        <v>725</v>
      </c>
      <c r="AO156" s="5">
        <v>25</v>
      </c>
      <c r="AP156" s="5">
        <v>40</v>
      </c>
      <c r="AQ156" s="5">
        <v>850</v>
      </c>
      <c r="AR156" s="5">
        <v>925</v>
      </c>
      <c r="AS156" s="5">
        <v>3</v>
      </c>
      <c r="AT156" s="5">
        <v>5</v>
      </c>
      <c r="AU156" s="5">
        <v>350</v>
      </c>
      <c r="AV156" s="5">
        <v>125</v>
      </c>
    </row>
    <row r="157" spans="1:48" s="6" customFormat="1" ht="12.75">
      <c r="A157" s="171">
        <f>IF(Feuil1!A162="","",Feuil1!A162)</f>
        <v>45079</v>
      </c>
      <c r="B157" s="172">
        <f>IF(A157="","",Feuil1!U162)</f>
        <v>0</v>
      </c>
      <c r="C157" s="92">
        <f>IF(B157="","",Feuil1!V162)</f>
        <v>0</v>
      </c>
      <c r="D157" s="92">
        <f>IF(C157="","",Feuil1!W162)</f>
        <v>0</v>
      </c>
      <c r="E157" s="173">
        <f t="shared" si="18"/>
        <v>0</v>
      </c>
      <c r="F157" s="172">
        <f>IF(D157="","",Feuil1!X162)</f>
        <v>0</v>
      </c>
      <c r="G157" s="92">
        <f>IF(F157="","",Feuil1!Y162)</f>
        <v>0</v>
      </c>
      <c r="H157" s="92">
        <f>IF(G157="","",Feuil1!Z162)</f>
        <v>0</v>
      </c>
      <c r="I157" s="173">
        <f t="shared" si="19"/>
        <v>0</v>
      </c>
      <c r="J157" s="172">
        <f>IF(H157="","",Feuil1!AA162)</f>
        <v>0</v>
      </c>
      <c r="K157" s="92">
        <f>IF(J157="","",Feuil1!AB162)</f>
        <v>0</v>
      </c>
      <c r="L157" s="92">
        <f>IF(K157="","",Feuil1!AC162)</f>
        <v>0</v>
      </c>
      <c r="M157" s="173">
        <f t="shared" si="20"/>
        <v>0</v>
      </c>
      <c r="N157" s="172">
        <f>IF(L157="","",Feuil1!AD162)</f>
        <v>0</v>
      </c>
      <c r="O157" s="92">
        <f>IF(N157="","",Feuil1!AE162)</f>
        <v>0</v>
      </c>
      <c r="P157" s="92">
        <f>IF(O157="","",Feuil1!AF162)</f>
        <v>0</v>
      </c>
      <c r="Q157" s="173">
        <f t="shared" si="21"/>
        <v>0</v>
      </c>
      <c r="R157" s="172">
        <f>IF(P157="","",Feuil1!AG162)</f>
        <v>0</v>
      </c>
      <c r="S157" s="92">
        <f>IF(R157="","",Feuil1!AH162)</f>
        <v>0</v>
      </c>
      <c r="T157" s="92">
        <f>IF(S157="","",Feuil1!AI162)</f>
        <v>0</v>
      </c>
      <c r="U157" s="173">
        <f t="shared" si="22"/>
        <v>0</v>
      </c>
      <c r="V157" s="172">
        <f>IF(T157="","",Feuil1!AJ162)</f>
        <v>0</v>
      </c>
      <c r="W157" s="92">
        <f>IF(V157="","",Feuil1!AK162)</f>
        <v>0</v>
      </c>
      <c r="X157" s="92">
        <f>IF(W157="","",Feuil1!AL162)</f>
        <v>0</v>
      </c>
      <c r="Y157" s="173">
        <f t="shared" si="23"/>
        <v>0</v>
      </c>
      <c r="Z157" s="172">
        <f>IF(X157="","",Feuil1!AM162)</f>
        <v>0</v>
      </c>
      <c r="AA157" s="92">
        <f>IF(Z157="","",Feuil1!AN162)</f>
        <v>0</v>
      </c>
      <c r="AB157" s="92">
        <f>IF(AA157="","",Feuil1!AO162)</f>
        <v>0</v>
      </c>
      <c r="AC157" s="173">
        <f t="shared" si="24"/>
        <v>0</v>
      </c>
      <c r="AD157" s="172">
        <f>IF(AB157="","",Feuil1!AP162)</f>
        <v>0</v>
      </c>
      <c r="AE157" s="92">
        <f>IF(AD157="","",Feuil1!AQ162)</f>
        <v>0</v>
      </c>
      <c r="AF157" s="92">
        <f>IF(AE157="","",Feuil1!AR162)</f>
        <v>0</v>
      </c>
      <c r="AG157" s="173">
        <f t="shared" si="25"/>
        <v>0</v>
      </c>
      <c r="AH157" s="172">
        <f>IF(AF157="","",Feuil1!AS162)</f>
        <v>0</v>
      </c>
      <c r="AI157" s="92">
        <f>IF(AH157="","",Feuil1!AT162)</f>
        <v>0</v>
      </c>
      <c r="AJ157" s="92">
        <f>IF(AI157="","",Feuil1!AU162)</f>
        <v>0</v>
      </c>
      <c r="AK157" s="173">
        <f t="shared" si="26"/>
        <v>0</v>
      </c>
      <c r="AN157" s="5">
        <v>725</v>
      </c>
      <c r="AO157" s="5">
        <v>25</v>
      </c>
      <c r="AP157" s="5">
        <v>40</v>
      </c>
      <c r="AQ157" s="5">
        <v>850</v>
      </c>
      <c r="AR157" s="5">
        <v>925</v>
      </c>
      <c r="AS157" s="5">
        <v>3</v>
      </c>
      <c r="AT157" s="5">
        <v>5</v>
      </c>
      <c r="AU157" s="5">
        <v>350</v>
      </c>
      <c r="AV157" s="5">
        <v>125</v>
      </c>
    </row>
    <row r="158" spans="1:48" s="6" customFormat="1" ht="12.75">
      <c r="A158" s="171">
        <f>IF(Feuil1!A163="","",Feuil1!A163)</f>
        <v>45080</v>
      </c>
      <c r="B158" s="172">
        <f>IF(A158="","",Feuil1!U163)</f>
        <v>0</v>
      </c>
      <c r="C158" s="92">
        <f>IF(B158="","",Feuil1!V163)</f>
        <v>0</v>
      </c>
      <c r="D158" s="92">
        <f>IF(C158="","",Feuil1!W163)</f>
        <v>0</v>
      </c>
      <c r="E158" s="173">
        <f t="shared" si="18"/>
        <v>0</v>
      </c>
      <c r="F158" s="172">
        <f>IF(D158="","",Feuil1!X163)</f>
        <v>0</v>
      </c>
      <c r="G158" s="92">
        <f>IF(F158="","",Feuil1!Y163)</f>
        <v>0</v>
      </c>
      <c r="H158" s="92">
        <f>IF(G158="","",Feuil1!Z163)</f>
        <v>0</v>
      </c>
      <c r="I158" s="173">
        <f t="shared" si="19"/>
        <v>0</v>
      </c>
      <c r="J158" s="172">
        <f>IF(H158="","",Feuil1!AA163)</f>
        <v>0</v>
      </c>
      <c r="K158" s="92">
        <f>IF(J158="","",Feuil1!AB163)</f>
        <v>0</v>
      </c>
      <c r="L158" s="92">
        <f>IF(K158="","",Feuil1!AC163)</f>
        <v>0</v>
      </c>
      <c r="M158" s="173">
        <f t="shared" si="20"/>
        <v>0</v>
      </c>
      <c r="N158" s="172">
        <f>IF(L158="","",Feuil1!AD163)</f>
        <v>0</v>
      </c>
      <c r="O158" s="92">
        <f>IF(N158="","",Feuil1!AE163)</f>
        <v>0</v>
      </c>
      <c r="P158" s="92">
        <f>IF(O158="","",Feuil1!AF163)</f>
        <v>0</v>
      </c>
      <c r="Q158" s="173">
        <f t="shared" si="21"/>
        <v>0</v>
      </c>
      <c r="R158" s="172">
        <f>IF(P158="","",Feuil1!AG163)</f>
        <v>0</v>
      </c>
      <c r="S158" s="92">
        <f>IF(R158="","",Feuil1!AH163)</f>
        <v>0</v>
      </c>
      <c r="T158" s="92">
        <f>IF(S158="","",Feuil1!AI163)</f>
        <v>0</v>
      </c>
      <c r="U158" s="173">
        <f t="shared" si="22"/>
        <v>0</v>
      </c>
      <c r="V158" s="172">
        <f>IF(T158="","",Feuil1!AJ163)</f>
        <v>0</v>
      </c>
      <c r="W158" s="92">
        <f>IF(V158="","",Feuil1!AK163)</f>
        <v>0</v>
      </c>
      <c r="X158" s="92">
        <f>IF(W158="","",Feuil1!AL163)</f>
        <v>0</v>
      </c>
      <c r="Y158" s="173">
        <f t="shared" si="23"/>
        <v>0</v>
      </c>
      <c r="Z158" s="172">
        <f>IF(X158="","",Feuil1!AM163)</f>
        <v>0</v>
      </c>
      <c r="AA158" s="92">
        <f>IF(Z158="","",Feuil1!AN163)</f>
        <v>0</v>
      </c>
      <c r="AB158" s="92">
        <f>IF(AA158="","",Feuil1!AO163)</f>
        <v>0</v>
      </c>
      <c r="AC158" s="173">
        <f t="shared" si="24"/>
        <v>0</v>
      </c>
      <c r="AD158" s="172">
        <f>IF(AB158="","",Feuil1!AP163)</f>
        <v>0</v>
      </c>
      <c r="AE158" s="92">
        <f>IF(AD158="","",Feuil1!AQ163)</f>
        <v>0</v>
      </c>
      <c r="AF158" s="92">
        <f>IF(AE158="","",Feuil1!AR163)</f>
        <v>0</v>
      </c>
      <c r="AG158" s="173">
        <f t="shared" si="25"/>
        <v>0</v>
      </c>
      <c r="AH158" s="172">
        <f>IF(AF158="","",Feuil1!AS163)</f>
        <v>0</v>
      </c>
      <c r="AI158" s="92">
        <f>IF(AH158="","",Feuil1!AT163)</f>
        <v>0</v>
      </c>
      <c r="AJ158" s="92">
        <f>IF(AI158="","",Feuil1!AU163)</f>
        <v>0</v>
      </c>
      <c r="AK158" s="173">
        <f t="shared" si="26"/>
        <v>0</v>
      </c>
      <c r="AN158" s="5">
        <v>725</v>
      </c>
      <c r="AO158" s="5">
        <v>25</v>
      </c>
      <c r="AP158" s="5">
        <v>40</v>
      </c>
      <c r="AQ158" s="5">
        <v>850</v>
      </c>
      <c r="AR158" s="5">
        <v>925</v>
      </c>
      <c r="AS158" s="5">
        <v>3</v>
      </c>
      <c r="AT158" s="5">
        <v>5</v>
      </c>
      <c r="AU158" s="5">
        <v>350</v>
      </c>
      <c r="AV158" s="5">
        <v>125</v>
      </c>
    </row>
    <row r="159" spans="1:48" s="6" customFormat="1" ht="12.75">
      <c r="A159" s="171">
        <f>IF(Feuil1!A164="","",Feuil1!A164)</f>
        <v>45081</v>
      </c>
      <c r="B159" s="172">
        <f>IF(A159="","",Feuil1!U164)</f>
        <v>0</v>
      </c>
      <c r="C159" s="92">
        <f>IF(B159="","",Feuil1!V164)</f>
        <v>0</v>
      </c>
      <c r="D159" s="92">
        <f>IF(C159="","",Feuil1!W164)</f>
        <v>0</v>
      </c>
      <c r="E159" s="173">
        <f t="shared" si="18"/>
        <v>0</v>
      </c>
      <c r="F159" s="172">
        <f>IF(D159="","",Feuil1!X164)</f>
        <v>0</v>
      </c>
      <c r="G159" s="92">
        <f>IF(F159="","",Feuil1!Y164)</f>
        <v>0</v>
      </c>
      <c r="H159" s="92">
        <f>IF(G159="","",Feuil1!Z164)</f>
        <v>0</v>
      </c>
      <c r="I159" s="173">
        <f t="shared" si="19"/>
        <v>0</v>
      </c>
      <c r="J159" s="172">
        <f>IF(H159="","",Feuil1!AA164)</f>
        <v>0</v>
      </c>
      <c r="K159" s="92">
        <f>IF(J159="","",Feuil1!AB164)</f>
        <v>0</v>
      </c>
      <c r="L159" s="92">
        <f>IF(K159="","",Feuil1!AC164)</f>
        <v>0</v>
      </c>
      <c r="M159" s="173">
        <f t="shared" si="20"/>
        <v>0</v>
      </c>
      <c r="N159" s="172">
        <f>IF(L159="","",Feuil1!AD164)</f>
        <v>0</v>
      </c>
      <c r="O159" s="92">
        <f>IF(N159="","",Feuil1!AE164)</f>
        <v>0</v>
      </c>
      <c r="P159" s="92">
        <f>IF(O159="","",Feuil1!AF164)</f>
        <v>0</v>
      </c>
      <c r="Q159" s="173">
        <f t="shared" si="21"/>
        <v>0</v>
      </c>
      <c r="R159" s="172">
        <f>IF(P159="","",Feuil1!AG164)</f>
        <v>0</v>
      </c>
      <c r="S159" s="92">
        <f>IF(R159="","",Feuil1!AH164)</f>
        <v>0</v>
      </c>
      <c r="T159" s="92">
        <f>IF(S159="","",Feuil1!AI164)</f>
        <v>0</v>
      </c>
      <c r="U159" s="173">
        <f t="shared" si="22"/>
        <v>0</v>
      </c>
      <c r="V159" s="172">
        <f>IF(T159="","",Feuil1!AJ164)</f>
        <v>0</v>
      </c>
      <c r="W159" s="92">
        <f>IF(V159="","",Feuil1!AK164)</f>
        <v>0</v>
      </c>
      <c r="X159" s="92">
        <f>IF(W159="","",Feuil1!AL164)</f>
        <v>0</v>
      </c>
      <c r="Y159" s="173">
        <f t="shared" si="23"/>
        <v>0</v>
      </c>
      <c r="Z159" s="172">
        <f>IF(X159="","",Feuil1!AM164)</f>
        <v>0</v>
      </c>
      <c r="AA159" s="92">
        <f>IF(Z159="","",Feuil1!AN164)</f>
        <v>0</v>
      </c>
      <c r="AB159" s="92">
        <f>IF(AA159="","",Feuil1!AO164)</f>
        <v>0</v>
      </c>
      <c r="AC159" s="173">
        <f t="shared" si="24"/>
        <v>0</v>
      </c>
      <c r="AD159" s="172">
        <f>IF(AB159="","",Feuil1!AP164)</f>
        <v>0</v>
      </c>
      <c r="AE159" s="92">
        <f>IF(AD159="","",Feuil1!AQ164)</f>
        <v>0</v>
      </c>
      <c r="AF159" s="92">
        <f>IF(AE159="","",Feuil1!AR164)</f>
        <v>0</v>
      </c>
      <c r="AG159" s="173">
        <f t="shared" si="25"/>
        <v>0</v>
      </c>
      <c r="AH159" s="172">
        <f>IF(AF159="","",Feuil1!AS164)</f>
        <v>0</v>
      </c>
      <c r="AI159" s="92">
        <f>IF(AH159="","",Feuil1!AT164)</f>
        <v>0</v>
      </c>
      <c r="AJ159" s="92">
        <f>IF(AI159="","",Feuil1!AU164)</f>
        <v>0</v>
      </c>
      <c r="AK159" s="173">
        <f t="shared" si="26"/>
        <v>0</v>
      </c>
      <c r="AN159" s="5">
        <v>725</v>
      </c>
      <c r="AO159" s="5">
        <v>25</v>
      </c>
      <c r="AP159" s="5">
        <v>40</v>
      </c>
      <c r="AQ159" s="5">
        <v>850</v>
      </c>
      <c r="AR159" s="5">
        <v>925</v>
      </c>
      <c r="AS159" s="5">
        <v>3</v>
      </c>
      <c r="AT159" s="5">
        <v>5</v>
      </c>
      <c r="AU159" s="5">
        <v>350</v>
      </c>
      <c r="AV159" s="5">
        <v>125</v>
      </c>
    </row>
    <row r="160" spans="1:48" s="6" customFormat="1" ht="12.75">
      <c r="A160" s="171">
        <f>IF(Feuil1!A165="","",Feuil1!A165)</f>
        <v>45082</v>
      </c>
      <c r="B160" s="172">
        <f>IF(A160="","",Feuil1!U165)</f>
        <v>0</v>
      </c>
      <c r="C160" s="92">
        <f>IF(B160="","",Feuil1!V165)</f>
        <v>0</v>
      </c>
      <c r="D160" s="92">
        <f>IF(C160="","",Feuil1!W165)</f>
        <v>0</v>
      </c>
      <c r="E160" s="173">
        <f t="shared" si="18"/>
        <v>0</v>
      </c>
      <c r="F160" s="172">
        <f>IF(D160="","",Feuil1!X165)</f>
        <v>0</v>
      </c>
      <c r="G160" s="92">
        <f>IF(F160="","",Feuil1!Y165)</f>
        <v>0</v>
      </c>
      <c r="H160" s="92">
        <f>IF(G160="","",Feuil1!Z165)</f>
        <v>0</v>
      </c>
      <c r="I160" s="173">
        <f t="shared" si="19"/>
        <v>0</v>
      </c>
      <c r="J160" s="172">
        <f>IF(H160="","",Feuil1!AA165)</f>
        <v>0</v>
      </c>
      <c r="K160" s="92">
        <f>IF(J160="","",Feuil1!AB165)</f>
        <v>0</v>
      </c>
      <c r="L160" s="92">
        <f>IF(K160="","",Feuil1!AC165)</f>
        <v>0</v>
      </c>
      <c r="M160" s="173">
        <f t="shared" si="20"/>
        <v>0</v>
      </c>
      <c r="N160" s="172">
        <f>IF(L160="","",Feuil1!AD165)</f>
        <v>0</v>
      </c>
      <c r="O160" s="92">
        <f>IF(N160="","",Feuil1!AE165)</f>
        <v>0</v>
      </c>
      <c r="P160" s="92">
        <f>IF(O160="","",Feuil1!AF165)</f>
        <v>0</v>
      </c>
      <c r="Q160" s="173">
        <f t="shared" si="21"/>
        <v>0</v>
      </c>
      <c r="R160" s="172">
        <f>IF(P160="","",Feuil1!AG165)</f>
        <v>0</v>
      </c>
      <c r="S160" s="92">
        <f>IF(R160="","",Feuil1!AH165)</f>
        <v>0</v>
      </c>
      <c r="T160" s="92">
        <f>IF(S160="","",Feuil1!AI165)</f>
        <v>0</v>
      </c>
      <c r="U160" s="173">
        <f t="shared" si="22"/>
        <v>0</v>
      </c>
      <c r="V160" s="172">
        <f>IF(T160="","",Feuil1!AJ165)</f>
        <v>0</v>
      </c>
      <c r="W160" s="92">
        <f>IF(V160="","",Feuil1!AK165)</f>
        <v>0</v>
      </c>
      <c r="X160" s="92">
        <f>IF(W160="","",Feuil1!AL165)</f>
        <v>0</v>
      </c>
      <c r="Y160" s="173">
        <f t="shared" si="23"/>
        <v>0</v>
      </c>
      <c r="Z160" s="172">
        <f>IF(X160="","",Feuil1!AM165)</f>
        <v>0</v>
      </c>
      <c r="AA160" s="92">
        <f>IF(Z160="","",Feuil1!AN165)</f>
        <v>0</v>
      </c>
      <c r="AB160" s="92">
        <f>IF(AA160="","",Feuil1!AO165)</f>
        <v>0</v>
      </c>
      <c r="AC160" s="173">
        <f t="shared" si="24"/>
        <v>0</v>
      </c>
      <c r="AD160" s="172">
        <f>IF(AB160="","",Feuil1!AP165)</f>
        <v>0</v>
      </c>
      <c r="AE160" s="92">
        <f>IF(AD160="","",Feuil1!AQ165)</f>
        <v>0</v>
      </c>
      <c r="AF160" s="92">
        <f>IF(AE160="","",Feuil1!AR165)</f>
        <v>0</v>
      </c>
      <c r="AG160" s="173">
        <f t="shared" si="25"/>
        <v>0</v>
      </c>
      <c r="AH160" s="172">
        <f>IF(AF160="","",Feuil1!AS165)</f>
        <v>0</v>
      </c>
      <c r="AI160" s="92">
        <f>IF(AH160="","",Feuil1!AT165)</f>
        <v>0</v>
      </c>
      <c r="AJ160" s="92">
        <f>IF(AI160="","",Feuil1!AU165)</f>
        <v>0</v>
      </c>
      <c r="AK160" s="173">
        <f t="shared" si="26"/>
        <v>0</v>
      </c>
      <c r="AN160" s="5">
        <v>725</v>
      </c>
      <c r="AO160" s="5">
        <v>25</v>
      </c>
      <c r="AP160" s="5">
        <v>40</v>
      </c>
      <c r="AQ160" s="5">
        <v>850</v>
      </c>
      <c r="AR160" s="5">
        <v>925</v>
      </c>
      <c r="AS160" s="5">
        <v>3</v>
      </c>
      <c r="AT160" s="5">
        <v>5</v>
      </c>
      <c r="AU160" s="5">
        <v>350</v>
      </c>
      <c r="AV160" s="5">
        <v>125</v>
      </c>
    </row>
    <row r="161" spans="1:48" s="6" customFormat="1" ht="12.75">
      <c r="A161" s="171">
        <f>IF(Feuil1!A166="","",Feuil1!A166)</f>
        <v>45083</v>
      </c>
      <c r="B161" s="172">
        <f>IF(A161="","",Feuil1!U166)</f>
        <v>0</v>
      </c>
      <c r="C161" s="92">
        <f>IF(B161="","",Feuil1!V166)</f>
        <v>0</v>
      </c>
      <c r="D161" s="92">
        <f>IF(C161="","",Feuil1!W166)</f>
        <v>0</v>
      </c>
      <c r="E161" s="173">
        <f t="shared" si="18"/>
        <v>0</v>
      </c>
      <c r="F161" s="172">
        <f>IF(D161="","",Feuil1!X166)</f>
        <v>0</v>
      </c>
      <c r="G161" s="92">
        <f>IF(F161="","",Feuil1!Y166)</f>
        <v>0</v>
      </c>
      <c r="H161" s="92">
        <f>IF(G161="","",Feuil1!Z166)</f>
        <v>0</v>
      </c>
      <c r="I161" s="173">
        <f t="shared" si="19"/>
        <v>0</v>
      </c>
      <c r="J161" s="172">
        <f>IF(H161="","",Feuil1!AA166)</f>
        <v>0</v>
      </c>
      <c r="K161" s="92">
        <f>IF(J161="","",Feuil1!AB166)</f>
        <v>0</v>
      </c>
      <c r="L161" s="92">
        <f>IF(K161="","",Feuil1!AC166)</f>
        <v>0</v>
      </c>
      <c r="M161" s="173">
        <f t="shared" si="20"/>
        <v>0</v>
      </c>
      <c r="N161" s="172">
        <f>IF(L161="","",Feuil1!AD166)</f>
        <v>0</v>
      </c>
      <c r="O161" s="92">
        <f>IF(N161="","",Feuil1!AE166)</f>
        <v>0</v>
      </c>
      <c r="P161" s="92">
        <f>IF(O161="","",Feuil1!AF166)</f>
        <v>0</v>
      </c>
      <c r="Q161" s="173">
        <f t="shared" si="21"/>
        <v>0</v>
      </c>
      <c r="R161" s="172">
        <f>IF(P161="","",Feuil1!AG166)</f>
        <v>0</v>
      </c>
      <c r="S161" s="92">
        <f>IF(R161="","",Feuil1!AH166)</f>
        <v>0</v>
      </c>
      <c r="T161" s="92">
        <f>IF(S161="","",Feuil1!AI166)</f>
        <v>0</v>
      </c>
      <c r="U161" s="173">
        <f t="shared" si="22"/>
        <v>0</v>
      </c>
      <c r="V161" s="172">
        <f>IF(T161="","",Feuil1!AJ166)</f>
        <v>0</v>
      </c>
      <c r="W161" s="92">
        <f>IF(V161="","",Feuil1!AK166)</f>
        <v>0</v>
      </c>
      <c r="X161" s="92">
        <f>IF(W161="","",Feuil1!AL166)</f>
        <v>0</v>
      </c>
      <c r="Y161" s="173">
        <f t="shared" si="23"/>
        <v>0</v>
      </c>
      <c r="Z161" s="172">
        <f>IF(X161="","",Feuil1!AM166)</f>
        <v>0</v>
      </c>
      <c r="AA161" s="92">
        <f>IF(Z161="","",Feuil1!AN166)</f>
        <v>0</v>
      </c>
      <c r="AB161" s="92">
        <f>IF(AA161="","",Feuil1!AO166)</f>
        <v>0</v>
      </c>
      <c r="AC161" s="173">
        <f t="shared" si="24"/>
        <v>0</v>
      </c>
      <c r="AD161" s="172">
        <f>IF(AB161="","",Feuil1!AP166)</f>
        <v>0</v>
      </c>
      <c r="AE161" s="92">
        <f>IF(AD161="","",Feuil1!AQ166)</f>
        <v>0</v>
      </c>
      <c r="AF161" s="92">
        <f>IF(AE161="","",Feuil1!AR166)</f>
        <v>0</v>
      </c>
      <c r="AG161" s="173">
        <f t="shared" si="25"/>
        <v>0</v>
      </c>
      <c r="AH161" s="172">
        <f>IF(AF161="","",Feuil1!AS166)</f>
        <v>0</v>
      </c>
      <c r="AI161" s="92">
        <f>IF(AH161="","",Feuil1!AT166)</f>
        <v>0</v>
      </c>
      <c r="AJ161" s="92">
        <f>IF(AI161="","",Feuil1!AU166)</f>
        <v>0</v>
      </c>
      <c r="AK161" s="173">
        <f t="shared" si="26"/>
        <v>0</v>
      </c>
      <c r="AN161" s="5">
        <v>725</v>
      </c>
      <c r="AO161" s="5">
        <v>25</v>
      </c>
      <c r="AP161" s="5">
        <v>40</v>
      </c>
      <c r="AQ161" s="5">
        <v>850</v>
      </c>
      <c r="AR161" s="5">
        <v>925</v>
      </c>
      <c r="AS161" s="5">
        <v>3</v>
      </c>
      <c r="AT161" s="5">
        <v>5</v>
      </c>
      <c r="AU161" s="5">
        <v>350</v>
      </c>
      <c r="AV161" s="5">
        <v>125</v>
      </c>
    </row>
    <row r="162" spans="1:48" s="6" customFormat="1" ht="12.75">
      <c r="A162" s="171">
        <f>IF(Feuil1!A167="","",Feuil1!A167)</f>
        <v>45084</v>
      </c>
      <c r="B162" s="172">
        <f>IF(A162="","",Feuil1!U167)</f>
        <v>0</v>
      </c>
      <c r="C162" s="92">
        <f>IF(B162="","",Feuil1!V167)</f>
        <v>0</v>
      </c>
      <c r="D162" s="92">
        <f>IF(C162="","",Feuil1!W167)</f>
        <v>0</v>
      </c>
      <c r="E162" s="173">
        <f t="shared" si="18"/>
        <v>0</v>
      </c>
      <c r="F162" s="172">
        <f>IF(D162="","",Feuil1!X167)</f>
        <v>0</v>
      </c>
      <c r="G162" s="92">
        <f>IF(F162="","",Feuil1!Y167)</f>
        <v>0</v>
      </c>
      <c r="H162" s="92">
        <f>IF(G162="","",Feuil1!Z167)</f>
        <v>0</v>
      </c>
      <c r="I162" s="173">
        <f t="shared" si="19"/>
        <v>0</v>
      </c>
      <c r="J162" s="172">
        <f>IF(H162="","",Feuil1!AA167)</f>
        <v>0</v>
      </c>
      <c r="K162" s="92">
        <f>IF(J162="","",Feuil1!AB167)</f>
        <v>0</v>
      </c>
      <c r="L162" s="92">
        <f>IF(K162="","",Feuil1!AC167)</f>
        <v>0</v>
      </c>
      <c r="M162" s="173">
        <f t="shared" si="20"/>
        <v>0</v>
      </c>
      <c r="N162" s="172">
        <f>IF(L162="","",Feuil1!AD167)</f>
        <v>0</v>
      </c>
      <c r="O162" s="92">
        <f>IF(N162="","",Feuil1!AE167)</f>
        <v>0</v>
      </c>
      <c r="P162" s="92">
        <f>IF(O162="","",Feuil1!AF167)</f>
        <v>0</v>
      </c>
      <c r="Q162" s="173">
        <f t="shared" si="21"/>
        <v>0</v>
      </c>
      <c r="R162" s="172">
        <f>IF(P162="","",Feuil1!AG167)</f>
        <v>0</v>
      </c>
      <c r="S162" s="92">
        <f>IF(R162="","",Feuil1!AH167)</f>
        <v>0</v>
      </c>
      <c r="T162" s="92">
        <f>IF(S162="","",Feuil1!AI167)</f>
        <v>0</v>
      </c>
      <c r="U162" s="173">
        <f t="shared" si="22"/>
        <v>0</v>
      </c>
      <c r="V162" s="172">
        <f>IF(T162="","",Feuil1!AJ167)</f>
        <v>0</v>
      </c>
      <c r="W162" s="92">
        <f>IF(V162="","",Feuil1!AK167)</f>
        <v>0</v>
      </c>
      <c r="X162" s="92">
        <f>IF(W162="","",Feuil1!AL167)</f>
        <v>0</v>
      </c>
      <c r="Y162" s="173">
        <f t="shared" si="23"/>
        <v>0</v>
      </c>
      <c r="Z162" s="172">
        <f>IF(X162="","",Feuil1!AM167)</f>
        <v>0</v>
      </c>
      <c r="AA162" s="92">
        <f>IF(Z162="","",Feuil1!AN167)</f>
        <v>0</v>
      </c>
      <c r="AB162" s="92">
        <f>IF(AA162="","",Feuil1!AO167)</f>
        <v>0</v>
      </c>
      <c r="AC162" s="173">
        <f t="shared" si="24"/>
        <v>0</v>
      </c>
      <c r="AD162" s="172">
        <f>IF(AB162="","",Feuil1!AP167)</f>
        <v>0</v>
      </c>
      <c r="AE162" s="92">
        <f>IF(AD162="","",Feuil1!AQ167)</f>
        <v>0</v>
      </c>
      <c r="AF162" s="92">
        <f>IF(AE162="","",Feuil1!AR167)</f>
        <v>0</v>
      </c>
      <c r="AG162" s="173">
        <f t="shared" si="25"/>
        <v>0</v>
      </c>
      <c r="AH162" s="172">
        <f>IF(AF162="","",Feuil1!AS167)</f>
        <v>0</v>
      </c>
      <c r="AI162" s="92">
        <f>IF(AH162="","",Feuil1!AT167)</f>
        <v>0</v>
      </c>
      <c r="AJ162" s="92">
        <f>IF(AI162="","",Feuil1!AU167)</f>
        <v>0</v>
      </c>
      <c r="AK162" s="173">
        <f t="shared" si="26"/>
        <v>0</v>
      </c>
      <c r="AN162" s="5">
        <v>725</v>
      </c>
      <c r="AO162" s="5">
        <v>25</v>
      </c>
      <c r="AP162" s="5">
        <v>40</v>
      </c>
      <c r="AQ162" s="5">
        <v>850</v>
      </c>
      <c r="AR162" s="5">
        <v>925</v>
      </c>
      <c r="AS162" s="5">
        <v>3</v>
      </c>
      <c r="AT162" s="5">
        <v>5</v>
      </c>
      <c r="AU162" s="5">
        <v>350</v>
      </c>
      <c r="AV162" s="5">
        <v>125</v>
      </c>
    </row>
    <row r="163" spans="1:48" s="6" customFormat="1" ht="12.75">
      <c r="A163" s="171">
        <f>IF(Feuil1!A168="","",Feuil1!A168)</f>
        <v>45085</v>
      </c>
      <c r="B163" s="172">
        <f>IF(A163="","",Feuil1!U168)</f>
        <v>0</v>
      </c>
      <c r="C163" s="92">
        <f>IF(B163="","",Feuil1!V168)</f>
        <v>0</v>
      </c>
      <c r="D163" s="92">
        <f>IF(C163="","",Feuil1!W168)</f>
        <v>0</v>
      </c>
      <c r="E163" s="173">
        <f t="shared" si="18"/>
        <v>0</v>
      </c>
      <c r="F163" s="172">
        <f>IF(D163="","",Feuil1!X168)</f>
        <v>0</v>
      </c>
      <c r="G163" s="92">
        <f>IF(F163="","",Feuil1!Y168)</f>
        <v>0</v>
      </c>
      <c r="H163" s="92">
        <f>IF(G163="","",Feuil1!Z168)</f>
        <v>0</v>
      </c>
      <c r="I163" s="173">
        <f t="shared" si="19"/>
        <v>0</v>
      </c>
      <c r="J163" s="172">
        <f>IF(H163="","",Feuil1!AA168)</f>
        <v>0</v>
      </c>
      <c r="K163" s="92">
        <f>IF(J163="","",Feuil1!AB168)</f>
        <v>0</v>
      </c>
      <c r="L163" s="92">
        <f>IF(K163="","",Feuil1!AC168)</f>
        <v>0</v>
      </c>
      <c r="M163" s="173">
        <f t="shared" si="20"/>
        <v>0</v>
      </c>
      <c r="N163" s="172">
        <f>IF(L163="","",Feuil1!AD168)</f>
        <v>0</v>
      </c>
      <c r="O163" s="92">
        <f>IF(N163="","",Feuil1!AE168)</f>
        <v>0</v>
      </c>
      <c r="P163" s="92">
        <f>IF(O163="","",Feuil1!AF168)</f>
        <v>0</v>
      </c>
      <c r="Q163" s="173">
        <f t="shared" si="21"/>
        <v>0</v>
      </c>
      <c r="R163" s="172">
        <f>IF(P163="","",Feuil1!AG168)</f>
        <v>0</v>
      </c>
      <c r="S163" s="92">
        <f>IF(R163="","",Feuil1!AH168)</f>
        <v>0</v>
      </c>
      <c r="T163" s="92">
        <f>IF(S163="","",Feuil1!AI168)</f>
        <v>0</v>
      </c>
      <c r="U163" s="173">
        <f t="shared" si="22"/>
        <v>0</v>
      </c>
      <c r="V163" s="172">
        <f>IF(T163="","",Feuil1!AJ168)</f>
        <v>0</v>
      </c>
      <c r="W163" s="92">
        <f>IF(V163="","",Feuil1!AK168)</f>
        <v>0</v>
      </c>
      <c r="X163" s="92">
        <f>IF(W163="","",Feuil1!AL168)</f>
        <v>0</v>
      </c>
      <c r="Y163" s="173">
        <f t="shared" si="23"/>
        <v>0</v>
      </c>
      <c r="Z163" s="172">
        <f>IF(X163="","",Feuil1!AM168)</f>
        <v>0</v>
      </c>
      <c r="AA163" s="92">
        <f>IF(Z163="","",Feuil1!AN168)</f>
        <v>0</v>
      </c>
      <c r="AB163" s="92">
        <f>IF(AA163="","",Feuil1!AO168)</f>
        <v>0</v>
      </c>
      <c r="AC163" s="173">
        <f t="shared" si="24"/>
        <v>0</v>
      </c>
      <c r="AD163" s="172">
        <f>IF(AB163="","",Feuil1!AP168)</f>
        <v>0</v>
      </c>
      <c r="AE163" s="92">
        <f>IF(AD163="","",Feuil1!AQ168)</f>
        <v>0</v>
      </c>
      <c r="AF163" s="92">
        <f>IF(AE163="","",Feuil1!AR168)</f>
        <v>0</v>
      </c>
      <c r="AG163" s="173">
        <f t="shared" si="25"/>
        <v>0</v>
      </c>
      <c r="AH163" s="172">
        <f>IF(AF163="","",Feuil1!AS168)</f>
        <v>0</v>
      </c>
      <c r="AI163" s="92">
        <f>IF(AH163="","",Feuil1!AT168)</f>
        <v>0</v>
      </c>
      <c r="AJ163" s="92">
        <f>IF(AI163="","",Feuil1!AU168)</f>
        <v>0</v>
      </c>
      <c r="AK163" s="173">
        <f t="shared" si="26"/>
        <v>0</v>
      </c>
      <c r="AN163" s="5">
        <v>725</v>
      </c>
      <c r="AO163" s="5">
        <v>25</v>
      </c>
      <c r="AP163" s="5">
        <v>40</v>
      </c>
      <c r="AQ163" s="5">
        <v>850</v>
      </c>
      <c r="AR163" s="5">
        <v>925</v>
      </c>
      <c r="AS163" s="5">
        <v>3</v>
      </c>
      <c r="AT163" s="5">
        <v>5</v>
      </c>
      <c r="AU163" s="5">
        <v>350</v>
      </c>
      <c r="AV163" s="5">
        <v>125</v>
      </c>
    </row>
    <row r="164" spans="1:48" s="6" customFormat="1" ht="12.75">
      <c r="A164" s="171">
        <f>IF(Feuil1!A169="","",Feuil1!A169)</f>
        <v>45086</v>
      </c>
      <c r="B164" s="172">
        <f>IF(A164="","",Feuil1!U169)</f>
        <v>0</v>
      </c>
      <c r="C164" s="92">
        <f>IF(B164="","",Feuil1!V169)</f>
        <v>0</v>
      </c>
      <c r="D164" s="92">
        <f>IF(C164="","",Feuil1!W169)</f>
        <v>0</v>
      </c>
      <c r="E164" s="173">
        <f t="shared" si="18"/>
        <v>0</v>
      </c>
      <c r="F164" s="172">
        <f>IF(D164="","",Feuil1!X169)</f>
        <v>0</v>
      </c>
      <c r="G164" s="92">
        <f>IF(F164="","",Feuil1!Y169)</f>
        <v>0</v>
      </c>
      <c r="H164" s="92">
        <f>IF(G164="","",Feuil1!Z169)</f>
        <v>0</v>
      </c>
      <c r="I164" s="173">
        <f t="shared" si="19"/>
        <v>0</v>
      </c>
      <c r="J164" s="172">
        <f>IF(H164="","",Feuil1!AA169)</f>
        <v>0</v>
      </c>
      <c r="K164" s="92">
        <f>IF(J164="","",Feuil1!AB169)</f>
        <v>0</v>
      </c>
      <c r="L164" s="92">
        <f>IF(K164="","",Feuil1!AC169)</f>
        <v>0</v>
      </c>
      <c r="M164" s="173">
        <f t="shared" si="20"/>
        <v>0</v>
      </c>
      <c r="N164" s="172">
        <f>IF(L164="","",Feuil1!AD169)</f>
        <v>0</v>
      </c>
      <c r="O164" s="92">
        <f>IF(N164="","",Feuil1!AE169)</f>
        <v>0</v>
      </c>
      <c r="P164" s="92">
        <f>IF(O164="","",Feuil1!AF169)</f>
        <v>0</v>
      </c>
      <c r="Q164" s="173">
        <f t="shared" si="21"/>
        <v>0</v>
      </c>
      <c r="R164" s="172">
        <f>IF(P164="","",Feuil1!AG169)</f>
        <v>0</v>
      </c>
      <c r="S164" s="92">
        <f>IF(R164="","",Feuil1!AH169)</f>
        <v>0</v>
      </c>
      <c r="T164" s="92">
        <f>IF(S164="","",Feuil1!AI169)</f>
        <v>0</v>
      </c>
      <c r="U164" s="173">
        <f t="shared" si="22"/>
        <v>0</v>
      </c>
      <c r="V164" s="172">
        <f>IF(T164="","",Feuil1!AJ169)</f>
        <v>0</v>
      </c>
      <c r="W164" s="92">
        <f>IF(V164="","",Feuil1!AK169)</f>
        <v>0</v>
      </c>
      <c r="X164" s="92">
        <f>IF(W164="","",Feuil1!AL169)</f>
        <v>0</v>
      </c>
      <c r="Y164" s="173">
        <f t="shared" si="23"/>
        <v>0</v>
      </c>
      <c r="Z164" s="172">
        <f>IF(X164="","",Feuil1!AM169)</f>
        <v>0</v>
      </c>
      <c r="AA164" s="92">
        <f>IF(Z164="","",Feuil1!AN169)</f>
        <v>0</v>
      </c>
      <c r="AB164" s="92">
        <f>IF(AA164="","",Feuil1!AO169)</f>
        <v>0</v>
      </c>
      <c r="AC164" s="173">
        <f t="shared" si="24"/>
        <v>0</v>
      </c>
      <c r="AD164" s="172">
        <f>IF(AB164="","",Feuil1!AP169)</f>
        <v>0</v>
      </c>
      <c r="AE164" s="92">
        <f>IF(AD164="","",Feuil1!AQ169)</f>
        <v>0</v>
      </c>
      <c r="AF164" s="92">
        <f>IF(AE164="","",Feuil1!AR169)</f>
        <v>0</v>
      </c>
      <c r="AG164" s="173">
        <f t="shared" si="25"/>
        <v>0</v>
      </c>
      <c r="AH164" s="172">
        <f>IF(AF164="","",Feuil1!AS169)</f>
        <v>0</v>
      </c>
      <c r="AI164" s="92">
        <f>IF(AH164="","",Feuil1!AT169)</f>
        <v>0</v>
      </c>
      <c r="AJ164" s="92">
        <f>IF(AI164="","",Feuil1!AU169)</f>
        <v>0</v>
      </c>
      <c r="AK164" s="173">
        <f t="shared" si="26"/>
        <v>0</v>
      </c>
      <c r="AN164" s="5">
        <v>725</v>
      </c>
      <c r="AO164" s="5">
        <v>25</v>
      </c>
      <c r="AP164" s="5">
        <v>40</v>
      </c>
      <c r="AQ164" s="5">
        <v>850</v>
      </c>
      <c r="AR164" s="5">
        <v>925</v>
      </c>
      <c r="AS164" s="5">
        <v>3</v>
      </c>
      <c r="AT164" s="5">
        <v>5</v>
      </c>
      <c r="AU164" s="5">
        <v>350</v>
      </c>
      <c r="AV164" s="5">
        <v>125</v>
      </c>
    </row>
    <row r="165" spans="1:48" s="6" customFormat="1" ht="12.75">
      <c r="A165" s="171">
        <f>IF(Feuil1!A170="","",Feuil1!A170)</f>
        <v>45087</v>
      </c>
      <c r="B165" s="172">
        <f>IF(A165="","",Feuil1!U170)</f>
        <v>0</v>
      </c>
      <c r="C165" s="92">
        <f>IF(B165="","",Feuil1!V170)</f>
        <v>0</v>
      </c>
      <c r="D165" s="92">
        <f>IF(C165="","",Feuil1!W170)</f>
        <v>0</v>
      </c>
      <c r="E165" s="173">
        <f t="shared" si="18"/>
        <v>0</v>
      </c>
      <c r="F165" s="172">
        <f>IF(D165="","",Feuil1!X170)</f>
        <v>0</v>
      </c>
      <c r="G165" s="92">
        <f>IF(F165="","",Feuil1!Y170)</f>
        <v>0</v>
      </c>
      <c r="H165" s="92">
        <f>IF(G165="","",Feuil1!Z170)</f>
        <v>0</v>
      </c>
      <c r="I165" s="173">
        <f t="shared" si="19"/>
        <v>0</v>
      </c>
      <c r="J165" s="172">
        <f>IF(H165="","",Feuil1!AA170)</f>
        <v>0</v>
      </c>
      <c r="K165" s="92">
        <f>IF(J165="","",Feuil1!AB170)</f>
        <v>0</v>
      </c>
      <c r="L165" s="92">
        <f>IF(K165="","",Feuil1!AC170)</f>
        <v>0</v>
      </c>
      <c r="M165" s="173">
        <f t="shared" si="20"/>
        <v>0</v>
      </c>
      <c r="N165" s="172">
        <f>IF(L165="","",Feuil1!AD170)</f>
        <v>0</v>
      </c>
      <c r="O165" s="92">
        <f>IF(N165="","",Feuil1!AE170)</f>
        <v>0</v>
      </c>
      <c r="P165" s="92">
        <f>IF(O165="","",Feuil1!AF170)</f>
        <v>0</v>
      </c>
      <c r="Q165" s="173">
        <f t="shared" si="21"/>
        <v>0</v>
      </c>
      <c r="R165" s="172">
        <f>IF(P165="","",Feuil1!AG170)</f>
        <v>0</v>
      </c>
      <c r="S165" s="92">
        <f>IF(R165="","",Feuil1!AH170)</f>
        <v>0</v>
      </c>
      <c r="T165" s="92">
        <f>IF(S165="","",Feuil1!AI170)</f>
        <v>0</v>
      </c>
      <c r="U165" s="173">
        <f t="shared" si="22"/>
        <v>0</v>
      </c>
      <c r="V165" s="172">
        <f>IF(T165="","",Feuil1!AJ170)</f>
        <v>0</v>
      </c>
      <c r="W165" s="92">
        <f>IF(V165="","",Feuil1!AK170)</f>
        <v>0</v>
      </c>
      <c r="X165" s="92">
        <f>IF(W165="","",Feuil1!AL170)</f>
        <v>0</v>
      </c>
      <c r="Y165" s="173">
        <f t="shared" si="23"/>
        <v>0</v>
      </c>
      <c r="Z165" s="172">
        <f>IF(X165="","",Feuil1!AM170)</f>
        <v>0</v>
      </c>
      <c r="AA165" s="92">
        <f>IF(Z165="","",Feuil1!AN170)</f>
        <v>0</v>
      </c>
      <c r="AB165" s="92">
        <f>IF(AA165="","",Feuil1!AO170)</f>
        <v>0</v>
      </c>
      <c r="AC165" s="173">
        <f t="shared" si="24"/>
        <v>0</v>
      </c>
      <c r="AD165" s="172">
        <f>IF(AB165="","",Feuil1!AP170)</f>
        <v>0</v>
      </c>
      <c r="AE165" s="92">
        <f>IF(AD165="","",Feuil1!AQ170)</f>
        <v>0</v>
      </c>
      <c r="AF165" s="92">
        <f>IF(AE165="","",Feuil1!AR170)</f>
        <v>0</v>
      </c>
      <c r="AG165" s="173">
        <f t="shared" si="25"/>
        <v>0</v>
      </c>
      <c r="AH165" s="172">
        <f>IF(AF165="","",Feuil1!AS170)</f>
        <v>0</v>
      </c>
      <c r="AI165" s="92">
        <f>IF(AH165="","",Feuil1!AT170)</f>
        <v>0</v>
      </c>
      <c r="AJ165" s="92">
        <f>IF(AI165="","",Feuil1!AU170)</f>
        <v>0</v>
      </c>
      <c r="AK165" s="173">
        <f t="shared" si="26"/>
        <v>0</v>
      </c>
      <c r="AN165" s="5">
        <v>725</v>
      </c>
      <c r="AO165" s="5">
        <v>25</v>
      </c>
      <c r="AP165" s="5">
        <v>40</v>
      </c>
      <c r="AQ165" s="5">
        <v>850</v>
      </c>
      <c r="AR165" s="5">
        <v>925</v>
      </c>
      <c r="AS165" s="5">
        <v>3</v>
      </c>
      <c r="AT165" s="5">
        <v>5</v>
      </c>
      <c r="AU165" s="5">
        <v>350</v>
      </c>
      <c r="AV165" s="5">
        <v>125</v>
      </c>
    </row>
    <row r="166" spans="1:48" s="6" customFormat="1" ht="12.75">
      <c r="A166" s="171">
        <f>IF(Feuil1!A171="","",Feuil1!A171)</f>
        <v>45088</v>
      </c>
      <c r="B166" s="172">
        <f>IF(A166="","",Feuil1!U171)</f>
        <v>0</v>
      </c>
      <c r="C166" s="92">
        <f>IF(B166="","",Feuil1!V171)</f>
        <v>0</v>
      </c>
      <c r="D166" s="92">
        <f>IF(C166="","",Feuil1!W171)</f>
        <v>0</v>
      </c>
      <c r="E166" s="173">
        <f t="shared" si="18"/>
        <v>0</v>
      </c>
      <c r="F166" s="172">
        <f>IF(D166="","",Feuil1!X171)</f>
        <v>0</v>
      </c>
      <c r="G166" s="92">
        <f>IF(F166="","",Feuil1!Y171)</f>
        <v>0</v>
      </c>
      <c r="H166" s="92">
        <f>IF(G166="","",Feuil1!Z171)</f>
        <v>0</v>
      </c>
      <c r="I166" s="173">
        <f t="shared" si="19"/>
        <v>0</v>
      </c>
      <c r="J166" s="172">
        <f>IF(H166="","",Feuil1!AA171)</f>
        <v>0</v>
      </c>
      <c r="K166" s="92">
        <f>IF(J166="","",Feuil1!AB171)</f>
        <v>0</v>
      </c>
      <c r="L166" s="92">
        <f>IF(K166="","",Feuil1!AC171)</f>
        <v>0</v>
      </c>
      <c r="M166" s="173">
        <f t="shared" si="20"/>
        <v>0</v>
      </c>
      <c r="N166" s="172">
        <f>IF(L166="","",Feuil1!AD171)</f>
        <v>0</v>
      </c>
      <c r="O166" s="92">
        <f>IF(N166="","",Feuil1!AE171)</f>
        <v>0</v>
      </c>
      <c r="P166" s="92">
        <f>IF(O166="","",Feuil1!AF171)</f>
        <v>0</v>
      </c>
      <c r="Q166" s="173">
        <f t="shared" si="21"/>
        <v>0</v>
      </c>
      <c r="R166" s="172">
        <f>IF(P166="","",Feuil1!AG171)</f>
        <v>0</v>
      </c>
      <c r="S166" s="92">
        <f>IF(R166="","",Feuil1!AH171)</f>
        <v>0</v>
      </c>
      <c r="T166" s="92">
        <f>IF(S166="","",Feuil1!AI171)</f>
        <v>0</v>
      </c>
      <c r="U166" s="173">
        <f t="shared" si="22"/>
        <v>0</v>
      </c>
      <c r="V166" s="172">
        <f>IF(T166="","",Feuil1!AJ171)</f>
        <v>0</v>
      </c>
      <c r="W166" s="92">
        <f>IF(V166="","",Feuil1!AK171)</f>
        <v>0</v>
      </c>
      <c r="X166" s="92">
        <f>IF(W166="","",Feuil1!AL171)</f>
        <v>0</v>
      </c>
      <c r="Y166" s="173">
        <f t="shared" si="23"/>
        <v>0</v>
      </c>
      <c r="Z166" s="172">
        <f>IF(X166="","",Feuil1!AM171)</f>
        <v>0</v>
      </c>
      <c r="AA166" s="92">
        <f>IF(Z166="","",Feuil1!AN171)</f>
        <v>0</v>
      </c>
      <c r="AB166" s="92">
        <f>IF(AA166="","",Feuil1!AO171)</f>
        <v>0</v>
      </c>
      <c r="AC166" s="173">
        <f t="shared" si="24"/>
        <v>0</v>
      </c>
      <c r="AD166" s="172">
        <f>IF(AB166="","",Feuil1!AP171)</f>
        <v>0</v>
      </c>
      <c r="AE166" s="92">
        <f>IF(AD166="","",Feuil1!AQ171)</f>
        <v>0</v>
      </c>
      <c r="AF166" s="92">
        <f>IF(AE166="","",Feuil1!AR171)</f>
        <v>0</v>
      </c>
      <c r="AG166" s="173">
        <f t="shared" si="25"/>
        <v>0</v>
      </c>
      <c r="AH166" s="172">
        <f>IF(AF166="","",Feuil1!AS171)</f>
        <v>0</v>
      </c>
      <c r="AI166" s="92">
        <f>IF(AH166="","",Feuil1!AT171)</f>
        <v>0</v>
      </c>
      <c r="AJ166" s="92">
        <f>IF(AI166="","",Feuil1!AU171)</f>
        <v>0</v>
      </c>
      <c r="AK166" s="173">
        <f t="shared" si="26"/>
        <v>0</v>
      </c>
      <c r="AN166" s="5">
        <v>725</v>
      </c>
      <c r="AO166" s="5">
        <v>25</v>
      </c>
      <c r="AP166" s="5">
        <v>40</v>
      </c>
      <c r="AQ166" s="5">
        <v>850</v>
      </c>
      <c r="AR166" s="5">
        <v>925</v>
      </c>
      <c r="AS166" s="5">
        <v>3</v>
      </c>
      <c r="AT166" s="5">
        <v>5</v>
      </c>
      <c r="AU166" s="5">
        <v>350</v>
      </c>
      <c r="AV166" s="5">
        <v>125</v>
      </c>
    </row>
    <row r="167" spans="1:48" s="6" customFormat="1" ht="12.75">
      <c r="A167" s="171">
        <f>IF(Feuil1!A172="","",Feuil1!A172)</f>
        <v>45089</v>
      </c>
      <c r="B167" s="172">
        <f>IF(A167="","",Feuil1!U172)</f>
        <v>0</v>
      </c>
      <c r="C167" s="92">
        <f>IF(B167="","",Feuil1!V172)</f>
        <v>0</v>
      </c>
      <c r="D167" s="92">
        <f>IF(C167="","",Feuil1!W172)</f>
        <v>0</v>
      </c>
      <c r="E167" s="173">
        <f t="shared" si="18"/>
        <v>0</v>
      </c>
      <c r="F167" s="172">
        <f>IF(D167="","",Feuil1!X172)</f>
        <v>0</v>
      </c>
      <c r="G167" s="92">
        <f>IF(F167="","",Feuil1!Y172)</f>
        <v>0</v>
      </c>
      <c r="H167" s="92">
        <f>IF(G167="","",Feuil1!Z172)</f>
        <v>0</v>
      </c>
      <c r="I167" s="173">
        <f t="shared" si="19"/>
        <v>0</v>
      </c>
      <c r="J167" s="172">
        <f>IF(H167="","",Feuil1!AA172)</f>
        <v>0</v>
      </c>
      <c r="K167" s="92">
        <f>IF(J167="","",Feuil1!AB172)</f>
        <v>0</v>
      </c>
      <c r="L167" s="92">
        <f>IF(K167="","",Feuil1!AC172)</f>
        <v>0</v>
      </c>
      <c r="M167" s="173">
        <f t="shared" si="20"/>
        <v>0</v>
      </c>
      <c r="N167" s="172">
        <f>IF(L167="","",Feuil1!AD172)</f>
        <v>0</v>
      </c>
      <c r="O167" s="92">
        <f>IF(N167="","",Feuil1!AE172)</f>
        <v>0</v>
      </c>
      <c r="P167" s="92">
        <f>IF(O167="","",Feuil1!AF172)</f>
        <v>0</v>
      </c>
      <c r="Q167" s="173">
        <f t="shared" si="21"/>
        <v>0</v>
      </c>
      <c r="R167" s="172">
        <f>IF(P167="","",Feuil1!AG172)</f>
        <v>0</v>
      </c>
      <c r="S167" s="92">
        <f>IF(R167="","",Feuil1!AH172)</f>
        <v>0</v>
      </c>
      <c r="T167" s="92">
        <f>IF(S167="","",Feuil1!AI172)</f>
        <v>0</v>
      </c>
      <c r="U167" s="173">
        <f t="shared" si="22"/>
        <v>0</v>
      </c>
      <c r="V167" s="172">
        <f>IF(T167="","",Feuil1!AJ172)</f>
        <v>0</v>
      </c>
      <c r="W167" s="92">
        <f>IF(V167="","",Feuil1!AK172)</f>
        <v>0</v>
      </c>
      <c r="X167" s="92">
        <f>IF(W167="","",Feuil1!AL172)</f>
        <v>0</v>
      </c>
      <c r="Y167" s="173">
        <f t="shared" si="23"/>
        <v>0</v>
      </c>
      <c r="Z167" s="172">
        <f>IF(X167="","",Feuil1!AM172)</f>
        <v>0</v>
      </c>
      <c r="AA167" s="92">
        <f>IF(Z167="","",Feuil1!AN172)</f>
        <v>0</v>
      </c>
      <c r="AB167" s="92">
        <f>IF(AA167="","",Feuil1!AO172)</f>
        <v>0</v>
      </c>
      <c r="AC167" s="173">
        <f t="shared" si="24"/>
        <v>0</v>
      </c>
      <c r="AD167" s="172">
        <f>IF(AB167="","",Feuil1!AP172)</f>
        <v>0</v>
      </c>
      <c r="AE167" s="92">
        <f>IF(AD167="","",Feuil1!AQ172)</f>
        <v>0</v>
      </c>
      <c r="AF167" s="92">
        <f>IF(AE167="","",Feuil1!AR172)</f>
        <v>0</v>
      </c>
      <c r="AG167" s="173">
        <f t="shared" si="25"/>
        <v>0</v>
      </c>
      <c r="AH167" s="172">
        <f>IF(AF167="","",Feuil1!AS172)</f>
        <v>0</v>
      </c>
      <c r="AI167" s="92">
        <f>IF(AH167="","",Feuil1!AT172)</f>
        <v>0</v>
      </c>
      <c r="AJ167" s="92">
        <f>IF(AI167="","",Feuil1!AU172)</f>
        <v>0</v>
      </c>
      <c r="AK167" s="173">
        <f t="shared" si="26"/>
        <v>0</v>
      </c>
      <c r="AN167" s="5">
        <v>725</v>
      </c>
      <c r="AO167" s="5">
        <v>25</v>
      </c>
      <c r="AP167" s="5">
        <v>40</v>
      </c>
      <c r="AQ167" s="5">
        <v>850</v>
      </c>
      <c r="AR167" s="5">
        <v>925</v>
      </c>
      <c r="AS167" s="5">
        <v>3</v>
      </c>
      <c r="AT167" s="5">
        <v>5</v>
      </c>
      <c r="AU167" s="5">
        <v>350</v>
      </c>
      <c r="AV167" s="5">
        <v>125</v>
      </c>
    </row>
    <row r="168" spans="1:48" s="6" customFormat="1" ht="12.75">
      <c r="A168" s="171">
        <f>IF(Feuil1!A173="","",Feuil1!A173)</f>
        <v>45090</v>
      </c>
      <c r="B168" s="172">
        <f>IF(A168="","",Feuil1!U173)</f>
        <v>0</v>
      </c>
      <c r="C168" s="92">
        <f>IF(B168="","",Feuil1!V173)</f>
        <v>0</v>
      </c>
      <c r="D168" s="92">
        <f>IF(C168="","",Feuil1!W173)</f>
        <v>0</v>
      </c>
      <c r="E168" s="173">
        <f t="shared" si="18"/>
        <v>0</v>
      </c>
      <c r="F168" s="172">
        <f>IF(D168="","",Feuil1!X173)</f>
        <v>0</v>
      </c>
      <c r="G168" s="92">
        <f>IF(F168="","",Feuil1!Y173)</f>
        <v>0</v>
      </c>
      <c r="H168" s="92">
        <f>IF(G168="","",Feuil1!Z173)</f>
        <v>0</v>
      </c>
      <c r="I168" s="173">
        <f t="shared" si="19"/>
        <v>0</v>
      </c>
      <c r="J168" s="172">
        <f>IF(H168="","",Feuil1!AA173)</f>
        <v>0</v>
      </c>
      <c r="K168" s="92">
        <f>IF(J168="","",Feuil1!AB173)</f>
        <v>0</v>
      </c>
      <c r="L168" s="92">
        <f>IF(K168="","",Feuil1!AC173)</f>
        <v>0</v>
      </c>
      <c r="M168" s="173">
        <f t="shared" si="20"/>
        <v>0</v>
      </c>
      <c r="N168" s="172">
        <f>IF(L168="","",Feuil1!AD173)</f>
        <v>0</v>
      </c>
      <c r="O168" s="92">
        <f>IF(N168="","",Feuil1!AE173)</f>
        <v>0</v>
      </c>
      <c r="P168" s="92">
        <f>IF(O168="","",Feuil1!AF173)</f>
        <v>0</v>
      </c>
      <c r="Q168" s="173">
        <f t="shared" si="21"/>
        <v>0</v>
      </c>
      <c r="R168" s="172">
        <f>IF(P168="","",Feuil1!AG173)</f>
        <v>0</v>
      </c>
      <c r="S168" s="92">
        <f>IF(R168="","",Feuil1!AH173)</f>
        <v>0</v>
      </c>
      <c r="T168" s="92">
        <f>IF(S168="","",Feuil1!AI173)</f>
        <v>0</v>
      </c>
      <c r="U168" s="173">
        <f t="shared" si="22"/>
        <v>0</v>
      </c>
      <c r="V168" s="172">
        <f>IF(T168="","",Feuil1!AJ173)</f>
        <v>0</v>
      </c>
      <c r="W168" s="92">
        <f>IF(V168="","",Feuil1!AK173)</f>
        <v>0</v>
      </c>
      <c r="X168" s="92">
        <f>IF(W168="","",Feuil1!AL173)</f>
        <v>0</v>
      </c>
      <c r="Y168" s="173">
        <f t="shared" si="23"/>
        <v>0</v>
      </c>
      <c r="Z168" s="172">
        <f>IF(X168="","",Feuil1!AM173)</f>
        <v>0</v>
      </c>
      <c r="AA168" s="92">
        <f>IF(Z168="","",Feuil1!AN173)</f>
        <v>0</v>
      </c>
      <c r="AB168" s="92">
        <f>IF(AA168="","",Feuil1!AO173)</f>
        <v>0</v>
      </c>
      <c r="AC168" s="173">
        <f t="shared" si="24"/>
        <v>0</v>
      </c>
      <c r="AD168" s="172">
        <f>IF(AB168="","",Feuil1!AP173)</f>
        <v>0</v>
      </c>
      <c r="AE168" s="92">
        <f>IF(AD168="","",Feuil1!AQ173)</f>
        <v>0</v>
      </c>
      <c r="AF168" s="92">
        <f>IF(AE168="","",Feuil1!AR173)</f>
        <v>0</v>
      </c>
      <c r="AG168" s="173">
        <f t="shared" si="25"/>
        <v>0</v>
      </c>
      <c r="AH168" s="172">
        <f>IF(AF168="","",Feuil1!AS173)</f>
        <v>0</v>
      </c>
      <c r="AI168" s="92">
        <f>IF(AH168="","",Feuil1!AT173)</f>
        <v>0</v>
      </c>
      <c r="AJ168" s="92">
        <f>IF(AI168="","",Feuil1!AU173)</f>
        <v>0</v>
      </c>
      <c r="AK168" s="173">
        <f t="shared" si="26"/>
        <v>0</v>
      </c>
      <c r="AN168" s="5">
        <v>725</v>
      </c>
      <c r="AO168" s="5">
        <v>25</v>
      </c>
      <c r="AP168" s="5">
        <v>40</v>
      </c>
      <c r="AQ168" s="5">
        <v>850</v>
      </c>
      <c r="AR168" s="5">
        <v>925</v>
      </c>
      <c r="AS168" s="5">
        <v>3</v>
      </c>
      <c r="AT168" s="5">
        <v>5</v>
      </c>
      <c r="AU168" s="5">
        <v>350</v>
      </c>
      <c r="AV168" s="5">
        <v>125</v>
      </c>
    </row>
    <row r="169" spans="1:48" s="6" customFormat="1" ht="12.75">
      <c r="A169" s="171">
        <f>IF(Feuil1!A174="","",Feuil1!A174)</f>
        <v>45091</v>
      </c>
      <c r="B169" s="172">
        <f>IF(A169="","",Feuil1!U174)</f>
        <v>0</v>
      </c>
      <c r="C169" s="92">
        <f>IF(B169="","",Feuil1!V174)</f>
        <v>0</v>
      </c>
      <c r="D169" s="92">
        <f>IF(C169="","",Feuil1!W174)</f>
        <v>0</v>
      </c>
      <c r="E169" s="173">
        <f t="shared" si="18"/>
        <v>0</v>
      </c>
      <c r="F169" s="172">
        <f>IF(D169="","",Feuil1!X174)</f>
        <v>0</v>
      </c>
      <c r="G169" s="92">
        <f>IF(F169="","",Feuil1!Y174)</f>
        <v>0</v>
      </c>
      <c r="H169" s="92">
        <f>IF(G169="","",Feuil1!Z174)</f>
        <v>0</v>
      </c>
      <c r="I169" s="173">
        <f t="shared" si="19"/>
        <v>0</v>
      </c>
      <c r="J169" s="172">
        <f>IF(H169="","",Feuil1!AA174)</f>
        <v>0</v>
      </c>
      <c r="K169" s="92">
        <f>IF(J169="","",Feuil1!AB174)</f>
        <v>0</v>
      </c>
      <c r="L169" s="92">
        <f>IF(K169="","",Feuil1!AC174)</f>
        <v>0</v>
      </c>
      <c r="M169" s="173">
        <f t="shared" si="20"/>
        <v>0</v>
      </c>
      <c r="N169" s="172">
        <f>IF(L169="","",Feuil1!AD174)</f>
        <v>0</v>
      </c>
      <c r="O169" s="92">
        <f>IF(N169="","",Feuil1!AE174)</f>
        <v>0</v>
      </c>
      <c r="P169" s="92">
        <f>IF(O169="","",Feuil1!AF174)</f>
        <v>0</v>
      </c>
      <c r="Q169" s="173">
        <f t="shared" si="21"/>
        <v>0</v>
      </c>
      <c r="R169" s="172">
        <f>IF(P169="","",Feuil1!AG174)</f>
        <v>0</v>
      </c>
      <c r="S169" s="92">
        <f>IF(R169="","",Feuil1!AH174)</f>
        <v>0</v>
      </c>
      <c r="T169" s="92">
        <f>IF(S169="","",Feuil1!AI174)</f>
        <v>0</v>
      </c>
      <c r="U169" s="173">
        <f t="shared" si="22"/>
        <v>0</v>
      </c>
      <c r="V169" s="172">
        <f>IF(T169="","",Feuil1!AJ174)</f>
        <v>0</v>
      </c>
      <c r="W169" s="92">
        <f>IF(V169="","",Feuil1!AK174)</f>
        <v>0</v>
      </c>
      <c r="X169" s="92">
        <f>IF(W169="","",Feuil1!AL174)</f>
        <v>0</v>
      </c>
      <c r="Y169" s="173">
        <f t="shared" si="23"/>
        <v>0</v>
      </c>
      <c r="Z169" s="172">
        <f>IF(X169="","",Feuil1!AM174)</f>
        <v>0</v>
      </c>
      <c r="AA169" s="92">
        <f>IF(Z169="","",Feuil1!AN174)</f>
        <v>0</v>
      </c>
      <c r="AB169" s="92">
        <f>IF(AA169="","",Feuil1!AO174)</f>
        <v>0</v>
      </c>
      <c r="AC169" s="173">
        <f t="shared" si="24"/>
        <v>0</v>
      </c>
      <c r="AD169" s="172">
        <f>IF(AB169="","",Feuil1!AP174)</f>
        <v>0</v>
      </c>
      <c r="AE169" s="92">
        <f>IF(AD169="","",Feuil1!AQ174)</f>
        <v>0</v>
      </c>
      <c r="AF169" s="92">
        <f>IF(AE169="","",Feuil1!AR174)</f>
        <v>0</v>
      </c>
      <c r="AG169" s="173">
        <f t="shared" si="25"/>
        <v>0</v>
      </c>
      <c r="AH169" s="172">
        <f>IF(AF169="","",Feuil1!AS174)</f>
        <v>0</v>
      </c>
      <c r="AI169" s="92">
        <f>IF(AH169="","",Feuil1!AT174)</f>
        <v>0</v>
      </c>
      <c r="AJ169" s="92">
        <f>IF(AI169="","",Feuil1!AU174)</f>
        <v>0</v>
      </c>
      <c r="AK169" s="173">
        <f t="shared" si="26"/>
        <v>0</v>
      </c>
      <c r="AN169" s="5">
        <v>725</v>
      </c>
      <c r="AO169" s="5">
        <v>25</v>
      </c>
      <c r="AP169" s="5">
        <v>40</v>
      </c>
      <c r="AQ169" s="5">
        <v>850</v>
      </c>
      <c r="AR169" s="5">
        <v>925</v>
      </c>
      <c r="AS169" s="5">
        <v>3</v>
      </c>
      <c r="AT169" s="5">
        <v>5</v>
      </c>
      <c r="AU169" s="5">
        <v>350</v>
      </c>
      <c r="AV169" s="5">
        <v>125</v>
      </c>
    </row>
    <row r="170" spans="1:48" s="6" customFormat="1" ht="12.75">
      <c r="A170" s="171">
        <f>IF(Feuil1!A175="","",Feuil1!A175)</f>
        <v>45092</v>
      </c>
      <c r="B170" s="172">
        <f>IF(A170="","",Feuil1!U175)</f>
        <v>0</v>
      </c>
      <c r="C170" s="92">
        <f>IF(B170="","",Feuil1!V175)</f>
        <v>0</v>
      </c>
      <c r="D170" s="92">
        <f>IF(C170="","",Feuil1!W175)</f>
        <v>0</v>
      </c>
      <c r="E170" s="173">
        <f t="shared" si="18"/>
        <v>0</v>
      </c>
      <c r="F170" s="172">
        <f>IF(D170="","",Feuil1!X175)</f>
        <v>0</v>
      </c>
      <c r="G170" s="92">
        <f>IF(F170="","",Feuil1!Y175)</f>
        <v>0</v>
      </c>
      <c r="H170" s="92">
        <f>IF(G170="","",Feuil1!Z175)</f>
        <v>0</v>
      </c>
      <c r="I170" s="173">
        <f t="shared" si="19"/>
        <v>0</v>
      </c>
      <c r="J170" s="172">
        <f>IF(H170="","",Feuil1!AA175)</f>
        <v>0</v>
      </c>
      <c r="K170" s="92">
        <f>IF(J170="","",Feuil1!AB175)</f>
        <v>0</v>
      </c>
      <c r="L170" s="92">
        <f>IF(K170="","",Feuil1!AC175)</f>
        <v>0</v>
      </c>
      <c r="M170" s="173">
        <f t="shared" si="20"/>
        <v>0</v>
      </c>
      <c r="N170" s="172">
        <f>IF(L170="","",Feuil1!AD175)</f>
        <v>0</v>
      </c>
      <c r="O170" s="92">
        <f>IF(N170="","",Feuil1!AE175)</f>
        <v>0</v>
      </c>
      <c r="P170" s="92">
        <f>IF(O170="","",Feuil1!AF175)</f>
        <v>0</v>
      </c>
      <c r="Q170" s="173">
        <f t="shared" si="21"/>
        <v>0</v>
      </c>
      <c r="R170" s="172">
        <f>IF(P170="","",Feuil1!AG175)</f>
        <v>0</v>
      </c>
      <c r="S170" s="92">
        <f>IF(R170="","",Feuil1!AH175)</f>
        <v>0</v>
      </c>
      <c r="T170" s="92">
        <f>IF(S170="","",Feuil1!AI175)</f>
        <v>0</v>
      </c>
      <c r="U170" s="173">
        <f t="shared" si="22"/>
        <v>0</v>
      </c>
      <c r="V170" s="172">
        <f>IF(T170="","",Feuil1!AJ175)</f>
        <v>0</v>
      </c>
      <c r="W170" s="92">
        <f>IF(V170="","",Feuil1!AK175)</f>
        <v>0</v>
      </c>
      <c r="X170" s="92">
        <f>IF(W170="","",Feuil1!AL175)</f>
        <v>0</v>
      </c>
      <c r="Y170" s="173">
        <f t="shared" si="23"/>
        <v>0</v>
      </c>
      <c r="Z170" s="172">
        <f>IF(X170="","",Feuil1!AM175)</f>
        <v>0</v>
      </c>
      <c r="AA170" s="92">
        <f>IF(Z170="","",Feuil1!AN175)</f>
        <v>0</v>
      </c>
      <c r="AB170" s="92">
        <f>IF(AA170="","",Feuil1!AO175)</f>
        <v>0</v>
      </c>
      <c r="AC170" s="173">
        <f t="shared" si="24"/>
        <v>0</v>
      </c>
      <c r="AD170" s="172">
        <f>IF(AB170="","",Feuil1!AP175)</f>
        <v>0</v>
      </c>
      <c r="AE170" s="92">
        <f>IF(AD170="","",Feuil1!AQ175)</f>
        <v>0</v>
      </c>
      <c r="AF170" s="92">
        <f>IF(AE170="","",Feuil1!AR175)</f>
        <v>0</v>
      </c>
      <c r="AG170" s="173">
        <f t="shared" si="25"/>
        <v>0</v>
      </c>
      <c r="AH170" s="172">
        <f>IF(AF170="","",Feuil1!AS175)</f>
        <v>0</v>
      </c>
      <c r="AI170" s="92">
        <f>IF(AH170="","",Feuil1!AT175)</f>
        <v>0</v>
      </c>
      <c r="AJ170" s="92">
        <f>IF(AI170="","",Feuil1!AU175)</f>
        <v>0</v>
      </c>
      <c r="AK170" s="173">
        <f t="shared" si="26"/>
        <v>0</v>
      </c>
      <c r="AN170" s="5">
        <v>725</v>
      </c>
      <c r="AO170" s="5">
        <v>25</v>
      </c>
      <c r="AP170" s="5">
        <v>40</v>
      </c>
      <c r="AQ170" s="5">
        <v>850</v>
      </c>
      <c r="AR170" s="5">
        <v>925</v>
      </c>
      <c r="AS170" s="5">
        <v>3</v>
      </c>
      <c r="AT170" s="5">
        <v>5</v>
      </c>
      <c r="AU170" s="5">
        <v>350</v>
      </c>
      <c r="AV170" s="5">
        <v>125</v>
      </c>
    </row>
    <row r="171" spans="1:48" s="6" customFormat="1" ht="12.75">
      <c r="A171" s="171">
        <f>IF(Feuil1!A176="","",Feuil1!A176)</f>
        <v>45093</v>
      </c>
      <c r="B171" s="172">
        <f>IF(A171="","",Feuil1!U176)</f>
        <v>0</v>
      </c>
      <c r="C171" s="92">
        <f>IF(B171="","",Feuil1!V176)</f>
        <v>0</v>
      </c>
      <c r="D171" s="92">
        <f>IF(C171="","",Feuil1!W176)</f>
        <v>0</v>
      </c>
      <c r="E171" s="173">
        <f t="shared" si="18"/>
        <v>0</v>
      </c>
      <c r="F171" s="172">
        <f>IF(D171="","",Feuil1!X176)</f>
        <v>0</v>
      </c>
      <c r="G171" s="92">
        <f>IF(F171="","",Feuil1!Y176)</f>
        <v>0</v>
      </c>
      <c r="H171" s="92">
        <f>IF(G171="","",Feuil1!Z176)</f>
        <v>0</v>
      </c>
      <c r="I171" s="173">
        <f t="shared" si="19"/>
        <v>0</v>
      </c>
      <c r="J171" s="172">
        <f>IF(H171="","",Feuil1!AA176)</f>
        <v>0</v>
      </c>
      <c r="K171" s="92">
        <f>IF(J171="","",Feuil1!AB176)</f>
        <v>0</v>
      </c>
      <c r="L171" s="92">
        <f>IF(K171="","",Feuil1!AC176)</f>
        <v>0</v>
      </c>
      <c r="M171" s="173">
        <f t="shared" si="20"/>
        <v>0</v>
      </c>
      <c r="N171" s="172">
        <f>IF(L171="","",Feuil1!AD176)</f>
        <v>0</v>
      </c>
      <c r="O171" s="92">
        <f>IF(N171="","",Feuil1!AE176)</f>
        <v>0</v>
      </c>
      <c r="P171" s="92">
        <f>IF(O171="","",Feuil1!AF176)</f>
        <v>0</v>
      </c>
      <c r="Q171" s="173">
        <f t="shared" si="21"/>
        <v>0</v>
      </c>
      <c r="R171" s="172">
        <f>IF(P171="","",Feuil1!AG176)</f>
        <v>0</v>
      </c>
      <c r="S171" s="92">
        <f>IF(R171="","",Feuil1!AH176)</f>
        <v>0</v>
      </c>
      <c r="T171" s="92">
        <f>IF(S171="","",Feuil1!AI176)</f>
        <v>0</v>
      </c>
      <c r="U171" s="173">
        <f t="shared" si="22"/>
        <v>0</v>
      </c>
      <c r="V171" s="172">
        <f>IF(T171="","",Feuil1!AJ176)</f>
        <v>0</v>
      </c>
      <c r="W171" s="92">
        <f>IF(V171="","",Feuil1!AK176)</f>
        <v>0</v>
      </c>
      <c r="X171" s="92">
        <f>IF(W171="","",Feuil1!AL176)</f>
        <v>0</v>
      </c>
      <c r="Y171" s="173">
        <f t="shared" si="23"/>
        <v>0</v>
      </c>
      <c r="Z171" s="172">
        <f>IF(X171="","",Feuil1!AM176)</f>
        <v>0</v>
      </c>
      <c r="AA171" s="92">
        <f>IF(Z171="","",Feuil1!AN176)</f>
        <v>0</v>
      </c>
      <c r="AB171" s="92">
        <f>IF(AA171="","",Feuil1!AO176)</f>
        <v>0</v>
      </c>
      <c r="AC171" s="173">
        <f t="shared" si="24"/>
        <v>0</v>
      </c>
      <c r="AD171" s="172">
        <f>IF(AB171="","",Feuil1!AP176)</f>
        <v>0</v>
      </c>
      <c r="AE171" s="92">
        <f>IF(AD171="","",Feuil1!AQ176)</f>
        <v>0</v>
      </c>
      <c r="AF171" s="92">
        <f>IF(AE171="","",Feuil1!AR176)</f>
        <v>0</v>
      </c>
      <c r="AG171" s="173">
        <f t="shared" si="25"/>
        <v>0</v>
      </c>
      <c r="AH171" s="172">
        <f>IF(AF171="","",Feuil1!AS176)</f>
        <v>0</v>
      </c>
      <c r="AI171" s="92">
        <f>IF(AH171="","",Feuil1!AT176)</f>
        <v>0</v>
      </c>
      <c r="AJ171" s="92">
        <f>IF(AI171="","",Feuil1!AU176)</f>
        <v>0</v>
      </c>
      <c r="AK171" s="173">
        <f t="shared" si="26"/>
        <v>0</v>
      </c>
      <c r="AN171" s="5">
        <v>725</v>
      </c>
      <c r="AO171" s="5">
        <v>25</v>
      </c>
      <c r="AP171" s="5">
        <v>40</v>
      </c>
      <c r="AQ171" s="5">
        <v>850</v>
      </c>
      <c r="AR171" s="5">
        <v>925</v>
      </c>
      <c r="AS171" s="5">
        <v>3</v>
      </c>
      <c r="AT171" s="5">
        <v>5</v>
      </c>
      <c r="AU171" s="5">
        <v>350</v>
      </c>
      <c r="AV171" s="5">
        <v>125</v>
      </c>
    </row>
    <row r="172" spans="1:48" s="6" customFormat="1" ht="12.75">
      <c r="A172" s="171">
        <f>IF(Feuil1!A177="","",Feuil1!A177)</f>
        <v>45094</v>
      </c>
      <c r="B172" s="172">
        <f>IF(A172="","",Feuil1!U177)</f>
        <v>0</v>
      </c>
      <c r="C172" s="92">
        <f>IF(B172="","",Feuil1!V177)</f>
        <v>0</v>
      </c>
      <c r="D172" s="92">
        <f>IF(C172="","",Feuil1!W177)</f>
        <v>0</v>
      </c>
      <c r="E172" s="173">
        <f t="shared" si="18"/>
        <v>0</v>
      </c>
      <c r="F172" s="172">
        <f>IF(D172="","",Feuil1!X177)</f>
        <v>0</v>
      </c>
      <c r="G172" s="92">
        <f>IF(F172="","",Feuil1!Y177)</f>
        <v>0</v>
      </c>
      <c r="H172" s="92">
        <f>IF(G172="","",Feuil1!Z177)</f>
        <v>0</v>
      </c>
      <c r="I172" s="173">
        <f t="shared" si="19"/>
        <v>0</v>
      </c>
      <c r="J172" s="172">
        <f>IF(H172="","",Feuil1!AA177)</f>
        <v>0</v>
      </c>
      <c r="K172" s="92">
        <f>IF(J172="","",Feuil1!AB177)</f>
        <v>0</v>
      </c>
      <c r="L172" s="92">
        <f>IF(K172="","",Feuil1!AC177)</f>
        <v>0</v>
      </c>
      <c r="M172" s="173">
        <f t="shared" si="20"/>
        <v>0</v>
      </c>
      <c r="N172" s="172">
        <f>IF(L172="","",Feuil1!AD177)</f>
        <v>0</v>
      </c>
      <c r="O172" s="92">
        <f>IF(N172="","",Feuil1!AE177)</f>
        <v>0</v>
      </c>
      <c r="P172" s="92">
        <f>IF(O172="","",Feuil1!AF177)</f>
        <v>0</v>
      </c>
      <c r="Q172" s="173">
        <f t="shared" si="21"/>
        <v>0</v>
      </c>
      <c r="R172" s="172">
        <f>IF(P172="","",Feuil1!AG177)</f>
        <v>0</v>
      </c>
      <c r="S172" s="92">
        <f>IF(R172="","",Feuil1!AH177)</f>
        <v>0</v>
      </c>
      <c r="T172" s="92">
        <f>IF(S172="","",Feuil1!AI177)</f>
        <v>0</v>
      </c>
      <c r="U172" s="173">
        <f t="shared" si="22"/>
        <v>0</v>
      </c>
      <c r="V172" s="172">
        <f>IF(T172="","",Feuil1!AJ177)</f>
        <v>0</v>
      </c>
      <c r="W172" s="92">
        <f>IF(V172="","",Feuil1!AK177)</f>
        <v>0</v>
      </c>
      <c r="X172" s="92">
        <f>IF(W172="","",Feuil1!AL177)</f>
        <v>0</v>
      </c>
      <c r="Y172" s="173">
        <f t="shared" si="23"/>
        <v>0</v>
      </c>
      <c r="Z172" s="172">
        <f>IF(X172="","",Feuil1!AM177)</f>
        <v>0</v>
      </c>
      <c r="AA172" s="92">
        <f>IF(Z172="","",Feuil1!AN177)</f>
        <v>0</v>
      </c>
      <c r="AB172" s="92">
        <f>IF(AA172="","",Feuil1!AO177)</f>
        <v>0</v>
      </c>
      <c r="AC172" s="173">
        <f t="shared" si="24"/>
        <v>0</v>
      </c>
      <c r="AD172" s="172">
        <f>IF(AB172="","",Feuil1!AP177)</f>
        <v>0</v>
      </c>
      <c r="AE172" s="92">
        <f>IF(AD172="","",Feuil1!AQ177)</f>
        <v>0</v>
      </c>
      <c r="AF172" s="92">
        <f>IF(AE172="","",Feuil1!AR177)</f>
        <v>0</v>
      </c>
      <c r="AG172" s="173">
        <f t="shared" si="25"/>
        <v>0</v>
      </c>
      <c r="AH172" s="172">
        <f>IF(AF172="","",Feuil1!AS177)</f>
        <v>0</v>
      </c>
      <c r="AI172" s="92">
        <f>IF(AH172="","",Feuil1!AT177)</f>
        <v>0</v>
      </c>
      <c r="AJ172" s="92">
        <f>IF(AI172="","",Feuil1!AU177)</f>
        <v>0</v>
      </c>
      <c r="AK172" s="173">
        <f t="shared" si="26"/>
        <v>0</v>
      </c>
      <c r="AN172" s="5">
        <v>725</v>
      </c>
      <c r="AO172" s="5">
        <v>25</v>
      </c>
      <c r="AP172" s="5">
        <v>40</v>
      </c>
      <c r="AQ172" s="5">
        <v>850</v>
      </c>
      <c r="AR172" s="5">
        <v>925</v>
      </c>
      <c r="AS172" s="5">
        <v>3</v>
      </c>
      <c r="AT172" s="5">
        <v>5</v>
      </c>
      <c r="AU172" s="5">
        <v>350</v>
      </c>
      <c r="AV172" s="5">
        <v>125</v>
      </c>
    </row>
    <row r="173" spans="1:48" s="6" customFormat="1" ht="12.75">
      <c r="A173" s="171">
        <f>IF(Feuil1!A178="","",Feuil1!A178)</f>
        <v>45095</v>
      </c>
      <c r="B173" s="172">
        <f>IF(A173="","",Feuil1!U178)</f>
        <v>0</v>
      </c>
      <c r="C173" s="92">
        <f>IF(B173="","",Feuil1!V178)</f>
        <v>0</v>
      </c>
      <c r="D173" s="92">
        <f>IF(C173="","",Feuil1!W178)</f>
        <v>0</v>
      </c>
      <c r="E173" s="173">
        <f t="shared" si="18"/>
        <v>0</v>
      </c>
      <c r="F173" s="172">
        <f>IF(D173="","",Feuil1!X178)</f>
        <v>0</v>
      </c>
      <c r="G173" s="92">
        <f>IF(F173="","",Feuil1!Y178)</f>
        <v>0</v>
      </c>
      <c r="H173" s="92">
        <f>IF(G173="","",Feuil1!Z178)</f>
        <v>0</v>
      </c>
      <c r="I173" s="173">
        <f t="shared" si="19"/>
        <v>0</v>
      </c>
      <c r="J173" s="172">
        <f>IF(H173="","",Feuil1!AA178)</f>
        <v>0</v>
      </c>
      <c r="K173" s="92">
        <f>IF(J173="","",Feuil1!AB178)</f>
        <v>0</v>
      </c>
      <c r="L173" s="92">
        <f>IF(K173="","",Feuil1!AC178)</f>
        <v>0</v>
      </c>
      <c r="M173" s="173">
        <f t="shared" si="20"/>
        <v>0</v>
      </c>
      <c r="N173" s="172">
        <f>IF(L173="","",Feuil1!AD178)</f>
        <v>0</v>
      </c>
      <c r="O173" s="92">
        <f>IF(N173="","",Feuil1!AE178)</f>
        <v>0</v>
      </c>
      <c r="P173" s="92">
        <f>IF(O173="","",Feuil1!AF178)</f>
        <v>0</v>
      </c>
      <c r="Q173" s="173">
        <f t="shared" si="21"/>
        <v>0</v>
      </c>
      <c r="R173" s="172">
        <f>IF(P173="","",Feuil1!AG178)</f>
        <v>0</v>
      </c>
      <c r="S173" s="92">
        <f>IF(R173="","",Feuil1!AH178)</f>
        <v>0</v>
      </c>
      <c r="T173" s="92">
        <f>IF(S173="","",Feuil1!AI178)</f>
        <v>0</v>
      </c>
      <c r="U173" s="173">
        <f t="shared" si="22"/>
        <v>0</v>
      </c>
      <c r="V173" s="172">
        <f>IF(T173="","",Feuil1!AJ178)</f>
        <v>0</v>
      </c>
      <c r="W173" s="92">
        <f>IF(V173="","",Feuil1!AK178)</f>
        <v>0</v>
      </c>
      <c r="X173" s="92">
        <f>IF(W173="","",Feuil1!AL178)</f>
        <v>0</v>
      </c>
      <c r="Y173" s="173">
        <f t="shared" si="23"/>
        <v>0</v>
      </c>
      <c r="Z173" s="172">
        <f>IF(X173="","",Feuil1!AM178)</f>
        <v>0</v>
      </c>
      <c r="AA173" s="92">
        <f>IF(Z173="","",Feuil1!AN178)</f>
        <v>0</v>
      </c>
      <c r="AB173" s="92">
        <f>IF(AA173="","",Feuil1!AO178)</f>
        <v>0</v>
      </c>
      <c r="AC173" s="173">
        <f t="shared" si="24"/>
        <v>0</v>
      </c>
      <c r="AD173" s="172">
        <f>IF(AB173="","",Feuil1!AP178)</f>
        <v>0</v>
      </c>
      <c r="AE173" s="92">
        <f>IF(AD173="","",Feuil1!AQ178)</f>
        <v>0</v>
      </c>
      <c r="AF173" s="92">
        <f>IF(AE173="","",Feuil1!AR178)</f>
        <v>0</v>
      </c>
      <c r="AG173" s="173">
        <f t="shared" si="25"/>
        <v>0</v>
      </c>
      <c r="AH173" s="172">
        <f>IF(AF173="","",Feuil1!AS178)</f>
        <v>0</v>
      </c>
      <c r="AI173" s="92">
        <f>IF(AH173="","",Feuil1!AT178)</f>
        <v>0</v>
      </c>
      <c r="AJ173" s="92">
        <f>IF(AI173="","",Feuil1!AU178)</f>
        <v>0</v>
      </c>
      <c r="AK173" s="173">
        <f t="shared" si="26"/>
        <v>0</v>
      </c>
      <c r="AN173" s="5">
        <v>725</v>
      </c>
      <c r="AO173" s="5">
        <v>25</v>
      </c>
      <c r="AP173" s="5">
        <v>40</v>
      </c>
      <c r="AQ173" s="5">
        <v>850</v>
      </c>
      <c r="AR173" s="5">
        <v>925</v>
      </c>
      <c r="AS173" s="5">
        <v>3</v>
      </c>
      <c r="AT173" s="5">
        <v>5</v>
      </c>
      <c r="AU173" s="5">
        <v>350</v>
      </c>
      <c r="AV173" s="5">
        <v>125</v>
      </c>
    </row>
    <row r="174" spans="1:48" s="6" customFormat="1" ht="12.75">
      <c r="A174" s="171">
        <f>IF(Feuil1!A179="","",Feuil1!A179)</f>
        <v>45096</v>
      </c>
      <c r="B174" s="172">
        <f>IF(A174="","",Feuil1!U179)</f>
        <v>0</v>
      </c>
      <c r="C174" s="92">
        <f>IF(B174="","",Feuil1!V179)</f>
        <v>0</v>
      </c>
      <c r="D174" s="92">
        <f>IF(C174="","",Feuil1!W179)</f>
        <v>0</v>
      </c>
      <c r="E174" s="173">
        <f t="shared" si="18"/>
        <v>0</v>
      </c>
      <c r="F174" s="172">
        <f>IF(D174="","",Feuil1!X179)</f>
        <v>0</v>
      </c>
      <c r="G174" s="92">
        <f>IF(F174="","",Feuil1!Y179)</f>
        <v>0</v>
      </c>
      <c r="H174" s="92">
        <f>IF(G174="","",Feuil1!Z179)</f>
        <v>0</v>
      </c>
      <c r="I174" s="173">
        <f t="shared" si="19"/>
        <v>0</v>
      </c>
      <c r="J174" s="172">
        <f>IF(H174="","",Feuil1!AA179)</f>
        <v>0</v>
      </c>
      <c r="K174" s="92">
        <f>IF(J174="","",Feuil1!AB179)</f>
        <v>0</v>
      </c>
      <c r="L174" s="92">
        <f>IF(K174="","",Feuil1!AC179)</f>
        <v>0</v>
      </c>
      <c r="M174" s="173">
        <f t="shared" si="20"/>
        <v>0</v>
      </c>
      <c r="N174" s="172">
        <f>IF(L174="","",Feuil1!AD179)</f>
        <v>0</v>
      </c>
      <c r="O174" s="92">
        <f>IF(N174="","",Feuil1!AE179)</f>
        <v>0</v>
      </c>
      <c r="P174" s="92">
        <f>IF(O174="","",Feuil1!AF179)</f>
        <v>0</v>
      </c>
      <c r="Q174" s="173">
        <f t="shared" si="21"/>
        <v>0</v>
      </c>
      <c r="R174" s="172">
        <f>IF(P174="","",Feuil1!AG179)</f>
        <v>0</v>
      </c>
      <c r="S174" s="92">
        <f>IF(R174="","",Feuil1!AH179)</f>
        <v>0</v>
      </c>
      <c r="T174" s="92">
        <f>IF(S174="","",Feuil1!AI179)</f>
        <v>0</v>
      </c>
      <c r="U174" s="173">
        <f t="shared" si="22"/>
        <v>0</v>
      </c>
      <c r="V174" s="172">
        <f>IF(T174="","",Feuil1!AJ179)</f>
        <v>0</v>
      </c>
      <c r="W174" s="92">
        <f>IF(V174="","",Feuil1!AK179)</f>
        <v>0</v>
      </c>
      <c r="X174" s="92">
        <f>IF(W174="","",Feuil1!AL179)</f>
        <v>0</v>
      </c>
      <c r="Y174" s="173">
        <f t="shared" si="23"/>
        <v>0</v>
      </c>
      <c r="Z174" s="172">
        <f>IF(X174="","",Feuil1!AM179)</f>
        <v>0</v>
      </c>
      <c r="AA174" s="92">
        <f>IF(Z174="","",Feuil1!AN179)</f>
        <v>0</v>
      </c>
      <c r="AB174" s="92">
        <f>IF(AA174="","",Feuil1!AO179)</f>
        <v>0</v>
      </c>
      <c r="AC174" s="173">
        <f t="shared" si="24"/>
        <v>0</v>
      </c>
      <c r="AD174" s="172">
        <f>IF(AB174="","",Feuil1!AP179)</f>
        <v>0</v>
      </c>
      <c r="AE174" s="92">
        <f>IF(AD174="","",Feuil1!AQ179)</f>
        <v>0</v>
      </c>
      <c r="AF174" s="92">
        <f>IF(AE174="","",Feuil1!AR179)</f>
        <v>0</v>
      </c>
      <c r="AG174" s="173">
        <f t="shared" si="25"/>
        <v>0</v>
      </c>
      <c r="AH174" s="172">
        <f>IF(AF174="","",Feuil1!AS179)</f>
        <v>0</v>
      </c>
      <c r="AI174" s="92">
        <f>IF(AH174="","",Feuil1!AT179)</f>
        <v>0</v>
      </c>
      <c r="AJ174" s="92">
        <f>IF(AI174="","",Feuil1!AU179)</f>
        <v>0</v>
      </c>
      <c r="AK174" s="173">
        <f t="shared" si="26"/>
        <v>0</v>
      </c>
      <c r="AN174" s="5">
        <v>725</v>
      </c>
      <c r="AO174" s="5">
        <v>25</v>
      </c>
      <c r="AP174" s="5">
        <v>40</v>
      </c>
      <c r="AQ174" s="5">
        <v>850</v>
      </c>
      <c r="AR174" s="5">
        <v>925</v>
      </c>
      <c r="AS174" s="5">
        <v>3</v>
      </c>
      <c r="AT174" s="5">
        <v>5</v>
      </c>
      <c r="AU174" s="5">
        <v>350</v>
      </c>
      <c r="AV174" s="5">
        <v>125</v>
      </c>
    </row>
    <row r="175" spans="1:48" s="6" customFormat="1" ht="12.75">
      <c r="A175" s="171">
        <f>IF(Feuil1!A180="","",Feuil1!A180)</f>
        <v>45097</v>
      </c>
      <c r="B175" s="172">
        <f>IF(A175="","",Feuil1!U180)</f>
        <v>0</v>
      </c>
      <c r="C175" s="92">
        <f>IF(B175="","",Feuil1!V180)</f>
        <v>0</v>
      </c>
      <c r="D175" s="92">
        <f>IF(C175="","",Feuil1!W180)</f>
        <v>0</v>
      </c>
      <c r="E175" s="173">
        <f t="shared" si="18"/>
        <v>0</v>
      </c>
      <c r="F175" s="172">
        <f>IF(D175="","",Feuil1!X180)</f>
        <v>0</v>
      </c>
      <c r="G175" s="92">
        <f>IF(F175="","",Feuil1!Y180)</f>
        <v>0</v>
      </c>
      <c r="H175" s="92">
        <f>IF(G175="","",Feuil1!Z180)</f>
        <v>0</v>
      </c>
      <c r="I175" s="173">
        <f t="shared" si="19"/>
        <v>0</v>
      </c>
      <c r="J175" s="172">
        <f>IF(H175="","",Feuil1!AA180)</f>
        <v>0</v>
      </c>
      <c r="K175" s="92">
        <f>IF(J175="","",Feuil1!AB180)</f>
        <v>0</v>
      </c>
      <c r="L175" s="92">
        <f>IF(K175="","",Feuil1!AC180)</f>
        <v>0</v>
      </c>
      <c r="M175" s="173">
        <f t="shared" si="20"/>
        <v>0</v>
      </c>
      <c r="N175" s="172">
        <f>IF(L175="","",Feuil1!AD180)</f>
        <v>0</v>
      </c>
      <c r="O175" s="92">
        <f>IF(N175="","",Feuil1!AE180)</f>
        <v>0</v>
      </c>
      <c r="P175" s="92">
        <f>IF(O175="","",Feuil1!AF180)</f>
        <v>0</v>
      </c>
      <c r="Q175" s="173">
        <f t="shared" si="21"/>
        <v>0</v>
      </c>
      <c r="R175" s="172">
        <f>IF(P175="","",Feuil1!AG180)</f>
        <v>0</v>
      </c>
      <c r="S175" s="92">
        <f>IF(R175="","",Feuil1!AH180)</f>
        <v>0</v>
      </c>
      <c r="T175" s="92">
        <f>IF(S175="","",Feuil1!AI180)</f>
        <v>0</v>
      </c>
      <c r="U175" s="173">
        <f t="shared" si="22"/>
        <v>0</v>
      </c>
      <c r="V175" s="172">
        <f>IF(T175="","",Feuil1!AJ180)</f>
        <v>0</v>
      </c>
      <c r="W175" s="92">
        <f>IF(V175="","",Feuil1!AK180)</f>
        <v>0</v>
      </c>
      <c r="X175" s="92">
        <f>IF(W175="","",Feuil1!AL180)</f>
        <v>0</v>
      </c>
      <c r="Y175" s="173">
        <f t="shared" si="23"/>
        <v>0</v>
      </c>
      <c r="Z175" s="172">
        <f>IF(X175="","",Feuil1!AM180)</f>
        <v>0</v>
      </c>
      <c r="AA175" s="92">
        <f>IF(Z175="","",Feuil1!AN180)</f>
        <v>0</v>
      </c>
      <c r="AB175" s="92">
        <f>IF(AA175="","",Feuil1!AO180)</f>
        <v>0</v>
      </c>
      <c r="AC175" s="173">
        <f t="shared" si="24"/>
        <v>0</v>
      </c>
      <c r="AD175" s="172">
        <f>IF(AB175="","",Feuil1!AP180)</f>
        <v>0</v>
      </c>
      <c r="AE175" s="92">
        <f>IF(AD175="","",Feuil1!AQ180)</f>
        <v>0</v>
      </c>
      <c r="AF175" s="92">
        <f>IF(AE175="","",Feuil1!AR180)</f>
        <v>0</v>
      </c>
      <c r="AG175" s="173">
        <f t="shared" si="25"/>
        <v>0</v>
      </c>
      <c r="AH175" s="172">
        <f>IF(AF175="","",Feuil1!AS180)</f>
        <v>0</v>
      </c>
      <c r="AI175" s="92">
        <f>IF(AH175="","",Feuil1!AT180)</f>
        <v>0</v>
      </c>
      <c r="AJ175" s="92">
        <f>IF(AI175="","",Feuil1!AU180)</f>
        <v>0</v>
      </c>
      <c r="AK175" s="173">
        <f t="shared" si="26"/>
        <v>0</v>
      </c>
      <c r="AN175" s="5">
        <v>725</v>
      </c>
      <c r="AO175" s="5">
        <v>25</v>
      </c>
      <c r="AP175" s="5">
        <v>40</v>
      </c>
      <c r="AQ175" s="5">
        <v>850</v>
      </c>
      <c r="AR175" s="5">
        <v>925</v>
      </c>
      <c r="AS175" s="5">
        <v>3</v>
      </c>
      <c r="AT175" s="5">
        <v>5</v>
      </c>
      <c r="AU175" s="5">
        <v>350</v>
      </c>
      <c r="AV175" s="5">
        <v>125</v>
      </c>
    </row>
    <row r="176" spans="1:48" s="6" customFormat="1" ht="12.75">
      <c r="A176" s="171">
        <f>IF(Feuil1!A181="","",Feuil1!A181)</f>
        <v>45098</v>
      </c>
      <c r="B176" s="172">
        <f>IF(A176="","",Feuil1!U181)</f>
        <v>0</v>
      </c>
      <c r="C176" s="92">
        <f>IF(B176="","",Feuil1!V181)</f>
        <v>0</v>
      </c>
      <c r="D176" s="92">
        <f>IF(C176="","",Feuil1!W181)</f>
        <v>0</v>
      </c>
      <c r="E176" s="173">
        <f t="shared" si="18"/>
        <v>0</v>
      </c>
      <c r="F176" s="172">
        <f>IF(D176="","",Feuil1!X181)</f>
        <v>0</v>
      </c>
      <c r="G176" s="92">
        <f>IF(F176="","",Feuil1!Y181)</f>
        <v>0</v>
      </c>
      <c r="H176" s="92">
        <f>IF(G176="","",Feuil1!Z181)</f>
        <v>0</v>
      </c>
      <c r="I176" s="173">
        <f t="shared" si="19"/>
        <v>0</v>
      </c>
      <c r="J176" s="172">
        <f>IF(H176="","",Feuil1!AA181)</f>
        <v>0</v>
      </c>
      <c r="K176" s="92">
        <f>IF(J176="","",Feuil1!AB181)</f>
        <v>0</v>
      </c>
      <c r="L176" s="92">
        <f>IF(K176="","",Feuil1!AC181)</f>
        <v>0</v>
      </c>
      <c r="M176" s="173">
        <f t="shared" si="20"/>
        <v>0</v>
      </c>
      <c r="N176" s="172">
        <f>IF(L176="","",Feuil1!AD181)</f>
        <v>0</v>
      </c>
      <c r="O176" s="92">
        <f>IF(N176="","",Feuil1!AE181)</f>
        <v>0</v>
      </c>
      <c r="P176" s="92">
        <f>IF(O176="","",Feuil1!AF181)</f>
        <v>0</v>
      </c>
      <c r="Q176" s="173">
        <f t="shared" si="21"/>
        <v>0</v>
      </c>
      <c r="R176" s="172">
        <f>IF(P176="","",Feuil1!AG181)</f>
        <v>0</v>
      </c>
      <c r="S176" s="92">
        <f>IF(R176="","",Feuil1!AH181)</f>
        <v>0</v>
      </c>
      <c r="T176" s="92">
        <f>IF(S176="","",Feuil1!AI181)</f>
        <v>0</v>
      </c>
      <c r="U176" s="173">
        <f t="shared" si="22"/>
        <v>0</v>
      </c>
      <c r="V176" s="172">
        <f>IF(T176="","",Feuil1!AJ181)</f>
        <v>0</v>
      </c>
      <c r="W176" s="92">
        <f>IF(V176="","",Feuil1!AK181)</f>
        <v>0</v>
      </c>
      <c r="X176" s="92">
        <f>IF(W176="","",Feuil1!AL181)</f>
        <v>0</v>
      </c>
      <c r="Y176" s="173">
        <f t="shared" si="23"/>
        <v>0</v>
      </c>
      <c r="Z176" s="172">
        <f>IF(X176="","",Feuil1!AM181)</f>
        <v>0</v>
      </c>
      <c r="AA176" s="92">
        <f>IF(Z176="","",Feuil1!AN181)</f>
        <v>0</v>
      </c>
      <c r="AB176" s="92">
        <f>IF(AA176="","",Feuil1!AO181)</f>
        <v>0</v>
      </c>
      <c r="AC176" s="173">
        <f t="shared" si="24"/>
        <v>0</v>
      </c>
      <c r="AD176" s="172">
        <f>IF(AB176="","",Feuil1!AP181)</f>
        <v>0</v>
      </c>
      <c r="AE176" s="92">
        <f>IF(AD176="","",Feuil1!AQ181)</f>
        <v>0</v>
      </c>
      <c r="AF176" s="92">
        <f>IF(AE176="","",Feuil1!AR181)</f>
        <v>0</v>
      </c>
      <c r="AG176" s="173">
        <f t="shared" si="25"/>
        <v>0</v>
      </c>
      <c r="AH176" s="172">
        <f>IF(AF176="","",Feuil1!AS181)</f>
        <v>0</v>
      </c>
      <c r="AI176" s="92">
        <f>IF(AH176="","",Feuil1!AT181)</f>
        <v>0</v>
      </c>
      <c r="AJ176" s="92">
        <f>IF(AI176="","",Feuil1!AU181)</f>
        <v>0</v>
      </c>
      <c r="AK176" s="173">
        <f t="shared" si="26"/>
        <v>0</v>
      </c>
      <c r="AN176" s="5">
        <v>725</v>
      </c>
      <c r="AO176" s="5">
        <v>25</v>
      </c>
      <c r="AP176" s="5">
        <v>40</v>
      </c>
      <c r="AQ176" s="5">
        <v>850</v>
      </c>
      <c r="AR176" s="5">
        <v>925</v>
      </c>
      <c r="AS176" s="5">
        <v>3</v>
      </c>
      <c r="AT176" s="5">
        <v>5</v>
      </c>
      <c r="AU176" s="5">
        <v>350</v>
      </c>
      <c r="AV176" s="5">
        <v>125</v>
      </c>
    </row>
    <row r="177" spans="1:48" s="6" customFormat="1" ht="12.75">
      <c r="A177" s="171">
        <f>IF(Feuil1!A182="","",Feuil1!A182)</f>
        <v>45099</v>
      </c>
      <c r="B177" s="172">
        <f>IF(A177="","",Feuil1!U182)</f>
        <v>0</v>
      </c>
      <c r="C177" s="92">
        <f>IF(B177="","",Feuil1!V182)</f>
        <v>0</v>
      </c>
      <c r="D177" s="92">
        <f>IF(C177="","",Feuil1!W182)</f>
        <v>0</v>
      </c>
      <c r="E177" s="173">
        <f t="shared" si="18"/>
        <v>0</v>
      </c>
      <c r="F177" s="172">
        <f>IF(D177="","",Feuil1!X182)</f>
        <v>0</v>
      </c>
      <c r="G177" s="92">
        <f>IF(F177="","",Feuil1!Y182)</f>
        <v>0</v>
      </c>
      <c r="H177" s="92">
        <f>IF(G177="","",Feuil1!Z182)</f>
        <v>0</v>
      </c>
      <c r="I177" s="173">
        <f t="shared" si="19"/>
        <v>0</v>
      </c>
      <c r="J177" s="172">
        <f>IF(H177="","",Feuil1!AA182)</f>
        <v>0</v>
      </c>
      <c r="K177" s="92">
        <f>IF(J177="","",Feuil1!AB182)</f>
        <v>0</v>
      </c>
      <c r="L177" s="92">
        <f>IF(K177="","",Feuil1!AC182)</f>
        <v>0</v>
      </c>
      <c r="M177" s="173">
        <f t="shared" si="20"/>
        <v>0</v>
      </c>
      <c r="N177" s="172">
        <f>IF(L177="","",Feuil1!AD182)</f>
        <v>0</v>
      </c>
      <c r="O177" s="92">
        <f>IF(N177="","",Feuil1!AE182)</f>
        <v>0</v>
      </c>
      <c r="P177" s="92">
        <f>IF(O177="","",Feuil1!AF182)</f>
        <v>0</v>
      </c>
      <c r="Q177" s="173">
        <f t="shared" si="21"/>
        <v>0</v>
      </c>
      <c r="R177" s="172">
        <f>IF(P177="","",Feuil1!AG182)</f>
        <v>0</v>
      </c>
      <c r="S177" s="92">
        <f>IF(R177="","",Feuil1!AH182)</f>
        <v>0</v>
      </c>
      <c r="T177" s="92">
        <f>IF(S177="","",Feuil1!AI182)</f>
        <v>0</v>
      </c>
      <c r="U177" s="173">
        <f t="shared" si="22"/>
        <v>0</v>
      </c>
      <c r="V177" s="172">
        <f>IF(T177="","",Feuil1!AJ182)</f>
        <v>0</v>
      </c>
      <c r="W177" s="92">
        <f>IF(V177="","",Feuil1!AK182)</f>
        <v>0</v>
      </c>
      <c r="X177" s="92">
        <f>IF(W177="","",Feuil1!AL182)</f>
        <v>0</v>
      </c>
      <c r="Y177" s="173">
        <f t="shared" si="23"/>
        <v>0</v>
      </c>
      <c r="Z177" s="172">
        <f>IF(X177="","",Feuil1!AM182)</f>
        <v>0</v>
      </c>
      <c r="AA177" s="92">
        <f>IF(Z177="","",Feuil1!AN182)</f>
        <v>0</v>
      </c>
      <c r="AB177" s="92">
        <f>IF(AA177="","",Feuil1!AO182)</f>
        <v>0</v>
      </c>
      <c r="AC177" s="173">
        <f t="shared" si="24"/>
        <v>0</v>
      </c>
      <c r="AD177" s="172">
        <f>IF(AB177="","",Feuil1!AP182)</f>
        <v>0</v>
      </c>
      <c r="AE177" s="92">
        <f>IF(AD177="","",Feuil1!AQ182)</f>
        <v>0</v>
      </c>
      <c r="AF177" s="92">
        <f>IF(AE177="","",Feuil1!AR182)</f>
        <v>0</v>
      </c>
      <c r="AG177" s="173">
        <f t="shared" si="25"/>
        <v>0</v>
      </c>
      <c r="AH177" s="172">
        <f>IF(AF177="","",Feuil1!AS182)</f>
        <v>0</v>
      </c>
      <c r="AI177" s="92">
        <f>IF(AH177="","",Feuil1!AT182)</f>
        <v>0</v>
      </c>
      <c r="AJ177" s="92">
        <f>IF(AI177="","",Feuil1!AU182)</f>
        <v>0</v>
      </c>
      <c r="AK177" s="173">
        <f t="shared" si="26"/>
        <v>0</v>
      </c>
      <c r="AN177" s="5">
        <v>725</v>
      </c>
      <c r="AO177" s="5">
        <v>25</v>
      </c>
      <c r="AP177" s="5">
        <v>40</v>
      </c>
      <c r="AQ177" s="5">
        <v>850</v>
      </c>
      <c r="AR177" s="5">
        <v>925</v>
      </c>
      <c r="AS177" s="5">
        <v>3</v>
      </c>
      <c r="AT177" s="5">
        <v>5</v>
      </c>
      <c r="AU177" s="5">
        <v>350</v>
      </c>
      <c r="AV177" s="5">
        <v>125</v>
      </c>
    </row>
    <row r="178" spans="1:48" s="6" customFormat="1" ht="12.75">
      <c r="A178" s="171">
        <f>IF(Feuil1!A183="","",Feuil1!A183)</f>
        <v>45100</v>
      </c>
      <c r="B178" s="172">
        <f>IF(A178="","",Feuil1!U183)</f>
        <v>0</v>
      </c>
      <c r="C178" s="92">
        <f>IF(B178="","",Feuil1!V183)</f>
        <v>0</v>
      </c>
      <c r="D178" s="92">
        <f>IF(C178="","",Feuil1!W183)</f>
        <v>0</v>
      </c>
      <c r="E178" s="173">
        <f t="shared" si="18"/>
        <v>0</v>
      </c>
      <c r="F178" s="172">
        <f>IF(D178="","",Feuil1!X183)</f>
        <v>0</v>
      </c>
      <c r="G178" s="92">
        <f>IF(F178="","",Feuil1!Y183)</f>
        <v>0</v>
      </c>
      <c r="H178" s="92">
        <f>IF(G178="","",Feuil1!Z183)</f>
        <v>0</v>
      </c>
      <c r="I178" s="173">
        <f t="shared" si="19"/>
        <v>0</v>
      </c>
      <c r="J178" s="172">
        <f>IF(H178="","",Feuil1!AA183)</f>
        <v>0</v>
      </c>
      <c r="K178" s="92">
        <f>IF(J178="","",Feuil1!AB183)</f>
        <v>0</v>
      </c>
      <c r="L178" s="92">
        <f>IF(K178="","",Feuil1!AC183)</f>
        <v>0</v>
      </c>
      <c r="M178" s="173">
        <f t="shared" si="20"/>
        <v>0</v>
      </c>
      <c r="N178" s="172">
        <f>IF(L178="","",Feuil1!AD183)</f>
        <v>0</v>
      </c>
      <c r="O178" s="92">
        <f>IF(N178="","",Feuil1!AE183)</f>
        <v>0</v>
      </c>
      <c r="P178" s="92">
        <f>IF(O178="","",Feuil1!AF183)</f>
        <v>0</v>
      </c>
      <c r="Q178" s="173">
        <f t="shared" si="21"/>
        <v>0</v>
      </c>
      <c r="R178" s="172">
        <f>IF(P178="","",Feuil1!AG183)</f>
        <v>0</v>
      </c>
      <c r="S178" s="92">
        <f>IF(R178="","",Feuil1!AH183)</f>
        <v>0</v>
      </c>
      <c r="T178" s="92">
        <f>IF(S178="","",Feuil1!AI183)</f>
        <v>0</v>
      </c>
      <c r="U178" s="173">
        <f t="shared" si="22"/>
        <v>0</v>
      </c>
      <c r="V178" s="172">
        <f>IF(T178="","",Feuil1!AJ183)</f>
        <v>0</v>
      </c>
      <c r="W178" s="92">
        <f>IF(V178="","",Feuil1!AK183)</f>
        <v>0</v>
      </c>
      <c r="X178" s="92">
        <f>IF(W178="","",Feuil1!AL183)</f>
        <v>0</v>
      </c>
      <c r="Y178" s="173">
        <f t="shared" si="23"/>
        <v>0</v>
      </c>
      <c r="Z178" s="172">
        <f>IF(X178="","",Feuil1!AM183)</f>
        <v>0</v>
      </c>
      <c r="AA178" s="92">
        <f>IF(Z178="","",Feuil1!AN183)</f>
        <v>0</v>
      </c>
      <c r="AB178" s="92">
        <f>IF(AA178="","",Feuil1!AO183)</f>
        <v>0</v>
      </c>
      <c r="AC178" s="173">
        <f t="shared" si="24"/>
        <v>0</v>
      </c>
      <c r="AD178" s="172">
        <f>IF(AB178="","",Feuil1!AP183)</f>
        <v>0</v>
      </c>
      <c r="AE178" s="92">
        <f>IF(AD178="","",Feuil1!AQ183)</f>
        <v>0</v>
      </c>
      <c r="AF178" s="92">
        <f>IF(AE178="","",Feuil1!AR183)</f>
        <v>0</v>
      </c>
      <c r="AG178" s="173">
        <f t="shared" si="25"/>
        <v>0</v>
      </c>
      <c r="AH178" s="172">
        <f>IF(AF178="","",Feuil1!AS183)</f>
        <v>0</v>
      </c>
      <c r="AI178" s="92">
        <f>IF(AH178="","",Feuil1!AT183)</f>
        <v>0</v>
      </c>
      <c r="AJ178" s="92">
        <f>IF(AI178="","",Feuil1!AU183)</f>
        <v>0</v>
      </c>
      <c r="AK178" s="173">
        <f t="shared" si="26"/>
        <v>0</v>
      </c>
      <c r="AN178" s="5">
        <v>725</v>
      </c>
      <c r="AO178" s="5">
        <v>25</v>
      </c>
      <c r="AP178" s="5">
        <v>40</v>
      </c>
      <c r="AQ178" s="5">
        <v>850</v>
      </c>
      <c r="AR178" s="5">
        <v>925</v>
      </c>
      <c r="AS178" s="5">
        <v>3</v>
      </c>
      <c r="AT178" s="5">
        <v>5</v>
      </c>
      <c r="AU178" s="5">
        <v>350</v>
      </c>
      <c r="AV178" s="5">
        <v>125</v>
      </c>
    </row>
    <row r="179" spans="1:48" s="6" customFormat="1" ht="12.75">
      <c r="A179" s="171">
        <f>IF(Feuil1!A184="","",Feuil1!A184)</f>
        <v>45101</v>
      </c>
      <c r="B179" s="172">
        <f>IF(A179="","",Feuil1!U184)</f>
        <v>0</v>
      </c>
      <c r="C179" s="92">
        <f>IF(B179="","",Feuil1!V184)</f>
        <v>0</v>
      </c>
      <c r="D179" s="92">
        <f>IF(C179="","",Feuil1!W184)</f>
        <v>0</v>
      </c>
      <c r="E179" s="173">
        <f t="shared" si="18"/>
        <v>0</v>
      </c>
      <c r="F179" s="172">
        <f>IF(D179="","",Feuil1!X184)</f>
        <v>0</v>
      </c>
      <c r="G179" s="92">
        <f>IF(F179="","",Feuil1!Y184)</f>
        <v>0</v>
      </c>
      <c r="H179" s="92">
        <f>IF(G179="","",Feuil1!Z184)</f>
        <v>0</v>
      </c>
      <c r="I179" s="173">
        <f t="shared" si="19"/>
        <v>0</v>
      </c>
      <c r="J179" s="172">
        <f>IF(H179="","",Feuil1!AA184)</f>
        <v>0</v>
      </c>
      <c r="K179" s="92">
        <f>IF(J179="","",Feuil1!AB184)</f>
        <v>0</v>
      </c>
      <c r="L179" s="92">
        <f>IF(K179="","",Feuil1!AC184)</f>
        <v>0</v>
      </c>
      <c r="M179" s="173">
        <f t="shared" si="20"/>
        <v>0</v>
      </c>
      <c r="N179" s="172">
        <f>IF(L179="","",Feuil1!AD184)</f>
        <v>0</v>
      </c>
      <c r="O179" s="92">
        <f>IF(N179="","",Feuil1!AE184)</f>
        <v>0</v>
      </c>
      <c r="P179" s="92">
        <f>IF(O179="","",Feuil1!AF184)</f>
        <v>0</v>
      </c>
      <c r="Q179" s="173">
        <f t="shared" si="21"/>
        <v>0</v>
      </c>
      <c r="R179" s="172">
        <f>IF(P179="","",Feuil1!AG184)</f>
        <v>0</v>
      </c>
      <c r="S179" s="92">
        <f>IF(R179="","",Feuil1!AH184)</f>
        <v>0</v>
      </c>
      <c r="T179" s="92">
        <f>IF(S179="","",Feuil1!AI184)</f>
        <v>0</v>
      </c>
      <c r="U179" s="173">
        <f t="shared" si="22"/>
        <v>0</v>
      </c>
      <c r="V179" s="172">
        <f>IF(T179="","",Feuil1!AJ184)</f>
        <v>0</v>
      </c>
      <c r="W179" s="92">
        <f>IF(V179="","",Feuil1!AK184)</f>
        <v>0</v>
      </c>
      <c r="X179" s="92">
        <f>IF(W179="","",Feuil1!AL184)</f>
        <v>0</v>
      </c>
      <c r="Y179" s="173">
        <f t="shared" si="23"/>
        <v>0</v>
      </c>
      <c r="Z179" s="172">
        <f>IF(X179="","",Feuil1!AM184)</f>
        <v>0</v>
      </c>
      <c r="AA179" s="92">
        <f>IF(Z179="","",Feuil1!AN184)</f>
        <v>0</v>
      </c>
      <c r="AB179" s="92">
        <f>IF(AA179="","",Feuil1!AO184)</f>
        <v>0</v>
      </c>
      <c r="AC179" s="173">
        <f t="shared" si="24"/>
        <v>0</v>
      </c>
      <c r="AD179" s="172">
        <f>IF(AB179="","",Feuil1!AP184)</f>
        <v>0</v>
      </c>
      <c r="AE179" s="92">
        <f>IF(AD179="","",Feuil1!AQ184)</f>
        <v>0</v>
      </c>
      <c r="AF179" s="92">
        <f>IF(AE179="","",Feuil1!AR184)</f>
        <v>0</v>
      </c>
      <c r="AG179" s="173">
        <f t="shared" si="25"/>
        <v>0</v>
      </c>
      <c r="AH179" s="172">
        <f>IF(AF179="","",Feuil1!AS184)</f>
        <v>0</v>
      </c>
      <c r="AI179" s="92">
        <f>IF(AH179="","",Feuil1!AT184)</f>
        <v>0</v>
      </c>
      <c r="AJ179" s="92">
        <f>IF(AI179="","",Feuil1!AU184)</f>
        <v>0</v>
      </c>
      <c r="AK179" s="173">
        <f t="shared" si="26"/>
        <v>0</v>
      </c>
      <c r="AN179" s="5">
        <v>725</v>
      </c>
      <c r="AO179" s="5">
        <v>25</v>
      </c>
      <c r="AP179" s="5">
        <v>40</v>
      </c>
      <c r="AQ179" s="5">
        <v>850</v>
      </c>
      <c r="AR179" s="5">
        <v>925</v>
      </c>
      <c r="AS179" s="5">
        <v>3</v>
      </c>
      <c r="AT179" s="5">
        <v>5</v>
      </c>
      <c r="AU179" s="5">
        <v>350</v>
      </c>
      <c r="AV179" s="5">
        <v>125</v>
      </c>
    </row>
    <row r="180" spans="1:48" s="6" customFormat="1" ht="12.75">
      <c r="A180" s="171">
        <f>IF(Feuil1!A185="","",Feuil1!A185)</f>
        <v>45102</v>
      </c>
      <c r="B180" s="172">
        <f>IF(A180="","",Feuil1!U185)</f>
        <v>0</v>
      </c>
      <c r="C180" s="92">
        <f>IF(B180="","",Feuil1!V185)</f>
        <v>0</v>
      </c>
      <c r="D180" s="92">
        <f>IF(C180="","",Feuil1!W185)</f>
        <v>0</v>
      </c>
      <c r="E180" s="173">
        <f t="shared" si="18"/>
        <v>0</v>
      </c>
      <c r="F180" s="172">
        <f>IF(D180="","",Feuil1!X185)</f>
        <v>0</v>
      </c>
      <c r="G180" s="92">
        <f>IF(F180="","",Feuil1!Y185)</f>
        <v>0</v>
      </c>
      <c r="H180" s="92">
        <f>IF(G180="","",Feuil1!Z185)</f>
        <v>0</v>
      </c>
      <c r="I180" s="173">
        <f t="shared" si="19"/>
        <v>0</v>
      </c>
      <c r="J180" s="172">
        <f>IF(H180="","",Feuil1!AA185)</f>
        <v>0</v>
      </c>
      <c r="K180" s="92">
        <f>IF(J180="","",Feuil1!AB185)</f>
        <v>0</v>
      </c>
      <c r="L180" s="92">
        <f>IF(K180="","",Feuil1!AC185)</f>
        <v>0</v>
      </c>
      <c r="M180" s="173">
        <f t="shared" si="20"/>
        <v>0</v>
      </c>
      <c r="N180" s="172">
        <f>IF(L180="","",Feuil1!AD185)</f>
        <v>0</v>
      </c>
      <c r="O180" s="92">
        <f>IF(N180="","",Feuil1!AE185)</f>
        <v>0</v>
      </c>
      <c r="P180" s="92">
        <f>IF(O180="","",Feuil1!AF185)</f>
        <v>0</v>
      </c>
      <c r="Q180" s="173">
        <f t="shared" si="21"/>
        <v>0</v>
      </c>
      <c r="R180" s="172">
        <f>IF(P180="","",Feuil1!AG185)</f>
        <v>0</v>
      </c>
      <c r="S180" s="92">
        <f>IF(R180="","",Feuil1!AH185)</f>
        <v>0</v>
      </c>
      <c r="T180" s="92">
        <f>IF(S180="","",Feuil1!AI185)</f>
        <v>0</v>
      </c>
      <c r="U180" s="173">
        <f t="shared" si="22"/>
        <v>0</v>
      </c>
      <c r="V180" s="172">
        <f>IF(T180="","",Feuil1!AJ185)</f>
        <v>0</v>
      </c>
      <c r="W180" s="92">
        <f>IF(V180="","",Feuil1!AK185)</f>
        <v>0</v>
      </c>
      <c r="X180" s="92">
        <f>IF(W180="","",Feuil1!AL185)</f>
        <v>0</v>
      </c>
      <c r="Y180" s="173">
        <f t="shared" si="23"/>
        <v>0</v>
      </c>
      <c r="Z180" s="172">
        <f>IF(X180="","",Feuil1!AM185)</f>
        <v>0</v>
      </c>
      <c r="AA180" s="92">
        <f>IF(Z180="","",Feuil1!AN185)</f>
        <v>0</v>
      </c>
      <c r="AB180" s="92">
        <f>IF(AA180="","",Feuil1!AO185)</f>
        <v>0</v>
      </c>
      <c r="AC180" s="173">
        <f t="shared" si="24"/>
        <v>0</v>
      </c>
      <c r="AD180" s="172">
        <f>IF(AB180="","",Feuil1!AP185)</f>
        <v>0</v>
      </c>
      <c r="AE180" s="92">
        <f>IF(AD180="","",Feuil1!AQ185)</f>
        <v>0</v>
      </c>
      <c r="AF180" s="92">
        <f>IF(AE180="","",Feuil1!AR185)</f>
        <v>0</v>
      </c>
      <c r="AG180" s="173">
        <f t="shared" si="25"/>
        <v>0</v>
      </c>
      <c r="AH180" s="172">
        <f>IF(AF180="","",Feuil1!AS185)</f>
        <v>0</v>
      </c>
      <c r="AI180" s="92">
        <f>IF(AH180="","",Feuil1!AT185)</f>
        <v>0</v>
      </c>
      <c r="AJ180" s="92">
        <f>IF(AI180="","",Feuil1!AU185)</f>
        <v>0</v>
      </c>
      <c r="AK180" s="173">
        <f t="shared" si="26"/>
        <v>0</v>
      </c>
      <c r="AN180" s="5">
        <v>725</v>
      </c>
      <c r="AO180" s="5">
        <v>25</v>
      </c>
      <c r="AP180" s="5">
        <v>40</v>
      </c>
      <c r="AQ180" s="5">
        <v>850</v>
      </c>
      <c r="AR180" s="5">
        <v>925</v>
      </c>
      <c r="AS180" s="5">
        <v>3</v>
      </c>
      <c r="AT180" s="5">
        <v>5</v>
      </c>
      <c r="AU180" s="5">
        <v>350</v>
      </c>
      <c r="AV180" s="5">
        <v>125</v>
      </c>
    </row>
    <row r="181" spans="1:48" s="6" customFormat="1" ht="12.75">
      <c r="A181" s="171">
        <f>IF(Feuil1!A186="","",Feuil1!A186)</f>
        <v>45103</v>
      </c>
      <c r="B181" s="172">
        <f>IF(A181="","",Feuil1!U186)</f>
        <v>0</v>
      </c>
      <c r="C181" s="92">
        <f>IF(B181="","",Feuil1!V186)</f>
        <v>0</v>
      </c>
      <c r="D181" s="92">
        <f>IF(C181="","",Feuil1!W186)</f>
        <v>0</v>
      </c>
      <c r="E181" s="173">
        <f t="shared" si="18"/>
        <v>0</v>
      </c>
      <c r="F181" s="172">
        <f>IF(D181="","",Feuil1!X186)</f>
        <v>0</v>
      </c>
      <c r="G181" s="92">
        <f>IF(F181="","",Feuil1!Y186)</f>
        <v>0</v>
      </c>
      <c r="H181" s="92">
        <f>IF(G181="","",Feuil1!Z186)</f>
        <v>0</v>
      </c>
      <c r="I181" s="173">
        <f t="shared" si="19"/>
        <v>0</v>
      </c>
      <c r="J181" s="172">
        <f>IF(H181="","",Feuil1!AA186)</f>
        <v>0</v>
      </c>
      <c r="K181" s="92">
        <f>IF(J181="","",Feuil1!AB186)</f>
        <v>0</v>
      </c>
      <c r="L181" s="92">
        <f>IF(K181="","",Feuil1!AC186)</f>
        <v>0</v>
      </c>
      <c r="M181" s="173">
        <f t="shared" si="20"/>
        <v>0</v>
      </c>
      <c r="N181" s="172">
        <f>IF(L181="","",Feuil1!AD186)</f>
        <v>0</v>
      </c>
      <c r="O181" s="92">
        <f>IF(N181="","",Feuil1!AE186)</f>
        <v>0</v>
      </c>
      <c r="P181" s="92">
        <f>IF(O181="","",Feuil1!AF186)</f>
        <v>0</v>
      </c>
      <c r="Q181" s="173">
        <f t="shared" si="21"/>
        <v>0</v>
      </c>
      <c r="R181" s="172">
        <f>IF(P181="","",Feuil1!AG186)</f>
        <v>0</v>
      </c>
      <c r="S181" s="92">
        <f>IF(R181="","",Feuil1!AH186)</f>
        <v>0</v>
      </c>
      <c r="T181" s="92">
        <f>IF(S181="","",Feuil1!AI186)</f>
        <v>0</v>
      </c>
      <c r="U181" s="173">
        <f t="shared" si="22"/>
        <v>0</v>
      </c>
      <c r="V181" s="172">
        <f>IF(T181="","",Feuil1!AJ186)</f>
        <v>0</v>
      </c>
      <c r="W181" s="92">
        <f>IF(V181="","",Feuil1!AK186)</f>
        <v>0</v>
      </c>
      <c r="X181" s="92">
        <f>IF(W181="","",Feuil1!AL186)</f>
        <v>0</v>
      </c>
      <c r="Y181" s="173">
        <f t="shared" si="23"/>
        <v>0</v>
      </c>
      <c r="Z181" s="172">
        <f>IF(X181="","",Feuil1!AM186)</f>
        <v>0</v>
      </c>
      <c r="AA181" s="92">
        <f>IF(Z181="","",Feuil1!AN186)</f>
        <v>0</v>
      </c>
      <c r="AB181" s="92">
        <f>IF(AA181="","",Feuil1!AO186)</f>
        <v>0</v>
      </c>
      <c r="AC181" s="173">
        <f t="shared" si="24"/>
        <v>0</v>
      </c>
      <c r="AD181" s="172">
        <f>IF(AB181="","",Feuil1!AP186)</f>
        <v>0</v>
      </c>
      <c r="AE181" s="92">
        <f>IF(AD181="","",Feuil1!AQ186)</f>
        <v>0</v>
      </c>
      <c r="AF181" s="92">
        <f>IF(AE181="","",Feuil1!AR186)</f>
        <v>0</v>
      </c>
      <c r="AG181" s="173">
        <f t="shared" si="25"/>
        <v>0</v>
      </c>
      <c r="AH181" s="172">
        <f>IF(AF181="","",Feuil1!AS186)</f>
        <v>0</v>
      </c>
      <c r="AI181" s="92">
        <f>IF(AH181="","",Feuil1!AT186)</f>
        <v>0</v>
      </c>
      <c r="AJ181" s="92">
        <f>IF(AI181="","",Feuil1!AU186)</f>
        <v>0</v>
      </c>
      <c r="AK181" s="173">
        <f t="shared" si="26"/>
        <v>0</v>
      </c>
      <c r="AN181" s="5">
        <v>725</v>
      </c>
      <c r="AO181" s="5">
        <v>25</v>
      </c>
      <c r="AP181" s="5">
        <v>40</v>
      </c>
      <c r="AQ181" s="5">
        <v>850</v>
      </c>
      <c r="AR181" s="5">
        <v>925</v>
      </c>
      <c r="AS181" s="5">
        <v>3</v>
      </c>
      <c r="AT181" s="5">
        <v>5</v>
      </c>
      <c r="AU181" s="5">
        <v>350</v>
      </c>
      <c r="AV181" s="5">
        <v>125</v>
      </c>
    </row>
    <row r="182" spans="1:48" s="6" customFormat="1" ht="12.75">
      <c r="A182" s="171">
        <f>IF(Feuil1!A187="","",Feuil1!A187)</f>
        <v>45104</v>
      </c>
      <c r="B182" s="172">
        <f>IF(A182="","",Feuil1!U187)</f>
        <v>0</v>
      </c>
      <c r="C182" s="92">
        <f>IF(B182="","",Feuil1!V187)</f>
        <v>0</v>
      </c>
      <c r="D182" s="92">
        <f>IF(C182="","",Feuil1!W187)</f>
        <v>0</v>
      </c>
      <c r="E182" s="173">
        <f t="shared" si="18"/>
        <v>0</v>
      </c>
      <c r="F182" s="172">
        <f>IF(D182="","",Feuil1!X187)</f>
        <v>0</v>
      </c>
      <c r="G182" s="92">
        <f>IF(F182="","",Feuil1!Y187)</f>
        <v>0</v>
      </c>
      <c r="H182" s="92">
        <f>IF(G182="","",Feuil1!Z187)</f>
        <v>0</v>
      </c>
      <c r="I182" s="173">
        <f t="shared" si="19"/>
        <v>0</v>
      </c>
      <c r="J182" s="172">
        <f>IF(H182="","",Feuil1!AA187)</f>
        <v>0</v>
      </c>
      <c r="K182" s="92">
        <f>IF(J182="","",Feuil1!AB187)</f>
        <v>0</v>
      </c>
      <c r="L182" s="92">
        <f>IF(K182="","",Feuil1!AC187)</f>
        <v>0</v>
      </c>
      <c r="M182" s="173">
        <f t="shared" si="20"/>
        <v>0</v>
      </c>
      <c r="N182" s="172">
        <f>IF(L182="","",Feuil1!AD187)</f>
        <v>0</v>
      </c>
      <c r="O182" s="92">
        <f>IF(N182="","",Feuil1!AE187)</f>
        <v>0</v>
      </c>
      <c r="P182" s="92">
        <f>IF(O182="","",Feuil1!AF187)</f>
        <v>0</v>
      </c>
      <c r="Q182" s="173">
        <f t="shared" si="21"/>
        <v>0</v>
      </c>
      <c r="R182" s="172">
        <f>IF(P182="","",Feuil1!AG187)</f>
        <v>0</v>
      </c>
      <c r="S182" s="92">
        <f>IF(R182="","",Feuil1!AH187)</f>
        <v>0</v>
      </c>
      <c r="T182" s="92">
        <f>IF(S182="","",Feuil1!AI187)</f>
        <v>0</v>
      </c>
      <c r="U182" s="173">
        <f t="shared" si="22"/>
        <v>0</v>
      </c>
      <c r="V182" s="172">
        <f>IF(T182="","",Feuil1!AJ187)</f>
        <v>0</v>
      </c>
      <c r="W182" s="92">
        <f>IF(V182="","",Feuil1!AK187)</f>
        <v>0</v>
      </c>
      <c r="X182" s="92">
        <f>IF(W182="","",Feuil1!AL187)</f>
        <v>0</v>
      </c>
      <c r="Y182" s="173">
        <f t="shared" si="23"/>
        <v>0</v>
      </c>
      <c r="Z182" s="172">
        <f>IF(X182="","",Feuil1!AM187)</f>
        <v>0</v>
      </c>
      <c r="AA182" s="92">
        <f>IF(Z182="","",Feuil1!AN187)</f>
        <v>0</v>
      </c>
      <c r="AB182" s="92">
        <f>IF(AA182="","",Feuil1!AO187)</f>
        <v>0</v>
      </c>
      <c r="AC182" s="173">
        <f t="shared" si="24"/>
        <v>0</v>
      </c>
      <c r="AD182" s="172">
        <f>IF(AB182="","",Feuil1!AP187)</f>
        <v>0</v>
      </c>
      <c r="AE182" s="92">
        <f>IF(AD182="","",Feuil1!AQ187)</f>
        <v>0</v>
      </c>
      <c r="AF182" s="92">
        <f>IF(AE182="","",Feuil1!AR187)</f>
        <v>0</v>
      </c>
      <c r="AG182" s="173">
        <f t="shared" si="25"/>
        <v>0</v>
      </c>
      <c r="AH182" s="172">
        <f>IF(AF182="","",Feuil1!AS187)</f>
        <v>0</v>
      </c>
      <c r="AI182" s="92">
        <f>IF(AH182="","",Feuil1!AT187)</f>
        <v>0</v>
      </c>
      <c r="AJ182" s="92">
        <f>IF(AI182="","",Feuil1!AU187)</f>
        <v>0</v>
      </c>
      <c r="AK182" s="173">
        <f t="shared" si="26"/>
        <v>0</v>
      </c>
      <c r="AN182" s="5">
        <v>725</v>
      </c>
      <c r="AO182" s="5">
        <v>25</v>
      </c>
      <c r="AP182" s="5">
        <v>40</v>
      </c>
      <c r="AQ182" s="5">
        <v>850</v>
      </c>
      <c r="AR182" s="5">
        <v>925</v>
      </c>
      <c r="AS182" s="5">
        <v>3</v>
      </c>
      <c r="AT182" s="5">
        <v>5</v>
      </c>
      <c r="AU182" s="5">
        <v>350</v>
      </c>
      <c r="AV182" s="5">
        <v>125</v>
      </c>
    </row>
    <row r="183" spans="1:48" s="6" customFormat="1" ht="12.75">
      <c r="A183" s="171">
        <f>IF(Feuil1!A188="","",Feuil1!A188)</f>
        <v>45105</v>
      </c>
      <c r="B183" s="172">
        <f>IF(A183="","",Feuil1!U188)</f>
        <v>0</v>
      </c>
      <c r="C183" s="92">
        <f>IF(B183="","",Feuil1!V188)</f>
        <v>0</v>
      </c>
      <c r="D183" s="92">
        <f>IF(C183="","",Feuil1!W188)</f>
        <v>0</v>
      </c>
      <c r="E183" s="173">
        <f t="shared" si="18"/>
        <v>0</v>
      </c>
      <c r="F183" s="172">
        <f>IF(D183="","",Feuil1!X188)</f>
        <v>0</v>
      </c>
      <c r="G183" s="92">
        <f>IF(F183="","",Feuil1!Y188)</f>
        <v>0</v>
      </c>
      <c r="H183" s="92">
        <f>IF(G183="","",Feuil1!Z188)</f>
        <v>0</v>
      </c>
      <c r="I183" s="173">
        <f t="shared" si="19"/>
        <v>0</v>
      </c>
      <c r="J183" s="172">
        <f>IF(H183="","",Feuil1!AA188)</f>
        <v>0</v>
      </c>
      <c r="K183" s="92">
        <f>IF(J183="","",Feuil1!AB188)</f>
        <v>0</v>
      </c>
      <c r="L183" s="92">
        <f>IF(K183="","",Feuil1!AC188)</f>
        <v>0</v>
      </c>
      <c r="M183" s="173">
        <f t="shared" si="20"/>
        <v>0</v>
      </c>
      <c r="N183" s="172">
        <f>IF(L183="","",Feuil1!AD188)</f>
        <v>0</v>
      </c>
      <c r="O183" s="92">
        <f>IF(N183="","",Feuil1!AE188)</f>
        <v>0</v>
      </c>
      <c r="P183" s="92">
        <f>IF(O183="","",Feuil1!AF188)</f>
        <v>0</v>
      </c>
      <c r="Q183" s="173">
        <f t="shared" si="21"/>
        <v>0</v>
      </c>
      <c r="R183" s="172">
        <f>IF(P183="","",Feuil1!AG188)</f>
        <v>0</v>
      </c>
      <c r="S183" s="92">
        <f>IF(R183="","",Feuil1!AH188)</f>
        <v>0</v>
      </c>
      <c r="T183" s="92">
        <f>IF(S183="","",Feuil1!AI188)</f>
        <v>0</v>
      </c>
      <c r="U183" s="173">
        <f t="shared" si="22"/>
        <v>0</v>
      </c>
      <c r="V183" s="172">
        <f>IF(T183="","",Feuil1!AJ188)</f>
        <v>0</v>
      </c>
      <c r="W183" s="92">
        <f>IF(V183="","",Feuil1!AK188)</f>
        <v>0</v>
      </c>
      <c r="X183" s="92">
        <f>IF(W183="","",Feuil1!AL188)</f>
        <v>0</v>
      </c>
      <c r="Y183" s="173">
        <f t="shared" si="23"/>
        <v>0</v>
      </c>
      <c r="Z183" s="172">
        <f>IF(X183="","",Feuil1!AM188)</f>
        <v>0</v>
      </c>
      <c r="AA183" s="92">
        <f>IF(Z183="","",Feuil1!AN188)</f>
        <v>0</v>
      </c>
      <c r="AB183" s="92">
        <f>IF(AA183="","",Feuil1!AO188)</f>
        <v>0</v>
      </c>
      <c r="AC183" s="173">
        <f t="shared" si="24"/>
        <v>0</v>
      </c>
      <c r="AD183" s="172">
        <f>IF(AB183="","",Feuil1!AP188)</f>
        <v>0</v>
      </c>
      <c r="AE183" s="92">
        <f>IF(AD183="","",Feuil1!AQ188)</f>
        <v>0</v>
      </c>
      <c r="AF183" s="92">
        <f>IF(AE183="","",Feuil1!AR188)</f>
        <v>0</v>
      </c>
      <c r="AG183" s="173">
        <f t="shared" si="25"/>
        <v>0</v>
      </c>
      <c r="AH183" s="172">
        <f>IF(AF183="","",Feuil1!AS188)</f>
        <v>0</v>
      </c>
      <c r="AI183" s="92">
        <f>IF(AH183="","",Feuil1!AT188)</f>
        <v>0</v>
      </c>
      <c r="AJ183" s="92">
        <f>IF(AI183="","",Feuil1!AU188)</f>
        <v>0</v>
      </c>
      <c r="AK183" s="173">
        <f t="shared" si="26"/>
        <v>0</v>
      </c>
      <c r="AN183" s="5">
        <v>725</v>
      </c>
      <c r="AO183" s="5">
        <v>25</v>
      </c>
      <c r="AP183" s="5">
        <v>40</v>
      </c>
      <c r="AQ183" s="5">
        <v>850</v>
      </c>
      <c r="AR183" s="5">
        <v>925</v>
      </c>
      <c r="AS183" s="5">
        <v>3</v>
      </c>
      <c r="AT183" s="5">
        <v>5</v>
      </c>
      <c r="AU183" s="5">
        <v>350</v>
      </c>
      <c r="AV183" s="5">
        <v>125</v>
      </c>
    </row>
    <row r="184" spans="1:48" s="6" customFormat="1" ht="12.75">
      <c r="A184" s="171">
        <f>IF(Feuil1!A189="","",Feuil1!A189)</f>
        <v>45106</v>
      </c>
      <c r="B184" s="172">
        <f>IF(A184="","",Feuil1!U189)</f>
        <v>0</v>
      </c>
      <c r="C184" s="92">
        <f>IF(B184="","",Feuil1!V189)</f>
        <v>0</v>
      </c>
      <c r="D184" s="92">
        <f>IF(C184="","",Feuil1!W189)</f>
        <v>0</v>
      </c>
      <c r="E184" s="173">
        <f t="shared" si="18"/>
        <v>0</v>
      </c>
      <c r="F184" s="172">
        <f>IF(D184="","",Feuil1!X189)</f>
        <v>0</v>
      </c>
      <c r="G184" s="92">
        <f>IF(F184="","",Feuil1!Y189)</f>
        <v>0</v>
      </c>
      <c r="H184" s="92">
        <f>IF(G184="","",Feuil1!Z189)</f>
        <v>0</v>
      </c>
      <c r="I184" s="173">
        <f t="shared" si="19"/>
        <v>0</v>
      </c>
      <c r="J184" s="172">
        <f>IF(H184="","",Feuil1!AA189)</f>
        <v>0</v>
      </c>
      <c r="K184" s="92">
        <f>IF(J184="","",Feuil1!AB189)</f>
        <v>0</v>
      </c>
      <c r="L184" s="92">
        <f>IF(K184="","",Feuil1!AC189)</f>
        <v>0</v>
      </c>
      <c r="M184" s="173">
        <f t="shared" si="20"/>
        <v>0</v>
      </c>
      <c r="N184" s="172">
        <f>IF(L184="","",Feuil1!AD189)</f>
        <v>0</v>
      </c>
      <c r="O184" s="92">
        <f>IF(N184="","",Feuil1!AE189)</f>
        <v>0</v>
      </c>
      <c r="P184" s="92">
        <f>IF(O184="","",Feuil1!AF189)</f>
        <v>0</v>
      </c>
      <c r="Q184" s="173">
        <f t="shared" si="21"/>
        <v>0</v>
      </c>
      <c r="R184" s="172">
        <f>IF(P184="","",Feuil1!AG189)</f>
        <v>0</v>
      </c>
      <c r="S184" s="92">
        <f>IF(R184="","",Feuil1!AH189)</f>
        <v>0</v>
      </c>
      <c r="T184" s="92">
        <f>IF(S184="","",Feuil1!AI189)</f>
        <v>0</v>
      </c>
      <c r="U184" s="173">
        <f t="shared" si="22"/>
        <v>0</v>
      </c>
      <c r="V184" s="172">
        <f>IF(T184="","",Feuil1!AJ189)</f>
        <v>0</v>
      </c>
      <c r="W184" s="92">
        <f>IF(V184="","",Feuil1!AK189)</f>
        <v>0</v>
      </c>
      <c r="X184" s="92">
        <f>IF(W184="","",Feuil1!AL189)</f>
        <v>0</v>
      </c>
      <c r="Y184" s="173">
        <f t="shared" si="23"/>
        <v>0</v>
      </c>
      <c r="Z184" s="172">
        <f>IF(X184="","",Feuil1!AM189)</f>
        <v>0</v>
      </c>
      <c r="AA184" s="92">
        <f>IF(Z184="","",Feuil1!AN189)</f>
        <v>0</v>
      </c>
      <c r="AB184" s="92">
        <f>IF(AA184="","",Feuil1!AO189)</f>
        <v>0</v>
      </c>
      <c r="AC184" s="173">
        <f t="shared" si="24"/>
        <v>0</v>
      </c>
      <c r="AD184" s="172">
        <f>IF(AB184="","",Feuil1!AP189)</f>
        <v>0</v>
      </c>
      <c r="AE184" s="92">
        <f>IF(AD184="","",Feuil1!AQ189)</f>
        <v>0</v>
      </c>
      <c r="AF184" s="92">
        <f>IF(AE184="","",Feuil1!AR189)</f>
        <v>0</v>
      </c>
      <c r="AG184" s="173">
        <f t="shared" si="25"/>
        <v>0</v>
      </c>
      <c r="AH184" s="172">
        <f>IF(AF184="","",Feuil1!AS189)</f>
        <v>0</v>
      </c>
      <c r="AI184" s="92">
        <f>IF(AH184="","",Feuil1!AT189)</f>
        <v>0</v>
      </c>
      <c r="AJ184" s="92">
        <f>IF(AI184="","",Feuil1!AU189)</f>
        <v>0</v>
      </c>
      <c r="AK184" s="173">
        <f t="shared" si="26"/>
        <v>0</v>
      </c>
      <c r="AN184" s="5">
        <v>725</v>
      </c>
      <c r="AO184" s="5">
        <v>25</v>
      </c>
      <c r="AP184" s="5">
        <v>40</v>
      </c>
      <c r="AQ184" s="5">
        <v>850</v>
      </c>
      <c r="AR184" s="5">
        <v>925</v>
      </c>
      <c r="AS184" s="5">
        <v>3</v>
      </c>
      <c r="AT184" s="5">
        <v>5</v>
      </c>
      <c r="AU184" s="5">
        <v>350</v>
      </c>
      <c r="AV184" s="5">
        <v>125</v>
      </c>
    </row>
    <row r="185" spans="1:48" s="6" customFormat="1" ht="12.75">
      <c r="A185" s="171">
        <f>IF(Feuil1!A190="","",Feuil1!A190)</f>
        <v>45107</v>
      </c>
      <c r="B185" s="172">
        <f>IF(A185="","",Feuil1!U190)</f>
        <v>0</v>
      </c>
      <c r="C185" s="92">
        <f>IF(B185="","",Feuil1!V190)</f>
        <v>0</v>
      </c>
      <c r="D185" s="92">
        <f>IF(C185="","",Feuil1!W190)</f>
        <v>0</v>
      </c>
      <c r="E185" s="173">
        <f t="shared" si="18"/>
        <v>0</v>
      </c>
      <c r="F185" s="172">
        <f>IF(D185="","",Feuil1!X190)</f>
        <v>0</v>
      </c>
      <c r="G185" s="92">
        <f>IF(F185="","",Feuil1!Y190)</f>
        <v>0</v>
      </c>
      <c r="H185" s="92">
        <f>IF(G185="","",Feuil1!Z190)</f>
        <v>0</v>
      </c>
      <c r="I185" s="173">
        <f t="shared" si="19"/>
        <v>0</v>
      </c>
      <c r="J185" s="172">
        <f>IF(H185="","",Feuil1!AA190)</f>
        <v>0</v>
      </c>
      <c r="K185" s="92">
        <f>IF(J185="","",Feuil1!AB190)</f>
        <v>0</v>
      </c>
      <c r="L185" s="92">
        <f>IF(K185="","",Feuil1!AC190)</f>
        <v>0</v>
      </c>
      <c r="M185" s="173">
        <f t="shared" si="20"/>
        <v>0</v>
      </c>
      <c r="N185" s="172">
        <f>IF(L185="","",Feuil1!AD190)</f>
        <v>0</v>
      </c>
      <c r="O185" s="92">
        <f>IF(N185="","",Feuil1!AE190)</f>
        <v>0</v>
      </c>
      <c r="P185" s="92">
        <f>IF(O185="","",Feuil1!AF190)</f>
        <v>0</v>
      </c>
      <c r="Q185" s="173">
        <f t="shared" si="21"/>
        <v>0</v>
      </c>
      <c r="R185" s="172">
        <f>IF(P185="","",Feuil1!AG190)</f>
        <v>0</v>
      </c>
      <c r="S185" s="92">
        <f>IF(R185="","",Feuil1!AH190)</f>
        <v>0</v>
      </c>
      <c r="T185" s="92">
        <f>IF(S185="","",Feuil1!AI190)</f>
        <v>0</v>
      </c>
      <c r="U185" s="173">
        <f t="shared" si="22"/>
        <v>0</v>
      </c>
      <c r="V185" s="172">
        <f>IF(T185="","",Feuil1!AJ190)</f>
        <v>0</v>
      </c>
      <c r="W185" s="92">
        <f>IF(V185="","",Feuil1!AK190)</f>
        <v>0</v>
      </c>
      <c r="X185" s="92">
        <f>IF(W185="","",Feuil1!AL190)</f>
        <v>0</v>
      </c>
      <c r="Y185" s="173">
        <f t="shared" si="23"/>
        <v>0</v>
      </c>
      <c r="Z185" s="172">
        <f>IF(X185="","",Feuil1!AM190)</f>
        <v>0</v>
      </c>
      <c r="AA185" s="92">
        <f>IF(Z185="","",Feuil1!AN190)</f>
        <v>0</v>
      </c>
      <c r="AB185" s="92">
        <f>IF(AA185="","",Feuil1!AO190)</f>
        <v>0</v>
      </c>
      <c r="AC185" s="173">
        <f t="shared" si="24"/>
        <v>0</v>
      </c>
      <c r="AD185" s="172">
        <f>IF(AB185="","",Feuil1!AP190)</f>
        <v>0</v>
      </c>
      <c r="AE185" s="92">
        <f>IF(AD185="","",Feuil1!AQ190)</f>
        <v>0</v>
      </c>
      <c r="AF185" s="92">
        <f>IF(AE185="","",Feuil1!AR190)</f>
        <v>0</v>
      </c>
      <c r="AG185" s="173">
        <f t="shared" si="25"/>
        <v>0</v>
      </c>
      <c r="AH185" s="172">
        <f>IF(AF185="","",Feuil1!AS190)</f>
        <v>0</v>
      </c>
      <c r="AI185" s="92">
        <f>IF(AH185="","",Feuil1!AT190)</f>
        <v>0</v>
      </c>
      <c r="AJ185" s="92">
        <f>IF(AI185="","",Feuil1!AU190)</f>
        <v>0</v>
      </c>
      <c r="AK185" s="173">
        <f t="shared" si="26"/>
        <v>0</v>
      </c>
      <c r="AN185" s="5">
        <v>725</v>
      </c>
      <c r="AO185" s="5">
        <v>25</v>
      </c>
      <c r="AP185" s="5">
        <v>40</v>
      </c>
      <c r="AQ185" s="5">
        <v>850</v>
      </c>
      <c r="AR185" s="5">
        <v>925</v>
      </c>
      <c r="AS185" s="5">
        <v>3</v>
      </c>
      <c r="AT185" s="5">
        <v>5</v>
      </c>
      <c r="AU185" s="5">
        <v>350</v>
      </c>
      <c r="AV185" s="5">
        <v>125</v>
      </c>
    </row>
    <row r="186" spans="1:48" s="6" customFormat="1" ht="12.75">
      <c r="A186" s="171">
        <f>IF(Feuil1!A191="","",Feuil1!A191)</f>
        <v>45108</v>
      </c>
      <c r="B186" s="172">
        <f>IF(A186="","",Feuil1!U191)</f>
        <v>0</v>
      </c>
      <c r="C186" s="92">
        <f>IF(B186="","",Feuil1!V191)</f>
        <v>0</v>
      </c>
      <c r="D186" s="92">
        <f>IF(C186="","",Feuil1!W191)</f>
        <v>0</v>
      </c>
      <c r="E186" s="173">
        <f t="shared" si="18"/>
        <v>0</v>
      </c>
      <c r="F186" s="172">
        <f>IF(D186="","",Feuil1!X191)</f>
        <v>0</v>
      </c>
      <c r="G186" s="92">
        <f>IF(F186="","",Feuil1!Y191)</f>
        <v>0</v>
      </c>
      <c r="H186" s="92">
        <f>IF(G186="","",Feuil1!Z191)</f>
        <v>0</v>
      </c>
      <c r="I186" s="173">
        <f t="shared" si="19"/>
        <v>0</v>
      </c>
      <c r="J186" s="172">
        <f>IF(H186="","",Feuil1!AA191)</f>
        <v>0</v>
      </c>
      <c r="K186" s="92">
        <f>IF(J186="","",Feuil1!AB191)</f>
        <v>0</v>
      </c>
      <c r="L186" s="92">
        <f>IF(K186="","",Feuil1!AC191)</f>
        <v>0</v>
      </c>
      <c r="M186" s="173">
        <f t="shared" si="20"/>
        <v>0</v>
      </c>
      <c r="N186" s="172">
        <f>IF(L186="","",Feuil1!AD191)</f>
        <v>0</v>
      </c>
      <c r="O186" s="92">
        <f>IF(N186="","",Feuil1!AE191)</f>
        <v>0</v>
      </c>
      <c r="P186" s="92">
        <f>IF(O186="","",Feuil1!AF191)</f>
        <v>0</v>
      </c>
      <c r="Q186" s="173">
        <f t="shared" si="21"/>
        <v>0</v>
      </c>
      <c r="R186" s="172">
        <f>IF(P186="","",Feuil1!AG191)</f>
        <v>0</v>
      </c>
      <c r="S186" s="92">
        <f>IF(R186="","",Feuil1!AH191)</f>
        <v>0</v>
      </c>
      <c r="T186" s="92">
        <f>IF(S186="","",Feuil1!AI191)</f>
        <v>0</v>
      </c>
      <c r="U186" s="173">
        <f t="shared" si="22"/>
        <v>0</v>
      </c>
      <c r="V186" s="172">
        <f>IF(T186="","",Feuil1!AJ191)</f>
        <v>0</v>
      </c>
      <c r="W186" s="92">
        <f>IF(V186="","",Feuil1!AK191)</f>
        <v>0</v>
      </c>
      <c r="X186" s="92">
        <f>IF(W186="","",Feuil1!AL191)</f>
        <v>0</v>
      </c>
      <c r="Y186" s="173">
        <f t="shared" si="23"/>
        <v>0</v>
      </c>
      <c r="Z186" s="172">
        <f>IF(X186="","",Feuil1!AM191)</f>
        <v>0</v>
      </c>
      <c r="AA186" s="92">
        <f>IF(Z186="","",Feuil1!AN191)</f>
        <v>0</v>
      </c>
      <c r="AB186" s="92">
        <f>IF(AA186="","",Feuil1!AO191)</f>
        <v>0</v>
      </c>
      <c r="AC186" s="173">
        <f t="shared" si="24"/>
        <v>0</v>
      </c>
      <c r="AD186" s="172">
        <f>IF(AB186="","",Feuil1!AP191)</f>
        <v>0</v>
      </c>
      <c r="AE186" s="92">
        <f>IF(AD186="","",Feuil1!AQ191)</f>
        <v>0</v>
      </c>
      <c r="AF186" s="92">
        <f>IF(AE186="","",Feuil1!AR191)</f>
        <v>0</v>
      </c>
      <c r="AG186" s="173">
        <f t="shared" si="25"/>
        <v>0</v>
      </c>
      <c r="AH186" s="172">
        <f>IF(AF186="","",Feuil1!AS191)</f>
        <v>0</v>
      </c>
      <c r="AI186" s="92">
        <f>IF(AH186="","",Feuil1!AT191)</f>
        <v>0</v>
      </c>
      <c r="AJ186" s="92">
        <f>IF(AI186="","",Feuil1!AU191)</f>
        <v>0</v>
      </c>
      <c r="AK186" s="173">
        <f t="shared" si="26"/>
        <v>0</v>
      </c>
      <c r="AN186" s="5">
        <v>725</v>
      </c>
      <c r="AO186" s="5">
        <v>25</v>
      </c>
      <c r="AP186" s="5">
        <v>40</v>
      </c>
      <c r="AQ186" s="5">
        <v>850</v>
      </c>
      <c r="AR186" s="5">
        <v>925</v>
      </c>
      <c r="AS186" s="5">
        <v>3</v>
      </c>
      <c r="AT186" s="5">
        <v>5</v>
      </c>
      <c r="AU186" s="5">
        <v>350</v>
      </c>
      <c r="AV186" s="5">
        <v>125</v>
      </c>
    </row>
    <row r="187" spans="1:48" s="6" customFormat="1" ht="12.75">
      <c r="A187" s="171">
        <f>IF(Feuil1!A192="","",Feuil1!A192)</f>
        <v>45109</v>
      </c>
      <c r="B187" s="172">
        <f>IF(A187="","",Feuil1!U192)</f>
        <v>0</v>
      </c>
      <c r="C187" s="92">
        <f>IF(B187="","",Feuil1!V192)</f>
        <v>0</v>
      </c>
      <c r="D187" s="92">
        <f>IF(C187="","",Feuil1!W192)</f>
        <v>0</v>
      </c>
      <c r="E187" s="173">
        <f t="shared" si="18"/>
        <v>0</v>
      </c>
      <c r="F187" s="172">
        <f>IF(D187="","",Feuil1!X192)</f>
        <v>0</v>
      </c>
      <c r="G187" s="92">
        <f>IF(F187="","",Feuil1!Y192)</f>
        <v>0</v>
      </c>
      <c r="H187" s="92">
        <f>IF(G187="","",Feuil1!Z192)</f>
        <v>0</v>
      </c>
      <c r="I187" s="173">
        <f t="shared" si="19"/>
        <v>0</v>
      </c>
      <c r="J187" s="172">
        <f>IF(H187="","",Feuil1!AA192)</f>
        <v>0</v>
      </c>
      <c r="K187" s="92">
        <f>IF(J187="","",Feuil1!AB192)</f>
        <v>0</v>
      </c>
      <c r="L187" s="92">
        <f>IF(K187="","",Feuil1!AC192)</f>
        <v>0</v>
      </c>
      <c r="M187" s="173">
        <f t="shared" si="20"/>
        <v>0</v>
      </c>
      <c r="N187" s="172">
        <f>IF(L187="","",Feuil1!AD192)</f>
        <v>0</v>
      </c>
      <c r="O187" s="92">
        <f>IF(N187="","",Feuil1!AE192)</f>
        <v>0</v>
      </c>
      <c r="P187" s="92">
        <f>IF(O187="","",Feuil1!AF192)</f>
        <v>0</v>
      </c>
      <c r="Q187" s="173">
        <f t="shared" si="21"/>
        <v>0</v>
      </c>
      <c r="R187" s="172">
        <f>IF(P187="","",Feuil1!AG192)</f>
        <v>0</v>
      </c>
      <c r="S187" s="92">
        <f>IF(R187="","",Feuil1!AH192)</f>
        <v>0</v>
      </c>
      <c r="T187" s="92">
        <f>IF(S187="","",Feuil1!AI192)</f>
        <v>0</v>
      </c>
      <c r="U187" s="173">
        <f t="shared" si="22"/>
        <v>0</v>
      </c>
      <c r="V187" s="172">
        <f>IF(T187="","",Feuil1!AJ192)</f>
        <v>0</v>
      </c>
      <c r="W187" s="92">
        <f>IF(V187="","",Feuil1!AK192)</f>
        <v>0</v>
      </c>
      <c r="X187" s="92">
        <f>IF(W187="","",Feuil1!AL192)</f>
        <v>0</v>
      </c>
      <c r="Y187" s="173">
        <f t="shared" si="23"/>
        <v>0</v>
      </c>
      <c r="Z187" s="172">
        <f>IF(X187="","",Feuil1!AM192)</f>
        <v>0</v>
      </c>
      <c r="AA187" s="92">
        <f>IF(Z187="","",Feuil1!AN192)</f>
        <v>0</v>
      </c>
      <c r="AB187" s="92">
        <f>IF(AA187="","",Feuil1!AO192)</f>
        <v>0</v>
      </c>
      <c r="AC187" s="173">
        <f t="shared" si="24"/>
        <v>0</v>
      </c>
      <c r="AD187" s="172">
        <f>IF(AB187="","",Feuil1!AP192)</f>
        <v>0</v>
      </c>
      <c r="AE187" s="92">
        <f>IF(AD187="","",Feuil1!AQ192)</f>
        <v>0</v>
      </c>
      <c r="AF187" s="92">
        <f>IF(AE187="","",Feuil1!AR192)</f>
        <v>0</v>
      </c>
      <c r="AG187" s="173">
        <f t="shared" si="25"/>
        <v>0</v>
      </c>
      <c r="AH187" s="172">
        <f>IF(AF187="","",Feuil1!AS192)</f>
        <v>0</v>
      </c>
      <c r="AI187" s="92">
        <f>IF(AH187="","",Feuil1!AT192)</f>
        <v>0</v>
      </c>
      <c r="AJ187" s="92">
        <f>IF(AI187="","",Feuil1!AU192)</f>
        <v>0</v>
      </c>
      <c r="AK187" s="173">
        <f t="shared" si="26"/>
        <v>0</v>
      </c>
      <c r="AN187" s="5">
        <v>725</v>
      </c>
      <c r="AO187" s="5">
        <v>25</v>
      </c>
      <c r="AP187" s="5">
        <v>40</v>
      </c>
      <c r="AQ187" s="5">
        <v>850</v>
      </c>
      <c r="AR187" s="5">
        <v>925</v>
      </c>
      <c r="AS187" s="5">
        <v>3</v>
      </c>
      <c r="AT187" s="5">
        <v>5</v>
      </c>
      <c r="AU187" s="5">
        <v>350</v>
      </c>
      <c r="AV187" s="5">
        <v>125</v>
      </c>
    </row>
    <row r="188" spans="1:48" s="6" customFormat="1" ht="12.75">
      <c r="A188" s="171">
        <f>IF(Feuil1!A193="","",Feuil1!A193)</f>
        <v>45110</v>
      </c>
      <c r="B188" s="172">
        <f>IF(A188="","",Feuil1!U193)</f>
        <v>0</v>
      </c>
      <c r="C188" s="92">
        <f>IF(B188="","",Feuil1!V193)</f>
        <v>0</v>
      </c>
      <c r="D188" s="92">
        <f>IF(C188="","",Feuil1!W193)</f>
        <v>0</v>
      </c>
      <c r="E188" s="173">
        <f t="shared" si="18"/>
        <v>0</v>
      </c>
      <c r="F188" s="172">
        <f>IF(D188="","",Feuil1!X193)</f>
        <v>0</v>
      </c>
      <c r="G188" s="92">
        <f>IF(F188="","",Feuil1!Y193)</f>
        <v>0</v>
      </c>
      <c r="H188" s="92">
        <f>IF(G188="","",Feuil1!Z193)</f>
        <v>0</v>
      </c>
      <c r="I188" s="173">
        <f t="shared" si="19"/>
        <v>0</v>
      </c>
      <c r="J188" s="172">
        <f>IF(H188="","",Feuil1!AA193)</f>
        <v>0</v>
      </c>
      <c r="K188" s="92">
        <f>IF(J188="","",Feuil1!AB193)</f>
        <v>0</v>
      </c>
      <c r="L188" s="92">
        <f>IF(K188="","",Feuil1!AC193)</f>
        <v>0</v>
      </c>
      <c r="M188" s="173">
        <f t="shared" si="20"/>
        <v>0</v>
      </c>
      <c r="N188" s="172">
        <f>IF(L188="","",Feuil1!AD193)</f>
        <v>0</v>
      </c>
      <c r="O188" s="92">
        <f>IF(N188="","",Feuil1!AE193)</f>
        <v>0</v>
      </c>
      <c r="P188" s="92">
        <f>IF(O188="","",Feuil1!AF193)</f>
        <v>0</v>
      </c>
      <c r="Q188" s="173">
        <f t="shared" si="21"/>
        <v>0</v>
      </c>
      <c r="R188" s="172">
        <f>IF(P188="","",Feuil1!AG193)</f>
        <v>0</v>
      </c>
      <c r="S188" s="92">
        <f>IF(R188="","",Feuil1!AH193)</f>
        <v>0</v>
      </c>
      <c r="T188" s="92">
        <f>IF(S188="","",Feuil1!AI193)</f>
        <v>0</v>
      </c>
      <c r="U188" s="173">
        <f t="shared" si="22"/>
        <v>0</v>
      </c>
      <c r="V188" s="172">
        <f>IF(T188="","",Feuil1!AJ193)</f>
        <v>0</v>
      </c>
      <c r="W188" s="92">
        <f>IF(V188="","",Feuil1!AK193)</f>
        <v>0</v>
      </c>
      <c r="X188" s="92">
        <f>IF(W188="","",Feuil1!AL193)</f>
        <v>0</v>
      </c>
      <c r="Y188" s="173">
        <f t="shared" si="23"/>
        <v>0</v>
      </c>
      <c r="Z188" s="172">
        <f>IF(X188="","",Feuil1!AM193)</f>
        <v>0</v>
      </c>
      <c r="AA188" s="92">
        <f>IF(Z188="","",Feuil1!AN193)</f>
        <v>0</v>
      </c>
      <c r="AB188" s="92">
        <f>IF(AA188="","",Feuil1!AO193)</f>
        <v>0</v>
      </c>
      <c r="AC188" s="173">
        <f t="shared" si="24"/>
        <v>0</v>
      </c>
      <c r="AD188" s="172">
        <f>IF(AB188="","",Feuil1!AP193)</f>
        <v>0</v>
      </c>
      <c r="AE188" s="92">
        <f>IF(AD188="","",Feuil1!AQ193)</f>
        <v>0</v>
      </c>
      <c r="AF188" s="92">
        <f>IF(AE188="","",Feuil1!AR193)</f>
        <v>0</v>
      </c>
      <c r="AG188" s="173">
        <f t="shared" si="25"/>
        <v>0</v>
      </c>
      <c r="AH188" s="172">
        <f>IF(AF188="","",Feuil1!AS193)</f>
        <v>0</v>
      </c>
      <c r="AI188" s="92">
        <f>IF(AH188="","",Feuil1!AT193)</f>
        <v>0</v>
      </c>
      <c r="AJ188" s="92">
        <f>IF(AI188="","",Feuil1!AU193)</f>
        <v>0</v>
      </c>
      <c r="AK188" s="173">
        <f t="shared" si="26"/>
        <v>0</v>
      </c>
      <c r="AN188" s="5">
        <v>725</v>
      </c>
      <c r="AO188" s="5">
        <v>25</v>
      </c>
      <c r="AP188" s="5">
        <v>40</v>
      </c>
      <c r="AQ188" s="5">
        <v>850</v>
      </c>
      <c r="AR188" s="5">
        <v>925</v>
      </c>
      <c r="AS188" s="5">
        <v>3</v>
      </c>
      <c r="AT188" s="5">
        <v>5</v>
      </c>
      <c r="AU188" s="5">
        <v>350</v>
      </c>
      <c r="AV188" s="5">
        <v>125</v>
      </c>
    </row>
    <row r="189" spans="1:48" s="6" customFormat="1" ht="12.75">
      <c r="A189" s="171">
        <f>IF(Feuil1!A194="","",Feuil1!A194)</f>
        <v>45111</v>
      </c>
      <c r="B189" s="172">
        <f>IF(A189="","",Feuil1!U194)</f>
        <v>0</v>
      </c>
      <c r="C189" s="92">
        <f>IF(B189="","",Feuil1!V194)</f>
        <v>0</v>
      </c>
      <c r="D189" s="92">
        <f>IF(C189="","",Feuil1!W194)</f>
        <v>0</v>
      </c>
      <c r="E189" s="173">
        <f t="shared" si="18"/>
        <v>0</v>
      </c>
      <c r="F189" s="172">
        <f>IF(D189="","",Feuil1!X194)</f>
        <v>0</v>
      </c>
      <c r="G189" s="92">
        <f>IF(F189="","",Feuil1!Y194)</f>
        <v>0</v>
      </c>
      <c r="H189" s="92">
        <f>IF(G189="","",Feuil1!Z194)</f>
        <v>0</v>
      </c>
      <c r="I189" s="173">
        <f t="shared" si="19"/>
        <v>0</v>
      </c>
      <c r="J189" s="172">
        <f>IF(H189="","",Feuil1!AA194)</f>
        <v>0</v>
      </c>
      <c r="K189" s="92">
        <f>IF(J189="","",Feuil1!AB194)</f>
        <v>0</v>
      </c>
      <c r="L189" s="92">
        <f>IF(K189="","",Feuil1!AC194)</f>
        <v>0</v>
      </c>
      <c r="M189" s="173">
        <f t="shared" si="20"/>
        <v>0</v>
      </c>
      <c r="N189" s="172">
        <f>IF(L189="","",Feuil1!AD194)</f>
        <v>0</v>
      </c>
      <c r="O189" s="92">
        <f>IF(N189="","",Feuil1!AE194)</f>
        <v>0</v>
      </c>
      <c r="P189" s="92">
        <f>IF(O189="","",Feuil1!AF194)</f>
        <v>0</v>
      </c>
      <c r="Q189" s="173">
        <f t="shared" si="21"/>
        <v>0</v>
      </c>
      <c r="R189" s="172">
        <f>IF(P189="","",Feuil1!AG194)</f>
        <v>0</v>
      </c>
      <c r="S189" s="92">
        <f>IF(R189="","",Feuil1!AH194)</f>
        <v>0</v>
      </c>
      <c r="T189" s="92">
        <f>IF(S189="","",Feuil1!AI194)</f>
        <v>0</v>
      </c>
      <c r="U189" s="173">
        <f t="shared" si="22"/>
        <v>0</v>
      </c>
      <c r="V189" s="172">
        <f>IF(T189="","",Feuil1!AJ194)</f>
        <v>0</v>
      </c>
      <c r="W189" s="92">
        <f>IF(V189="","",Feuil1!AK194)</f>
        <v>0</v>
      </c>
      <c r="X189" s="92">
        <f>IF(W189="","",Feuil1!AL194)</f>
        <v>0</v>
      </c>
      <c r="Y189" s="173">
        <f t="shared" si="23"/>
        <v>0</v>
      </c>
      <c r="Z189" s="172">
        <f>IF(X189="","",Feuil1!AM194)</f>
        <v>0</v>
      </c>
      <c r="AA189" s="92">
        <f>IF(Z189="","",Feuil1!AN194)</f>
        <v>0</v>
      </c>
      <c r="AB189" s="92">
        <f>IF(AA189="","",Feuil1!AO194)</f>
        <v>0</v>
      </c>
      <c r="AC189" s="173">
        <f t="shared" si="24"/>
        <v>0</v>
      </c>
      <c r="AD189" s="172">
        <f>IF(AB189="","",Feuil1!AP194)</f>
        <v>0</v>
      </c>
      <c r="AE189" s="92">
        <f>IF(AD189="","",Feuil1!AQ194)</f>
        <v>0</v>
      </c>
      <c r="AF189" s="92">
        <f>IF(AE189="","",Feuil1!AR194)</f>
        <v>0</v>
      </c>
      <c r="AG189" s="173">
        <f t="shared" si="25"/>
        <v>0</v>
      </c>
      <c r="AH189" s="172">
        <f>IF(AF189="","",Feuil1!AS194)</f>
        <v>0</v>
      </c>
      <c r="AI189" s="92">
        <f>IF(AH189="","",Feuil1!AT194)</f>
        <v>0</v>
      </c>
      <c r="AJ189" s="92">
        <f>IF(AI189="","",Feuil1!AU194)</f>
        <v>0</v>
      </c>
      <c r="AK189" s="173">
        <f t="shared" si="26"/>
        <v>0</v>
      </c>
      <c r="AN189" s="5">
        <v>725</v>
      </c>
      <c r="AO189" s="5">
        <v>25</v>
      </c>
      <c r="AP189" s="5">
        <v>40</v>
      </c>
      <c r="AQ189" s="5">
        <v>850</v>
      </c>
      <c r="AR189" s="5">
        <v>925</v>
      </c>
      <c r="AS189" s="5">
        <v>3</v>
      </c>
      <c r="AT189" s="5">
        <v>5</v>
      </c>
      <c r="AU189" s="5">
        <v>350</v>
      </c>
      <c r="AV189" s="5">
        <v>125</v>
      </c>
    </row>
    <row r="190" spans="1:48" s="6" customFormat="1" ht="12.75">
      <c r="A190" s="171">
        <f>IF(Feuil1!A195="","",Feuil1!A195)</f>
        <v>45112</v>
      </c>
      <c r="B190" s="172">
        <f>IF(A190="","",Feuil1!U195)</f>
        <v>0</v>
      </c>
      <c r="C190" s="92">
        <f>IF(B190="","",Feuil1!V195)</f>
        <v>0</v>
      </c>
      <c r="D190" s="92">
        <f>IF(C190="","",Feuil1!W195)</f>
        <v>0</v>
      </c>
      <c r="E190" s="173">
        <f t="shared" si="18"/>
        <v>0</v>
      </c>
      <c r="F190" s="172">
        <f>IF(D190="","",Feuil1!X195)</f>
        <v>0</v>
      </c>
      <c r="G190" s="92">
        <f>IF(F190="","",Feuil1!Y195)</f>
        <v>0</v>
      </c>
      <c r="H190" s="92">
        <f>IF(G190="","",Feuil1!Z195)</f>
        <v>0</v>
      </c>
      <c r="I190" s="173">
        <f t="shared" si="19"/>
        <v>0</v>
      </c>
      <c r="J190" s="172">
        <f>IF(H190="","",Feuil1!AA195)</f>
        <v>0</v>
      </c>
      <c r="K190" s="92">
        <f>IF(J190="","",Feuil1!AB195)</f>
        <v>0</v>
      </c>
      <c r="L190" s="92">
        <f>IF(K190="","",Feuil1!AC195)</f>
        <v>0</v>
      </c>
      <c r="M190" s="173">
        <f t="shared" si="20"/>
        <v>0</v>
      </c>
      <c r="N190" s="172">
        <f>IF(L190="","",Feuil1!AD195)</f>
        <v>0</v>
      </c>
      <c r="O190" s="92">
        <f>IF(N190="","",Feuil1!AE195)</f>
        <v>0</v>
      </c>
      <c r="P190" s="92">
        <f>IF(O190="","",Feuil1!AF195)</f>
        <v>0</v>
      </c>
      <c r="Q190" s="173">
        <f t="shared" si="21"/>
        <v>0</v>
      </c>
      <c r="R190" s="172">
        <f>IF(P190="","",Feuil1!AG195)</f>
        <v>0</v>
      </c>
      <c r="S190" s="92">
        <f>IF(R190="","",Feuil1!AH195)</f>
        <v>0</v>
      </c>
      <c r="T190" s="92">
        <f>IF(S190="","",Feuil1!AI195)</f>
        <v>0</v>
      </c>
      <c r="U190" s="173">
        <f t="shared" si="22"/>
        <v>0</v>
      </c>
      <c r="V190" s="172">
        <f>IF(T190="","",Feuil1!AJ195)</f>
        <v>0</v>
      </c>
      <c r="W190" s="92">
        <f>IF(V190="","",Feuil1!AK195)</f>
        <v>0</v>
      </c>
      <c r="X190" s="92">
        <f>IF(W190="","",Feuil1!AL195)</f>
        <v>0</v>
      </c>
      <c r="Y190" s="173">
        <f t="shared" si="23"/>
        <v>0</v>
      </c>
      <c r="Z190" s="172">
        <f>IF(X190="","",Feuil1!AM195)</f>
        <v>0</v>
      </c>
      <c r="AA190" s="92">
        <f>IF(Z190="","",Feuil1!AN195)</f>
        <v>0</v>
      </c>
      <c r="AB190" s="92">
        <f>IF(AA190="","",Feuil1!AO195)</f>
        <v>0</v>
      </c>
      <c r="AC190" s="173">
        <f t="shared" si="24"/>
        <v>0</v>
      </c>
      <c r="AD190" s="172">
        <f>IF(AB190="","",Feuil1!AP195)</f>
        <v>0</v>
      </c>
      <c r="AE190" s="92">
        <f>IF(AD190="","",Feuil1!AQ195)</f>
        <v>0</v>
      </c>
      <c r="AF190" s="92">
        <f>IF(AE190="","",Feuil1!AR195)</f>
        <v>0</v>
      </c>
      <c r="AG190" s="173">
        <f t="shared" si="25"/>
        <v>0</v>
      </c>
      <c r="AH190" s="172">
        <f>IF(AF190="","",Feuil1!AS195)</f>
        <v>0</v>
      </c>
      <c r="AI190" s="92">
        <f>IF(AH190="","",Feuil1!AT195)</f>
        <v>0</v>
      </c>
      <c r="AJ190" s="92">
        <f>IF(AI190="","",Feuil1!AU195)</f>
        <v>0</v>
      </c>
      <c r="AK190" s="173">
        <f t="shared" si="26"/>
        <v>0</v>
      </c>
      <c r="AN190" s="5">
        <v>725</v>
      </c>
      <c r="AO190" s="5">
        <v>25</v>
      </c>
      <c r="AP190" s="5">
        <v>40</v>
      </c>
      <c r="AQ190" s="5">
        <v>850</v>
      </c>
      <c r="AR190" s="5">
        <v>925</v>
      </c>
      <c r="AS190" s="5">
        <v>3</v>
      </c>
      <c r="AT190" s="5">
        <v>5</v>
      </c>
      <c r="AU190" s="5">
        <v>350</v>
      </c>
      <c r="AV190" s="5">
        <v>125</v>
      </c>
    </row>
    <row r="191" spans="1:48" s="6" customFormat="1" ht="12.75">
      <c r="A191" s="171">
        <f>IF(Feuil1!A196="","",Feuil1!A196)</f>
        <v>45113</v>
      </c>
      <c r="B191" s="172">
        <f>IF(A191="","",Feuil1!U196)</f>
        <v>0</v>
      </c>
      <c r="C191" s="92">
        <f>IF(B191="","",Feuil1!V196)</f>
        <v>0</v>
      </c>
      <c r="D191" s="92">
        <f>IF(C191="","",Feuil1!W196)</f>
        <v>0</v>
      </c>
      <c r="E191" s="173">
        <f t="shared" si="18"/>
        <v>0</v>
      </c>
      <c r="F191" s="172">
        <f>IF(D191="","",Feuil1!X196)</f>
        <v>0</v>
      </c>
      <c r="G191" s="92">
        <f>IF(F191="","",Feuil1!Y196)</f>
        <v>0</v>
      </c>
      <c r="H191" s="92">
        <f>IF(G191="","",Feuil1!Z196)</f>
        <v>0</v>
      </c>
      <c r="I191" s="173">
        <f t="shared" si="19"/>
        <v>0</v>
      </c>
      <c r="J191" s="172">
        <f>IF(H191="","",Feuil1!AA196)</f>
        <v>0</v>
      </c>
      <c r="K191" s="92">
        <f>IF(J191="","",Feuil1!AB196)</f>
        <v>0</v>
      </c>
      <c r="L191" s="92">
        <f>IF(K191="","",Feuil1!AC196)</f>
        <v>0</v>
      </c>
      <c r="M191" s="173">
        <f t="shared" si="20"/>
        <v>0</v>
      </c>
      <c r="N191" s="172">
        <f>IF(L191="","",Feuil1!AD196)</f>
        <v>0</v>
      </c>
      <c r="O191" s="92">
        <f>IF(N191="","",Feuil1!AE196)</f>
        <v>0</v>
      </c>
      <c r="P191" s="92">
        <f>IF(O191="","",Feuil1!AF196)</f>
        <v>0</v>
      </c>
      <c r="Q191" s="173">
        <f t="shared" si="21"/>
        <v>0</v>
      </c>
      <c r="R191" s="172">
        <f>IF(P191="","",Feuil1!AG196)</f>
        <v>0</v>
      </c>
      <c r="S191" s="92">
        <f>IF(R191="","",Feuil1!AH196)</f>
        <v>0</v>
      </c>
      <c r="T191" s="92">
        <f>IF(S191="","",Feuil1!AI196)</f>
        <v>0</v>
      </c>
      <c r="U191" s="173">
        <f t="shared" si="22"/>
        <v>0</v>
      </c>
      <c r="V191" s="172">
        <f>IF(T191="","",Feuil1!AJ196)</f>
        <v>0</v>
      </c>
      <c r="W191" s="92">
        <f>IF(V191="","",Feuil1!AK196)</f>
        <v>0</v>
      </c>
      <c r="X191" s="92">
        <f>IF(W191="","",Feuil1!AL196)</f>
        <v>0</v>
      </c>
      <c r="Y191" s="173">
        <f t="shared" si="23"/>
        <v>0</v>
      </c>
      <c r="Z191" s="172">
        <f>IF(X191="","",Feuil1!AM196)</f>
        <v>0</v>
      </c>
      <c r="AA191" s="92">
        <f>IF(Z191="","",Feuil1!AN196)</f>
        <v>0</v>
      </c>
      <c r="AB191" s="92">
        <f>IF(AA191="","",Feuil1!AO196)</f>
        <v>0</v>
      </c>
      <c r="AC191" s="173">
        <f t="shared" si="24"/>
        <v>0</v>
      </c>
      <c r="AD191" s="172">
        <f>IF(AB191="","",Feuil1!AP196)</f>
        <v>0</v>
      </c>
      <c r="AE191" s="92">
        <f>IF(AD191="","",Feuil1!AQ196)</f>
        <v>0</v>
      </c>
      <c r="AF191" s="92">
        <f>IF(AE191="","",Feuil1!AR196)</f>
        <v>0</v>
      </c>
      <c r="AG191" s="173">
        <f t="shared" si="25"/>
        <v>0</v>
      </c>
      <c r="AH191" s="172">
        <f>IF(AF191="","",Feuil1!AS196)</f>
        <v>0</v>
      </c>
      <c r="AI191" s="92">
        <f>IF(AH191="","",Feuil1!AT196)</f>
        <v>0</v>
      </c>
      <c r="AJ191" s="92">
        <f>IF(AI191="","",Feuil1!AU196)</f>
        <v>0</v>
      </c>
      <c r="AK191" s="173">
        <f t="shared" si="26"/>
        <v>0</v>
      </c>
      <c r="AN191" s="5">
        <v>725</v>
      </c>
      <c r="AO191" s="5">
        <v>25</v>
      </c>
      <c r="AP191" s="5">
        <v>40</v>
      </c>
      <c r="AQ191" s="5">
        <v>850</v>
      </c>
      <c r="AR191" s="5">
        <v>925</v>
      </c>
      <c r="AS191" s="5">
        <v>3</v>
      </c>
      <c r="AT191" s="5">
        <v>5</v>
      </c>
      <c r="AU191" s="5">
        <v>350</v>
      </c>
      <c r="AV191" s="5">
        <v>125</v>
      </c>
    </row>
    <row r="192" spans="1:48" s="6" customFormat="1" ht="12.75">
      <c r="A192" s="171">
        <f>IF(Feuil1!A197="","",Feuil1!A197)</f>
        <v>45114</v>
      </c>
      <c r="B192" s="172">
        <f>IF(A192="","",Feuil1!U197)</f>
        <v>0</v>
      </c>
      <c r="C192" s="92">
        <f>IF(B192="","",Feuil1!V197)</f>
        <v>0</v>
      </c>
      <c r="D192" s="92">
        <f>IF(C192="","",Feuil1!W197)</f>
        <v>0</v>
      </c>
      <c r="E192" s="173">
        <f t="shared" si="18"/>
        <v>0</v>
      </c>
      <c r="F192" s="172">
        <f>IF(D192="","",Feuil1!X197)</f>
        <v>0</v>
      </c>
      <c r="G192" s="92">
        <f>IF(F192="","",Feuil1!Y197)</f>
        <v>0</v>
      </c>
      <c r="H192" s="92">
        <f>IF(G192="","",Feuil1!Z197)</f>
        <v>0</v>
      </c>
      <c r="I192" s="173">
        <f t="shared" si="19"/>
        <v>0</v>
      </c>
      <c r="J192" s="172">
        <f>IF(H192="","",Feuil1!AA197)</f>
        <v>0</v>
      </c>
      <c r="K192" s="92">
        <f>IF(J192="","",Feuil1!AB197)</f>
        <v>0</v>
      </c>
      <c r="L192" s="92">
        <f>IF(K192="","",Feuil1!AC197)</f>
        <v>0</v>
      </c>
      <c r="M192" s="173">
        <f t="shared" si="20"/>
        <v>0</v>
      </c>
      <c r="N192" s="172">
        <f>IF(L192="","",Feuil1!AD197)</f>
        <v>0</v>
      </c>
      <c r="O192" s="92">
        <f>IF(N192="","",Feuil1!AE197)</f>
        <v>0</v>
      </c>
      <c r="P192" s="92">
        <f>IF(O192="","",Feuil1!AF197)</f>
        <v>0</v>
      </c>
      <c r="Q192" s="173">
        <f t="shared" si="21"/>
        <v>0</v>
      </c>
      <c r="R192" s="172">
        <f>IF(P192="","",Feuil1!AG197)</f>
        <v>0</v>
      </c>
      <c r="S192" s="92">
        <f>IF(R192="","",Feuil1!AH197)</f>
        <v>0</v>
      </c>
      <c r="T192" s="92">
        <f>IF(S192="","",Feuil1!AI197)</f>
        <v>0</v>
      </c>
      <c r="U192" s="173">
        <f t="shared" si="22"/>
        <v>0</v>
      </c>
      <c r="V192" s="172">
        <f>IF(T192="","",Feuil1!AJ197)</f>
        <v>0</v>
      </c>
      <c r="W192" s="92">
        <f>IF(V192="","",Feuil1!AK197)</f>
        <v>0</v>
      </c>
      <c r="X192" s="92">
        <f>IF(W192="","",Feuil1!AL197)</f>
        <v>0</v>
      </c>
      <c r="Y192" s="173">
        <f t="shared" si="23"/>
        <v>0</v>
      </c>
      <c r="Z192" s="172">
        <f>IF(X192="","",Feuil1!AM197)</f>
        <v>0</v>
      </c>
      <c r="AA192" s="92">
        <f>IF(Z192="","",Feuil1!AN197)</f>
        <v>0</v>
      </c>
      <c r="AB192" s="92">
        <f>IF(AA192="","",Feuil1!AO197)</f>
        <v>0</v>
      </c>
      <c r="AC192" s="173">
        <f t="shared" si="24"/>
        <v>0</v>
      </c>
      <c r="AD192" s="172">
        <f>IF(AB192="","",Feuil1!AP197)</f>
        <v>0</v>
      </c>
      <c r="AE192" s="92">
        <f>IF(AD192="","",Feuil1!AQ197)</f>
        <v>0</v>
      </c>
      <c r="AF192" s="92">
        <f>IF(AE192="","",Feuil1!AR197)</f>
        <v>0</v>
      </c>
      <c r="AG192" s="173">
        <f t="shared" si="25"/>
        <v>0</v>
      </c>
      <c r="AH192" s="172">
        <f>IF(AF192="","",Feuil1!AS197)</f>
        <v>0</v>
      </c>
      <c r="AI192" s="92">
        <f>IF(AH192="","",Feuil1!AT197)</f>
        <v>0</v>
      </c>
      <c r="AJ192" s="92">
        <f>IF(AI192="","",Feuil1!AU197)</f>
        <v>0</v>
      </c>
      <c r="AK192" s="173">
        <f t="shared" si="26"/>
        <v>0</v>
      </c>
      <c r="AN192" s="5">
        <v>725</v>
      </c>
      <c r="AO192" s="5">
        <v>25</v>
      </c>
      <c r="AP192" s="5">
        <v>40</v>
      </c>
      <c r="AQ192" s="5">
        <v>850</v>
      </c>
      <c r="AR192" s="5">
        <v>925</v>
      </c>
      <c r="AS192" s="5">
        <v>3</v>
      </c>
      <c r="AT192" s="5">
        <v>5</v>
      </c>
      <c r="AU192" s="5">
        <v>350</v>
      </c>
      <c r="AV192" s="5">
        <v>125</v>
      </c>
    </row>
    <row r="193" spans="1:48" s="6" customFormat="1" ht="12.75">
      <c r="A193" s="171">
        <f>IF(Feuil1!A198="","",Feuil1!A198)</f>
        <v>45115</v>
      </c>
      <c r="B193" s="172">
        <f>IF(A193="","",Feuil1!U198)</f>
        <v>0</v>
      </c>
      <c r="C193" s="92">
        <f>IF(B193="","",Feuil1!V198)</f>
        <v>0</v>
      </c>
      <c r="D193" s="92">
        <f>IF(C193="","",Feuil1!W198)</f>
        <v>0</v>
      </c>
      <c r="E193" s="173">
        <f t="shared" si="18"/>
        <v>0</v>
      </c>
      <c r="F193" s="172">
        <f>IF(D193="","",Feuil1!X198)</f>
        <v>0</v>
      </c>
      <c r="G193" s="92">
        <f>IF(F193="","",Feuil1!Y198)</f>
        <v>0</v>
      </c>
      <c r="H193" s="92">
        <f>IF(G193="","",Feuil1!Z198)</f>
        <v>0</v>
      </c>
      <c r="I193" s="173">
        <f t="shared" si="19"/>
        <v>0</v>
      </c>
      <c r="J193" s="172">
        <f>IF(H193="","",Feuil1!AA198)</f>
        <v>0</v>
      </c>
      <c r="K193" s="92">
        <f>IF(J193="","",Feuil1!AB198)</f>
        <v>0</v>
      </c>
      <c r="L193" s="92">
        <f>IF(K193="","",Feuil1!AC198)</f>
        <v>0</v>
      </c>
      <c r="M193" s="173">
        <f t="shared" si="20"/>
        <v>0</v>
      </c>
      <c r="N193" s="172">
        <f>IF(L193="","",Feuil1!AD198)</f>
        <v>0</v>
      </c>
      <c r="O193" s="92">
        <f>IF(N193="","",Feuil1!AE198)</f>
        <v>0</v>
      </c>
      <c r="P193" s="92">
        <f>IF(O193="","",Feuil1!AF198)</f>
        <v>0</v>
      </c>
      <c r="Q193" s="173">
        <f t="shared" si="21"/>
        <v>0</v>
      </c>
      <c r="R193" s="172">
        <f>IF(P193="","",Feuil1!AG198)</f>
        <v>0</v>
      </c>
      <c r="S193" s="92">
        <f>IF(R193="","",Feuil1!AH198)</f>
        <v>0</v>
      </c>
      <c r="T193" s="92">
        <f>IF(S193="","",Feuil1!AI198)</f>
        <v>0</v>
      </c>
      <c r="U193" s="173">
        <f t="shared" si="22"/>
        <v>0</v>
      </c>
      <c r="V193" s="172">
        <f>IF(T193="","",Feuil1!AJ198)</f>
        <v>0</v>
      </c>
      <c r="W193" s="92">
        <f>IF(V193="","",Feuil1!AK198)</f>
        <v>0</v>
      </c>
      <c r="X193" s="92">
        <f>IF(W193="","",Feuil1!AL198)</f>
        <v>0</v>
      </c>
      <c r="Y193" s="173">
        <f t="shared" si="23"/>
        <v>0</v>
      </c>
      <c r="Z193" s="172">
        <f>IF(X193="","",Feuil1!AM198)</f>
        <v>0</v>
      </c>
      <c r="AA193" s="92">
        <f>IF(Z193="","",Feuil1!AN198)</f>
        <v>0</v>
      </c>
      <c r="AB193" s="92">
        <f>IF(AA193="","",Feuil1!AO198)</f>
        <v>0</v>
      </c>
      <c r="AC193" s="173">
        <f t="shared" si="24"/>
        <v>0</v>
      </c>
      <c r="AD193" s="172">
        <f>IF(AB193="","",Feuil1!AP198)</f>
        <v>0</v>
      </c>
      <c r="AE193" s="92">
        <f>IF(AD193="","",Feuil1!AQ198)</f>
        <v>0</v>
      </c>
      <c r="AF193" s="92">
        <f>IF(AE193="","",Feuil1!AR198)</f>
        <v>0</v>
      </c>
      <c r="AG193" s="173">
        <f t="shared" si="25"/>
        <v>0</v>
      </c>
      <c r="AH193" s="172">
        <f>IF(AF193="","",Feuil1!AS198)</f>
        <v>0</v>
      </c>
      <c r="AI193" s="92">
        <f>IF(AH193="","",Feuil1!AT198)</f>
        <v>0</v>
      </c>
      <c r="AJ193" s="92">
        <f>IF(AI193="","",Feuil1!AU198)</f>
        <v>0</v>
      </c>
      <c r="AK193" s="173">
        <f t="shared" si="26"/>
        <v>0</v>
      </c>
      <c r="AN193" s="5">
        <v>725</v>
      </c>
      <c r="AO193" s="5">
        <v>25</v>
      </c>
      <c r="AP193" s="5">
        <v>40</v>
      </c>
      <c r="AQ193" s="5">
        <v>850</v>
      </c>
      <c r="AR193" s="5">
        <v>925</v>
      </c>
      <c r="AS193" s="5">
        <v>3</v>
      </c>
      <c r="AT193" s="5">
        <v>5</v>
      </c>
      <c r="AU193" s="5">
        <v>350</v>
      </c>
      <c r="AV193" s="5">
        <v>125</v>
      </c>
    </row>
    <row r="194" spans="1:48" s="6" customFormat="1" ht="12.75">
      <c r="A194" s="171">
        <f>IF(Feuil1!A199="","",Feuil1!A199)</f>
        <v>45116</v>
      </c>
      <c r="B194" s="172">
        <f>IF(A194="","",Feuil1!U199)</f>
        <v>0</v>
      </c>
      <c r="C194" s="92">
        <f>IF(B194="","",Feuil1!V199)</f>
        <v>0</v>
      </c>
      <c r="D194" s="92">
        <f>IF(C194="","",Feuil1!W199)</f>
        <v>0</v>
      </c>
      <c r="E194" s="173">
        <f t="shared" si="18"/>
        <v>0</v>
      </c>
      <c r="F194" s="172">
        <f>IF(D194="","",Feuil1!X199)</f>
        <v>0</v>
      </c>
      <c r="G194" s="92">
        <f>IF(F194="","",Feuil1!Y199)</f>
        <v>0</v>
      </c>
      <c r="H194" s="92">
        <f>IF(G194="","",Feuil1!Z199)</f>
        <v>0</v>
      </c>
      <c r="I194" s="173">
        <f t="shared" si="19"/>
        <v>0</v>
      </c>
      <c r="J194" s="172">
        <f>IF(H194="","",Feuil1!AA199)</f>
        <v>0</v>
      </c>
      <c r="K194" s="92">
        <f>IF(J194="","",Feuil1!AB199)</f>
        <v>0</v>
      </c>
      <c r="L194" s="92">
        <f>IF(K194="","",Feuil1!AC199)</f>
        <v>0</v>
      </c>
      <c r="M194" s="173">
        <f t="shared" si="20"/>
        <v>0</v>
      </c>
      <c r="N194" s="172">
        <f>IF(L194="","",Feuil1!AD199)</f>
        <v>0</v>
      </c>
      <c r="O194" s="92">
        <f>IF(N194="","",Feuil1!AE199)</f>
        <v>0</v>
      </c>
      <c r="P194" s="92">
        <f>IF(O194="","",Feuil1!AF199)</f>
        <v>0</v>
      </c>
      <c r="Q194" s="173">
        <f t="shared" si="21"/>
        <v>0</v>
      </c>
      <c r="R194" s="172">
        <f>IF(P194="","",Feuil1!AG199)</f>
        <v>0</v>
      </c>
      <c r="S194" s="92">
        <f>IF(R194="","",Feuil1!AH199)</f>
        <v>0</v>
      </c>
      <c r="T194" s="92">
        <f>IF(S194="","",Feuil1!AI199)</f>
        <v>0</v>
      </c>
      <c r="U194" s="173">
        <f t="shared" si="22"/>
        <v>0</v>
      </c>
      <c r="V194" s="172">
        <f>IF(T194="","",Feuil1!AJ199)</f>
        <v>0</v>
      </c>
      <c r="W194" s="92">
        <f>IF(V194="","",Feuil1!AK199)</f>
        <v>0</v>
      </c>
      <c r="X194" s="92">
        <f>IF(W194="","",Feuil1!AL199)</f>
        <v>0</v>
      </c>
      <c r="Y194" s="173">
        <f t="shared" si="23"/>
        <v>0</v>
      </c>
      <c r="Z194" s="172">
        <f>IF(X194="","",Feuil1!AM199)</f>
        <v>0</v>
      </c>
      <c r="AA194" s="92">
        <f>IF(Z194="","",Feuil1!AN199)</f>
        <v>0</v>
      </c>
      <c r="AB194" s="92">
        <f>IF(AA194="","",Feuil1!AO199)</f>
        <v>0</v>
      </c>
      <c r="AC194" s="173">
        <f t="shared" si="24"/>
        <v>0</v>
      </c>
      <c r="AD194" s="172">
        <f>IF(AB194="","",Feuil1!AP199)</f>
        <v>0</v>
      </c>
      <c r="AE194" s="92">
        <f>IF(AD194="","",Feuil1!AQ199)</f>
        <v>0</v>
      </c>
      <c r="AF194" s="92">
        <f>IF(AE194="","",Feuil1!AR199)</f>
        <v>0</v>
      </c>
      <c r="AG194" s="173">
        <f t="shared" si="25"/>
        <v>0</v>
      </c>
      <c r="AH194" s="172">
        <f>IF(AF194="","",Feuil1!AS199)</f>
        <v>0</v>
      </c>
      <c r="AI194" s="92">
        <f>IF(AH194="","",Feuil1!AT199)</f>
        <v>0</v>
      </c>
      <c r="AJ194" s="92">
        <f>IF(AI194="","",Feuil1!AU199)</f>
        <v>0</v>
      </c>
      <c r="AK194" s="173">
        <f t="shared" si="26"/>
        <v>0</v>
      </c>
      <c r="AN194" s="5">
        <v>725</v>
      </c>
      <c r="AO194" s="5">
        <v>25</v>
      </c>
      <c r="AP194" s="5">
        <v>40</v>
      </c>
      <c r="AQ194" s="5">
        <v>850</v>
      </c>
      <c r="AR194" s="5">
        <v>925</v>
      </c>
      <c r="AS194" s="5">
        <v>3</v>
      </c>
      <c r="AT194" s="5">
        <v>5</v>
      </c>
      <c r="AU194" s="5">
        <v>350</v>
      </c>
      <c r="AV194" s="5">
        <v>125</v>
      </c>
    </row>
    <row r="195" spans="1:48" s="6" customFormat="1" ht="12.75">
      <c r="A195" s="171">
        <f>IF(Feuil1!A200="","",Feuil1!A200)</f>
        <v>45117</v>
      </c>
      <c r="B195" s="172">
        <f>IF(A195="","",Feuil1!U200)</f>
        <v>0</v>
      </c>
      <c r="C195" s="92">
        <f>IF(B195="","",Feuil1!V200)</f>
        <v>0</v>
      </c>
      <c r="D195" s="92">
        <f>IF(C195="","",Feuil1!W200)</f>
        <v>0</v>
      </c>
      <c r="E195" s="173">
        <f t="shared" si="18"/>
        <v>0</v>
      </c>
      <c r="F195" s="172">
        <f>IF(D195="","",Feuil1!X200)</f>
        <v>0</v>
      </c>
      <c r="G195" s="92">
        <f>IF(F195="","",Feuil1!Y200)</f>
        <v>0</v>
      </c>
      <c r="H195" s="92">
        <f>IF(G195="","",Feuil1!Z200)</f>
        <v>0</v>
      </c>
      <c r="I195" s="173">
        <f t="shared" si="19"/>
        <v>0</v>
      </c>
      <c r="J195" s="172">
        <f>IF(H195="","",Feuil1!AA200)</f>
        <v>0</v>
      </c>
      <c r="K195" s="92">
        <f>IF(J195="","",Feuil1!AB200)</f>
        <v>0</v>
      </c>
      <c r="L195" s="92">
        <f>IF(K195="","",Feuil1!AC200)</f>
        <v>0</v>
      </c>
      <c r="M195" s="173">
        <f t="shared" si="20"/>
        <v>0</v>
      </c>
      <c r="N195" s="172">
        <f>IF(L195="","",Feuil1!AD200)</f>
        <v>0</v>
      </c>
      <c r="O195" s="92">
        <f>IF(N195="","",Feuil1!AE200)</f>
        <v>0</v>
      </c>
      <c r="P195" s="92">
        <f>IF(O195="","",Feuil1!AF200)</f>
        <v>0</v>
      </c>
      <c r="Q195" s="173">
        <f t="shared" si="21"/>
        <v>0</v>
      </c>
      <c r="R195" s="172">
        <f>IF(P195="","",Feuil1!AG200)</f>
        <v>0</v>
      </c>
      <c r="S195" s="92">
        <f>IF(R195="","",Feuil1!AH200)</f>
        <v>0</v>
      </c>
      <c r="T195" s="92">
        <f>IF(S195="","",Feuil1!AI200)</f>
        <v>0</v>
      </c>
      <c r="U195" s="173">
        <f t="shared" si="22"/>
        <v>0</v>
      </c>
      <c r="V195" s="172">
        <f>IF(T195="","",Feuil1!AJ200)</f>
        <v>0</v>
      </c>
      <c r="W195" s="92">
        <f>IF(V195="","",Feuil1!AK200)</f>
        <v>0</v>
      </c>
      <c r="X195" s="92">
        <f>IF(W195="","",Feuil1!AL200)</f>
        <v>0</v>
      </c>
      <c r="Y195" s="173">
        <f t="shared" si="23"/>
        <v>0</v>
      </c>
      <c r="Z195" s="172">
        <f>IF(X195="","",Feuil1!AM200)</f>
        <v>0</v>
      </c>
      <c r="AA195" s="92">
        <f>IF(Z195="","",Feuil1!AN200)</f>
        <v>0</v>
      </c>
      <c r="AB195" s="92">
        <f>IF(AA195="","",Feuil1!AO200)</f>
        <v>0</v>
      </c>
      <c r="AC195" s="173">
        <f t="shared" si="24"/>
        <v>0</v>
      </c>
      <c r="AD195" s="172">
        <f>IF(AB195="","",Feuil1!AP200)</f>
        <v>0</v>
      </c>
      <c r="AE195" s="92">
        <f>IF(AD195="","",Feuil1!AQ200)</f>
        <v>0</v>
      </c>
      <c r="AF195" s="92">
        <f>IF(AE195="","",Feuil1!AR200)</f>
        <v>0</v>
      </c>
      <c r="AG195" s="173">
        <f t="shared" si="25"/>
        <v>0</v>
      </c>
      <c r="AH195" s="172">
        <f>IF(AF195="","",Feuil1!AS200)</f>
        <v>0</v>
      </c>
      <c r="AI195" s="92">
        <f>IF(AH195="","",Feuil1!AT200)</f>
        <v>0</v>
      </c>
      <c r="AJ195" s="92">
        <f>IF(AI195="","",Feuil1!AU200)</f>
        <v>0</v>
      </c>
      <c r="AK195" s="173">
        <f t="shared" si="26"/>
        <v>0</v>
      </c>
      <c r="AN195" s="5">
        <v>725</v>
      </c>
      <c r="AO195" s="5">
        <v>25</v>
      </c>
      <c r="AP195" s="5">
        <v>40</v>
      </c>
      <c r="AQ195" s="5">
        <v>850</v>
      </c>
      <c r="AR195" s="5">
        <v>925</v>
      </c>
      <c r="AS195" s="5">
        <v>3</v>
      </c>
      <c r="AT195" s="5">
        <v>5</v>
      </c>
      <c r="AU195" s="5">
        <v>350</v>
      </c>
      <c r="AV195" s="5">
        <v>125</v>
      </c>
    </row>
    <row r="196" spans="1:48" s="6" customFormat="1" ht="12.75">
      <c r="A196" s="171">
        <f>IF(Feuil1!A201="","",Feuil1!A201)</f>
        <v>45118</v>
      </c>
      <c r="B196" s="172">
        <f>IF(A196="","",Feuil1!U201)</f>
        <v>0</v>
      </c>
      <c r="C196" s="92">
        <f>IF(B196="","",Feuil1!V201)</f>
        <v>0</v>
      </c>
      <c r="D196" s="92">
        <f>IF(C196="","",Feuil1!W201)</f>
        <v>0</v>
      </c>
      <c r="E196" s="173">
        <f t="shared" si="18"/>
        <v>0</v>
      </c>
      <c r="F196" s="172">
        <f>IF(D196="","",Feuil1!X201)</f>
        <v>0</v>
      </c>
      <c r="G196" s="92">
        <f>IF(F196="","",Feuil1!Y201)</f>
        <v>0</v>
      </c>
      <c r="H196" s="92">
        <f>IF(G196="","",Feuil1!Z201)</f>
        <v>0</v>
      </c>
      <c r="I196" s="173">
        <f t="shared" si="19"/>
        <v>0</v>
      </c>
      <c r="J196" s="172">
        <f>IF(H196="","",Feuil1!AA201)</f>
        <v>0</v>
      </c>
      <c r="K196" s="92">
        <f>IF(J196="","",Feuil1!AB201)</f>
        <v>0</v>
      </c>
      <c r="L196" s="92">
        <f>IF(K196="","",Feuil1!AC201)</f>
        <v>0</v>
      </c>
      <c r="M196" s="173">
        <f t="shared" si="20"/>
        <v>0</v>
      </c>
      <c r="N196" s="172">
        <f>IF(L196="","",Feuil1!AD201)</f>
        <v>0</v>
      </c>
      <c r="O196" s="92">
        <f>IF(N196="","",Feuil1!AE201)</f>
        <v>0</v>
      </c>
      <c r="P196" s="92">
        <f>IF(O196="","",Feuil1!AF201)</f>
        <v>0</v>
      </c>
      <c r="Q196" s="173">
        <f t="shared" si="21"/>
        <v>0</v>
      </c>
      <c r="R196" s="172">
        <f>IF(P196="","",Feuil1!AG201)</f>
        <v>0</v>
      </c>
      <c r="S196" s="92">
        <f>IF(R196="","",Feuil1!AH201)</f>
        <v>0</v>
      </c>
      <c r="T196" s="92">
        <f>IF(S196="","",Feuil1!AI201)</f>
        <v>0</v>
      </c>
      <c r="U196" s="173">
        <f t="shared" si="22"/>
        <v>0</v>
      </c>
      <c r="V196" s="172">
        <f>IF(T196="","",Feuil1!AJ201)</f>
        <v>0</v>
      </c>
      <c r="W196" s="92">
        <f>IF(V196="","",Feuil1!AK201)</f>
        <v>0</v>
      </c>
      <c r="X196" s="92">
        <f>IF(W196="","",Feuil1!AL201)</f>
        <v>0</v>
      </c>
      <c r="Y196" s="173">
        <f t="shared" si="23"/>
        <v>0</v>
      </c>
      <c r="Z196" s="172">
        <f>IF(X196="","",Feuil1!AM201)</f>
        <v>0</v>
      </c>
      <c r="AA196" s="92">
        <f>IF(Z196="","",Feuil1!AN201)</f>
        <v>0</v>
      </c>
      <c r="AB196" s="92">
        <f>IF(AA196="","",Feuil1!AO201)</f>
        <v>0</v>
      </c>
      <c r="AC196" s="173">
        <f t="shared" si="24"/>
        <v>0</v>
      </c>
      <c r="AD196" s="172">
        <f>IF(AB196="","",Feuil1!AP201)</f>
        <v>0</v>
      </c>
      <c r="AE196" s="92">
        <f>IF(AD196="","",Feuil1!AQ201)</f>
        <v>0</v>
      </c>
      <c r="AF196" s="92">
        <f>IF(AE196="","",Feuil1!AR201)</f>
        <v>0</v>
      </c>
      <c r="AG196" s="173">
        <f t="shared" si="25"/>
        <v>0</v>
      </c>
      <c r="AH196" s="172">
        <f>IF(AF196="","",Feuil1!AS201)</f>
        <v>0</v>
      </c>
      <c r="AI196" s="92">
        <f>IF(AH196="","",Feuil1!AT201)</f>
        <v>0</v>
      </c>
      <c r="AJ196" s="92">
        <f>IF(AI196="","",Feuil1!AU201)</f>
        <v>0</v>
      </c>
      <c r="AK196" s="173">
        <f t="shared" si="26"/>
        <v>0</v>
      </c>
      <c r="AN196" s="5">
        <v>725</v>
      </c>
      <c r="AO196" s="5">
        <v>25</v>
      </c>
      <c r="AP196" s="5">
        <v>40</v>
      </c>
      <c r="AQ196" s="5">
        <v>850</v>
      </c>
      <c r="AR196" s="5">
        <v>925</v>
      </c>
      <c r="AS196" s="5">
        <v>3</v>
      </c>
      <c r="AT196" s="5">
        <v>5</v>
      </c>
      <c r="AU196" s="5">
        <v>350</v>
      </c>
      <c r="AV196" s="5">
        <v>125</v>
      </c>
    </row>
    <row r="197" spans="1:48" s="6" customFormat="1" ht="12.75">
      <c r="A197" s="171">
        <f>IF(Feuil1!A202="","",Feuil1!A202)</f>
        <v>45119</v>
      </c>
      <c r="B197" s="172">
        <f>IF(A197="","",Feuil1!U202)</f>
        <v>0</v>
      </c>
      <c r="C197" s="92">
        <f>IF(B197="","",Feuil1!V202)</f>
        <v>0</v>
      </c>
      <c r="D197" s="92">
        <f>IF(C197="","",Feuil1!W202)</f>
        <v>0</v>
      </c>
      <c r="E197" s="173">
        <f t="shared" si="18"/>
        <v>0</v>
      </c>
      <c r="F197" s="172">
        <f>IF(D197="","",Feuil1!X202)</f>
        <v>0</v>
      </c>
      <c r="G197" s="92">
        <f>IF(F197="","",Feuil1!Y202)</f>
        <v>0</v>
      </c>
      <c r="H197" s="92">
        <f>IF(G197="","",Feuil1!Z202)</f>
        <v>0</v>
      </c>
      <c r="I197" s="173">
        <f t="shared" si="19"/>
        <v>0</v>
      </c>
      <c r="J197" s="172">
        <f>IF(H197="","",Feuil1!AA202)</f>
        <v>0</v>
      </c>
      <c r="K197" s="92">
        <f>IF(J197="","",Feuil1!AB202)</f>
        <v>0</v>
      </c>
      <c r="L197" s="92">
        <f>IF(K197="","",Feuil1!AC202)</f>
        <v>0</v>
      </c>
      <c r="M197" s="173">
        <f t="shared" si="20"/>
        <v>0</v>
      </c>
      <c r="N197" s="172">
        <f>IF(L197="","",Feuil1!AD202)</f>
        <v>0</v>
      </c>
      <c r="O197" s="92">
        <f>IF(N197="","",Feuil1!AE202)</f>
        <v>0</v>
      </c>
      <c r="P197" s="92">
        <f>IF(O197="","",Feuil1!AF202)</f>
        <v>0</v>
      </c>
      <c r="Q197" s="173">
        <f t="shared" si="21"/>
        <v>0</v>
      </c>
      <c r="R197" s="172">
        <f>IF(P197="","",Feuil1!AG202)</f>
        <v>0</v>
      </c>
      <c r="S197" s="92">
        <f>IF(R197="","",Feuil1!AH202)</f>
        <v>0</v>
      </c>
      <c r="T197" s="92">
        <f>IF(S197="","",Feuil1!AI202)</f>
        <v>0</v>
      </c>
      <c r="U197" s="173">
        <f t="shared" si="22"/>
        <v>0</v>
      </c>
      <c r="V197" s="172">
        <f>IF(T197="","",Feuil1!AJ202)</f>
        <v>0</v>
      </c>
      <c r="W197" s="92">
        <f>IF(V197="","",Feuil1!AK202)</f>
        <v>0</v>
      </c>
      <c r="X197" s="92">
        <f>IF(W197="","",Feuil1!AL202)</f>
        <v>0</v>
      </c>
      <c r="Y197" s="173">
        <f t="shared" si="23"/>
        <v>0</v>
      </c>
      <c r="Z197" s="172">
        <f>IF(X197="","",Feuil1!AM202)</f>
        <v>0</v>
      </c>
      <c r="AA197" s="92">
        <f>IF(Z197="","",Feuil1!AN202)</f>
        <v>0</v>
      </c>
      <c r="AB197" s="92">
        <f>IF(AA197="","",Feuil1!AO202)</f>
        <v>0</v>
      </c>
      <c r="AC197" s="173">
        <f t="shared" si="24"/>
        <v>0</v>
      </c>
      <c r="AD197" s="172">
        <f>IF(AB197="","",Feuil1!AP202)</f>
        <v>0</v>
      </c>
      <c r="AE197" s="92">
        <f>IF(AD197="","",Feuil1!AQ202)</f>
        <v>0</v>
      </c>
      <c r="AF197" s="92">
        <f>IF(AE197="","",Feuil1!AR202)</f>
        <v>0</v>
      </c>
      <c r="AG197" s="173">
        <f t="shared" si="25"/>
        <v>0</v>
      </c>
      <c r="AH197" s="172">
        <f>IF(AF197="","",Feuil1!AS202)</f>
        <v>0</v>
      </c>
      <c r="AI197" s="92">
        <f>IF(AH197="","",Feuil1!AT202)</f>
        <v>0</v>
      </c>
      <c r="AJ197" s="92">
        <f>IF(AI197="","",Feuil1!AU202)</f>
        <v>0</v>
      </c>
      <c r="AK197" s="173">
        <f t="shared" si="26"/>
        <v>0</v>
      </c>
      <c r="AN197" s="5">
        <v>725</v>
      </c>
      <c r="AO197" s="5">
        <v>25</v>
      </c>
      <c r="AP197" s="5">
        <v>40</v>
      </c>
      <c r="AQ197" s="5">
        <v>850</v>
      </c>
      <c r="AR197" s="5">
        <v>925</v>
      </c>
      <c r="AS197" s="5">
        <v>3</v>
      </c>
      <c r="AT197" s="5">
        <v>5</v>
      </c>
      <c r="AU197" s="5">
        <v>350</v>
      </c>
      <c r="AV197" s="5">
        <v>125</v>
      </c>
    </row>
    <row r="198" spans="1:48" s="6" customFormat="1" ht="12.75">
      <c r="A198" s="171">
        <f>IF(Feuil1!A203="","",Feuil1!A203)</f>
        <v>45120</v>
      </c>
      <c r="B198" s="172">
        <f>IF(A198="","",Feuil1!U203)</f>
        <v>0</v>
      </c>
      <c r="C198" s="92">
        <f>IF(B198="","",Feuil1!V203)</f>
        <v>0</v>
      </c>
      <c r="D198" s="92">
        <f>IF(C198="","",Feuil1!W203)</f>
        <v>0</v>
      </c>
      <c r="E198" s="173">
        <f t="shared" ref="E198:E261" si="27">IFERROR(D198/(B198+C198),0)</f>
        <v>0</v>
      </c>
      <c r="F198" s="172">
        <f>IF(D198="","",Feuil1!X203)</f>
        <v>0</v>
      </c>
      <c r="G198" s="92">
        <f>IF(F198="","",Feuil1!Y203)</f>
        <v>0</v>
      </c>
      <c r="H198" s="92">
        <f>IF(G198="","",Feuil1!Z203)</f>
        <v>0</v>
      </c>
      <c r="I198" s="173">
        <f t="shared" ref="I198:I261" si="28">IFERROR(H198/(F198+G198),0)</f>
        <v>0</v>
      </c>
      <c r="J198" s="172">
        <f>IF(H198="","",Feuil1!AA203)</f>
        <v>0</v>
      </c>
      <c r="K198" s="92">
        <f>IF(J198="","",Feuil1!AB203)</f>
        <v>0</v>
      </c>
      <c r="L198" s="92">
        <f>IF(K198="","",Feuil1!AC203)</f>
        <v>0</v>
      </c>
      <c r="M198" s="173">
        <f t="shared" ref="M198:M261" si="29">IFERROR(L198/(J198+K198),0)</f>
        <v>0</v>
      </c>
      <c r="N198" s="172">
        <f>IF(L198="","",Feuil1!AD203)</f>
        <v>0</v>
      </c>
      <c r="O198" s="92">
        <f>IF(N198="","",Feuil1!AE203)</f>
        <v>0</v>
      </c>
      <c r="P198" s="92">
        <f>IF(O198="","",Feuil1!AF203)</f>
        <v>0</v>
      </c>
      <c r="Q198" s="173">
        <f t="shared" ref="Q198:Q261" si="30">IFERROR(P198/(N198+O198),0)</f>
        <v>0</v>
      </c>
      <c r="R198" s="172">
        <f>IF(P198="","",Feuil1!AG203)</f>
        <v>0</v>
      </c>
      <c r="S198" s="92">
        <f>IF(R198="","",Feuil1!AH203)</f>
        <v>0</v>
      </c>
      <c r="T198" s="92">
        <f>IF(S198="","",Feuil1!AI203)</f>
        <v>0</v>
      </c>
      <c r="U198" s="173">
        <f t="shared" ref="U198:U261" si="31">IFERROR(T198/(R198+S198),0)</f>
        <v>0</v>
      </c>
      <c r="V198" s="172">
        <f>IF(T198="","",Feuil1!AJ203)</f>
        <v>0</v>
      </c>
      <c r="W198" s="92">
        <f>IF(V198="","",Feuil1!AK203)</f>
        <v>0</v>
      </c>
      <c r="X198" s="92">
        <f>IF(W198="","",Feuil1!AL203)</f>
        <v>0</v>
      </c>
      <c r="Y198" s="173">
        <f t="shared" ref="Y198:Y261" si="32">IFERROR(X198/(V198+W198),0)</f>
        <v>0</v>
      </c>
      <c r="Z198" s="172">
        <f>IF(X198="","",Feuil1!AM203)</f>
        <v>0</v>
      </c>
      <c r="AA198" s="92">
        <f>IF(Z198="","",Feuil1!AN203)</f>
        <v>0</v>
      </c>
      <c r="AB198" s="92">
        <f>IF(AA198="","",Feuil1!AO203)</f>
        <v>0</v>
      </c>
      <c r="AC198" s="173">
        <f t="shared" ref="AC198:AC261" si="33">IFERROR(AB198/(Z198+AA198),0)</f>
        <v>0</v>
      </c>
      <c r="AD198" s="172">
        <f>IF(AB198="","",Feuil1!AP203)</f>
        <v>0</v>
      </c>
      <c r="AE198" s="92">
        <f>IF(AD198="","",Feuil1!AQ203)</f>
        <v>0</v>
      </c>
      <c r="AF198" s="92">
        <f>IF(AE198="","",Feuil1!AR203)</f>
        <v>0</v>
      </c>
      <c r="AG198" s="173">
        <f t="shared" ref="AG198:AG261" si="34">IFERROR(AF198/(AD198+AE198),0)</f>
        <v>0</v>
      </c>
      <c r="AH198" s="172">
        <f>IF(AF198="","",Feuil1!AS203)</f>
        <v>0</v>
      </c>
      <c r="AI198" s="92">
        <f>IF(AH198="","",Feuil1!AT203)</f>
        <v>0</v>
      </c>
      <c r="AJ198" s="92">
        <f>IF(AI198="","",Feuil1!AU203)</f>
        <v>0</v>
      </c>
      <c r="AK198" s="173">
        <f t="shared" ref="AK198:AK261" si="35">IFERROR(AJ198/(AH198+AI198),0)</f>
        <v>0</v>
      </c>
      <c r="AN198" s="5">
        <v>725</v>
      </c>
      <c r="AO198" s="5">
        <v>25</v>
      </c>
      <c r="AP198" s="5">
        <v>40</v>
      </c>
      <c r="AQ198" s="5">
        <v>850</v>
      </c>
      <c r="AR198" s="5">
        <v>925</v>
      </c>
      <c r="AS198" s="5">
        <v>3</v>
      </c>
      <c r="AT198" s="5">
        <v>5</v>
      </c>
      <c r="AU198" s="5">
        <v>350</v>
      </c>
      <c r="AV198" s="5">
        <v>125</v>
      </c>
    </row>
    <row r="199" spans="1:48" s="6" customFormat="1" ht="12.75">
      <c r="A199" s="171">
        <f>IF(Feuil1!A204="","",Feuil1!A204)</f>
        <v>45121</v>
      </c>
      <c r="B199" s="172">
        <f>IF(A199="","",Feuil1!U204)</f>
        <v>0</v>
      </c>
      <c r="C199" s="92">
        <f>IF(B199="","",Feuil1!V204)</f>
        <v>0</v>
      </c>
      <c r="D199" s="92">
        <f>IF(C199="","",Feuil1!W204)</f>
        <v>0</v>
      </c>
      <c r="E199" s="173">
        <f t="shared" si="27"/>
        <v>0</v>
      </c>
      <c r="F199" s="172">
        <f>IF(D199="","",Feuil1!X204)</f>
        <v>0</v>
      </c>
      <c r="G199" s="92">
        <f>IF(F199="","",Feuil1!Y204)</f>
        <v>0</v>
      </c>
      <c r="H199" s="92">
        <f>IF(G199="","",Feuil1!Z204)</f>
        <v>0</v>
      </c>
      <c r="I199" s="173">
        <f t="shared" si="28"/>
        <v>0</v>
      </c>
      <c r="J199" s="172">
        <f>IF(H199="","",Feuil1!AA204)</f>
        <v>0</v>
      </c>
      <c r="K199" s="92">
        <f>IF(J199="","",Feuil1!AB204)</f>
        <v>0</v>
      </c>
      <c r="L199" s="92">
        <f>IF(K199="","",Feuil1!AC204)</f>
        <v>0</v>
      </c>
      <c r="M199" s="173">
        <f t="shared" si="29"/>
        <v>0</v>
      </c>
      <c r="N199" s="172">
        <f>IF(L199="","",Feuil1!AD204)</f>
        <v>0</v>
      </c>
      <c r="O199" s="92">
        <f>IF(N199="","",Feuil1!AE204)</f>
        <v>0</v>
      </c>
      <c r="P199" s="92">
        <f>IF(O199="","",Feuil1!AF204)</f>
        <v>0</v>
      </c>
      <c r="Q199" s="173">
        <f t="shared" si="30"/>
        <v>0</v>
      </c>
      <c r="R199" s="172">
        <f>IF(P199="","",Feuil1!AG204)</f>
        <v>0</v>
      </c>
      <c r="S199" s="92">
        <f>IF(R199="","",Feuil1!AH204)</f>
        <v>0</v>
      </c>
      <c r="T199" s="92">
        <f>IF(S199="","",Feuil1!AI204)</f>
        <v>0</v>
      </c>
      <c r="U199" s="173">
        <f t="shared" si="31"/>
        <v>0</v>
      </c>
      <c r="V199" s="172">
        <f>IF(T199="","",Feuil1!AJ204)</f>
        <v>0</v>
      </c>
      <c r="W199" s="92">
        <f>IF(V199="","",Feuil1!AK204)</f>
        <v>0</v>
      </c>
      <c r="X199" s="92">
        <f>IF(W199="","",Feuil1!AL204)</f>
        <v>0</v>
      </c>
      <c r="Y199" s="173">
        <f t="shared" si="32"/>
        <v>0</v>
      </c>
      <c r="Z199" s="172">
        <f>IF(X199="","",Feuil1!AM204)</f>
        <v>0</v>
      </c>
      <c r="AA199" s="92">
        <f>IF(Z199="","",Feuil1!AN204)</f>
        <v>0</v>
      </c>
      <c r="AB199" s="92">
        <f>IF(AA199="","",Feuil1!AO204)</f>
        <v>0</v>
      </c>
      <c r="AC199" s="173">
        <f t="shared" si="33"/>
        <v>0</v>
      </c>
      <c r="AD199" s="172">
        <f>IF(AB199="","",Feuil1!AP204)</f>
        <v>0</v>
      </c>
      <c r="AE199" s="92">
        <f>IF(AD199="","",Feuil1!AQ204)</f>
        <v>0</v>
      </c>
      <c r="AF199" s="92">
        <f>IF(AE199="","",Feuil1!AR204)</f>
        <v>0</v>
      </c>
      <c r="AG199" s="173">
        <f t="shared" si="34"/>
        <v>0</v>
      </c>
      <c r="AH199" s="172">
        <f>IF(AF199="","",Feuil1!AS204)</f>
        <v>0</v>
      </c>
      <c r="AI199" s="92">
        <f>IF(AH199="","",Feuil1!AT204)</f>
        <v>0</v>
      </c>
      <c r="AJ199" s="92">
        <f>IF(AI199="","",Feuil1!AU204)</f>
        <v>0</v>
      </c>
      <c r="AK199" s="173">
        <f t="shared" si="35"/>
        <v>0</v>
      </c>
      <c r="AN199" s="5">
        <v>725</v>
      </c>
      <c r="AO199" s="5">
        <v>25</v>
      </c>
      <c r="AP199" s="5">
        <v>40</v>
      </c>
      <c r="AQ199" s="5">
        <v>850</v>
      </c>
      <c r="AR199" s="5">
        <v>925</v>
      </c>
      <c r="AS199" s="5">
        <v>3</v>
      </c>
      <c r="AT199" s="5">
        <v>5</v>
      </c>
      <c r="AU199" s="5">
        <v>350</v>
      </c>
      <c r="AV199" s="5">
        <v>125</v>
      </c>
    </row>
    <row r="200" spans="1:48" s="6" customFormat="1" ht="12.75">
      <c r="A200" s="171">
        <f>IF(Feuil1!A205="","",Feuil1!A205)</f>
        <v>45122</v>
      </c>
      <c r="B200" s="172">
        <f>IF(A200="","",Feuil1!U205)</f>
        <v>0</v>
      </c>
      <c r="C200" s="92">
        <f>IF(B200="","",Feuil1!V205)</f>
        <v>0</v>
      </c>
      <c r="D200" s="92">
        <f>IF(C200="","",Feuil1!W205)</f>
        <v>0</v>
      </c>
      <c r="E200" s="173">
        <f t="shared" si="27"/>
        <v>0</v>
      </c>
      <c r="F200" s="172">
        <f>IF(D200="","",Feuil1!X205)</f>
        <v>0</v>
      </c>
      <c r="G200" s="92">
        <f>IF(F200="","",Feuil1!Y205)</f>
        <v>0</v>
      </c>
      <c r="H200" s="92">
        <f>IF(G200="","",Feuil1!Z205)</f>
        <v>0</v>
      </c>
      <c r="I200" s="173">
        <f t="shared" si="28"/>
        <v>0</v>
      </c>
      <c r="J200" s="172">
        <f>IF(H200="","",Feuil1!AA205)</f>
        <v>0</v>
      </c>
      <c r="K200" s="92">
        <f>IF(J200="","",Feuil1!AB205)</f>
        <v>0</v>
      </c>
      <c r="L200" s="92">
        <f>IF(K200="","",Feuil1!AC205)</f>
        <v>0</v>
      </c>
      <c r="M200" s="173">
        <f t="shared" si="29"/>
        <v>0</v>
      </c>
      <c r="N200" s="172">
        <f>IF(L200="","",Feuil1!AD205)</f>
        <v>0</v>
      </c>
      <c r="O200" s="92">
        <f>IF(N200="","",Feuil1!AE205)</f>
        <v>0</v>
      </c>
      <c r="P200" s="92">
        <f>IF(O200="","",Feuil1!AF205)</f>
        <v>0</v>
      </c>
      <c r="Q200" s="173">
        <f t="shared" si="30"/>
        <v>0</v>
      </c>
      <c r="R200" s="172">
        <f>IF(P200="","",Feuil1!AG205)</f>
        <v>0</v>
      </c>
      <c r="S200" s="92">
        <f>IF(R200="","",Feuil1!AH205)</f>
        <v>0</v>
      </c>
      <c r="T200" s="92">
        <f>IF(S200="","",Feuil1!AI205)</f>
        <v>0</v>
      </c>
      <c r="U200" s="173">
        <f t="shared" si="31"/>
        <v>0</v>
      </c>
      <c r="V200" s="172">
        <f>IF(T200="","",Feuil1!AJ205)</f>
        <v>0</v>
      </c>
      <c r="W200" s="92">
        <f>IF(V200="","",Feuil1!AK205)</f>
        <v>0</v>
      </c>
      <c r="X200" s="92">
        <f>IF(W200="","",Feuil1!AL205)</f>
        <v>0</v>
      </c>
      <c r="Y200" s="173">
        <f t="shared" si="32"/>
        <v>0</v>
      </c>
      <c r="Z200" s="172">
        <f>IF(X200="","",Feuil1!AM205)</f>
        <v>0</v>
      </c>
      <c r="AA200" s="92">
        <f>IF(Z200="","",Feuil1!AN205)</f>
        <v>0</v>
      </c>
      <c r="AB200" s="92">
        <f>IF(AA200="","",Feuil1!AO205)</f>
        <v>0</v>
      </c>
      <c r="AC200" s="173">
        <f t="shared" si="33"/>
        <v>0</v>
      </c>
      <c r="AD200" s="172">
        <f>IF(AB200="","",Feuil1!AP205)</f>
        <v>0</v>
      </c>
      <c r="AE200" s="92">
        <f>IF(AD200="","",Feuil1!AQ205)</f>
        <v>0</v>
      </c>
      <c r="AF200" s="92">
        <f>IF(AE200="","",Feuil1!AR205)</f>
        <v>0</v>
      </c>
      <c r="AG200" s="173">
        <f t="shared" si="34"/>
        <v>0</v>
      </c>
      <c r="AH200" s="172">
        <f>IF(AF200="","",Feuil1!AS205)</f>
        <v>0</v>
      </c>
      <c r="AI200" s="92">
        <f>IF(AH200="","",Feuil1!AT205)</f>
        <v>0</v>
      </c>
      <c r="AJ200" s="92">
        <f>IF(AI200="","",Feuil1!AU205)</f>
        <v>0</v>
      </c>
      <c r="AK200" s="173">
        <f t="shared" si="35"/>
        <v>0</v>
      </c>
      <c r="AN200" s="5">
        <v>725</v>
      </c>
      <c r="AO200" s="5">
        <v>25</v>
      </c>
      <c r="AP200" s="5">
        <v>40</v>
      </c>
      <c r="AQ200" s="5">
        <v>850</v>
      </c>
      <c r="AR200" s="5">
        <v>925</v>
      </c>
      <c r="AS200" s="5">
        <v>3</v>
      </c>
      <c r="AT200" s="5">
        <v>5</v>
      </c>
      <c r="AU200" s="5">
        <v>350</v>
      </c>
      <c r="AV200" s="5">
        <v>125</v>
      </c>
    </row>
    <row r="201" spans="1:48" s="6" customFormat="1" ht="12.75">
      <c r="A201" s="171">
        <f>IF(Feuil1!A206="","",Feuil1!A206)</f>
        <v>45123</v>
      </c>
      <c r="B201" s="172">
        <f>IF(A201="","",Feuil1!U206)</f>
        <v>0</v>
      </c>
      <c r="C201" s="92">
        <f>IF(B201="","",Feuil1!V206)</f>
        <v>0</v>
      </c>
      <c r="D201" s="92">
        <f>IF(C201="","",Feuil1!W206)</f>
        <v>0</v>
      </c>
      <c r="E201" s="173">
        <f t="shared" si="27"/>
        <v>0</v>
      </c>
      <c r="F201" s="172">
        <f>IF(D201="","",Feuil1!X206)</f>
        <v>0</v>
      </c>
      <c r="G201" s="92">
        <f>IF(F201="","",Feuil1!Y206)</f>
        <v>0</v>
      </c>
      <c r="H201" s="92">
        <f>IF(G201="","",Feuil1!Z206)</f>
        <v>0</v>
      </c>
      <c r="I201" s="173">
        <f t="shared" si="28"/>
        <v>0</v>
      </c>
      <c r="J201" s="172">
        <f>IF(H201="","",Feuil1!AA206)</f>
        <v>0</v>
      </c>
      <c r="K201" s="92">
        <f>IF(J201="","",Feuil1!AB206)</f>
        <v>0</v>
      </c>
      <c r="L201" s="92">
        <f>IF(K201="","",Feuil1!AC206)</f>
        <v>0</v>
      </c>
      <c r="M201" s="173">
        <f t="shared" si="29"/>
        <v>0</v>
      </c>
      <c r="N201" s="172">
        <f>IF(L201="","",Feuil1!AD206)</f>
        <v>0</v>
      </c>
      <c r="O201" s="92">
        <f>IF(N201="","",Feuil1!AE206)</f>
        <v>0</v>
      </c>
      <c r="P201" s="92">
        <f>IF(O201="","",Feuil1!AF206)</f>
        <v>0</v>
      </c>
      <c r="Q201" s="173">
        <f t="shared" si="30"/>
        <v>0</v>
      </c>
      <c r="R201" s="172">
        <f>IF(P201="","",Feuil1!AG206)</f>
        <v>0</v>
      </c>
      <c r="S201" s="92">
        <f>IF(R201="","",Feuil1!AH206)</f>
        <v>0</v>
      </c>
      <c r="T201" s="92">
        <f>IF(S201="","",Feuil1!AI206)</f>
        <v>0</v>
      </c>
      <c r="U201" s="173">
        <f t="shared" si="31"/>
        <v>0</v>
      </c>
      <c r="V201" s="172">
        <f>IF(T201="","",Feuil1!AJ206)</f>
        <v>0</v>
      </c>
      <c r="W201" s="92">
        <f>IF(V201="","",Feuil1!AK206)</f>
        <v>0</v>
      </c>
      <c r="X201" s="92">
        <f>IF(W201="","",Feuil1!AL206)</f>
        <v>0</v>
      </c>
      <c r="Y201" s="173">
        <f t="shared" si="32"/>
        <v>0</v>
      </c>
      <c r="Z201" s="172">
        <f>IF(X201="","",Feuil1!AM206)</f>
        <v>0</v>
      </c>
      <c r="AA201" s="92">
        <f>IF(Z201="","",Feuil1!AN206)</f>
        <v>0</v>
      </c>
      <c r="AB201" s="92">
        <f>IF(AA201="","",Feuil1!AO206)</f>
        <v>0</v>
      </c>
      <c r="AC201" s="173">
        <f t="shared" si="33"/>
        <v>0</v>
      </c>
      <c r="AD201" s="172">
        <f>IF(AB201="","",Feuil1!AP206)</f>
        <v>0</v>
      </c>
      <c r="AE201" s="92">
        <f>IF(AD201="","",Feuil1!AQ206)</f>
        <v>0</v>
      </c>
      <c r="AF201" s="92">
        <f>IF(AE201="","",Feuil1!AR206)</f>
        <v>0</v>
      </c>
      <c r="AG201" s="173">
        <f t="shared" si="34"/>
        <v>0</v>
      </c>
      <c r="AH201" s="172">
        <f>IF(AF201="","",Feuil1!AS206)</f>
        <v>0</v>
      </c>
      <c r="AI201" s="92">
        <f>IF(AH201="","",Feuil1!AT206)</f>
        <v>0</v>
      </c>
      <c r="AJ201" s="92">
        <f>IF(AI201="","",Feuil1!AU206)</f>
        <v>0</v>
      </c>
      <c r="AK201" s="173">
        <f t="shared" si="35"/>
        <v>0</v>
      </c>
      <c r="AN201" s="5">
        <v>725</v>
      </c>
      <c r="AO201" s="5">
        <v>25</v>
      </c>
      <c r="AP201" s="5">
        <v>40</v>
      </c>
      <c r="AQ201" s="5">
        <v>850</v>
      </c>
      <c r="AR201" s="5">
        <v>925</v>
      </c>
      <c r="AS201" s="5">
        <v>3</v>
      </c>
      <c r="AT201" s="5">
        <v>5</v>
      </c>
      <c r="AU201" s="5">
        <v>350</v>
      </c>
      <c r="AV201" s="5">
        <v>125</v>
      </c>
    </row>
    <row r="202" spans="1:48" s="6" customFormat="1" ht="12.75">
      <c r="A202" s="171">
        <f>IF(Feuil1!A207="","",Feuil1!A207)</f>
        <v>45124</v>
      </c>
      <c r="B202" s="172">
        <f>IF(A202="","",Feuil1!U207)</f>
        <v>0</v>
      </c>
      <c r="C202" s="92">
        <f>IF(B202="","",Feuil1!V207)</f>
        <v>0</v>
      </c>
      <c r="D202" s="92">
        <f>IF(C202="","",Feuil1!W207)</f>
        <v>0</v>
      </c>
      <c r="E202" s="173">
        <f t="shared" si="27"/>
        <v>0</v>
      </c>
      <c r="F202" s="172">
        <f>IF(D202="","",Feuil1!X207)</f>
        <v>0</v>
      </c>
      <c r="G202" s="92">
        <f>IF(F202="","",Feuil1!Y207)</f>
        <v>0</v>
      </c>
      <c r="H202" s="92">
        <f>IF(G202="","",Feuil1!Z207)</f>
        <v>0</v>
      </c>
      <c r="I202" s="173">
        <f t="shared" si="28"/>
        <v>0</v>
      </c>
      <c r="J202" s="172">
        <f>IF(H202="","",Feuil1!AA207)</f>
        <v>0</v>
      </c>
      <c r="K202" s="92">
        <f>IF(J202="","",Feuil1!AB207)</f>
        <v>0</v>
      </c>
      <c r="L202" s="92">
        <f>IF(K202="","",Feuil1!AC207)</f>
        <v>0</v>
      </c>
      <c r="M202" s="173">
        <f t="shared" si="29"/>
        <v>0</v>
      </c>
      <c r="N202" s="172">
        <f>IF(L202="","",Feuil1!AD207)</f>
        <v>0</v>
      </c>
      <c r="O202" s="92">
        <f>IF(N202="","",Feuil1!AE207)</f>
        <v>0</v>
      </c>
      <c r="P202" s="92">
        <f>IF(O202="","",Feuil1!AF207)</f>
        <v>0</v>
      </c>
      <c r="Q202" s="173">
        <f t="shared" si="30"/>
        <v>0</v>
      </c>
      <c r="R202" s="172">
        <f>IF(P202="","",Feuil1!AG207)</f>
        <v>0</v>
      </c>
      <c r="S202" s="92">
        <f>IF(R202="","",Feuil1!AH207)</f>
        <v>0</v>
      </c>
      <c r="T202" s="92">
        <f>IF(S202="","",Feuil1!AI207)</f>
        <v>0</v>
      </c>
      <c r="U202" s="173">
        <f t="shared" si="31"/>
        <v>0</v>
      </c>
      <c r="V202" s="172">
        <f>IF(T202="","",Feuil1!AJ207)</f>
        <v>0</v>
      </c>
      <c r="W202" s="92">
        <f>IF(V202="","",Feuil1!AK207)</f>
        <v>0</v>
      </c>
      <c r="X202" s="92">
        <f>IF(W202="","",Feuil1!AL207)</f>
        <v>0</v>
      </c>
      <c r="Y202" s="173">
        <f t="shared" si="32"/>
        <v>0</v>
      </c>
      <c r="Z202" s="172">
        <f>IF(X202="","",Feuil1!AM207)</f>
        <v>0</v>
      </c>
      <c r="AA202" s="92">
        <f>IF(Z202="","",Feuil1!AN207)</f>
        <v>0</v>
      </c>
      <c r="AB202" s="92">
        <f>IF(AA202="","",Feuil1!AO207)</f>
        <v>0</v>
      </c>
      <c r="AC202" s="173">
        <f t="shared" si="33"/>
        <v>0</v>
      </c>
      <c r="AD202" s="172">
        <f>IF(AB202="","",Feuil1!AP207)</f>
        <v>0</v>
      </c>
      <c r="AE202" s="92">
        <f>IF(AD202="","",Feuil1!AQ207)</f>
        <v>0</v>
      </c>
      <c r="AF202" s="92">
        <f>IF(AE202="","",Feuil1!AR207)</f>
        <v>0</v>
      </c>
      <c r="AG202" s="173">
        <f t="shared" si="34"/>
        <v>0</v>
      </c>
      <c r="AH202" s="172">
        <f>IF(AF202="","",Feuil1!AS207)</f>
        <v>0</v>
      </c>
      <c r="AI202" s="92">
        <f>IF(AH202="","",Feuil1!AT207)</f>
        <v>0</v>
      </c>
      <c r="AJ202" s="92">
        <f>IF(AI202="","",Feuil1!AU207)</f>
        <v>0</v>
      </c>
      <c r="AK202" s="173">
        <f t="shared" si="35"/>
        <v>0</v>
      </c>
      <c r="AN202" s="5">
        <v>725</v>
      </c>
      <c r="AO202" s="5">
        <v>25</v>
      </c>
      <c r="AP202" s="5">
        <v>40</v>
      </c>
      <c r="AQ202" s="5">
        <v>850</v>
      </c>
      <c r="AR202" s="5">
        <v>925</v>
      </c>
      <c r="AS202" s="5">
        <v>3</v>
      </c>
      <c r="AT202" s="5">
        <v>5</v>
      </c>
      <c r="AU202" s="5">
        <v>350</v>
      </c>
      <c r="AV202" s="5">
        <v>125</v>
      </c>
    </row>
    <row r="203" spans="1:48" s="6" customFormat="1" ht="12.75">
      <c r="A203" s="171">
        <f>IF(Feuil1!A208="","",Feuil1!A208)</f>
        <v>45125</v>
      </c>
      <c r="B203" s="172">
        <f>IF(A203="","",Feuil1!U208)</f>
        <v>0</v>
      </c>
      <c r="C203" s="92">
        <f>IF(B203="","",Feuil1!V208)</f>
        <v>0</v>
      </c>
      <c r="D203" s="92">
        <f>IF(C203="","",Feuil1!W208)</f>
        <v>0</v>
      </c>
      <c r="E203" s="173">
        <f t="shared" si="27"/>
        <v>0</v>
      </c>
      <c r="F203" s="172">
        <f>IF(D203="","",Feuil1!X208)</f>
        <v>0</v>
      </c>
      <c r="G203" s="92">
        <f>IF(F203="","",Feuil1!Y208)</f>
        <v>0</v>
      </c>
      <c r="H203" s="92">
        <f>IF(G203="","",Feuil1!Z208)</f>
        <v>0</v>
      </c>
      <c r="I203" s="173">
        <f t="shared" si="28"/>
        <v>0</v>
      </c>
      <c r="J203" s="172">
        <f>IF(H203="","",Feuil1!AA208)</f>
        <v>0</v>
      </c>
      <c r="K203" s="92">
        <f>IF(J203="","",Feuil1!AB208)</f>
        <v>0</v>
      </c>
      <c r="L203" s="92">
        <f>IF(K203="","",Feuil1!AC208)</f>
        <v>0</v>
      </c>
      <c r="M203" s="173">
        <f t="shared" si="29"/>
        <v>0</v>
      </c>
      <c r="N203" s="172">
        <f>IF(L203="","",Feuil1!AD208)</f>
        <v>0</v>
      </c>
      <c r="O203" s="92">
        <f>IF(N203="","",Feuil1!AE208)</f>
        <v>0</v>
      </c>
      <c r="P203" s="92">
        <f>IF(O203="","",Feuil1!AF208)</f>
        <v>0</v>
      </c>
      <c r="Q203" s="173">
        <f t="shared" si="30"/>
        <v>0</v>
      </c>
      <c r="R203" s="172">
        <f>IF(P203="","",Feuil1!AG208)</f>
        <v>0</v>
      </c>
      <c r="S203" s="92">
        <f>IF(R203="","",Feuil1!AH208)</f>
        <v>0</v>
      </c>
      <c r="T203" s="92">
        <f>IF(S203="","",Feuil1!AI208)</f>
        <v>0</v>
      </c>
      <c r="U203" s="173">
        <f t="shared" si="31"/>
        <v>0</v>
      </c>
      <c r="V203" s="172">
        <f>IF(T203="","",Feuil1!AJ208)</f>
        <v>0</v>
      </c>
      <c r="W203" s="92">
        <f>IF(V203="","",Feuil1!AK208)</f>
        <v>0</v>
      </c>
      <c r="X203" s="92">
        <f>IF(W203="","",Feuil1!AL208)</f>
        <v>0</v>
      </c>
      <c r="Y203" s="173">
        <f t="shared" si="32"/>
        <v>0</v>
      </c>
      <c r="Z203" s="172">
        <f>IF(X203="","",Feuil1!AM208)</f>
        <v>0</v>
      </c>
      <c r="AA203" s="92">
        <f>IF(Z203="","",Feuil1!AN208)</f>
        <v>0</v>
      </c>
      <c r="AB203" s="92">
        <f>IF(AA203="","",Feuil1!AO208)</f>
        <v>0</v>
      </c>
      <c r="AC203" s="173">
        <f t="shared" si="33"/>
        <v>0</v>
      </c>
      <c r="AD203" s="172">
        <f>IF(AB203="","",Feuil1!AP208)</f>
        <v>0</v>
      </c>
      <c r="AE203" s="92">
        <f>IF(AD203="","",Feuil1!AQ208)</f>
        <v>0</v>
      </c>
      <c r="AF203" s="92">
        <f>IF(AE203="","",Feuil1!AR208)</f>
        <v>0</v>
      </c>
      <c r="AG203" s="173">
        <f t="shared" si="34"/>
        <v>0</v>
      </c>
      <c r="AH203" s="172">
        <f>IF(AF203="","",Feuil1!AS208)</f>
        <v>0</v>
      </c>
      <c r="AI203" s="92">
        <f>IF(AH203="","",Feuil1!AT208)</f>
        <v>0</v>
      </c>
      <c r="AJ203" s="92">
        <f>IF(AI203="","",Feuil1!AU208)</f>
        <v>0</v>
      </c>
      <c r="AK203" s="173">
        <f t="shared" si="35"/>
        <v>0</v>
      </c>
      <c r="AN203" s="5">
        <v>725</v>
      </c>
      <c r="AO203" s="5">
        <v>25</v>
      </c>
      <c r="AP203" s="5">
        <v>40</v>
      </c>
      <c r="AQ203" s="5">
        <v>850</v>
      </c>
      <c r="AR203" s="5">
        <v>925</v>
      </c>
      <c r="AS203" s="5">
        <v>3</v>
      </c>
      <c r="AT203" s="5">
        <v>5</v>
      </c>
      <c r="AU203" s="5">
        <v>350</v>
      </c>
      <c r="AV203" s="5">
        <v>125</v>
      </c>
    </row>
    <row r="204" spans="1:48" s="6" customFormat="1" ht="12.75">
      <c r="A204" s="171">
        <f>IF(Feuil1!A209="","",Feuil1!A209)</f>
        <v>45126</v>
      </c>
      <c r="B204" s="172">
        <f>IF(A204="","",Feuil1!U209)</f>
        <v>0</v>
      </c>
      <c r="C204" s="92">
        <f>IF(B204="","",Feuil1!V209)</f>
        <v>0</v>
      </c>
      <c r="D204" s="92">
        <f>IF(C204="","",Feuil1!W209)</f>
        <v>0</v>
      </c>
      <c r="E204" s="173">
        <f t="shared" si="27"/>
        <v>0</v>
      </c>
      <c r="F204" s="172">
        <f>IF(D204="","",Feuil1!X209)</f>
        <v>0</v>
      </c>
      <c r="G204" s="92">
        <f>IF(F204="","",Feuil1!Y209)</f>
        <v>0</v>
      </c>
      <c r="H204" s="92">
        <f>IF(G204="","",Feuil1!Z209)</f>
        <v>0</v>
      </c>
      <c r="I204" s="173">
        <f t="shared" si="28"/>
        <v>0</v>
      </c>
      <c r="J204" s="172">
        <f>IF(H204="","",Feuil1!AA209)</f>
        <v>0</v>
      </c>
      <c r="K204" s="92">
        <f>IF(J204="","",Feuil1!AB209)</f>
        <v>0</v>
      </c>
      <c r="L204" s="92">
        <f>IF(K204="","",Feuil1!AC209)</f>
        <v>0</v>
      </c>
      <c r="M204" s="173">
        <f t="shared" si="29"/>
        <v>0</v>
      </c>
      <c r="N204" s="172">
        <f>IF(L204="","",Feuil1!AD209)</f>
        <v>0</v>
      </c>
      <c r="O204" s="92">
        <f>IF(N204="","",Feuil1!AE209)</f>
        <v>0</v>
      </c>
      <c r="P204" s="92">
        <f>IF(O204="","",Feuil1!AF209)</f>
        <v>0</v>
      </c>
      <c r="Q204" s="173">
        <f t="shared" si="30"/>
        <v>0</v>
      </c>
      <c r="R204" s="172">
        <f>IF(P204="","",Feuil1!AG209)</f>
        <v>0</v>
      </c>
      <c r="S204" s="92">
        <f>IF(R204="","",Feuil1!AH209)</f>
        <v>0</v>
      </c>
      <c r="T204" s="92">
        <f>IF(S204="","",Feuil1!AI209)</f>
        <v>0</v>
      </c>
      <c r="U204" s="173">
        <f t="shared" si="31"/>
        <v>0</v>
      </c>
      <c r="V204" s="172">
        <f>IF(T204="","",Feuil1!AJ209)</f>
        <v>0</v>
      </c>
      <c r="W204" s="92">
        <f>IF(V204="","",Feuil1!AK209)</f>
        <v>0</v>
      </c>
      <c r="X204" s="92">
        <f>IF(W204="","",Feuil1!AL209)</f>
        <v>0</v>
      </c>
      <c r="Y204" s="173">
        <f t="shared" si="32"/>
        <v>0</v>
      </c>
      <c r="Z204" s="172">
        <f>IF(X204="","",Feuil1!AM209)</f>
        <v>0</v>
      </c>
      <c r="AA204" s="92">
        <f>IF(Z204="","",Feuil1!AN209)</f>
        <v>0</v>
      </c>
      <c r="AB204" s="92">
        <f>IF(AA204="","",Feuil1!AO209)</f>
        <v>0</v>
      </c>
      <c r="AC204" s="173">
        <f t="shared" si="33"/>
        <v>0</v>
      </c>
      <c r="AD204" s="172">
        <f>IF(AB204="","",Feuil1!AP209)</f>
        <v>0</v>
      </c>
      <c r="AE204" s="92">
        <f>IF(AD204="","",Feuil1!AQ209)</f>
        <v>0</v>
      </c>
      <c r="AF204" s="92">
        <f>IF(AE204="","",Feuil1!AR209)</f>
        <v>0</v>
      </c>
      <c r="AG204" s="173">
        <f t="shared" si="34"/>
        <v>0</v>
      </c>
      <c r="AH204" s="172">
        <f>IF(AF204="","",Feuil1!AS209)</f>
        <v>0</v>
      </c>
      <c r="AI204" s="92">
        <f>IF(AH204="","",Feuil1!AT209)</f>
        <v>0</v>
      </c>
      <c r="AJ204" s="92">
        <f>IF(AI204="","",Feuil1!AU209)</f>
        <v>0</v>
      </c>
      <c r="AK204" s="173">
        <f t="shared" si="35"/>
        <v>0</v>
      </c>
      <c r="AN204" s="5">
        <v>725</v>
      </c>
      <c r="AO204" s="5">
        <v>25</v>
      </c>
      <c r="AP204" s="5">
        <v>40</v>
      </c>
      <c r="AQ204" s="5">
        <v>850</v>
      </c>
      <c r="AR204" s="5">
        <v>925</v>
      </c>
      <c r="AS204" s="5">
        <v>3</v>
      </c>
      <c r="AT204" s="5">
        <v>5</v>
      </c>
      <c r="AU204" s="5">
        <v>350</v>
      </c>
      <c r="AV204" s="5">
        <v>125</v>
      </c>
    </row>
    <row r="205" spans="1:48" s="6" customFormat="1" ht="12.75">
      <c r="A205" s="171">
        <f>IF(Feuil1!A210="","",Feuil1!A210)</f>
        <v>45127</v>
      </c>
      <c r="B205" s="172">
        <f>IF(A205="","",Feuil1!U210)</f>
        <v>0</v>
      </c>
      <c r="C205" s="92">
        <f>IF(B205="","",Feuil1!V210)</f>
        <v>0</v>
      </c>
      <c r="D205" s="92">
        <f>IF(C205="","",Feuil1!W210)</f>
        <v>0</v>
      </c>
      <c r="E205" s="173">
        <f t="shared" si="27"/>
        <v>0</v>
      </c>
      <c r="F205" s="172">
        <f>IF(D205="","",Feuil1!X210)</f>
        <v>0</v>
      </c>
      <c r="G205" s="92">
        <f>IF(F205="","",Feuil1!Y210)</f>
        <v>0</v>
      </c>
      <c r="H205" s="92">
        <f>IF(G205="","",Feuil1!Z210)</f>
        <v>0</v>
      </c>
      <c r="I205" s="173">
        <f t="shared" si="28"/>
        <v>0</v>
      </c>
      <c r="J205" s="172">
        <f>IF(H205="","",Feuil1!AA210)</f>
        <v>0</v>
      </c>
      <c r="K205" s="92">
        <f>IF(J205="","",Feuil1!AB210)</f>
        <v>0</v>
      </c>
      <c r="L205" s="92">
        <f>IF(K205="","",Feuil1!AC210)</f>
        <v>0</v>
      </c>
      <c r="M205" s="173">
        <f t="shared" si="29"/>
        <v>0</v>
      </c>
      <c r="N205" s="172">
        <f>IF(L205="","",Feuil1!AD210)</f>
        <v>0</v>
      </c>
      <c r="O205" s="92">
        <f>IF(N205="","",Feuil1!AE210)</f>
        <v>0</v>
      </c>
      <c r="P205" s="92">
        <f>IF(O205="","",Feuil1!AF210)</f>
        <v>0</v>
      </c>
      <c r="Q205" s="173">
        <f t="shared" si="30"/>
        <v>0</v>
      </c>
      <c r="R205" s="172">
        <f>IF(P205="","",Feuil1!AG210)</f>
        <v>0</v>
      </c>
      <c r="S205" s="92">
        <f>IF(R205="","",Feuil1!AH210)</f>
        <v>0</v>
      </c>
      <c r="T205" s="92">
        <f>IF(S205="","",Feuil1!AI210)</f>
        <v>0</v>
      </c>
      <c r="U205" s="173">
        <f t="shared" si="31"/>
        <v>0</v>
      </c>
      <c r="V205" s="172">
        <f>IF(T205="","",Feuil1!AJ210)</f>
        <v>0</v>
      </c>
      <c r="W205" s="92">
        <f>IF(V205="","",Feuil1!AK210)</f>
        <v>0</v>
      </c>
      <c r="X205" s="92">
        <f>IF(W205="","",Feuil1!AL210)</f>
        <v>0</v>
      </c>
      <c r="Y205" s="173">
        <f t="shared" si="32"/>
        <v>0</v>
      </c>
      <c r="Z205" s="172">
        <f>IF(X205="","",Feuil1!AM210)</f>
        <v>0</v>
      </c>
      <c r="AA205" s="92">
        <f>IF(Z205="","",Feuil1!AN210)</f>
        <v>0</v>
      </c>
      <c r="AB205" s="92">
        <f>IF(AA205="","",Feuil1!AO210)</f>
        <v>0</v>
      </c>
      <c r="AC205" s="173">
        <f t="shared" si="33"/>
        <v>0</v>
      </c>
      <c r="AD205" s="172">
        <f>IF(AB205="","",Feuil1!AP210)</f>
        <v>0</v>
      </c>
      <c r="AE205" s="92">
        <f>IF(AD205="","",Feuil1!AQ210)</f>
        <v>0</v>
      </c>
      <c r="AF205" s="92">
        <f>IF(AE205="","",Feuil1!AR210)</f>
        <v>0</v>
      </c>
      <c r="AG205" s="173">
        <f t="shared" si="34"/>
        <v>0</v>
      </c>
      <c r="AH205" s="172">
        <f>IF(AF205="","",Feuil1!AS210)</f>
        <v>0</v>
      </c>
      <c r="AI205" s="92">
        <f>IF(AH205="","",Feuil1!AT210)</f>
        <v>0</v>
      </c>
      <c r="AJ205" s="92">
        <f>IF(AI205="","",Feuil1!AU210)</f>
        <v>0</v>
      </c>
      <c r="AK205" s="173">
        <f t="shared" si="35"/>
        <v>0</v>
      </c>
      <c r="AN205" s="5">
        <v>725</v>
      </c>
      <c r="AO205" s="5">
        <v>25</v>
      </c>
      <c r="AP205" s="5">
        <v>40</v>
      </c>
      <c r="AQ205" s="5">
        <v>850</v>
      </c>
      <c r="AR205" s="5">
        <v>925</v>
      </c>
      <c r="AS205" s="5">
        <v>3</v>
      </c>
      <c r="AT205" s="5">
        <v>5</v>
      </c>
      <c r="AU205" s="5">
        <v>350</v>
      </c>
      <c r="AV205" s="5">
        <v>125</v>
      </c>
    </row>
    <row r="206" spans="1:48" s="6" customFormat="1" ht="12.75">
      <c r="A206" s="171">
        <f>IF(Feuil1!A211="","",Feuil1!A211)</f>
        <v>45128</v>
      </c>
      <c r="B206" s="172">
        <f>IF(A206="","",Feuil1!U211)</f>
        <v>0</v>
      </c>
      <c r="C206" s="92">
        <f>IF(B206="","",Feuil1!V211)</f>
        <v>0</v>
      </c>
      <c r="D206" s="92">
        <f>IF(C206="","",Feuil1!W211)</f>
        <v>0</v>
      </c>
      <c r="E206" s="173">
        <f t="shared" si="27"/>
        <v>0</v>
      </c>
      <c r="F206" s="172">
        <f>IF(D206="","",Feuil1!X211)</f>
        <v>0</v>
      </c>
      <c r="G206" s="92">
        <f>IF(F206="","",Feuil1!Y211)</f>
        <v>0</v>
      </c>
      <c r="H206" s="92">
        <f>IF(G206="","",Feuil1!Z211)</f>
        <v>0</v>
      </c>
      <c r="I206" s="173">
        <f t="shared" si="28"/>
        <v>0</v>
      </c>
      <c r="J206" s="172">
        <f>IF(H206="","",Feuil1!AA211)</f>
        <v>0</v>
      </c>
      <c r="K206" s="92">
        <f>IF(J206="","",Feuil1!AB211)</f>
        <v>0</v>
      </c>
      <c r="L206" s="92">
        <f>IF(K206="","",Feuil1!AC211)</f>
        <v>0</v>
      </c>
      <c r="M206" s="173">
        <f t="shared" si="29"/>
        <v>0</v>
      </c>
      <c r="N206" s="172">
        <f>IF(L206="","",Feuil1!AD211)</f>
        <v>0</v>
      </c>
      <c r="O206" s="92">
        <f>IF(N206="","",Feuil1!AE211)</f>
        <v>0</v>
      </c>
      <c r="P206" s="92">
        <f>IF(O206="","",Feuil1!AF211)</f>
        <v>0</v>
      </c>
      <c r="Q206" s="173">
        <f t="shared" si="30"/>
        <v>0</v>
      </c>
      <c r="R206" s="172">
        <f>IF(P206="","",Feuil1!AG211)</f>
        <v>0</v>
      </c>
      <c r="S206" s="92">
        <f>IF(R206="","",Feuil1!AH211)</f>
        <v>0</v>
      </c>
      <c r="T206" s="92">
        <f>IF(S206="","",Feuil1!AI211)</f>
        <v>0</v>
      </c>
      <c r="U206" s="173">
        <f t="shared" si="31"/>
        <v>0</v>
      </c>
      <c r="V206" s="172">
        <f>IF(T206="","",Feuil1!AJ211)</f>
        <v>0</v>
      </c>
      <c r="W206" s="92">
        <f>IF(V206="","",Feuil1!AK211)</f>
        <v>0</v>
      </c>
      <c r="X206" s="92">
        <f>IF(W206="","",Feuil1!AL211)</f>
        <v>0</v>
      </c>
      <c r="Y206" s="173">
        <f t="shared" si="32"/>
        <v>0</v>
      </c>
      <c r="Z206" s="172">
        <f>IF(X206="","",Feuil1!AM211)</f>
        <v>0</v>
      </c>
      <c r="AA206" s="92">
        <f>IF(Z206="","",Feuil1!AN211)</f>
        <v>0</v>
      </c>
      <c r="AB206" s="92">
        <f>IF(AA206="","",Feuil1!AO211)</f>
        <v>0</v>
      </c>
      <c r="AC206" s="173">
        <f t="shared" si="33"/>
        <v>0</v>
      </c>
      <c r="AD206" s="172">
        <f>IF(AB206="","",Feuil1!AP211)</f>
        <v>0</v>
      </c>
      <c r="AE206" s="92">
        <f>IF(AD206="","",Feuil1!AQ211)</f>
        <v>0</v>
      </c>
      <c r="AF206" s="92">
        <f>IF(AE206="","",Feuil1!AR211)</f>
        <v>0</v>
      </c>
      <c r="AG206" s="173">
        <f t="shared" si="34"/>
        <v>0</v>
      </c>
      <c r="AH206" s="172">
        <f>IF(AF206="","",Feuil1!AS211)</f>
        <v>0</v>
      </c>
      <c r="AI206" s="92">
        <f>IF(AH206="","",Feuil1!AT211)</f>
        <v>0</v>
      </c>
      <c r="AJ206" s="92">
        <f>IF(AI206="","",Feuil1!AU211)</f>
        <v>0</v>
      </c>
      <c r="AK206" s="173">
        <f t="shared" si="35"/>
        <v>0</v>
      </c>
      <c r="AN206" s="5">
        <v>725</v>
      </c>
      <c r="AO206" s="5">
        <v>25</v>
      </c>
      <c r="AP206" s="5">
        <v>40</v>
      </c>
      <c r="AQ206" s="5">
        <v>850</v>
      </c>
      <c r="AR206" s="5">
        <v>925</v>
      </c>
      <c r="AS206" s="5">
        <v>3</v>
      </c>
      <c r="AT206" s="5">
        <v>5</v>
      </c>
      <c r="AU206" s="5">
        <v>350</v>
      </c>
      <c r="AV206" s="5">
        <v>125</v>
      </c>
    </row>
    <row r="207" spans="1:48" s="6" customFormat="1" ht="12.75">
      <c r="A207" s="171">
        <f>IF(Feuil1!A212="","",Feuil1!A212)</f>
        <v>45129</v>
      </c>
      <c r="B207" s="172">
        <f>IF(A207="","",Feuil1!U212)</f>
        <v>0</v>
      </c>
      <c r="C207" s="92">
        <f>IF(B207="","",Feuil1!V212)</f>
        <v>0</v>
      </c>
      <c r="D207" s="92">
        <f>IF(C207="","",Feuil1!W212)</f>
        <v>0</v>
      </c>
      <c r="E207" s="173">
        <f t="shared" si="27"/>
        <v>0</v>
      </c>
      <c r="F207" s="172">
        <f>IF(D207="","",Feuil1!X212)</f>
        <v>0</v>
      </c>
      <c r="G207" s="92">
        <f>IF(F207="","",Feuil1!Y212)</f>
        <v>0</v>
      </c>
      <c r="H207" s="92">
        <f>IF(G207="","",Feuil1!Z212)</f>
        <v>0</v>
      </c>
      <c r="I207" s="173">
        <f t="shared" si="28"/>
        <v>0</v>
      </c>
      <c r="J207" s="172">
        <f>IF(H207="","",Feuil1!AA212)</f>
        <v>0</v>
      </c>
      <c r="K207" s="92">
        <f>IF(J207="","",Feuil1!AB212)</f>
        <v>0</v>
      </c>
      <c r="L207" s="92">
        <f>IF(K207="","",Feuil1!AC212)</f>
        <v>0</v>
      </c>
      <c r="M207" s="173">
        <f t="shared" si="29"/>
        <v>0</v>
      </c>
      <c r="N207" s="172">
        <f>IF(L207="","",Feuil1!AD212)</f>
        <v>0</v>
      </c>
      <c r="O207" s="92">
        <f>IF(N207="","",Feuil1!AE212)</f>
        <v>0</v>
      </c>
      <c r="P207" s="92">
        <f>IF(O207="","",Feuil1!AF212)</f>
        <v>0</v>
      </c>
      <c r="Q207" s="173">
        <f t="shared" si="30"/>
        <v>0</v>
      </c>
      <c r="R207" s="172">
        <f>IF(P207="","",Feuil1!AG212)</f>
        <v>0</v>
      </c>
      <c r="S207" s="92">
        <f>IF(R207="","",Feuil1!AH212)</f>
        <v>0</v>
      </c>
      <c r="T207" s="92">
        <f>IF(S207="","",Feuil1!AI212)</f>
        <v>0</v>
      </c>
      <c r="U207" s="173">
        <f t="shared" si="31"/>
        <v>0</v>
      </c>
      <c r="V207" s="172">
        <f>IF(T207="","",Feuil1!AJ212)</f>
        <v>0</v>
      </c>
      <c r="W207" s="92">
        <f>IF(V207="","",Feuil1!AK212)</f>
        <v>0</v>
      </c>
      <c r="X207" s="92">
        <f>IF(W207="","",Feuil1!AL212)</f>
        <v>0</v>
      </c>
      <c r="Y207" s="173">
        <f t="shared" si="32"/>
        <v>0</v>
      </c>
      <c r="Z207" s="172">
        <f>IF(X207="","",Feuil1!AM212)</f>
        <v>0</v>
      </c>
      <c r="AA207" s="92">
        <f>IF(Z207="","",Feuil1!AN212)</f>
        <v>0</v>
      </c>
      <c r="AB207" s="92">
        <f>IF(AA207="","",Feuil1!AO212)</f>
        <v>0</v>
      </c>
      <c r="AC207" s="173">
        <f t="shared" si="33"/>
        <v>0</v>
      </c>
      <c r="AD207" s="172">
        <f>IF(AB207="","",Feuil1!AP212)</f>
        <v>0</v>
      </c>
      <c r="AE207" s="92">
        <f>IF(AD207="","",Feuil1!AQ212)</f>
        <v>0</v>
      </c>
      <c r="AF207" s="92">
        <f>IF(AE207="","",Feuil1!AR212)</f>
        <v>0</v>
      </c>
      <c r="AG207" s="173">
        <f t="shared" si="34"/>
        <v>0</v>
      </c>
      <c r="AH207" s="172">
        <f>IF(AF207="","",Feuil1!AS212)</f>
        <v>0</v>
      </c>
      <c r="AI207" s="92">
        <f>IF(AH207="","",Feuil1!AT212)</f>
        <v>0</v>
      </c>
      <c r="AJ207" s="92">
        <f>IF(AI207="","",Feuil1!AU212)</f>
        <v>0</v>
      </c>
      <c r="AK207" s="173">
        <f t="shared" si="35"/>
        <v>0</v>
      </c>
      <c r="AN207" s="5">
        <v>725</v>
      </c>
      <c r="AO207" s="5">
        <v>25</v>
      </c>
      <c r="AP207" s="5">
        <v>40</v>
      </c>
      <c r="AQ207" s="5">
        <v>850</v>
      </c>
      <c r="AR207" s="5">
        <v>925</v>
      </c>
      <c r="AS207" s="5">
        <v>3</v>
      </c>
      <c r="AT207" s="5">
        <v>5</v>
      </c>
      <c r="AU207" s="5">
        <v>350</v>
      </c>
      <c r="AV207" s="5">
        <v>125</v>
      </c>
    </row>
    <row r="208" spans="1:48" s="6" customFormat="1" ht="12.75">
      <c r="A208" s="171">
        <f>IF(Feuil1!A213="","",Feuil1!A213)</f>
        <v>45130</v>
      </c>
      <c r="B208" s="172">
        <f>IF(A208="","",Feuil1!U213)</f>
        <v>0</v>
      </c>
      <c r="C208" s="92">
        <f>IF(B208="","",Feuil1!V213)</f>
        <v>0</v>
      </c>
      <c r="D208" s="92">
        <f>IF(C208="","",Feuil1!W213)</f>
        <v>0</v>
      </c>
      <c r="E208" s="173">
        <f t="shared" si="27"/>
        <v>0</v>
      </c>
      <c r="F208" s="172">
        <f>IF(D208="","",Feuil1!X213)</f>
        <v>0</v>
      </c>
      <c r="G208" s="92">
        <f>IF(F208="","",Feuil1!Y213)</f>
        <v>0</v>
      </c>
      <c r="H208" s="92">
        <f>IF(G208="","",Feuil1!Z213)</f>
        <v>0</v>
      </c>
      <c r="I208" s="173">
        <f t="shared" si="28"/>
        <v>0</v>
      </c>
      <c r="J208" s="172">
        <f>IF(H208="","",Feuil1!AA213)</f>
        <v>0</v>
      </c>
      <c r="K208" s="92">
        <f>IF(J208="","",Feuil1!AB213)</f>
        <v>0</v>
      </c>
      <c r="L208" s="92">
        <f>IF(K208="","",Feuil1!AC213)</f>
        <v>0</v>
      </c>
      <c r="M208" s="173">
        <f t="shared" si="29"/>
        <v>0</v>
      </c>
      <c r="N208" s="172">
        <f>IF(L208="","",Feuil1!AD213)</f>
        <v>0</v>
      </c>
      <c r="O208" s="92">
        <f>IF(N208="","",Feuil1!AE213)</f>
        <v>0</v>
      </c>
      <c r="P208" s="92">
        <f>IF(O208="","",Feuil1!AF213)</f>
        <v>0</v>
      </c>
      <c r="Q208" s="173">
        <f t="shared" si="30"/>
        <v>0</v>
      </c>
      <c r="R208" s="172">
        <f>IF(P208="","",Feuil1!AG213)</f>
        <v>0</v>
      </c>
      <c r="S208" s="92">
        <f>IF(R208="","",Feuil1!AH213)</f>
        <v>0</v>
      </c>
      <c r="T208" s="92">
        <f>IF(S208="","",Feuil1!AI213)</f>
        <v>0</v>
      </c>
      <c r="U208" s="173">
        <f t="shared" si="31"/>
        <v>0</v>
      </c>
      <c r="V208" s="172">
        <f>IF(T208="","",Feuil1!AJ213)</f>
        <v>0</v>
      </c>
      <c r="W208" s="92">
        <f>IF(V208="","",Feuil1!AK213)</f>
        <v>0</v>
      </c>
      <c r="X208" s="92">
        <f>IF(W208="","",Feuil1!AL213)</f>
        <v>0</v>
      </c>
      <c r="Y208" s="173">
        <f t="shared" si="32"/>
        <v>0</v>
      </c>
      <c r="Z208" s="172">
        <f>IF(X208="","",Feuil1!AM213)</f>
        <v>0</v>
      </c>
      <c r="AA208" s="92">
        <f>IF(Z208="","",Feuil1!AN213)</f>
        <v>0</v>
      </c>
      <c r="AB208" s="92">
        <f>IF(AA208="","",Feuil1!AO213)</f>
        <v>0</v>
      </c>
      <c r="AC208" s="173">
        <f t="shared" si="33"/>
        <v>0</v>
      </c>
      <c r="AD208" s="172">
        <f>IF(AB208="","",Feuil1!AP213)</f>
        <v>0</v>
      </c>
      <c r="AE208" s="92">
        <f>IF(AD208="","",Feuil1!AQ213)</f>
        <v>0</v>
      </c>
      <c r="AF208" s="92">
        <f>IF(AE208="","",Feuil1!AR213)</f>
        <v>0</v>
      </c>
      <c r="AG208" s="173">
        <f t="shared" si="34"/>
        <v>0</v>
      </c>
      <c r="AH208" s="172">
        <f>IF(AF208="","",Feuil1!AS213)</f>
        <v>0</v>
      </c>
      <c r="AI208" s="92">
        <f>IF(AH208="","",Feuil1!AT213)</f>
        <v>0</v>
      </c>
      <c r="AJ208" s="92">
        <f>IF(AI208="","",Feuil1!AU213)</f>
        <v>0</v>
      </c>
      <c r="AK208" s="173">
        <f t="shared" si="35"/>
        <v>0</v>
      </c>
      <c r="AN208" s="5">
        <v>725</v>
      </c>
      <c r="AO208" s="5">
        <v>25</v>
      </c>
      <c r="AP208" s="5">
        <v>40</v>
      </c>
      <c r="AQ208" s="5">
        <v>850</v>
      </c>
      <c r="AR208" s="5">
        <v>925</v>
      </c>
      <c r="AS208" s="5">
        <v>3</v>
      </c>
      <c r="AT208" s="5">
        <v>5</v>
      </c>
      <c r="AU208" s="5">
        <v>350</v>
      </c>
      <c r="AV208" s="5">
        <v>125</v>
      </c>
    </row>
    <row r="209" spans="1:48" s="6" customFormat="1" ht="12.75">
      <c r="A209" s="171">
        <f>IF(Feuil1!A214="","",Feuil1!A214)</f>
        <v>45131</v>
      </c>
      <c r="B209" s="172">
        <f>IF(A209="","",Feuil1!U214)</f>
        <v>0</v>
      </c>
      <c r="C209" s="92">
        <f>IF(B209="","",Feuil1!V214)</f>
        <v>0</v>
      </c>
      <c r="D209" s="92">
        <f>IF(C209="","",Feuil1!W214)</f>
        <v>0</v>
      </c>
      <c r="E209" s="173">
        <f t="shared" si="27"/>
        <v>0</v>
      </c>
      <c r="F209" s="172">
        <f>IF(D209="","",Feuil1!X214)</f>
        <v>0</v>
      </c>
      <c r="G209" s="92">
        <f>IF(F209="","",Feuil1!Y214)</f>
        <v>0</v>
      </c>
      <c r="H209" s="92">
        <f>IF(G209="","",Feuil1!Z214)</f>
        <v>0</v>
      </c>
      <c r="I209" s="173">
        <f t="shared" si="28"/>
        <v>0</v>
      </c>
      <c r="J209" s="172">
        <f>IF(H209="","",Feuil1!AA214)</f>
        <v>0</v>
      </c>
      <c r="K209" s="92">
        <f>IF(J209="","",Feuil1!AB214)</f>
        <v>0</v>
      </c>
      <c r="L209" s="92">
        <f>IF(K209="","",Feuil1!AC214)</f>
        <v>0</v>
      </c>
      <c r="M209" s="173">
        <f t="shared" si="29"/>
        <v>0</v>
      </c>
      <c r="N209" s="172">
        <f>IF(L209="","",Feuil1!AD214)</f>
        <v>0</v>
      </c>
      <c r="O209" s="92">
        <f>IF(N209="","",Feuil1!AE214)</f>
        <v>0</v>
      </c>
      <c r="P209" s="92">
        <f>IF(O209="","",Feuil1!AF214)</f>
        <v>0</v>
      </c>
      <c r="Q209" s="173">
        <f t="shared" si="30"/>
        <v>0</v>
      </c>
      <c r="R209" s="172">
        <f>IF(P209="","",Feuil1!AG214)</f>
        <v>0</v>
      </c>
      <c r="S209" s="92">
        <f>IF(R209="","",Feuil1!AH214)</f>
        <v>0</v>
      </c>
      <c r="T209" s="92">
        <f>IF(S209="","",Feuil1!AI214)</f>
        <v>0</v>
      </c>
      <c r="U209" s="173">
        <f t="shared" si="31"/>
        <v>0</v>
      </c>
      <c r="V209" s="172">
        <f>IF(T209="","",Feuil1!AJ214)</f>
        <v>0</v>
      </c>
      <c r="W209" s="92">
        <f>IF(V209="","",Feuil1!AK214)</f>
        <v>0</v>
      </c>
      <c r="X209" s="92">
        <f>IF(W209="","",Feuil1!AL214)</f>
        <v>0</v>
      </c>
      <c r="Y209" s="173">
        <f t="shared" si="32"/>
        <v>0</v>
      </c>
      <c r="Z209" s="172">
        <f>IF(X209="","",Feuil1!AM214)</f>
        <v>0</v>
      </c>
      <c r="AA209" s="92">
        <f>IF(Z209="","",Feuil1!AN214)</f>
        <v>0</v>
      </c>
      <c r="AB209" s="92">
        <f>IF(AA209="","",Feuil1!AO214)</f>
        <v>0</v>
      </c>
      <c r="AC209" s="173">
        <f t="shared" si="33"/>
        <v>0</v>
      </c>
      <c r="AD209" s="172">
        <f>IF(AB209="","",Feuil1!AP214)</f>
        <v>0</v>
      </c>
      <c r="AE209" s="92">
        <f>IF(AD209="","",Feuil1!AQ214)</f>
        <v>0</v>
      </c>
      <c r="AF209" s="92">
        <f>IF(AE209="","",Feuil1!AR214)</f>
        <v>0</v>
      </c>
      <c r="AG209" s="173">
        <f t="shared" si="34"/>
        <v>0</v>
      </c>
      <c r="AH209" s="172">
        <f>IF(AF209="","",Feuil1!AS214)</f>
        <v>0</v>
      </c>
      <c r="AI209" s="92">
        <f>IF(AH209="","",Feuil1!AT214)</f>
        <v>0</v>
      </c>
      <c r="AJ209" s="92">
        <f>IF(AI209="","",Feuil1!AU214)</f>
        <v>0</v>
      </c>
      <c r="AK209" s="173">
        <f t="shared" si="35"/>
        <v>0</v>
      </c>
      <c r="AN209" s="5">
        <v>725</v>
      </c>
      <c r="AO209" s="5">
        <v>25</v>
      </c>
      <c r="AP209" s="5">
        <v>40</v>
      </c>
      <c r="AQ209" s="5">
        <v>850</v>
      </c>
      <c r="AR209" s="5">
        <v>925</v>
      </c>
      <c r="AS209" s="5">
        <v>3</v>
      </c>
      <c r="AT209" s="5">
        <v>5</v>
      </c>
      <c r="AU209" s="5">
        <v>350</v>
      </c>
      <c r="AV209" s="5">
        <v>125</v>
      </c>
    </row>
    <row r="210" spans="1:48" s="6" customFormat="1" ht="12.75">
      <c r="A210" s="171">
        <f>IF(Feuil1!A215="","",Feuil1!A215)</f>
        <v>45132</v>
      </c>
      <c r="B210" s="172">
        <f>IF(A210="","",Feuil1!U215)</f>
        <v>0</v>
      </c>
      <c r="C210" s="92">
        <f>IF(B210="","",Feuil1!V215)</f>
        <v>0</v>
      </c>
      <c r="D210" s="92">
        <f>IF(C210="","",Feuil1!W215)</f>
        <v>0</v>
      </c>
      <c r="E210" s="173">
        <f t="shared" si="27"/>
        <v>0</v>
      </c>
      <c r="F210" s="172">
        <f>IF(D210="","",Feuil1!X215)</f>
        <v>0</v>
      </c>
      <c r="G210" s="92">
        <f>IF(F210="","",Feuil1!Y215)</f>
        <v>0</v>
      </c>
      <c r="H210" s="92">
        <f>IF(G210="","",Feuil1!Z215)</f>
        <v>0</v>
      </c>
      <c r="I210" s="173">
        <f t="shared" si="28"/>
        <v>0</v>
      </c>
      <c r="J210" s="172">
        <f>IF(H210="","",Feuil1!AA215)</f>
        <v>0</v>
      </c>
      <c r="K210" s="92">
        <f>IF(J210="","",Feuil1!AB215)</f>
        <v>0</v>
      </c>
      <c r="L210" s="92">
        <f>IF(K210="","",Feuil1!AC215)</f>
        <v>0</v>
      </c>
      <c r="M210" s="173">
        <f t="shared" si="29"/>
        <v>0</v>
      </c>
      <c r="N210" s="172">
        <f>IF(L210="","",Feuil1!AD215)</f>
        <v>0</v>
      </c>
      <c r="O210" s="92">
        <f>IF(N210="","",Feuil1!AE215)</f>
        <v>0</v>
      </c>
      <c r="P210" s="92">
        <f>IF(O210="","",Feuil1!AF215)</f>
        <v>0</v>
      </c>
      <c r="Q210" s="173">
        <f t="shared" si="30"/>
        <v>0</v>
      </c>
      <c r="R210" s="172">
        <f>IF(P210="","",Feuil1!AG215)</f>
        <v>0</v>
      </c>
      <c r="S210" s="92">
        <f>IF(R210="","",Feuil1!AH215)</f>
        <v>0</v>
      </c>
      <c r="T210" s="92">
        <f>IF(S210="","",Feuil1!AI215)</f>
        <v>0</v>
      </c>
      <c r="U210" s="173">
        <f t="shared" si="31"/>
        <v>0</v>
      </c>
      <c r="V210" s="172">
        <f>IF(T210="","",Feuil1!AJ215)</f>
        <v>0</v>
      </c>
      <c r="W210" s="92">
        <f>IF(V210="","",Feuil1!AK215)</f>
        <v>0</v>
      </c>
      <c r="X210" s="92">
        <f>IF(W210="","",Feuil1!AL215)</f>
        <v>0</v>
      </c>
      <c r="Y210" s="173">
        <f t="shared" si="32"/>
        <v>0</v>
      </c>
      <c r="Z210" s="172">
        <f>IF(X210="","",Feuil1!AM215)</f>
        <v>0</v>
      </c>
      <c r="AA210" s="92">
        <f>IF(Z210="","",Feuil1!AN215)</f>
        <v>0</v>
      </c>
      <c r="AB210" s="92">
        <f>IF(AA210="","",Feuil1!AO215)</f>
        <v>0</v>
      </c>
      <c r="AC210" s="173">
        <f t="shared" si="33"/>
        <v>0</v>
      </c>
      <c r="AD210" s="172">
        <f>IF(AB210="","",Feuil1!AP215)</f>
        <v>0</v>
      </c>
      <c r="AE210" s="92">
        <f>IF(AD210="","",Feuil1!AQ215)</f>
        <v>0</v>
      </c>
      <c r="AF210" s="92">
        <f>IF(AE210="","",Feuil1!AR215)</f>
        <v>0</v>
      </c>
      <c r="AG210" s="173">
        <f t="shared" si="34"/>
        <v>0</v>
      </c>
      <c r="AH210" s="172">
        <f>IF(AF210="","",Feuil1!AS215)</f>
        <v>0</v>
      </c>
      <c r="AI210" s="92">
        <f>IF(AH210="","",Feuil1!AT215)</f>
        <v>0</v>
      </c>
      <c r="AJ210" s="92">
        <f>IF(AI210="","",Feuil1!AU215)</f>
        <v>0</v>
      </c>
      <c r="AK210" s="173">
        <f t="shared" si="35"/>
        <v>0</v>
      </c>
      <c r="AN210" s="5">
        <v>725</v>
      </c>
      <c r="AO210" s="5">
        <v>25</v>
      </c>
      <c r="AP210" s="5">
        <v>40</v>
      </c>
      <c r="AQ210" s="5">
        <v>850</v>
      </c>
      <c r="AR210" s="5">
        <v>925</v>
      </c>
      <c r="AS210" s="5">
        <v>3</v>
      </c>
      <c r="AT210" s="5">
        <v>5</v>
      </c>
      <c r="AU210" s="5">
        <v>350</v>
      </c>
      <c r="AV210" s="5">
        <v>125</v>
      </c>
    </row>
    <row r="211" spans="1:48" s="6" customFormat="1" ht="12.75">
      <c r="A211" s="171">
        <f>IF(Feuil1!A216="","",Feuil1!A216)</f>
        <v>45133</v>
      </c>
      <c r="B211" s="172">
        <f>IF(A211="","",Feuil1!U216)</f>
        <v>0</v>
      </c>
      <c r="C211" s="92">
        <f>IF(B211="","",Feuil1!V216)</f>
        <v>0</v>
      </c>
      <c r="D211" s="92">
        <f>IF(C211="","",Feuil1!W216)</f>
        <v>0</v>
      </c>
      <c r="E211" s="173">
        <f t="shared" si="27"/>
        <v>0</v>
      </c>
      <c r="F211" s="172">
        <f>IF(D211="","",Feuil1!X216)</f>
        <v>0</v>
      </c>
      <c r="G211" s="92">
        <f>IF(F211="","",Feuil1!Y216)</f>
        <v>0</v>
      </c>
      <c r="H211" s="92">
        <f>IF(G211="","",Feuil1!Z216)</f>
        <v>0</v>
      </c>
      <c r="I211" s="173">
        <f t="shared" si="28"/>
        <v>0</v>
      </c>
      <c r="J211" s="172">
        <f>IF(H211="","",Feuil1!AA216)</f>
        <v>0</v>
      </c>
      <c r="K211" s="92">
        <f>IF(J211="","",Feuil1!AB216)</f>
        <v>0</v>
      </c>
      <c r="L211" s="92">
        <f>IF(K211="","",Feuil1!AC216)</f>
        <v>0</v>
      </c>
      <c r="M211" s="173">
        <f t="shared" si="29"/>
        <v>0</v>
      </c>
      <c r="N211" s="172">
        <f>IF(L211="","",Feuil1!AD216)</f>
        <v>0</v>
      </c>
      <c r="O211" s="92">
        <f>IF(N211="","",Feuil1!AE216)</f>
        <v>0</v>
      </c>
      <c r="P211" s="92">
        <f>IF(O211="","",Feuil1!AF216)</f>
        <v>0</v>
      </c>
      <c r="Q211" s="173">
        <f t="shared" si="30"/>
        <v>0</v>
      </c>
      <c r="R211" s="172">
        <f>IF(P211="","",Feuil1!AG216)</f>
        <v>0</v>
      </c>
      <c r="S211" s="92">
        <f>IF(R211="","",Feuil1!AH216)</f>
        <v>0</v>
      </c>
      <c r="T211" s="92">
        <f>IF(S211="","",Feuil1!AI216)</f>
        <v>0</v>
      </c>
      <c r="U211" s="173">
        <f t="shared" si="31"/>
        <v>0</v>
      </c>
      <c r="V211" s="172">
        <f>IF(T211="","",Feuil1!AJ216)</f>
        <v>0</v>
      </c>
      <c r="W211" s="92">
        <f>IF(V211="","",Feuil1!AK216)</f>
        <v>0</v>
      </c>
      <c r="X211" s="92">
        <f>IF(W211="","",Feuil1!AL216)</f>
        <v>0</v>
      </c>
      <c r="Y211" s="173">
        <f t="shared" si="32"/>
        <v>0</v>
      </c>
      <c r="Z211" s="172">
        <f>IF(X211="","",Feuil1!AM216)</f>
        <v>0</v>
      </c>
      <c r="AA211" s="92">
        <f>IF(Z211="","",Feuil1!AN216)</f>
        <v>0</v>
      </c>
      <c r="AB211" s="92">
        <f>IF(AA211="","",Feuil1!AO216)</f>
        <v>0</v>
      </c>
      <c r="AC211" s="173">
        <f t="shared" si="33"/>
        <v>0</v>
      </c>
      <c r="AD211" s="172">
        <f>IF(AB211="","",Feuil1!AP216)</f>
        <v>0</v>
      </c>
      <c r="AE211" s="92">
        <f>IF(AD211="","",Feuil1!AQ216)</f>
        <v>0</v>
      </c>
      <c r="AF211" s="92">
        <f>IF(AE211="","",Feuil1!AR216)</f>
        <v>0</v>
      </c>
      <c r="AG211" s="173">
        <f t="shared" si="34"/>
        <v>0</v>
      </c>
      <c r="AH211" s="172">
        <f>IF(AF211="","",Feuil1!AS216)</f>
        <v>0</v>
      </c>
      <c r="AI211" s="92">
        <f>IF(AH211="","",Feuil1!AT216)</f>
        <v>0</v>
      </c>
      <c r="AJ211" s="92">
        <f>IF(AI211="","",Feuil1!AU216)</f>
        <v>0</v>
      </c>
      <c r="AK211" s="173">
        <f t="shared" si="35"/>
        <v>0</v>
      </c>
      <c r="AN211" s="5">
        <v>725</v>
      </c>
      <c r="AO211" s="5">
        <v>25</v>
      </c>
      <c r="AP211" s="5">
        <v>40</v>
      </c>
      <c r="AQ211" s="5">
        <v>850</v>
      </c>
      <c r="AR211" s="5">
        <v>925</v>
      </c>
      <c r="AS211" s="5">
        <v>3</v>
      </c>
      <c r="AT211" s="5">
        <v>5</v>
      </c>
      <c r="AU211" s="5">
        <v>350</v>
      </c>
      <c r="AV211" s="5">
        <v>125</v>
      </c>
    </row>
    <row r="212" spans="1:48" s="6" customFormat="1" ht="12.75">
      <c r="A212" s="171">
        <f>IF(Feuil1!A217="","",Feuil1!A217)</f>
        <v>45134</v>
      </c>
      <c r="B212" s="172">
        <f>IF(A212="","",Feuil1!U217)</f>
        <v>0</v>
      </c>
      <c r="C212" s="92">
        <f>IF(B212="","",Feuil1!V217)</f>
        <v>0</v>
      </c>
      <c r="D212" s="92">
        <f>IF(C212="","",Feuil1!W217)</f>
        <v>0</v>
      </c>
      <c r="E212" s="173">
        <f t="shared" si="27"/>
        <v>0</v>
      </c>
      <c r="F212" s="172">
        <f>IF(D212="","",Feuil1!X217)</f>
        <v>0</v>
      </c>
      <c r="G212" s="92">
        <f>IF(F212="","",Feuil1!Y217)</f>
        <v>0</v>
      </c>
      <c r="H212" s="92">
        <f>IF(G212="","",Feuil1!Z217)</f>
        <v>0</v>
      </c>
      <c r="I212" s="173">
        <f t="shared" si="28"/>
        <v>0</v>
      </c>
      <c r="J212" s="172">
        <f>IF(H212="","",Feuil1!AA217)</f>
        <v>0</v>
      </c>
      <c r="K212" s="92">
        <f>IF(J212="","",Feuil1!AB217)</f>
        <v>0</v>
      </c>
      <c r="L212" s="92">
        <f>IF(K212="","",Feuil1!AC217)</f>
        <v>0</v>
      </c>
      <c r="M212" s="173">
        <f t="shared" si="29"/>
        <v>0</v>
      </c>
      <c r="N212" s="172">
        <f>IF(L212="","",Feuil1!AD217)</f>
        <v>0</v>
      </c>
      <c r="O212" s="92">
        <f>IF(N212="","",Feuil1!AE217)</f>
        <v>0</v>
      </c>
      <c r="P212" s="92">
        <f>IF(O212="","",Feuil1!AF217)</f>
        <v>0</v>
      </c>
      <c r="Q212" s="173">
        <f t="shared" si="30"/>
        <v>0</v>
      </c>
      <c r="R212" s="172">
        <f>IF(P212="","",Feuil1!AG217)</f>
        <v>0</v>
      </c>
      <c r="S212" s="92">
        <f>IF(R212="","",Feuil1!AH217)</f>
        <v>0</v>
      </c>
      <c r="T212" s="92">
        <f>IF(S212="","",Feuil1!AI217)</f>
        <v>0</v>
      </c>
      <c r="U212" s="173">
        <f t="shared" si="31"/>
        <v>0</v>
      </c>
      <c r="V212" s="172">
        <f>IF(T212="","",Feuil1!AJ217)</f>
        <v>0</v>
      </c>
      <c r="W212" s="92">
        <f>IF(V212="","",Feuil1!AK217)</f>
        <v>0</v>
      </c>
      <c r="X212" s="92">
        <f>IF(W212="","",Feuil1!AL217)</f>
        <v>0</v>
      </c>
      <c r="Y212" s="173">
        <f t="shared" si="32"/>
        <v>0</v>
      </c>
      <c r="Z212" s="172">
        <f>IF(X212="","",Feuil1!AM217)</f>
        <v>0</v>
      </c>
      <c r="AA212" s="92">
        <f>IF(Z212="","",Feuil1!AN217)</f>
        <v>0</v>
      </c>
      <c r="AB212" s="92">
        <f>IF(AA212="","",Feuil1!AO217)</f>
        <v>0</v>
      </c>
      <c r="AC212" s="173">
        <f t="shared" si="33"/>
        <v>0</v>
      </c>
      <c r="AD212" s="172">
        <f>IF(AB212="","",Feuil1!AP217)</f>
        <v>0</v>
      </c>
      <c r="AE212" s="92">
        <f>IF(AD212="","",Feuil1!AQ217)</f>
        <v>0</v>
      </c>
      <c r="AF212" s="92">
        <f>IF(AE212="","",Feuil1!AR217)</f>
        <v>0</v>
      </c>
      <c r="AG212" s="173">
        <f t="shared" si="34"/>
        <v>0</v>
      </c>
      <c r="AH212" s="172">
        <f>IF(AF212="","",Feuil1!AS217)</f>
        <v>0</v>
      </c>
      <c r="AI212" s="92">
        <f>IF(AH212="","",Feuil1!AT217)</f>
        <v>0</v>
      </c>
      <c r="AJ212" s="92">
        <f>IF(AI212="","",Feuil1!AU217)</f>
        <v>0</v>
      </c>
      <c r="AK212" s="173">
        <f t="shared" si="35"/>
        <v>0</v>
      </c>
      <c r="AN212" s="5">
        <v>725</v>
      </c>
      <c r="AO212" s="5">
        <v>25</v>
      </c>
      <c r="AP212" s="5">
        <v>40</v>
      </c>
      <c r="AQ212" s="5">
        <v>850</v>
      </c>
      <c r="AR212" s="5">
        <v>925</v>
      </c>
      <c r="AS212" s="5">
        <v>3</v>
      </c>
      <c r="AT212" s="5">
        <v>5</v>
      </c>
      <c r="AU212" s="5">
        <v>350</v>
      </c>
      <c r="AV212" s="5">
        <v>125</v>
      </c>
    </row>
    <row r="213" spans="1:48" s="6" customFormat="1" ht="12.75">
      <c r="A213" s="171">
        <f>IF(Feuil1!A218="","",Feuil1!A218)</f>
        <v>45135</v>
      </c>
      <c r="B213" s="172">
        <f>IF(A213="","",Feuil1!U218)</f>
        <v>0</v>
      </c>
      <c r="C213" s="92">
        <f>IF(B213="","",Feuil1!V218)</f>
        <v>0</v>
      </c>
      <c r="D213" s="92">
        <f>IF(C213="","",Feuil1!W218)</f>
        <v>0</v>
      </c>
      <c r="E213" s="173">
        <f t="shared" si="27"/>
        <v>0</v>
      </c>
      <c r="F213" s="172">
        <f>IF(D213="","",Feuil1!X218)</f>
        <v>0</v>
      </c>
      <c r="G213" s="92">
        <f>IF(F213="","",Feuil1!Y218)</f>
        <v>0</v>
      </c>
      <c r="H213" s="92">
        <f>IF(G213="","",Feuil1!Z218)</f>
        <v>0</v>
      </c>
      <c r="I213" s="173">
        <f t="shared" si="28"/>
        <v>0</v>
      </c>
      <c r="J213" s="172">
        <f>IF(H213="","",Feuil1!AA218)</f>
        <v>0</v>
      </c>
      <c r="K213" s="92">
        <f>IF(J213="","",Feuil1!AB218)</f>
        <v>0</v>
      </c>
      <c r="L213" s="92">
        <f>IF(K213="","",Feuil1!AC218)</f>
        <v>0</v>
      </c>
      <c r="M213" s="173">
        <f t="shared" si="29"/>
        <v>0</v>
      </c>
      <c r="N213" s="172">
        <f>IF(L213="","",Feuil1!AD218)</f>
        <v>0</v>
      </c>
      <c r="O213" s="92">
        <f>IF(N213="","",Feuil1!AE218)</f>
        <v>0</v>
      </c>
      <c r="P213" s="92">
        <f>IF(O213="","",Feuil1!AF218)</f>
        <v>0</v>
      </c>
      <c r="Q213" s="173">
        <f t="shared" si="30"/>
        <v>0</v>
      </c>
      <c r="R213" s="172">
        <f>IF(P213="","",Feuil1!AG218)</f>
        <v>0</v>
      </c>
      <c r="S213" s="92">
        <f>IF(R213="","",Feuil1!AH218)</f>
        <v>0</v>
      </c>
      <c r="T213" s="92">
        <f>IF(S213="","",Feuil1!AI218)</f>
        <v>0</v>
      </c>
      <c r="U213" s="173">
        <f t="shared" si="31"/>
        <v>0</v>
      </c>
      <c r="V213" s="172">
        <f>IF(T213="","",Feuil1!AJ218)</f>
        <v>0</v>
      </c>
      <c r="W213" s="92">
        <f>IF(V213="","",Feuil1!AK218)</f>
        <v>0</v>
      </c>
      <c r="X213" s="92">
        <f>IF(W213="","",Feuil1!AL218)</f>
        <v>0</v>
      </c>
      <c r="Y213" s="173">
        <f t="shared" si="32"/>
        <v>0</v>
      </c>
      <c r="Z213" s="172">
        <f>IF(X213="","",Feuil1!AM218)</f>
        <v>0</v>
      </c>
      <c r="AA213" s="92">
        <f>IF(Z213="","",Feuil1!AN218)</f>
        <v>0</v>
      </c>
      <c r="AB213" s="92">
        <f>IF(AA213="","",Feuil1!AO218)</f>
        <v>0</v>
      </c>
      <c r="AC213" s="173">
        <f t="shared" si="33"/>
        <v>0</v>
      </c>
      <c r="AD213" s="172">
        <f>IF(AB213="","",Feuil1!AP218)</f>
        <v>0</v>
      </c>
      <c r="AE213" s="92">
        <f>IF(AD213="","",Feuil1!AQ218)</f>
        <v>0</v>
      </c>
      <c r="AF213" s="92">
        <f>IF(AE213="","",Feuil1!AR218)</f>
        <v>0</v>
      </c>
      <c r="AG213" s="173">
        <f t="shared" si="34"/>
        <v>0</v>
      </c>
      <c r="AH213" s="172">
        <f>IF(AF213="","",Feuil1!AS218)</f>
        <v>0</v>
      </c>
      <c r="AI213" s="92">
        <f>IF(AH213="","",Feuil1!AT218)</f>
        <v>0</v>
      </c>
      <c r="AJ213" s="92">
        <f>IF(AI213="","",Feuil1!AU218)</f>
        <v>0</v>
      </c>
      <c r="AK213" s="173">
        <f t="shared" si="35"/>
        <v>0</v>
      </c>
      <c r="AN213" s="5">
        <v>725</v>
      </c>
      <c r="AO213" s="5">
        <v>25</v>
      </c>
      <c r="AP213" s="5">
        <v>40</v>
      </c>
      <c r="AQ213" s="5">
        <v>850</v>
      </c>
      <c r="AR213" s="5">
        <v>925</v>
      </c>
      <c r="AS213" s="5">
        <v>3</v>
      </c>
      <c r="AT213" s="5">
        <v>5</v>
      </c>
      <c r="AU213" s="5">
        <v>350</v>
      </c>
      <c r="AV213" s="5">
        <v>125</v>
      </c>
    </row>
    <row r="214" spans="1:48" s="6" customFormat="1" ht="12.75">
      <c r="A214" s="171">
        <f>IF(Feuil1!A219="","",Feuil1!A219)</f>
        <v>45136</v>
      </c>
      <c r="B214" s="172">
        <f>IF(A214="","",Feuil1!U219)</f>
        <v>0</v>
      </c>
      <c r="C214" s="92">
        <f>IF(B214="","",Feuil1!V219)</f>
        <v>0</v>
      </c>
      <c r="D214" s="92">
        <f>IF(C214="","",Feuil1!W219)</f>
        <v>0</v>
      </c>
      <c r="E214" s="173">
        <f t="shared" si="27"/>
        <v>0</v>
      </c>
      <c r="F214" s="172">
        <f>IF(D214="","",Feuil1!X219)</f>
        <v>0</v>
      </c>
      <c r="G214" s="92">
        <f>IF(F214="","",Feuil1!Y219)</f>
        <v>0</v>
      </c>
      <c r="H214" s="92">
        <f>IF(G214="","",Feuil1!Z219)</f>
        <v>0</v>
      </c>
      <c r="I214" s="173">
        <f t="shared" si="28"/>
        <v>0</v>
      </c>
      <c r="J214" s="172">
        <f>IF(H214="","",Feuil1!AA219)</f>
        <v>0</v>
      </c>
      <c r="K214" s="92">
        <f>IF(J214="","",Feuil1!AB219)</f>
        <v>0</v>
      </c>
      <c r="L214" s="92">
        <f>IF(K214="","",Feuil1!AC219)</f>
        <v>0</v>
      </c>
      <c r="M214" s="173">
        <f t="shared" si="29"/>
        <v>0</v>
      </c>
      <c r="N214" s="172">
        <f>IF(L214="","",Feuil1!AD219)</f>
        <v>0</v>
      </c>
      <c r="O214" s="92">
        <f>IF(N214="","",Feuil1!AE219)</f>
        <v>0</v>
      </c>
      <c r="P214" s="92">
        <f>IF(O214="","",Feuil1!AF219)</f>
        <v>0</v>
      </c>
      <c r="Q214" s="173">
        <f t="shared" si="30"/>
        <v>0</v>
      </c>
      <c r="R214" s="172">
        <f>IF(P214="","",Feuil1!AG219)</f>
        <v>0</v>
      </c>
      <c r="S214" s="92">
        <f>IF(R214="","",Feuil1!AH219)</f>
        <v>0</v>
      </c>
      <c r="T214" s="92">
        <f>IF(S214="","",Feuil1!AI219)</f>
        <v>0</v>
      </c>
      <c r="U214" s="173">
        <f t="shared" si="31"/>
        <v>0</v>
      </c>
      <c r="V214" s="172">
        <f>IF(T214="","",Feuil1!AJ219)</f>
        <v>0</v>
      </c>
      <c r="W214" s="92">
        <f>IF(V214="","",Feuil1!AK219)</f>
        <v>0</v>
      </c>
      <c r="X214" s="92">
        <f>IF(W214="","",Feuil1!AL219)</f>
        <v>0</v>
      </c>
      <c r="Y214" s="173">
        <f t="shared" si="32"/>
        <v>0</v>
      </c>
      <c r="Z214" s="172">
        <f>IF(X214="","",Feuil1!AM219)</f>
        <v>0</v>
      </c>
      <c r="AA214" s="92">
        <f>IF(Z214="","",Feuil1!AN219)</f>
        <v>0</v>
      </c>
      <c r="AB214" s="92">
        <f>IF(AA214="","",Feuil1!AO219)</f>
        <v>0</v>
      </c>
      <c r="AC214" s="173">
        <f t="shared" si="33"/>
        <v>0</v>
      </c>
      <c r="AD214" s="172">
        <f>IF(AB214="","",Feuil1!AP219)</f>
        <v>0</v>
      </c>
      <c r="AE214" s="92">
        <f>IF(AD214="","",Feuil1!AQ219)</f>
        <v>0</v>
      </c>
      <c r="AF214" s="92">
        <f>IF(AE214="","",Feuil1!AR219)</f>
        <v>0</v>
      </c>
      <c r="AG214" s="173">
        <f t="shared" si="34"/>
        <v>0</v>
      </c>
      <c r="AH214" s="172">
        <f>IF(AF214="","",Feuil1!AS219)</f>
        <v>0</v>
      </c>
      <c r="AI214" s="92">
        <f>IF(AH214="","",Feuil1!AT219)</f>
        <v>0</v>
      </c>
      <c r="AJ214" s="92">
        <f>IF(AI214="","",Feuil1!AU219)</f>
        <v>0</v>
      </c>
      <c r="AK214" s="173">
        <f t="shared" si="35"/>
        <v>0</v>
      </c>
      <c r="AN214" s="5">
        <v>725</v>
      </c>
      <c r="AO214" s="5">
        <v>25</v>
      </c>
      <c r="AP214" s="5">
        <v>40</v>
      </c>
      <c r="AQ214" s="5">
        <v>850</v>
      </c>
      <c r="AR214" s="5">
        <v>925</v>
      </c>
      <c r="AS214" s="5">
        <v>3</v>
      </c>
      <c r="AT214" s="5">
        <v>5</v>
      </c>
      <c r="AU214" s="5">
        <v>350</v>
      </c>
      <c r="AV214" s="5">
        <v>125</v>
      </c>
    </row>
    <row r="215" spans="1:48" s="6" customFormat="1" ht="12.75">
      <c r="A215" s="171">
        <f>IF(Feuil1!A220="","",Feuil1!A220)</f>
        <v>45137</v>
      </c>
      <c r="B215" s="172">
        <f>IF(A215="","",Feuil1!U220)</f>
        <v>0</v>
      </c>
      <c r="C215" s="92">
        <f>IF(B215="","",Feuil1!V220)</f>
        <v>0</v>
      </c>
      <c r="D215" s="92">
        <f>IF(C215="","",Feuil1!W220)</f>
        <v>0</v>
      </c>
      <c r="E215" s="173">
        <f t="shared" si="27"/>
        <v>0</v>
      </c>
      <c r="F215" s="172">
        <f>IF(D215="","",Feuil1!X220)</f>
        <v>0</v>
      </c>
      <c r="G215" s="92">
        <f>IF(F215="","",Feuil1!Y220)</f>
        <v>0</v>
      </c>
      <c r="H215" s="92">
        <f>IF(G215="","",Feuil1!Z220)</f>
        <v>0</v>
      </c>
      <c r="I215" s="173">
        <f t="shared" si="28"/>
        <v>0</v>
      </c>
      <c r="J215" s="172">
        <f>IF(H215="","",Feuil1!AA220)</f>
        <v>0</v>
      </c>
      <c r="K215" s="92">
        <f>IF(J215="","",Feuil1!AB220)</f>
        <v>0</v>
      </c>
      <c r="L215" s="92">
        <f>IF(K215="","",Feuil1!AC220)</f>
        <v>0</v>
      </c>
      <c r="M215" s="173">
        <f t="shared" si="29"/>
        <v>0</v>
      </c>
      <c r="N215" s="172">
        <f>IF(L215="","",Feuil1!AD220)</f>
        <v>0</v>
      </c>
      <c r="O215" s="92">
        <f>IF(N215="","",Feuil1!AE220)</f>
        <v>0</v>
      </c>
      <c r="P215" s="92">
        <f>IF(O215="","",Feuil1!AF220)</f>
        <v>0</v>
      </c>
      <c r="Q215" s="173">
        <f t="shared" si="30"/>
        <v>0</v>
      </c>
      <c r="R215" s="172">
        <f>IF(P215="","",Feuil1!AG220)</f>
        <v>0</v>
      </c>
      <c r="S215" s="92">
        <f>IF(R215="","",Feuil1!AH220)</f>
        <v>0</v>
      </c>
      <c r="T215" s="92">
        <f>IF(S215="","",Feuil1!AI220)</f>
        <v>0</v>
      </c>
      <c r="U215" s="173">
        <f t="shared" si="31"/>
        <v>0</v>
      </c>
      <c r="V215" s="172">
        <f>IF(T215="","",Feuil1!AJ220)</f>
        <v>0</v>
      </c>
      <c r="W215" s="92">
        <f>IF(V215="","",Feuil1!AK220)</f>
        <v>0</v>
      </c>
      <c r="X215" s="92">
        <f>IF(W215="","",Feuil1!AL220)</f>
        <v>0</v>
      </c>
      <c r="Y215" s="173">
        <f t="shared" si="32"/>
        <v>0</v>
      </c>
      <c r="Z215" s="172">
        <f>IF(X215="","",Feuil1!AM220)</f>
        <v>0</v>
      </c>
      <c r="AA215" s="92">
        <f>IF(Z215="","",Feuil1!AN220)</f>
        <v>0</v>
      </c>
      <c r="AB215" s="92">
        <f>IF(AA215="","",Feuil1!AO220)</f>
        <v>0</v>
      </c>
      <c r="AC215" s="173">
        <f t="shared" si="33"/>
        <v>0</v>
      </c>
      <c r="AD215" s="172">
        <f>IF(AB215="","",Feuil1!AP220)</f>
        <v>0</v>
      </c>
      <c r="AE215" s="92">
        <f>IF(AD215="","",Feuil1!AQ220)</f>
        <v>0</v>
      </c>
      <c r="AF215" s="92">
        <f>IF(AE215="","",Feuil1!AR220)</f>
        <v>0</v>
      </c>
      <c r="AG215" s="173">
        <f t="shared" si="34"/>
        <v>0</v>
      </c>
      <c r="AH215" s="172">
        <f>IF(AF215="","",Feuil1!AS220)</f>
        <v>0</v>
      </c>
      <c r="AI215" s="92">
        <f>IF(AH215="","",Feuil1!AT220)</f>
        <v>0</v>
      </c>
      <c r="AJ215" s="92">
        <f>IF(AI215="","",Feuil1!AU220)</f>
        <v>0</v>
      </c>
      <c r="AK215" s="173">
        <f t="shared" si="35"/>
        <v>0</v>
      </c>
      <c r="AN215" s="5">
        <v>725</v>
      </c>
      <c r="AO215" s="5">
        <v>25</v>
      </c>
      <c r="AP215" s="5">
        <v>40</v>
      </c>
      <c r="AQ215" s="5">
        <v>850</v>
      </c>
      <c r="AR215" s="5">
        <v>925</v>
      </c>
      <c r="AS215" s="5">
        <v>3</v>
      </c>
      <c r="AT215" s="5">
        <v>5</v>
      </c>
      <c r="AU215" s="5">
        <v>350</v>
      </c>
      <c r="AV215" s="5">
        <v>125</v>
      </c>
    </row>
    <row r="216" spans="1:48" s="6" customFormat="1" ht="12.75">
      <c r="A216" s="171">
        <f>IF(Feuil1!A221="","",Feuil1!A221)</f>
        <v>45138</v>
      </c>
      <c r="B216" s="172">
        <f>IF(A216="","",Feuil1!U221)</f>
        <v>0</v>
      </c>
      <c r="C216" s="92">
        <f>IF(B216="","",Feuil1!V221)</f>
        <v>0</v>
      </c>
      <c r="D216" s="92">
        <f>IF(C216="","",Feuil1!W221)</f>
        <v>0</v>
      </c>
      <c r="E216" s="173">
        <f t="shared" si="27"/>
        <v>0</v>
      </c>
      <c r="F216" s="172">
        <f>IF(D216="","",Feuil1!X221)</f>
        <v>0</v>
      </c>
      <c r="G216" s="92">
        <f>IF(F216="","",Feuil1!Y221)</f>
        <v>0</v>
      </c>
      <c r="H216" s="92">
        <f>IF(G216="","",Feuil1!Z221)</f>
        <v>0</v>
      </c>
      <c r="I216" s="173">
        <f t="shared" si="28"/>
        <v>0</v>
      </c>
      <c r="J216" s="172">
        <f>IF(H216="","",Feuil1!AA221)</f>
        <v>0</v>
      </c>
      <c r="K216" s="92">
        <f>IF(J216="","",Feuil1!AB221)</f>
        <v>0</v>
      </c>
      <c r="L216" s="92">
        <f>IF(K216="","",Feuil1!AC221)</f>
        <v>0</v>
      </c>
      <c r="M216" s="173">
        <f t="shared" si="29"/>
        <v>0</v>
      </c>
      <c r="N216" s="172">
        <f>IF(L216="","",Feuil1!AD221)</f>
        <v>0</v>
      </c>
      <c r="O216" s="92">
        <f>IF(N216="","",Feuil1!AE221)</f>
        <v>0</v>
      </c>
      <c r="P216" s="92">
        <f>IF(O216="","",Feuil1!AF221)</f>
        <v>0</v>
      </c>
      <c r="Q216" s="173">
        <f t="shared" si="30"/>
        <v>0</v>
      </c>
      <c r="R216" s="172">
        <f>IF(P216="","",Feuil1!AG221)</f>
        <v>0</v>
      </c>
      <c r="S216" s="92">
        <f>IF(R216="","",Feuil1!AH221)</f>
        <v>0</v>
      </c>
      <c r="T216" s="92">
        <f>IF(S216="","",Feuil1!AI221)</f>
        <v>0</v>
      </c>
      <c r="U216" s="173">
        <f t="shared" si="31"/>
        <v>0</v>
      </c>
      <c r="V216" s="172">
        <f>IF(T216="","",Feuil1!AJ221)</f>
        <v>0</v>
      </c>
      <c r="W216" s="92">
        <f>IF(V216="","",Feuil1!AK221)</f>
        <v>0</v>
      </c>
      <c r="X216" s="92">
        <f>IF(W216="","",Feuil1!AL221)</f>
        <v>0</v>
      </c>
      <c r="Y216" s="173">
        <f t="shared" si="32"/>
        <v>0</v>
      </c>
      <c r="Z216" s="172">
        <f>IF(X216="","",Feuil1!AM221)</f>
        <v>0</v>
      </c>
      <c r="AA216" s="92">
        <f>IF(Z216="","",Feuil1!AN221)</f>
        <v>0</v>
      </c>
      <c r="AB216" s="92">
        <f>IF(AA216="","",Feuil1!AO221)</f>
        <v>0</v>
      </c>
      <c r="AC216" s="173">
        <f t="shared" si="33"/>
        <v>0</v>
      </c>
      <c r="AD216" s="172">
        <f>IF(AB216="","",Feuil1!AP221)</f>
        <v>0</v>
      </c>
      <c r="AE216" s="92">
        <f>IF(AD216="","",Feuil1!AQ221)</f>
        <v>0</v>
      </c>
      <c r="AF216" s="92">
        <f>IF(AE216="","",Feuil1!AR221)</f>
        <v>0</v>
      </c>
      <c r="AG216" s="173">
        <f t="shared" si="34"/>
        <v>0</v>
      </c>
      <c r="AH216" s="172">
        <f>IF(AF216="","",Feuil1!AS221)</f>
        <v>0</v>
      </c>
      <c r="AI216" s="92">
        <f>IF(AH216="","",Feuil1!AT221)</f>
        <v>0</v>
      </c>
      <c r="AJ216" s="92">
        <f>IF(AI216="","",Feuil1!AU221)</f>
        <v>0</v>
      </c>
      <c r="AK216" s="173">
        <f t="shared" si="35"/>
        <v>0</v>
      </c>
      <c r="AN216" s="5">
        <v>725</v>
      </c>
      <c r="AO216" s="5">
        <v>25</v>
      </c>
      <c r="AP216" s="5">
        <v>40</v>
      </c>
      <c r="AQ216" s="5">
        <v>850</v>
      </c>
      <c r="AR216" s="5">
        <v>925</v>
      </c>
      <c r="AS216" s="5">
        <v>3</v>
      </c>
      <c r="AT216" s="5">
        <v>5</v>
      </c>
      <c r="AU216" s="5">
        <v>350</v>
      </c>
      <c r="AV216" s="5">
        <v>125</v>
      </c>
    </row>
    <row r="217" spans="1:48" s="6" customFormat="1" ht="12.75">
      <c r="A217" s="171">
        <f>IF(Feuil1!A222="","",Feuil1!A222)</f>
        <v>45139</v>
      </c>
      <c r="B217" s="172">
        <f>IF(A217="","",Feuil1!U222)</f>
        <v>0</v>
      </c>
      <c r="C217" s="92">
        <f>IF(B217="","",Feuil1!V222)</f>
        <v>0</v>
      </c>
      <c r="D217" s="92">
        <f>IF(C217="","",Feuil1!W222)</f>
        <v>0</v>
      </c>
      <c r="E217" s="173">
        <f t="shared" si="27"/>
        <v>0</v>
      </c>
      <c r="F217" s="172">
        <f>IF(D217="","",Feuil1!X222)</f>
        <v>0</v>
      </c>
      <c r="G217" s="92">
        <f>IF(F217="","",Feuil1!Y222)</f>
        <v>0</v>
      </c>
      <c r="H217" s="92">
        <f>IF(G217="","",Feuil1!Z222)</f>
        <v>0</v>
      </c>
      <c r="I217" s="173">
        <f t="shared" si="28"/>
        <v>0</v>
      </c>
      <c r="J217" s="172">
        <f>IF(H217="","",Feuil1!AA222)</f>
        <v>0</v>
      </c>
      <c r="K217" s="92">
        <f>IF(J217="","",Feuil1!AB222)</f>
        <v>0</v>
      </c>
      <c r="L217" s="92">
        <f>IF(K217="","",Feuil1!AC222)</f>
        <v>0</v>
      </c>
      <c r="M217" s="173">
        <f t="shared" si="29"/>
        <v>0</v>
      </c>
      <c r="N217" s="172">
        <f>IF(L217="","",Feuil1!AD222)</f>
        <v>0</v>
      </c>
      <c r="O217" s="92">
        <f>IF(N217="","",Feuil1!AE222)</f>
        <v>0</v>
      </c>
      <c r="P217" s="92">
        <f>IF(O217="","",Feuil1!AF222)</f>
        <v>0</v>
      </c>
      <c r="Q217" s="173">
        <f t="shared" si="30"/>
        <v>0</v>
      </c>
      <c r="R217" s="172">
        <f>IF(P217="","",Feuil1!AG222)</f>
        <v>0</v>
      </c>
      <c r="S217" s="92">
        <f>IF(R217="","",Feuil1!AH222)</f>
        <v>0</v>
      </c>
      <c r="T217" s="92">
        <f>IF(S217="","",Feuil1!AI222)</f>
        <v>0</v>
      </c>
      <c r="U217" s="173">
        <f t="shared" si="31"/>
        <v>0</v>
      </c>
      <c r="V217" s="172">
        <f>IF(T217="","",Feuil1!AJ222)</f>
        <v>0</v>
      </c>
      <c r="W217" s="92">
        <f>IF(V217="","",Feuil1!AK222)</f>
        <v>0</v>
      </c>
      <c r="X217" s="92">
        <f>IF(W217="","",Feuil1!AL222)</f>
        <v>0</v>
      </c>
      <c r="Y217" s="173">
        <f t="shared" si="32"/>
        <v>0</v>
      </c>
      <c r="Z217" s="172">
        <f>IF(X217="","",Feuil1!AM222)</f>
        <v>0</v>
      </c>
      <c r="AA217" s="92">
        <f>IF(Z217="","",Feuil1!AN222)</f>
        <v>0</v>
      </c>
      <c r="AB217" s="92">
        <f>IF(AA217="","",Feuil1!AO222)</f>
        <v>0</v>
      </c>
      <c r="AC217" s="173">
        <f t="shared" si="33"/>
        <v>0</v>
      </c>
      <c r="AD217" s="172">
        <f>IF(AB217="","",Feuil1!AP222)</f>
        <v>0</v>
      </c>
      <c r="AE217" s="92">
        <f>IF(AD217="","",Feuil1!AQ222)</f>
        <v>0</v>
      </c>
      <c r="AF217" s="92">
        <f>IF(AE217="","",Feuil1!AR222)</f>
        <v>0</v>
      </c>
      <c r="AG217" s="173">
        <f t="shared" si="34"/>
        <v>0</v>
      </c>
      <c r="AH217" s="172">
        <f>IF(AF217="","",Feuil1!AS222)</f>
        <v>0</v>
      </c>
      <c r="AI217" s="92">
        <f>IF(AH217="","",Feuil1!AT222)</f>
        <v>0</v>
      </c>
      <c r="AJ217" s="92">
        <f>IF(AI217="","",Feuil1!AU222)</f>
        <v>0</v>
      </c>
      <c r="AK217" s="173">
        <f t="shared" si="35"/>
        <v>0</v>
      </c>
      <c r="AN217" s="5">
        <v>725</v>
      </c>
      <c r="AO217" s="5">
        <v>25</v>
      </c>
      <c r="AP217" s="5">
        <v>40</v>
      </c>
      <c r="AQ217" s="5">
        <v>850</v>
      </c>
      <c r="AR217" s="5">
        <v>925</v>
      </c>
      <c r="AS217" s="5">
        <v>3</v>
      </c>
      <c r="AT217" s="5">
        <v>5</v>
      </c>
      <c r="AU217" s="5">
        <v>350</v>
      </c>
      <c r="AV217" s="5">
        <v>125</v>
      </c>
    </row>
    <row r="218" spans="1:48" s="6" customFormat="1" ht="12.75">
      <c r="A218" s="171">
        <f>IF(Feuil1!A223="","",Feuil1!A223)</f>
        <v>45140</v>
      </c>
      <c r="B218" s="172">
        <f>IF(A218="","",Feuil1!U223)</f>
        <v>0</v>
      </c>
      <c r="C218" s="92">
        <f>IF(B218="","",Feuil1!V223)</f>
        <v>0</v>
      </c>
      <c r="D218" s="92">
        <f>IF(C218="","",Feuil1!W223)</f>
        <v>0</v>
      </c>
      <c r="E218" s="173">
        <f t="shared" si="27"/>
        <v>0</v>
      </c>
      <c r="F218" s="172">
        <f>IF(D218="","",Feuil1!X223)</f>
        <v>0</v>
      </c>
      <c r="G218" s="92">
        <f>IF(F218="","",Feuil1!Y223)</f>
        <v>0</v>
      </c>
      <c r="H218" s="92">
        <f>IF(G218="","",Feuil1!Z223)</f>
        <v>0</v>
      </c>
      <c r="I218" s="173">
        <f t="shared" si="28"/>
        <v>0</v>
      </c>
      <c r="J218" s="172">
        <f>IF(H218="","",Feuil1!AA223)</f>
        <v>0</v>
      </c>
      <c r="K218" s="92">
        <f>IF(J218="","",Feuil1!AB223)</f>
        <v>0</v>
      </c>
      <c r="L218" s="92">
        <f>IF(K218="","",Feuil1!AC223)</f>
        <v>0</v>
      </c>
      <c r="M218" s="173">
        <f t="shared" si="29"/>
        <v>0</v>
      </c>
      <c r="N218" s="172">
        <f>IF(L218="","",Feuil1!AD223)</f>
        <v>0</v>
      </c>
      <c r="O218" s="92">
        <f>IF(N218="","",Feuil1!AE223)</f>
        <v>0</v>
      </c>
      <c r="P218" s="92">
        <f>IF(O218="","",Feuil1!AF223)</f>
        <v>0</v>
      </c>
      <c r="Q218" s="173">
        <f t="shared" si="30"/>
        <v>0</v>
      </c>
      <c r="R218" s="172">
        <f>IF(P218="","",Feuil1!AG223)</f>
        <v>0</v>
      </c>
      <c r="S218" s="92">
        <f>IF(R218="","",Feuil1!AH223)</f>
        <v>0</v>
      </c>
      <c r="T218" s="92">
        <f>IF(S218="","",Feuil1!AI223)</f>
        <v>0</v>
      </c>
      <c r="U218" s="173">
        <f t="shared" si="31"/>
        <v>0</v>
      </c>
      <c r="V218" s="172">
        <f>IF(T218="","",Feuil1!AJ223)</f>
        <v>0</v>
      </c>
      <c r="W218" s="92">
        <f>IF(V218="","",Feuil1!AK223)</f>
        <v>0</v>
      </c>
      <c r="X218" s="92">
        <f>IF(W218="","",Feuil1!AL223)</f>
        <v>0</v>
      </c>
      <c r="Y218" s="173">
        <f t="shared" si="32"/>
        <v>0</v>
      </c>
      <c r="Z218" s="172">
        <f>IF(X218="","",Feuil1!AM223)</f>
        <v>0</v>
      </c>
      <c r="AA218" s="92">
        <f>IF(Z218="","",Feuil1!AN223)</f>
        <v>0</v>
      </c>
      <c r="AB218" s="92">
        <f>IF(AA218="","",Feuil1!AO223)</f>
        <v>0</v>
      </c>
      <c r="AC218" s="173">
        <f t="shared" si="33"/>
        <v>0</v>
      </c>
      <c r="AD218" s="172">
        <f>IF(AB218="","",Feuil1!AP223)</f>
        <v>0</v>
      </c>
      <c r="AE218" s="92">
        <f>IF(AD218="","",Feuil1!AQ223)</f>
        <v>0</v>
      </c>
      <c r="AF218" s="92">
        <f>IF(AE218="","",Feuil1!AR223)</f>
        <v>0</v>
      </c>
      <c r="AG218" s="173">
        <f t="shared" si="34"/>
        <v>0</v>
      </c>
      <c r="AH218" s="172">
        <f>IF(AF218="","",Feuil1!AS223)</f>
        <v>0</v>
      </c>
      <c r="AI218" s="92">
        <f>IF(AH218="","",Feuil1!AT223)</f>
        <v>0</v>
      </c>
      <c r="AJ218" s="92">
        <f>IF(AI218="","",Feuil1!AU223)</f>
        <v>0</v>
      </c>
      <c r="AK218" s="173">
        <f t="shared" si="35"/>
        <v>0</v>
      </c>
      <c r="AN218" s="5">
        <v>725</v>
      </c>
      <c r="AO218" s="5">
        <v>25</v>
      </c>
      <c r="AP218" s="5">
        <v>40</v>
      </c>
      <c r="AQ218" s="5">
        <v>850</v>
      </c>
      <c r="AR218" s="5">
        <v>925</v>
      </c>
      <c r="AS218" s="5">
        <v>3</v>
      </c>
      <c r="AT218" s="5">
        <v>5</v>
      </c>
      <c r="AU218" s="5">
        <v>350</v>
      </c>
      <c r="AV218" s="5">
        <v>125</v>
      </c>
    </row>
    <row r="219" spans="1:48" s="6" customFormat="1" ht="12.75">
      <c r="A219" s="171">
        <f>IF(Feuil1!A224="","",Feuil1!A224)</f>
        <v>45141</v>
      </c>
      <c r="B219" s="172">
        <f>IF(A219="","",Feuil1!U224)</f>
        <v>0</v>
      </c>
      <c r="C219" s="92">
        <f>IF(B219="","",Feuil1!V224)</f>
        <v>0</v>
      </c>
      <c r="D219" s="92">
        <f>IF(C219="","",Feuil1!W224)</f>
        <v>0</v>
      </c>
      <c r="E219" s="173">
        <f t="shared" si="27"/>
        <v>0</v>
      </c>
      <c r="F219" s="172">
        <f>IF(D219="","",Feuil1!X224)</f>
        <v>0</v>
      </c>
      <c r="G219" s="92">
        <f>IF(F219="","",Feuil1!Y224)</f>
        <v>0</v>
      </c>
      <c r="H219" s="92">
        <f>IF(G219="","",Feuil1!Z224)</f>
        <v>0</v>
      </c>
      <c r="I219" s="173">
        <f t="shared" si="28"/>
        <v>0</v>
      </c>
      <c r="J219" s="172">
        <f>IF(H219="","",Feuil1!AA224)</f>
        <v>0</v>
      </c>
      <c r="K219" s="92">
        <f>IF(J219="","",Feuil1!AB224)</f>
        <v>0</v>
      </c>
      <c r="L219" s="92">
        <f>IF(K219="","",Feuil1!AC224)</f>
        <v>0</v>
      </c>
      <c r="M219" s="173">
        <f t="shared" si="29"/>
        <v>0</v>
      </c>
      <c r="N219" s="172">
        <f>IF(L219="","",Feuil1!AD224)</f>
        <v>0</v>
      </c>
      <c r="O219" s="92">
        <f>IF(N219="","",Feuil1!AE224)</f>
        <v>0</v>
      </c>
      <c r="P219" s="92">
        <f>IF(O219="","",Feuil1!AF224)</f>
        <v>0</v>
      </c>
      <c r="Q219" s="173">
        <f t="shared" si="30"/>
        <v>0</v>
      </c>
      <c r="R219" s="172">
        <f>IF(P219="","",Feuil1!AG224)</f>
        <v>0</v>
      </c>
      <c r="S219" s="92">
        <f>IF(R219="","",Feuil1!AH224)</f>
        <v>0</v>
      </c>
      <c r="T219" s="92">
        <f>IF(S219="","",Feuil1!AI224)</f>
        <v>0</v>
      </c>
      <c r="U219" s="173">
        <f t="shared" si="31"/>
        <v>0</v>
      </c>
      <c r="V219" s="172">
        <f>IF(T219="","",Feuil1!AJ224)</f>
        <v>0</v>
      </c>
      <c r="W219" s="92">
        <f>IF(V219="","",Feuil1!AK224)</f>
        <v>0</v>
      </c>
      <c r="X219" s="92">
        <f>IF(W219="","",Feuil1!AL224)</f>
        <v>0</v>
      </c>
      <c r="Y219" s="173">
        <f t="shared" si="32"/>
        <v>0</v>
      </c>
      <c r="Z219" s="172">
        <f>IF(X219="","",Feuil1!AM224)</f>
        <v>0</v>
      </c>
      <c r="AA219" s="92">
        <f>IF(Z219="","",Feuil1!AN224)</f>
        <v>0</v>
      </c>
      <c r="AB219" s="92">
        <f>IF(AA219="","",Feuil1!AO224)</f>
        <v>0</v>
      </c>
      <c r="AC219" s="173">
        <f t="shared" si="33"/>
        <v>0</v>
      </c>
      <c r="AD219" s="172">
        <f>IF(AB219="","",Feuil1!AP224)</f>
        <v>0</v>
      </c>
      <c r="AE219" s="92">
        <f>IF(AD219="","",Feuil1!AQ224)</f>
        <v>0</v>
      </c>
      <c r="AF219" s="92">
        <f>IF(AE219="","",Feuil1!AR224)</f>
        <v>0</v>
      </c>
      <c r="AG219" s="173">
        <f t="shared" si="34"/>
        <v>0</v>
      </c>
      <c r="AH219" s="172">
        <f>IF(AF219="","",Feuil1!AS224)</f>
        <v>0</v>
      </c>
      <c r="AI219" s="92">
        <f>IF(AH219="","",Feuil1!AT224)</f>
        <v>0</v>
      </c>
      <c r="AJ219" s="92">
        <f>IF(AI219="","",Feuil1!AU224)</f>
        <v>0</v>
      </c>
      <c r="AK219" s="173">
        <f t="shared" si="35"/>
        <v>0</v>
      </c>
      <c r="AN219" s="5">
        <v>725</v>
      </c>
      <c r="AO219" s="5">
        <v>25</v>
      </c>
      <c r="AP219" s="5">
        <v>40</v>
      </c>
      <c r="AQ219" s="5">
        <v>850</v>
      </c>
      <c r="AR219" s="5">
        <v>925</v>
      </c>
      <c r="AS219" s="5">
        <v>3</v>
      </c>
      <c r="AT219" s="5">
        <v>5</v>
      </c>
      <c r="AU219" s="5">
        <v>350</v>
      </c>
      <c r="AV219" s="5">
        <v>125</v>
      </c>
    </row>
    <row r="220" spans="1:48" s="6" customFormat="1" ht="12.75">
      <c r="A220" s="171">
        <f>IF(Feuil1!A225="","",Feuil1!A225)</f>
        <v>45142</v>
      </c>
      <c r="B220" s="172">
        <f>IF(A220="","",Feuil1!U225)</f>
        <v>0</v>
      </c>
      <c r="C220" s="92">
        <f>IF(B220="","",Feuil1!V225)</f>
        <v>0</v>
      </c>
      <c r="D220" s="92">
        <f>IF(C220="","",Feuil1!W225)</f>
        <v>0</v>
      </c>
      <c r="E220" s="173">
        <f t="shared" si="27"/>
        <v>0</v>
      </c>
      <c r="F220" s="172">
        <f>IF(D220="","",Feuil1!X225)</f>
        <v>0</v>
      </c>
      <c r="G220" s="92">
        <f>IF(F220="","",Feuil1!Y225)</f>
        <v>0</v>
      </c>
      <c r="H220" s="92">
        <f>IF(G220="","",Feuil1!Z225)</f>
        <v>0</v>
      </c>
      <c r="I220" s="173">
        <f t="shared" si="28"/>
        <v>0</v>
      </c>
      <c r="J220" s="172">
        <f>IF(H220="","",Feuil1!AA225)</f>
        <v>0</v>
      </c>
      <c r="K220" s="92">
        <f>IF(J220="","",Feuil1!AB225)</f>
        <v>0</v>
      </c>
      <c r="L220" s="92">
        <f>IF(K220="","",Feuil1!AC225)</f>
        <v>0</v>
      </c>
      <c r="M220" s="173">
        <f t="shared" si="29"/>
        <v>0</v>
      </c>
      <c r="N220" s="172">
        <f>IF(L220="","",Feuil1!AD225)</f>
        <v>0</v>
      </c>
      <c r="O220" s="92">
        <f>IF(N220="","",Feuil1!AE225)</f>
        <v>0</v>
      </c>
      <c r="P220" s="92">
        <f>IF(O220="","",Feuil1!AF225)</f>
        <v>0</v>
      </c>
      <c r="Q220" s="173">
        <f t="shared" si="30"/>
        <v>0</v>
      </c>
      <c r="R220" s="172">
        <f>IF(P220="","",Feuil1!AG225)</f>
        <v>0</v>
      </c>
      <c r="S220" s="92">
        <f>IF(R220="","",Feuil1!AH225)</f>
        <v>0</v>
      </c>
      <c r="T220" s="92">
        <f>IF(S220="","",Feuil1!AI225)</f>
        <v>0</v>
      </c>
      <c r="U220" s="173">
        <f t="shared" si="31"/>
        <v>0</v>
      </c>
      <c r="V220" s="172">
        <f>IF(T220="","",Feuil1!AJ225)</f>
        <v>0</v>
      </c>
      <c r="W220" s="92">
        <f>IF(V220="","",Feuil1!AK225)</f>
        <v>0</v>
      </c>
      <c r="X220" s="92">
        <f>IF(W220="","",Feuil1!AL225)</f>
        <v>0</v>
      </c>
      <c r="Y220" s="173">
        <f t="shared" si="32"/>
        <v>0</v>
      </c>
      <c r="Z220" s="172">
        <f>IF(X220="","",Feuil1!AM225)</f>
        <v>0</v>
      </c>
      <c r="AA220" s="92">
        <f>IF(Z220="","",Feuil1!AN225)</f>
        <v>0</v>
      </c>
      <c r="AB220" s="92">
        <f>IF(AA220="","",Feuil1!AO225)</f>
        <v>0</v>
      </c>
      <c r="AC220" s="173">
        <f t="shared" si="33"/>
        <v>0</v>
      </c>
      <c r="AD220" s="172">
        <f>IF(AB220="","",Feuil1!AP225)</f>
        <v>0</v>
      </c>
      <c r="AE220" s="92">
        <f>IF(AD220="","",Feuil1!AQ225)</f>
        <v>0</v>
      </c>
      <c r="AF220" s="92">
        <f>IF(AE220="","",Feuil1!AR225)</f>
        <v>0</v>
      </c>
      <c r="AG220" s="173">
        <f t="shared" si="34"/>
        <v>0</v>
      </c>
      <c r="AH220" s="172">
        <f>IF(AF220="","",Feuil1!AS225)</f>
        <v>0</v>
      </c>
      <c r="AI220" s="92">
        <f>IF(AH220="","",Feuil1!AT225)</f>
        <v>0</v>
      </c>
      <c r="AJ220" s="92">
        <f>IF(AI220="","",Feuil1!AU225)</f>
        <v>0</v>
      </c>
      <c r="AK220" s="173">
        <f t="shared" si="35"/>
        <v>0</v>
      </c>
      <c r="AN220" s="5">
        <v>725</v>
      </c>
      <c r="AO220" s="5">
        <v>25</v>
      </c>
      <c r="AP220" s="5">
        <v>40</v>
      </c>
      <c r="AQ220" s="5">
        <v>850</v>
      </c>
      <c r="AR220" s="5">
        <v>925</v>
      </c>
      <c r="AS220" s="5">
        <v>3</v>
      </c>
      <c r="AT220" s="5">
        <v>5</v>
      </c>
      <c r="AU220" s="5">
        <v>350</v>
      </c>
      <c r="AV220" s="5">
        <v>125</v>
      </c>
    </row>
    <row r="221" spans="1:48" s="6" customFormat="1" ht="12.75">
      <c r="A221" s="171">
        <f>IF(Feuil1!A226="","",Feuil1!A226)</f>
        <v>45143</v>
      </c>
      <c r="B221" s="172">
        <f>IF(A221="","",Feuil1!U226)</f>
        <v>0</v>
      </c>
      <c r="C221" s="92">
        <f>IF(B221="","",Feuil1!V226)</f>
        <v>0</v>
      </c>
      <c r="D221" s="92">
        <f>IF(C221="","",Feuil1!W226)</f>
        <v>0</v>
      </c>
      <c r="E221" s="173">
        <f t="shared" si="27"/>
        <v>0</v>
      </c>
      <c r="F221" s="172">
        <f>IF(D221="","",Feuil1!X226)</f>
        <v>0</v>
      </c>
      <c r="G221" s="92">
        <f>IF(F221="","",Feuil1!Y226)</f>
        <v>0</v>
      </c>
      <c r="H221" s="92">
        <f>IF(G221="","",Feuil1!Z226)</f>
        <v>0</v>
      </c>
      <c r="I221" s="173">
        <f t="shared" si="28"/>
        <v>0</v>
      </c>
      <c r="J221" s="172">
        <f>IF(H221="","",Feuil1!AA226)</f>
        <v>0</v>
      </c>
      <c r="K221" s="92">
        <f>IF(J221="","",Feuil1!AB226)</f>
        <v>0</v>
      </c>
      <c r="L221" s="92">
        <f>IF(K221="","",Feuil1!AC226)</f>
        <v>0</v>
      </c>
      <c r="M221" s="173">
        <f t="shared" si="29"/>
        <v>0</v>
      </c>
      <c r="N221" s="172">
        <f>IF(L221="","",Feuil1!AD226)</f>
        <v>0</v>
      </c>
      <c r="O221" s="92">
        <f>IF(N221="","",Feuil1!AE226)</f>
        <v>0</v>
      </c>
      <c r="P221" s="92">
        <f>IF(O221="","",Feuil1!AF226)</f>
        <v>0</v>
      </c>
      <c r="Q221" s="173">
        <f t="shared" si="30"/>
        <v>0</v>
      </c>
      <c r="R221" s="172">
        <f>IF(P221="","",Feuil1!AG226)</f>
        <v>0</v>
      </c>
      <c r="S221" s="92">
        <f>IF(R221="","",Feuil1!AH226)</f>
        <v>0</v>
      </c>
      <c r="T221" s="92">
        <f>IF(S221="","",Feuil1!AI226)</f>
        <v>0</v>
      </c>
      <c r="U221" s="173">
        <f t="shared" si="31"/>
        <v>0</v>
      </c>
      <c r="V221" s="172">
        <f>IF(T221="","",Feuil1!AJ226)</f>
        <v>0</v>
      </c>
      <c r="W221" s="92">
        <f>IF(V221="","",Feuil1!AK226)</f>
        <v>0</v>
      </c>
      <c r="X221" s="92">
        <f>IF(W221="","",Feuil1!AL226)</f>
        <v>0</v>
      </c>
      <c r="Y221" s="173">
        <f t="shared" si="32"/>
        <v>0</v>
      </c>
      <c r="Z221" s="172">
        <f>IF(X221="","",Feuil1!AM226)</f>
        <v>0</v>
      </c>
      <c r="AA221" s="92">
        <f>IF(Z221="","",Feuil1!AN226)</f>
        <v>0</v>
      </c>
      <c r="AB221" s="92">
        <f>IF(AA221="","",Feuil1!AO226)</f>
        <v>0</v>
      </c>
      <c r="AC221" s="173">
        <f t="shared" si="33"/>
        <v>0</v>
      </c>
      <c r="AD221" s="172">
        <f>IF(AB221="","",Feuil1!AP226)</f>
        <v>0</v>
      </c>
      <c r="AE221" s="92">
        <f>IF(AD221="","",Feuil1!AQ226)</f>
        <v>0</v>
      </c>
      <c r="AF221" s="92">
        <f>IF(AE221="","",Feuil1!AR226)</f>
        <v>0</v>
      </c>
      <c r="AG221" s="173">
        <f t="shared" si="34"/>
        <v>0</v>
      </c>
      <c r="AH221" s="172">
        <f>IF(AF221="","",Feuil1!AS226)</f>
        <v>0</v>
      </c>
      <c r="AI221" s="92">
        <f>IF(AH221="","",Feuil1!AT226)</f>
        <v>0</v>
      </c>
      <c r="AJ221" s="92">
        <f>IF(AI221="","",Feuil1!AU226)</f>
        <v>0</v>
      </c>
      <c r="AK221" s="173">
        <f t="shared" si="35"/>
        <v>0</v>
      </c>
      <c r="AN221" s="5">
        <v>725</v>
      </c>
      <c r="AO221" s="5">
        <v>25</v>
      </c>
      <c r="AP221" s="5">
        <v>40</v>
      </c>
      <c r="AQ221" s="5">
        <v>850</v>
      </c>
      <c r="AR221" s="5">
        <v>925</v>
      </c>
      <c r="AS221" s="5">
        <v>3</v>
      </c>
      <c r="AT221" s="5">
        <v>5</v>
      </c>
      <c r="AU221" s="5">
        <v>350</v>
      </c>
      <c r="AV221" s="5">
        <v>125</v>
      </c>
    </row>
    <row r="222" spans="1:48" s="6" customFormat="1" ht="12.75">
      <c r="A222" s="171">
        <f>IF(Feuil1!A227="","",Feuil1!A227)</f>
        <v>45144</v>
      </c>
      <c r="B222" s="172">
        <f>IF(A222="","",Feuil1!U227)</f>
        <v>0</v>
      </c>
      <c r="C222" s="92">
        <f>IF(B222="","",Feuil1!V227)</f>
        <v>0</v>
      </c>
      <c r="D222" s="92">
        <f>IF(C222="","",Feuil1!W227)</f>
        <v>0</v>
      </c>
      <c r="E222" s="173">
        <f t="shared" si="27"/>
        <v>0</v>
      </c>
      <c r="F222" s="172">
        <f>IF(D222="","",Feuil1!X227)</f>
        <v>0</v>
      </c>
      <c r="G222" s="92">
        <f>IF(F222="","",Feuil1!Y227)</f>
        <v>0</v>
      </c>
      <c r="H222" s="92">
        <f>IF(G222="","",Feuil1!Z227)</f>
        <v>0</v>
      </c>
      <c r="I222" s="173">
        <f t="shared" si="28"/>
        <v>0</v>
      </c>
      <c r="J222" s="172">
        <f>IF(H222="","",Feuil1!AA227)</f>
        <v>0</v>
      </c>
      <c r="K222" s="92">
        <f>IF(J222="","",Feuil1!AB227)</f>
        <v>0</v>
      </c>
      <c r="L222" s="92">
        <f>IF(K222="","",Feuil1!AC227)</f>
        <v>0</v>
      </c>
      <c r="M222" s="173">
        <f t="shared" si="29"/>
        <v>0</v>
      </c>
      <c r="N222" s="172">
        <f>IF(L222="","",Feuil1!AD227)</f>
        <v>0</v>
      </c>
      <c r="O222" s="92">
        <f>IF(N222="","",Feuil1!AE227)</f>
        <v>0</v>
      </c>
      <c r="P222" s="92">
        <f>IF(O222="","",Feuil1!AF227)</f>
        <v>0</v>
      </c>
      <c r="Q222" s="173">
        <f t="shared" si="30"/>
        <v>0</v>
      </c>
      <c r="R222" s="172">
        <f>IF(P222="","",Feuil1!AG227)</f>
        <v>0</v>
      </c>
      <c r="S222" s="92">
        <f>IF(R222="","",Feuil1!AH227)</f>
        <v>0</v>
      </c>
      <c r="T222" s="92">
        <f>IF(S222="","",Feuil1!AI227)</f>
        <v>0</v>
      </c>
      <c r="U222" s="173">
        <f t="shared" si="31"/>
        <v>0</v>
      </c>
      <c r="V222" s="172">
        <f>IF(T222="","",Feuil1!AJ227)</f>
        <v>0</v>
      </c>
      <c r="W222" s="92">
        <f>IF(V222="","",Feuil1!AK227)</f>
        <v>0</v>
      </c>
      <c r="X222" s="92">
        <f>IF(W222="","",Feuil1!AL227)</f>
        <v>0</v>
      </c>
      <c r="Y222" s="173">
        <f t="shared" si="32"/>
        <v>0</v>
      </c>
      <c r="Z222" s="172">
        <f>IF(X222="","",Feuil1!AM227)</f>
        <v>0</v>
      </c>
      <c r="AA222" s="92">
        <f>IF(Z222="","",Feuil1!AN227)</f>
        <v>0</v>
      </c>
      <c r="AB222" s="92">
        <f>IF(AA222="","",Feuil1!AO227)</f>
        <v>0</v>
      </c>
      <c r="AC222" s="173">
        <f t="shared" si="33"/>
        <v>0</v>
      </c>
      <c r="AD222" s="172">
        <f>IF(AB222="","",Feuil1!AP227)</f>
        <v>0</v>
      </c>
      <c r="AE222" s="92">
        <f>IF(AD222="","",Feuil1!AQ227)</f>
        <v>0</v>
      </c>
      <c r="AF222" s="92">
        <f>IF(AE222="","",Feuil1!AR227)</f>
        <v>0</v>
      </c>
      <c r="AG222" s="173">
        <f t="shared" si="34"/>
        <v>0</v>
      </c>
      <c r="AH222" s="172">
        <f>IF(AF222="","",Feuil1!AS227)</f>
        <v>0</v>
      </c>
      <c r="AI222" s="92">
        <f>IF(AH222="","",Feuil1!AT227)</f>
        <v>0</v>
      </c>
      <c r="AJ222" s="92">
        <f>IF(AI222="","",Feuil1!AU227)</f>
        <v>0</v>
      </c>
      <c r="AK222" s="173">
        <f t="shared" si="35"/>
        <v>0</v>
      </c>
      <c r="AN222" s="5">
        <v>725</v>
      </c>
      <c r="AO222" s="5">
        <v>25</v>
      </c>
      <c r="AP222" s="5">
        <v>40</v>
      </c>
      <c r="AQ222" s="5">
        <v>850</v>
      </c>
      <c r="AR222" s="5">
        <v>925</v>
      </c>
      <c r="AS222" s="5">
        <v>3</v>
      </c>
      <c r="AT222" s="5">
        <v>5</v>
      </c>
      <c r="AU222" s="5">
        <v>350</v>
      </c>
      <c r="AV222" s="5">
        <v>125</v>
      </c>
    </row>
    <row r="223" spans="1:48" s="6" customFormat="1" ht="12.75">
      <c r="A223" s="171">
        <f>IF(Feuil1!A228="","",Feuil1!A228)</f>
        <v>45145</v>
      </c>
      <c r="B223" s="172">
        <f>IF(A223="","",Feuil1!U228)</f>
        <v>0</v>
      </c>
      <c r="C223" s="92">
        <f>IF(B223="","",Feuil1!V228)</f>
        <v>0</v>
      </c>
      <c r="D223" s="92">
        <f>IF(C223="","",Feuil1!W228)</f>
        <v>0</v>
      </c>
      <c r="E223" s="173">
        <f t="shared" si="27"/>
        <v>0</v>
      </c>
      <c r="F223" s="172">
        <f>IF(D223="","",Feuil1!X228)</f>
        <v>0</v>
      </c>
      <c r="G223" s="92">
        <f>IF(F223="","",Feuil1!Y228)</f>
        <v>0</v>
      </c>
      <c r="H223" s="92">
        <f>IF(G223="","",Feuil1!Z228)</f>
        <v>0</v>
      </c>
      <c r="I223" s="173">
        <f t="shared" si="28"/>
        <v>0</v>
      </c>
      <c r="J223" s="172">
        <f>IF(H223="","",Feuil1!AA228)</f>
        <v>0</v>
      </c>
      <c r="K223" s="92">
        <f>IF(J223="","",Feuil1!AB228)</f>
        <v>0</v>
      </c>
      <c r="L223" s="92">
        <f>IF(K223="","",Feuil1!AC228)</f>
        <v>0</v>
      </c>
      <c r="M223" s="173">
        <f t="shared" si="29"/>
        <v>0</v>
      </c>
      <c r="N223" s="172">
        <f>IF(L223="","",Feuil1!AD228)</f>
        <v>0</v>
      </c>
      <c r="O223" s="92">
        <f>IF(N223="","",Feuil1!AE228)</f>
        <v>0</v>
      </c>
      <c r="P223" s="92">
        <f>IF(O223="","",Feuil1!AF228)</f>
        <v>0</v>
      </c>
      <c r="Q223" s="173">
        <f t="shared" si="30"/>
        <v>0</v>
      </c>
      <c r="R223" s="172">
        <f>IF(P223="","",Feuil1!AG228)</f>
        <v>0</v>
      </c>
      <c r="S223" s="92">
        <f>IF(R223="","",Feuil1!AH228)</f>
        <v>0</v>
      </c>
      <c r="T223" s="92">
        <f>IF(S223="","",Feuil1!AI228)</f>
        <v>0</v>
      </c>
      <c r="U223" s="173">
        <f t="shared" si="31"/>
        <v>0</v>
      </c>
      <c r="V223" s="172">
        <f>IF(T223="","",Feuil1!AJ228)</f>
        <v>0</v>
      </c>
      <c r="W223" s="92">
        <f>IF(V223="","",Feuil1!AK228)</f>
        <v>0</v>
      </c>
      <c r="X223" s="92">
        <f>IF(W223="","",Feuil1!AL228)</f>
        <v>0</v>
      </c>
      <c r="Y223" s="173">
        <f t="shared" si="32"/>
        <v>0</v>
      </c>
      <c r="Z223" s="172">
        <f>IF(X223="","",Feuil1!AM228)</f>
        <v>0</v>
      </c>
      <c r="AA223" s="92">
        <f>IF(Z223="","",Feuil1!AN228)</f>
        <v>0</v>
      </c>
      <c r="AB223" s="92">
        <f>IF(AA223="","",Feuil1!AO228)</f>
        <v>0</v>
      </c>
      <c r="AC223" s="173">
        <f t="shared" si="33"/>
        <v>0</v>
      </c>
      <c r="AD223" s="172">
        <f>IF(AB223="","",Feuil1!AP228)</f>
        <v>0</v>
      </c>
      <c r="AE223" s="92">
        <f>IF(AD223="","",Feuil1!AQ228)</f>
        <v>0</v>
      </c>
      <c r="AF223" s="92">
        <f>IF(AE223="","",Feuil1!AR228)</f>
        <v>0</v>
      </c>
      <c r="AG223" s="173">
        <f t="shared" si="34"/>
        <v>0</v>
      </c>
      <c r="AH223" s="172">
        <f>IF(AF223="","",Feuil1!AS228)</f>
        <v>0</v>
      </c>
      <c r="AI223" s="92">
        <f>IF(AH223="","",Feuil1!AT228)</f>
        <v>0</v>
      </c>
      <c r="AJ223" s="92">
        <f>IF(AI223="","",Feuil1!AU228)</f>
        <v>0</v>
      </c>
      <c r="AK223" s="173">
        <f t="shared" si="35"/>
        <v>0</v>
      </c>
      <c r="AN223" s="5">
        <v>725</v>
      </c>
      <c r="AO223" s="5">
        <v>25</v>
      </c>
      <c r="AP223" s="5">
        <v>40</v>
      </c>
      <c r="AQ223" s="5">
        <v>850</v>
      </c>
      <c r="AR223" s="5">
        <v>925</v>
      </c>
      <c r="AS223" s="5">
        <v>3</v>
      </c>
      <c r="AT223" s="5">
        <v>5</v>
      </c>
      <c r="AU223" s="5">
        <v>350</v>
      </c>
      <c r="AV223" s="5">
        <v>125</v>
      </c>
    </row>
    <row r="224" spans="1:48" s="6" customFormat="1" ht="12.75">
      <c r="A224" s="171">
        <f>IF(Feuil1!A229="","",Feuil1!A229)</f>
        <v>45146</v>
      </c>
      <c r="B224" s="172">
        <f>IF(A224="","",Feuil1!U229)</f>
        <v>0</v>
      </c>
      <c r="C224" s="92">
        <f>IF(B224="","",Feuil1!V229)</f>
        <v>0</v>
      </c>
      <c r="D224" s="92">
        <f>IF(C224="","",Feuil1!W229)</f>
        <v>0</v>
      </c>
      <c r="E224" s="173">
        <f t="shared" si="27"/>
        <v>0</v>
      </c>
      <c r="F224" s="172">
        <f>IF(D224="","",Feuil1!X229)</f>
        <v>0</v>
      </c>
      <c r="G224" s="92">
        <f>IF(F224="","",Feuil1!Y229)</f>
        <v>0</v>
      </c>
      <c r="H224" s="92">
        <f>IF(G224="","",Feuil1!Z229)</f>
        <v>0</v>
      </c>
      <c r="I224" s="173">
        <f t="shared" si="28"/>
        <v>0</v>
      </c>
      <c r="J224" s="172">
        <f>IF(H224="","",Feuil1!AA229)</f>
        <v>0</v>
      </c>
      <c r="K224" s="92">
        <f>IF(J224="","",Feuil1!AB229)</f>
        <v>0</v>
      </c>
      <c r="L224" s="92">
        <f>IF(K224="","",Feuil1!AC229)</f>
        <v>0</v>
      </c>
      <c r="M224" s="173">
        <f t="shared" si="29"/>
        <v>0</v>
      </c>
      <c r="N224" s="172">
        <f>IF(L224="","",Feuil1!AD229)</f>
        <v>0</v>
      </c>
      <c r="O224" s="92">
        <f>IF(N224="","",Feuil1!AE229)</f>
        <v>0</v>
      </c>
      <c r="P224" s="92">
        <f>IF(O224="","",Feuil1!AF229)</f>
        <v>0</v>
      </c>
      <c r="Q224" s="173">
        <f t="shared" si="30"/>
        <v>0</v>
      </c>
      <c r="R224" s="172">
        <f>IF(P224="","",Feuil1!AG229)</f>
        <v>0</v>
      </c>
      <c r="S224" s="92">
        <f>IF(R224="","",Feuil1!AH229)</f>
        <v>0</v>
      </c>
      <c r="T224" s="92">
        <f>IF(S224="","",Feuil1!AI229)</f>
        <v>0</v>
      </c>
      <c r="U224" s="173">
        <f t="shared" si="31"/>
        <v>0</v>
      </c>
      <c r="V224" s="172">
        <f>IF(T224="","",Feuil1!AJ229)</f>
        <v>0</v>
      </c>
      <c r="W224" s="92">
        <f>IF(V224="","",Feuil1!AK229)</f>
        <v>0</v>
      </c>
      <c r="X224" s="92">
        <f>IF(W224="","",Feuil1!AL229)</f>
        <v>0</v>
      </c>
      <c r="Y224" s="173">
        <f t="shared" si="32"/>
        <v>0</v>
      </c>
      <c r="Z224" s="172">
        <f>IF(X224="","",Feuil1!AM229)</f>
        <v>0</v>
      </c>
      <c r="AA224" s="92">
        <f>IF(Z224="","",Feuil1!AN229)</f>
        <v>0</v>
      </c>
      <c r="AB224" s="92">
        <f>IF(AA224="","",Feuil1!AO229)</f>
        <v>0</v>
      </c>
      <c r="AC224" s="173">
        <f t="shared" si="33"/>
        <v>0</v>
      </c>
      <c r="AD224" s="172">
        <f>IF(AB224="","",Feuil1!AP229)</f>
        <v>0</v>
      </c>
      <c r="AE224" s="92">
        <f>IF(AD224="","",Feuil1!AQ229)</f>
        <v>0</v>
      </c>
      <c r="AF224" s="92">
        <f>IF(AE224="","",Feuil1!AR229)</f>
        <v>0</v>
      </c>
      <c r="AG224" s="173">
        <f t="shared" si="34"/>
        <v>0</v>
      </c>
      <c r="AH224" s="172">
        <f>IF(AF224="","",Feuil1!AS229)</f>
        <v>0</v>
      </c>
      <c r="AI224" s="92">
        <f>IF(AH224="","",Feuil1!AT229)</f>
        <v>0</v>
      </c>
      <c r="AJ224" s="92">
        <f>IF(AI224="","",Feuil1!AU229)</f>
        <v>0</v>
      </c>
      <c r="AK224" s="173">
        <f t="shared" si="35"/>
        <v>0</v>
      </c>
      <c r="AN224" s="5">
        <v>725</v>
      </c>
      <c r="AO224" s="5">
        <v>25</v>
      </c>
      <c r="AP224" s="5">
        <v>40</v>
      </c>
      <c r="AQ224" s="5">
        <v>850</v>
      </c>
      <c r="AR224" s="5">
        <v>925</v>
      </c>
      <c r="AS224" s="5">
        <v>3</v>
      </c>
      <c r="AT224" s="5">
        <v>5</v>
      </c>
      <c r="AU224" s="5">
        <v>350</v>
      </c>
      <c r="AV224" s="5">
        <v>125</v>
      </c>
    </row>
    <row r="225" spans="1:48" s="6" customFormat="1" ht="12.75">
      <c r="A225" s="171">
        <f>IF(Feuil1!A230="","",Feuil1!A230)</f>
        <v>45147</v>
      </c>
      <c r="B225" s="172">
        <f>IF(A225="","",Feuil1!U230)</f>
        <v>0</v>
      </c>
      <c r="C225" s="92">
        <f>IF(B225="","",Feuil1!V230)</f>
        <v>0</v>
      </c>
      <c r="D225" s="92">
        <f>IF(C225="","",Feuil1!W230)</f>
        <v>0</v>
      </c>
      <c r="E225" s="173">
        <f t="shared" si="27"/>
        <v>0</v>
      </c>
      <c r="F225" s="172">
        <f>IF(D225="","",Feuil1!X230)</f>
        <v>0</v>
      </c>
      <c r="G225" s="92">
        <f>IF(F225="","",Feuil1!Y230)</f>
        <v>0</v>
      </c>
      <c r="H225" s="92">
        <f>IF(G225="","",Feuil1!Z230)</f>
        <v>0</v>
      </c>
      <c r="I225" s="173">
        <f t="shared" si="28"/>
        <v>0</v>
      </c>
      <c r="J225" s="172">
        <f>IF(H225="","",Feuil1!AA230)</f>
        <v>0</v>
      </c>
      <c r="K225" s="92">
        <f>IF(J225="","",Feuil1!AB230)</f>
        <v>0</v>
      </c>
      <c r="L225" s="92">
        <f>IF(K225="","",Feuil1!AC230)</f>
        <v>0</v>
      </c>
      <c r="M225" s="173">
        <f t="shared" si="29"/>
        <v>0</v>
      </c>
      <c r="N225" s="172">
        <f>IF(L225="","",Feuil1!AD230)</f>
        <v>0</v>
      </c>
      <c r="O225" s="92">
        <f>IF(N225="","",Feuil1!AE230)</f>
        <v>0</v>
      </c>
      <c r="P225" s="92">
        <f>IF(O225="","",Feuil1!AF230)</f>
        <v>0</v>
      </c>
      <c r="Q225" s="173">
        <f t="shared" si="30"/>
        <v>0</v>
      </c>
      <c r="R225" s="172">
        <f>IF(P225="","",Feuil1!AG230)</f>
        <v>0</v>
      </c>
      <c r="S225" s="92">
        <f>IF(R225="","",Feuil1!AH230)</f>
        <v>0</v>
      </c>
      <c r="T225" s="92">
        <f>IF(S225="","",Feuil1!AI230)</f>
        <v>0</v>
      </c>
      <c r="U225" s="173">
        <f t="shared" si="31"/>
        <v>0</v>
      </c>
      <c r="V225" s="172">
        <f>IF(T225="","",Feuil1!AJ230)</f>
        <v>0</v>
      </c>
      <c r="W225" s="92">
        <f>IF(V225="","",Feuil1!AK230)</f>
        <v>0</v>
      </c>
      <c r="X225" s="92">
        <f>IF(W225="","",Feuil1!AL230)</f>
        <v>0</v>
      </c>
      <c r="Y225" s="173">
        <f t="shared" si="32"/>
        <v>0</v>
      </c>
      <c r="Z225" s="172">
        <f>IF(X225="","",Feuil1!AM230)</f>
        <v>0</v>
      </c>
      <c r="AA225" s="92">
        <f>IF(Z225="","",Feuil1!AN230)</f>
        <v>0</v>
      </c>
      <c r="AB225" s="92">
        <f>IF(AA225="","",Feuil1!AO230)</f>
        <v>0</v>
      </c>
      <c r="AC225" s="173">
        <f t="shared" si="33"/>
        <v>0</v>
      </c>
      <c r="AD225" s="172">
        <f>IF(AB225="","",Feuil1!AP230)</f>
        <v>0</v>
      </c>
      <c r="AE225" s="92">
        <f>IF(AD225="","",Feuil1!AQ230)</f>
        <v>0</v>
      </c>
      <c r="AF225" s="92">
        <f>IF(AE225="","",Feuil1!AR230)</f>
        <v>0</v>
      </c>
      <c r="AG225" s="173">
        <f t="shared" si="34"/>
        <v>0</v>
      </c>
      <c r="AH225" s="172">
        <f>IF(AF225="","",Feuil1!AS230)</f>
        <v>0</v>
      </c>
      <c r="AI225" s="92">
        <f>IF(AH225="","",Feuil1!AT230)</f>
        <v>0</v>
      </c>
      <c r="AJ225" s="92">
        <f>IF(AI225="","",Feuil1!AU230)</f>
        <v>0</v>
      </c>
      <c r="AK225" s="173">
        <f t="shared" si="35"/>
        <v>0</v>
      </c>
      <c r="AN225" s="5">
        <v>725</v>
      </c>
      <c r="AO225" s="5">
        <v>25</v>
      </c>
      <c r="AP225" s="5">
        <v>40</v>
      </c>
      <c r="AQ225" s="5">
        <v>850</v>
      </c>
      <c r="AR225" s="5">
        <v>925</v>
      </c>
      <c r="AS225" s="5">
        <v>3</v>
      </c>
      <c r="AT225" s="5">
        <v>5</v>
      </c>
      <c r="AU225" s="5">
        <v>350</v>
      </c>
      <c r="AV225" s="5">
        <v>125</v>
      </c>
    </row>
    <row r="226" spans="1:48" s="6" customFormat="1" ht="12.75">
      <c r="A226" s="171">
        <f>IF(Feuil1!A231="","",Feuil1!A231)</f>
        <v>45148</v>
      </c>
      <c r="B226" s="172">
        <f>IF(A226="","",Feuil1!U231)</f>
        <v>0</v>
      </c>
      <c r="C226" s="92">
        <f>IF(B226="","",Feuil1!V231)</f>
        <v>0</v>
      </c>
      <c r="D226" s="92">
        <f>IF(C226="","",Feuil1!W231)</f>
        <v>0</v>
      </c>
      <c r="E226" s="173">
        <f t="shared" si="27"/>
        <v>0</v>
      </c>
      <c r="F226" s="172">
        <f>IF(D226="","",Feuil1!X231)</f>
        <v>0</v>
      </c>
      <c r="G226" s="92">
        <f>IF(F226="","",Feuil1!Y231)</f>
        <v>0</v>
      </c>
      <c r="H226" s="92">
        <f>IF(G226="","",Feuil1!Z231)</f>
        <v>0</v>
      </c>
      <c r="I226" s="173">
        <f t="shared" si="28"/>
        <v>0</v>
      </c>
      <c r="J226" s="172">
        <f>IF(H226="","",Feuil1!AA231)</f>
        <v>0</v>
      </c>
      <c r="K226" s="92">
        <f>IF(J226="","",Feuil1!AB231)</f>
        <v>0</v>
      </c>
      <c r="L226" s="92">
        <f>IF(K226="","",Feuil1!AC231)</f>
        <v>0</v>
      </c>
      <c r="M226" s="173">
        <f t="shared" si="29"/>
        <v>0</v>
      </c>
      <c r="N226" s="172">
        <f>IF(L226="","",Feuil1!AD231)</f>
        <v>0</v>
      </c>
      <c r="O226" s="92">
        <f>IF(N226="","",Feuil1!AE231)</f>
        <v>0</v>
      </c>
      <c r="P226" s="92">
        <f>IF(O226="","",Feuil1!AF231)</f>
        <v>0</v>
      </c>
      <c r="Q226" s="173">
        <f t="shared" si="30"/>
        <v>0</v>
      </c>
      <c r="R226" s="172">
        <f>IF(P226="","",Feuil1!AG231)</f>
        <v>0</v>
      </c>
      <c r="S226" s="92">
        <f>IF(R226="","",Feuil1!AH231)</f>
        <v>0</v>
      </c>
      <c r="T226" s="92">
        <f>IF(S226="","",Feuil1!AI231)</f>
        <v>0</v>
      </c>
      <c r="U226" s="173">
        <f t="shared" si="31"/>
        <v>0</v>
      </c>
      <c r="V226" s="172">
        <f>IF(T226="","",Feuil1!AJ231)</f>
        <v>0</v>
      </c>
      <c r="W226" s="92">
        <f>IF(V226="","",Feuil1!AK231)</f>
        <v>0</v>
      </c>
      <c r="X226" s="92">
        <f>IF(W226="","",Feuil1!AL231)</f>
        <v>0</v>
      </c>
      <c r="Y226" s="173">
        <f t="shared" si="32"/>
        <v>0</v>
      </c>
      <c r="Z226" s="172">
        <f>IF(X226="","",Feuil1!AM231)</f>
        <v>0</v>
      </c>
      <c r="AA226" s="92">
        <f>IF(Z226="","",Feuil1!AN231)</f>
        <v>0</v>
      </c>
      <c r="AB226" s="92">
        <f>IF(AA226="","",Feuil1!AO231)</f>
        <v>0</v>
      </c>
      <c r="AC226" s="173">
        <f t="shared" si="33"/>
        <v>0</v>
      </c>
      <c r="AD226" s="172">
        <f>IF(AB226="","",Feuil1!AP231)</f>
        <v>0</v>
      </c>
      <c r="AE226" s="92">
        <f>IF(AD226="","",Feuil1!AQ231)</f>
        <v>0</v>
      </c>
      <c r="AF226" s="92">
        <f>IF(AE226="","",Feuil1!AR231)</f>
        <v>0</v>
      </c>
      <c r="AG226" s="173">
        <f t="shared" si="34"/>
        <v>0</v>
      </c>
      <c r="AH226" s="172">
        <f>IF(AF226="","",Feuil1!AS231)</f>
        <v>0</v>
      </c>
      <c r="AI226" s="92">
        <f>IF(AH226="","",Feuil1!AT231)</f>
        <v>0</v>
      </c>
      <c r="AJ226" s="92">
        <f>IF(AI226="","",Feuil1!AU231)</f>
        <v>0</v>
      </c>
      <c r="AK226" s="173">
        <f t="shared" si="35"/>
        <v>0</v>
      </c>
      <c r="AN226" s="5">
        <v>725</v>
      </c>
      <c r="AO226" s="5">
        <v>25</v>
      </c>
      <c r="AP226" s="5">
        <v>40</v>
      </c>
      <c r="AQ226" s="5">
        <v>850</v>
      </c>
      <c r="AR226" s="5">
        <v>925</v>
      </c>
      <c r="AS226" s="5">
        <v>3</v>
      </c>
      <c r="AT226" s="5">
        <v>5</v>
      </c>
      <c r="AU226" s="5">
        <v>350</v>
      </c>
      <c r="AV226" s="5">
        <v>125</v>
      </c>
    </row>
    <row r="227" spans="1:48" s="6" customFormat="1" ht="12.75">
      <c r="A227" s="171">
        <f>IF(Feuil1!A232="","",Feuil1!A232)</f>
        <v>45149</v>
      </c>
      <c r="B227" s="172">
        <f>IF(A227="","",Feuil1!U232)</f>
        <v>0</v>
      </c>
      <c r="C227" s="92">
        <f>IF(B227="","",Feuil1!V232)</f>
        <v>0</v>
      </c>
      <c r="D227" s="92">
        <f>IF(C227="","",Feuil1!W232)</f>
        <v>0</v>
      </c>
      <c r="E227" s="173">
        <f t="shared" si="27"/>
        <v>0</v>
      </c>
      <c r="F227" s="172">
        <f>IF(D227="","",Feuil1!X232)</f>
        <v>0</v>
      </c>
      <c r="G227" s="92">
        <f>IF(F227="","",Feuil1!Y232)</f>
        <v>0</v>
      </c>
      <c r="H227" s="92">
        <f>IF(G227="","",Feuil1!Z232)</f>
        <v>0</v>
      </c>
      <c r="I227" s="173">
        <f t="shared" si="28"/>
        <v>0</v>
      </c>
      <c r="J227" s="172">
        <f>IF(H227="","",Feuil1!AA232)</f>
        <v>0</v>
      </c>
      <c r="K227" s="92">
        <f>IF(J227="","",Feuil1!AB232)</f>
        <v>0</v>
      </c>
      <c r="L227" s="92">
        <f>IF(K227="","",Feuil1!AC232)</f>
        <v>0</v>
      </c>
      <c r="M227" s="173">
        <f t="shared" si="29"/>
        <v>0</v>
      </c>
      <c r="N227" s="172">
        <f>IF(L227="","",Feuil1!AD232)</f>
        <v>0</v>
      </c>
      <c r="O227" s="92">
        <f>IF(N227="","",Feuil1!AE232)</f>
        <v>0</v>
      </c>
      <c r="P227" s="92">
        <f>IF(O227="","",Feuil1!AF232)</f>
        <v>0</v>
      </c>
      <c r="Q227" s="173">
        <f t="shared" si="30"/>
        <v>0</v>
      </c>
      <c r="R227" s="172">
        <f>IF(P227="","",Feuil1!AG232)</f>
        <v>0</v>
      </c>
      <c r="S227" s="92">
        <f>IF(R227="","",Feuil1!AH232)</f>
        <v>0</v>
      </c>
      <c r="T227" s="92">
        <f>IF(S227="","",Feuil1!AI232)</f>
        <v>0</v>
      </c>
      <c r="U227" s="173">
        <f t="shared" si="31"/>
        <v>0</v>
      </c>
      <c r="V227" s="172">
        <f>IF(T227="","",Feuil1!AJ232)</f>
        <v>0</v>
      </c>
      <c r="W227" s="92">
        <f>IF(V227="","",Feuil1!AK232)</f>
        <v>0</v>
      </c>
      <c r="X227" s="92">
        <f>IF(W227="","",Feuil1!AL232)</f>
        <v>0</v>
      </c>
      <c r="Y227" s="173">
        <f t="shared" si="32"/>
        <v>0</v>
      </c>
      <c r="Z227" s="172">
        <f>IF(X227="","",Feuil1!AM232)</f>
        <v>0</v>
      </c>
      <c r="AA227" s="92">
        <f>IF(Z227="","",Feuil1!AN232)</f>
        <v>0</v>
      </c>
      <c r="AB227" s="92">
        <f>IF(AA227="","",Feuil1!AO232)</f>
        <v>0</v>
      </c>
      <c r="AC227" s="173">
        <f t="shared" si="33"/>
        <v>0</v>
      </c>
      <c r="AD227" s="172">
        <f>IF(AB227="","",Feuil1!AP232)</f>
        <v>0</v>
      </c>
      <c r="AE227" s="92">
        <f>IF(AD227="","",Feuil1!AQ232)</f>
        <v>0</v>
      </c>
      <c r="AF227" s="92">
        <f>IF(AE227="","",Feuil1!AR232)</f>
        <v>0</v>
      </c>
      <c r="AG227" s="173">
        <f t="shared" si="34"/>
        <v>0</v>
      </c>
      <c r="AH227" s="172">
        <f>IF(AF227="","",Feuil1!AS232)</f>
        <v>0</v>
      </c>
      <c r="AI227" s="92">
        <f>IF(AH227="","",Feuil1!AT232)</f>
        <v>0</v>
      </c>
      <c r="AJ227" s="92">
        <f>IF(AI227="","",Feuil1!AU232)</f>
        <v>0</v>
      </c>
      <c r="AK227" s="173">
        <f t="shared" si="35"/>
        <v>0</v>
      </c>
      <c r="AN227" s="5">
        <v>725</v>
      </c>
      <c r="AO227" s="5">
        <v>25</v>
      </c>
      <c r="AP227" s="5">
        <v>40</v>
      </c>
      <c r="AQ227" s="5">
        <v>850</v>
      </c>
      <c r="AR227" s="5">
        <v>925</v>
      </c>
      <c r="AS227" s="5">
        <v>3</v>
      </c>
      <c r="AT227" s="5">
        <v>5</v>
      </c>
      <c r="AU227" s="5">
        <v>350</v>
      </c>
      <c r="AV227" s="5">
        <v>125</v>
      </c>
    </row>
    <row r="228" spans="1:48" s="6" customFormat="1" ht="12.75">
      <c r="A228" s="171">
        <f>IF(Feuil1!A233="","",Feuil1!A233)</f>
        <v>45150</v>
      </c>
      <c r="B228" s="172">
        <f>IF(A228="","",Feuil1!U233)</f>
        <v>0</v>
      </c>
      <c r="C228" s="92">
        <f>IF(B228="","",Feuil1!V233)</f>
        <v>0</v>
      </c>
      <c r="D228" s="92">
        <f>IF(C228="","",Feuil1!W233)</f>
        <v>0</v>
      </c>
      <c r="E228" s="173">
        <f t="shared" si="27"/>
        <v>0</v>
      </c>
      <c r="F228" s="172">
        <f>IF(D228="","",Feuil1!X233)</f>
        <v>0</v>
      </c>
      <c r="G228" s="92">
        <f>IF(F228="","",Feuil1!Y233)</f>
        <v>0</v>
      </c>
      <c r="H228" s="92">
        <f>IF(G228="","",Feuil1!Z233)</f>
        <v>0</v>
      </c>
      <c r="I228" s="173">
        <f t="shared" si="28"/>
        <v>0</v>
      </c>
      <c r="J228" s="172">
        <f>IF(H228="","",Feuil1!AA233)</f>
        <v>0</v>
      </c>
      <c r="K228" s="92">
        <f>IF(J228="","",Feuil1!AB233)</f>
        <v>0</v>
      </c>
      <c r="L228" s="92">
        <f>IF(K228="","",Feuil1!AC233)</f>
        <v>0</v>
      </c>
      <c r="M228" s="173">
        <f t="shared" si="29"/>
        <v>0</v>
      </c>
      <c r="N228" s="172">
        <f>IF(L228="","",Feuil1!AD233)</f>
        <v>0</v>
      </c>
      <c r="O228" s="92">
        <f>IF(N228="","",Feuil1!AE233)</f>
        <v>0</v>
      </c>
      <c r="P228" s="92">
        <f>IF(O228="","",Feuil1!AF233)</f>
        <v>0</v>
      </c>
      <c r="Q228" s="173">
        <f t="shared" si="30"/>
        <v>0</v>
      </c>
      <c r="R228" s="172">
        <f>IF(P228="","",Feuil1!AG233)</f>
        <v>0</v>
      </c>
      <c r="S228" s="92">
        <f>IF(R228="","",Feuil1!AH233)</f>
        <v>0</v>
      </c>
      <c r="T228" s="92">
        <f>IF(S228="","",Feuil1!AI233)</f>
        <v>0</v>
      </c>
      <c r="U228" s="173">
        <f t="shared" si="31"/>
        <v>0</v>
      </c>
      <c r="V228" s="172">
        <f>IF(T228="","",Feuil1!AJ233)</f>
        <v>0</v>
      </c>
      <c r="W228" s="92">
        <f>IF(V228="","",Feuil1!AK233)</f>
        <v>0</v>
      </c>
      <c r="X228" s="92">
        <f>IF(W228="","",Feuil1!AL233)</f>
        <v>0</v>
      </c>
      <c r="Y228" s="173">
        <f t="shared" si="32"/>
        <v>0</v>
      </c>
      <c r="Z228" s="172">
        <f>IF(X228="","",Feuil1!AM233)</f>
        <v>0</v>
      </c>
      <c r="AA228" s="92">
        <f>IF(Z228="","",Feuil1!AN233)</f>
        <v>0</v>
      </c>
      <c r="AB228" s="92">
        <f>IF(AA228="","",Feuil1!AO233)</f>
        <v>0</v>
      </c>
      <c r="AC228" s="173">
        <f t="shared" si="33"/>
        <v>0</v>
      </c>
      <c r="AD228" s="172">
        <f>IF(AB228="","",Feuil1!AP233)</f>
        <v>0</v>
      </c>
      <c r="AE228" s="92">
        <f>IF(AD228="","",Feuil1!AQ233)</f>
        <v>0</v>
      </c>
      <c r="AF228" s="92">
        <f>IF(AE228="","",Feuil1!AR233)</f>
        <v>0</v>
      </c>
      <c r="AG228" s="173">
        <f t="shared" si="34"/>
        <v>0</v>
      </c>
      <c r="AH228" s="172">
        <f>IF(AF228="","",Feuil1!AS233)</f>
        <v>0</v>
      </c>
      <c r="AI228" s="92">
        <f>IF(AH228="","",Feuil1!AT233)</f>
        <v>0</v>
      </c>
      <c r="AJ228" s="92">
        <f>IF(AI228="","",Feuil1!AU233)</f>
        <v>0</v>
      </c>
      <c r="AK228" s="173">
        <f t="shared" si="35"/>
        <v>0</v>
      </c>
      <c r="AN228" s="5">
        <v>725</v>
      </c>
      <c r="AO228" s="5">
        <v>25</v>
      </c>
      <c r="AP228" s="5">
        <v>40</v>
      </c>
      <c r="AQ228" s="5">
        <v>850</v>
      </c>
      <c r="AR228" s="5">
        <v>925</v>
      </c>
      <c r="AS228" s="5">
        <v>3</v>
      </c>
      <c r="AT228" s="5">
        <v>5</v>
      </c>
      <c r="AU228" s="5">
        <v>350</v>
      </c>
      <c r="AV228" s="5">
        <v>125</v>
      </c>
    </row>
    <row r="229" spans="1:48" s="6" customFormat="1" ht="12.75">
      <c r="A229" s="171">
        <f>IF(Feuil1!A234="","",Feuil1!A234)</f>
        <v>45151</v>
      </c>
      <c r="B229" s="172">
        <f>IF(A229="","",Feuil1!U234)</f>
        <v>0</v>
      </c>
      <c r="C229" s="92">
        <f>IF(B229="","",Feuil1!V234)</f>
        <v>0</v>
      </c>
      <c r="D229" s="92">
        <f>IF(C229="","",Feuil1!W234)</f>
        <v>0</v>
      </c>
      <c r="E229" s="173">
        <f t="shared" si="27"/>
        <v>0</v>
      </c>
      <c r="F229" s="172">
        <f>IF(D229="","",Feuil1!X234)</f>
        <v>0</v>
      </c>
      <c r="G229" s="92">
        <f>IF(F229="","",Feuil1!Y234)</f>
        <v>0</v>
      </c>
      <c r="H229" s="92">
        <f>IF(G229="","",Feuil1!Z234)</f>
        <v>0</v>
      </c>
      <c r="I229" s="173">
        <f t="shared" si="28"/>
        <v>0</v>
      </c>
      <c r="J229" s="172">
        <f>IF(H229="","",Feuil1!AA234)</f>
        <v>0</v>
      </c>
      <c r="K229" s="92">
        <f>IF(J229="","",Feuil1!AB234)</f>
        <v>0</v>
      </c>
      <c r="L229" s="92">
        <f>IF(K229="","",Feuil1!AC234)</f>
        <v>0</v>
      </c>
      <c r="M229" s="173">
        <f t="shared" si="29"/>
        <v>0</v>
      </c>
      <c r="N229" s="172">
        <f>IF(L229="","",Feuil1!AD234)</f>
        <v>0</v>
      </c>
      <c r="O229" s="92">
        <f>IF(N229="","",Feuil1!AE234)</f>
        <v>0</v>
      </c>
      <c r="P229" s="92">
        <f>IF(O229="","",Feuil1!AF234)</f>
        <v>0</v>
      </c>
      <c r="Q229" s="173">
        <f t="shared" si="30"/>
        <v>0</v>
      </c>
      <c r="R229" s="172">
        <f>IF(P229="","",Feuil1!AG234)</f>
        <v>0</v>
      </c>
      <c r="S229" s="92">
        <f>IF(R229="","",Feuil1!AH234)</f>
        <v>0</v>
      </c>
      <c r="T229" s="92">
        <f>IF(S229="","",Feuil1!AI234)</f>
        <v>0</v>
      </c>
      <c r="U229" s="173">
        <f t="shared" si="31"/>
        <v>0</v>
      </c>
      <c r="V229" s="172">
        <f>IF(T229="","",Feuil1!AJ234)</f>
        <v>0</v>
      </c>
      <c r="W229" s="92">
        <f>IF(V229="","",Feuil1!AK234)</f>
        <v>0</v>
      </c>
      <c r="X229" s="92">
        <f>IF(W229="","",Feuil1!AL234)</f>
        <v>0</v>
      </c>
      <c r="Y229" s="173">
        <f t="shared" si="32"/>
        <v>0</v>
      </c>
      <c r="Z229" s="172">
        <f>IF(X229="","",Feuil1!AM234)</f>
        <v>0</v>
      </c>
      <c r="AA229" s="92">
        <f>IF(Z229="","",Feuil1!AN234)</f>
        <v>0</v>
      </c>
      <c r="AB229" s="92">
        <f>IF(AA229="","",Feuil1!AO234)</f>
        <v>0</v>
      </c>
      <c r="AC229" s="173">
        <f t="shared" si="33"/>
        <v>0</v>
      </c>
      <c r="AD229" s="172">
        <f>IF(AB229="","",Feuil1!AP234)</f>
        <v>0</v>
      </c>
      <c r="AE229" s="92">
        <f>IF(AD229="","",Feuil1!AQ234)</f>
        <v>0</v>
      </c>
      <c r="AF229" s="92">
        <f>IF(AE229="","",Feuil1!AR234)</f>
        <v>0</v>
      </c>
      <c r="AG229" s="173">
        <f t="shared" si="34"/>
        <v>0</v>
      </c>
      <c r="AH229" s="172">
        <f>IF(AF229="","",Feuil1!AS234)</f>
        <v>0</v>
      </c>
      <c r="AI229" s="92">
        <f>IF(AH229="","",Feuil1!AT234)</f>
        <v>0</v>
      </c>
      <c r="AJ229" s="92">
        <f>IF(AI229="","",Feuil1!AU234)</f>
        <v>0</v>
      </c>
      <c r="AK229" s="173">
        <f t="shared" si="35"/>
        <v>0</v>
      </c>
      <c r="AN229" s="5">
        <v>725</v>
      </c>
      <c r="AO229" s="5">
        <v>25</v>
      </c>
      <c r="AP229" s="5">
        <v>40</v>
      </c>
      <c r="AQ229" s="5">
        <v>850</v>
      </c>
      <c r="AR229" s="5">
        <v>925</v>
      </c>
      <c r="AS229" s="5">
        <v>3</v>
      </c>
      <c r="AT229" s="5">
        <v>5</v>
      </c>
      <c r="AU229" s="5">
        <v>350</v>
      </c>
      <c r="AV229" s="5">
        <v>125</v>
      </c>
    </row>
    <row r="230" spans="1:48" s="6" customFormat="1" ht="12.75">
      <c r="A230" s="171">
        <f>IF(Feuil1!A235="","",Feuil1!A235)</f>
        <v>45152</v>
      </c>
      <c r="B230" s="172">
        <f>IF(A230="","",Feuil1!U235)</f>
        <v>0</v>
      </c>
      <c r="C230" s="92">
        <f>IF(B230="","",Feuil1!V235)</f>
        <v>0</v>
      </c>
      <c r="D230" s="92">
        <f>IF(C230="","",Feuil1!W235)</f>
        <v>0</v>
      </c>
      <c r="E230" s="173">
        <f t="shared" si="27"/>
        <v>0</v>
      </c>
      <c r="F230" s="172">
        <f>IF(D230="","",Feuil1!X235)</f>
        <v>0</v>
      </c>
      <c r="G230" s="92">
        <f>IF(F230="","",Feuil1!Y235)</f>
        <v>0</v>
      </c>
      <c r="H230" s="92">
        <f>IF(G230="","",Feuil1!Z235)</f>
        <v>0</v>
      </c>
      <c r="I230" s="173">
        <f t="shared" si="28"/>
        <v>0</v>
      </c>
      <c r="J230" s="172">
        <f>IF(H230="","",Feuil1!AA235)</f>
        <v>0</v>
      </c>
      <c r="K230" s="92">
        <f>IF(J230="","",Feuil1!AB235)</f>
        <v>0</v>
      </c>
      <c r="L230" s="92">
        <f>IF(K230="","",Feuil1!AC235)</f>
        <v>0</v>
      </c>
      <c r="M230" s="173">
        <f t="shared" si="29"/>
        <v>0</v>
      </c>
      <c r="N230" s="172">
        <f>IF(L230="","",Feuil1!AD235)</f>
        <v>0</v>
      </c>
      <c r="O230" s="92">
        <f>IF(N230="","",Feuil1!AE235)</f>
        <v>0</v>
      </c>
      <c r="P230" s="92">
        <f>IF(O230="","",Feuil1!AF235)</f>
        <v>0</v>
      </c>
      <c r="Q230" s="173">
        <f t="shared" si="30"/>
        <v>0</v>
      </c>
      <c r="R230" s="172">
        <f>IF(P230="","",Feuil1!AG235)</f>
        <v>0</v>
      </c>
      <c r="S230" s="92">
        <f>IF(R230="","",Feuil1!AH235)</f>
        <v>0</v>
      </c>
      <c r="T230" s="92">
        <f>IF(S230="","",Feuil1!AI235)</f>
        <v>0</v>
      </c>
      <c r="U230" s="173">
        <f t="shared" si="31"/>
        <v>0</v>
      </c>
      <c r="V230" s="172">
        <f>IF(T230="","",Feuil1!AJ235)</f>
        <v>0</v>
      </c>
      <c r="W230" s="92">
        <f>IF(V230="","",Feuil1!AK235)</f>
        <v>0</v>
      </c>
      <c r="X230" s="92">
        <f>IF(W230="","",Feuil1!AL235)</f>
        <v>0</v>
      </c>
      <c r="Y230" s="173">
        <f t="shared" si="32"/>
        <v>0</v>
      </c>
      <c r="Z230" s="172">
        <f>IF(X230="","",Feuil1!AM235)</f>
        <v>0</v>
      </c>
      <c r="AA230" s="92">
        <f>IF(Z230="","",Feuil1!AN235)</f>
        <v>0</v>
      </c>
      <c r="AB230" s="92">
        <f>IF(AA230="","",Feuil1!AO235)</f>
        <v>0</v>
      </c>
      <c r="AC230" s="173">
        <f t="shared" si="33"/>
        <v>0</v>
      </c>
      <c r="AD230" s="172">
        <f>IF(AB230="","",Feuil1!AP235)</f>
        <v>0</v>
      </c>
      <c r="AE230" s="92">
        <f>IF(AD230="","",Feuil1!AQ235)</f>
        <v>0</v>
      </c>
      <c r="AF230" s="92">
        <f>IF(AE230="","",Feuil1!AR235)</f>
        <v>0</v>
      </c>
      <c r="AG230" s="173">
        <f t="shared" si="34"/>
        <v>0</v>
      </c>
      <c r="AH230" s="172">
        <f>IF(AF230="","",Feuil1!AS235)</f>
        <v>0</v>
      </c>
      <c r="AI230" s="92">
        <f>IF(AH230="","",Feuil1!AT235)</f>
        <v>0</v>
      </c>
      <c r="AJ230" s="92">
        <f>IF(AI230="","",Feuil1!AU235)</f>
        <v>0</v>
      </c>
      <c r="AK230" s="173">
        <f t="shared" si="35"/>
        <v>0</v>
      </c>
      <c r="AN230" s="5">
        <v>725</v>
      </c>
      <c r="AO230" s="5">
        <v>25</v>
      </c>
      <c r="AP230" s="5">
        <v>40</v>
      </c>
      <c r="AQ230" s="5">
        <v>850</v>
      </c>
      <c r="AR230" s="5">
        <v>925</v>
      </c>
      <c r="AS230" s="5">
        <v>3</v>
      </c>
      <c r="AT230" s="5">
        <v>5</v>
      </c>
      <c r="AU230" s="5">
        <v>350</v>
      </c>
      <c r="AV230" s="5">
        <v>125</v>
      </c>
    </row>
    <row r="231" spans="1:48" s="6" customFormat="1" ht="12.75">
      <c r="A231" s="171">
        <f>IF(Feuil1!A236="","",Feuil1!A236)</f>
        <v>45153</v>
      </c>
      <c r="B231" s="172">
        <f>IF(A231="","",Feuil1!U236)</f>
        <v>0</v>
      </c>
      <c r="C231" s="92">
        <f>IF(B231="","",Feuil1!V236)</f>
        <v>0</v>
      </c>
      <c r="D231" s="92">
        <f>IF(C231="","",Feuil1!W236)</f>
        <v>0</v>
      </c>
      <c r="E231" s="173">
        <f t="shared" si="27"/>
        <v>0</v>
      </c>
      <c r="F231" s="172">
        <f>IF(D231="","",Feuil1!X236)</f>
        <v>0</v>
      </c>
      <c r="G231" s="92">
        <f>IF(F231="","",Feuil1!Y236)</f>
        <v>0</v>
      </c>
      <c r="H231" s="92">
        <f>IF(G231="","",Feuil1!Z236)</f>
        <v>0</v>
      </c>
      <c r="I231" s="173">
        <f t="shared" si="28"/>
        <v>0</v>
      </c>
      <c r="J231" s="172">
        <f>IF(H231="","",Feuil1!AA236)</f>
        <v>0</v>
      </c>
      <c r="K231" s="92">
        <f>IF(J231="","",Feuil1!AB236)</f>
        <v>0</v>
      </c>
      <c r="L231" s="92">
        <f>IF(K231="","",Feuil1!AC236)</f>
        <v>0</v>
      </c>
      <c r="M231" s="173">
        <f t="shared" si="29"/>
        <v>0</v>
      </c>
      <c r="N231" s="172">
        <f>IF(L231="","",Feuil1!AD236)</f>
        <v>0</v>
      </c>
      <c r="O231" s="92">
        <f>IF(N231="","",Feuil1!AE236)</f>
        <v>0</v>
      </c>
      <c r="P231" s="92">
        <f>IF(O231="","",Feuil1!AF236)</f>
        <v>0</v>
      </c>
      <c r="Q231" s="173">
        <f t="shared" si="30"/>
        <v>0</v>
      </c>
      <c r="R231" s="172">
        <f>IF(P231="","",Feuil1!AG236)</f>
        <v>0</v>
      </c>
      <c r="S231" s="92">
        <f>IF(R231="","",Feuil1!AH236)</f>
        <v>0</v>
      </c>
      <c r="T231" s="92">
        <f>IF(S231="","",Feuil1!AI236)</f>
        <v>0</v>
      </c>
      <c r="U231" s="173">
        <f t="shared" si="31"/>
        <v>0</v>
      </c>
      <c r="V231" s="172">
        <f>IF(T231="","",Feuil1!AJ236)</f>
        <v>0</v>
      </c>
      <c r="W231" s="92">
        <f>IF(V231="","",Feuil1!AK236)</f>
        <v>0</v>
      </c>
      <c r="X231" s="92">
        <f>IF(W231="","",Feuil1!AL236)</f>
        <v>0</v>
      </c>
      <c r="Y231" s="173">
        <f t="shared" si="32"/>
        <v>0</v>
      </c>
      <c r="Z231" s="172">
        <f>IF(X231="","",Feuil1!AM236)</f>
        <v>0</v>
      </c>
      <c r="AA231" s="92">
        <f>IF(Z231="","",Feuil1!AN236)</f>
        <v>0</v>
      </c>
      <c r="AB231" s="92">
        <f>IF(AA231="","",Feuil1!AO236)</f>
        <v>0</v>
      </c>
      <c r="AC231" s="173">
        <f t="shared" si="33"/>
        <v>0</v>
      </c>
      <c r="AD231" s="172">
        <f>IF(AB231="","",Feuil1!AP236)</f>
        <v>0</v>
      </c>
      <c r="AE231" s="92">
        <f>IF(AD231="","",Feuil1!AQ236)</f>
        <v>0</v>
      </c>
      <c r="AF231" s="92">
        <f>IF(AE231="","",Feuil1!AR236)</f>
        <v>0</v>
      </c>
      <c r="AG231" s="173">
        <f t="shared" si="34"/>
        <v>0</v>
      </c>
      <c r="AH231" s="172">
        <f>IF(AF231="","",Feuil1!AS236)</f>
        <v>0</v>
      </c>
      <c r="AI231" s="92">
        <f>IF(AH231="","",Feuil1!AT236)</f>
        <v>0</v>
      </c>
      <c r="AJ231" s="92">
        <f>IF(AI231="","",Feuil1!AU236)</f>
        <v>0</v>
      </c>
      <c r="AK231" s="173">
        <f t="shared" si="35"/>
        <v>0</v>
      </c>
      <c r="AN231" s="5">
        <v>725</v>
      </c>
      <c r="AO231" s="5">
        <v>25</v>
      </c>
      <c r="AP231" s="5">
        <v>40</v>
      </c>
      <c r="AQ231" s="5">
        <v>850</v>
      </c>
      <c r="AR231" s="5">
        <v>925</v>
      </c>
      <c r="AS231" s="5">
        <v>3</v>
      </c>
      <c r="AT231" s="5">
        <v>5</v>
      </c>
      <c r="AU231" s="5">
        <v>350</v>
      </c>
      <c r="AV231" s="5">
        <v>125</v>
      </c>
    </row>
    <row r="232" spans="1:48" s="6" customFormat="1" ht="12.75">
      <c r="A232" s="171">
        <f>IF(Feuil1!A237="","",Feuil1!A237)</f>
        <v>45154</v>
      </c>
      <c r="B232" s="172">
        <f>IF(A232="","",Feuil1!U237)</f>
        <v>0</v>
      </c>
      <c r="C232" s="92">
        <f>IF(B232="","",Feuil1!V237)</f>
        <v>0</v>
      </c>
      <c r="D232" s="92">
        <f>IF(C232="","",Feuil1!W237)</f>
        <v>0</v>
      </c>
      <c r="E232" s="173">
        <f t="shared" si="27"/>
        <v>0</v>
      </c>
      <c r="F232" s="172">
        <f>IF(D232="","",Feuil1!X237)</f>
        <v>0</v>
      </c>
      <c r="G232" s="92">
        <f>IF(F232="","",Feuil1!Y237)</f>
        <v>0</v>
      </c>
      <c r="H232" s="92">
        <f>IF(G232="","",Feuil1!Z237)</f>
        <v>0</v>
      </c>
      <c r="I232" s="173">
        <f t="shared" si="28"/>
        <v>0</v>
      </c>
      <c r="J232" s="172">
        <f>IF(H232="","",Feuil1!AA237)</f>
        <v>0</v>
      </c>
      <c r="K232" s="92">
        <f>IF(J232="","",Feuil1!AB237)</f>
        <v>0</v>
      </c>
      <c r="L232" s="92">
        <f>IF(K232="","",Feuil1!AC237)</f>
        <v>0</v>
      </c>
      <c r="M232" s="173">
        <f t="shared" si="29"/>
        <v>0</v>
      </c>
      <c r="N232" s="172">
        <f>IF(L232="","",Feuil1!AD237)</f>
        <v>0</v>
      </c>
      <c r="O232" s="92">
        <f>IF(N232="","",Feuil1!AE237)</f>
        <v>0</v>
      </c>
      <c r="P232" s="92">
        <f>IF(O232="","",Feuil1!AF237)</f>
        <v>0</v>
      </c>
      <c r="Q232" s="173">
        <f t="shared" si="30"/>
        <v>0</v>
      </c>
      <c r="R232" s="172">
        <f>IF(P232="","",Feuil1!AG237)</f>
        <v>0</v>
      </c>
      <c r="S232" s="92">
        <f>IF(R232="","",Feuil1!AH237)</f>
        <v>0</v>
      </c>
      <c r="T232" s="92">
        <f>IF(S232="","",Feuil1!AI237)</f>
        <v>0</v>
      </c>
      <c r="U232" s="173">
        <f t="shared" si="31"/>
        <v>0</v>
      </c>
      <c r="V232" s="172">
        <f>IF(T232="","",Feuil1!AJ237)</f>
        <v>0</v>
      </c>
      <c r="W232" s="92">
        <f>IF(V232="","",Feuil1!AK237)</f>
        <v>0</v>
      </c>
      <c r="X232" s="92">
        <f>IF(W232="","",Feuil1!AL237)</f>
        <v>0</v>
      </c>
      <c r="Y232" s="173">
        <f t="shared" si="32"/>
        <v>0</v>
      </c>
      <c r="Z232" s="172">
        <f>IF(X232="","",Feuil1!AM237)</f>
        <v>0</v>
      </c>
      <c r="AA232" s="92">
        <f>IF(Z232="","",Feuil1!AN237)</f>
        <v>0</v>
      </c>
      <c r="AB232" s="92">
        <f>IF(AA232="","",Feuil1!AO237)</f>
        <v>0</v>
      </c>
      <c r="AC232" s="173">
        <f t="shared" si="33"/>
        <v>0</v>
      </c>
      <c r="AD232" s="172">
        <f>IF(AB232="","",Feuil1!AP237)</f>
        <v>0</v>
      </c>
      <c r="AE232" s="92">
        <f>IF(AD232="","",Feuil1!AQ237)</f>
        <v>0</v>
      </c>
      <c r="AF232" s="92">
        <f>IF(AE232="","",Feuil1!AR237)</f>
        <v>0</v>
      </c>
      <c r="AG232" s="173">
        <f t="shared" si="34"/>
        <v>0</v>
      </c>
      <c r="AH232" s="172">
        <f>IF(AF232="","",Feuil1!AS237)</f>
        <v>0</v>
      </c>
      <c r="AI232" s="92">
        <f>IF(AH232="","",Feuil1!AT237)</f>
        <v>0</v>
      </c>
      <c r="AJ232" s="92">
        <f>IF(AI232="","",Feuil1!AU237)</f>
        <v>0</v>
      </c>
      <c r="AK232" s="173">
        <f t="shared" si="35"/>
        <v>0</v>
      </c>
      <c r="AN232" s="5">
        <v>725</v>
      </c>
      <c r="AO232" s="5">
        <v>25</v>
      </c>
      <c r="AP232" s="5">
        <v>40</v>
      </c>
      <c r="AQ232" s="5">
        <v>850</v>
      </c>
      <c r="AR232" s="5">
        <v>925</v>
      </c>
      <c r="AS232" s="5">
        <v>3</v>
      </c>
      <c r="AT232" s="5">
        <v>5</v>
      </c>
      <c r="AU232" s="5">
        <v>350</v>
      </c>
      <c r="AV232" s="5">
        <v>125</v>
      </c>
    </row>
    <row r="233" spans="1:48" s="6" customFormat="1" ht="12.75">
      <c r="A233" s="171">
        <f>IF(Feuil1!A238="","",Feuil1!A238)</f>
        <v>45155</v>
      </c>
      <c r="B233" s="172">
        <f>IF(A233="","",Feuil1!U238)</f>
        <v>0</v>
      </c>
      <c r="C233" s="92">
        <f>IF(B233="","",Feuil1!V238)</f>
        <v>0</v>
      </c>
      <c r="D233" s="92">
        <f>IF(C233="","",Feuil1!W238)</f>
        <v>0</v>
      </c>
      <c r="E233" s="173">
        <f t="shared" si="27"/>
        <v>0</v>
      </c>
      <c r="F233" s="172">
        <f>IF(D233="","",Feuil1!X238)</f>
        <v>0</v>
      </c>
      <c r="G233" s="92">
        <f>IF(F233="","",Feuil1!Y238)</f>
        <v>0</v>
      </c>
      <c r="H233" s="92">
        <f>IF(G233="","",Feuil1!Z238)</f>
        <v>0</v>
      </c>
      <c r="I233" s="173">
        <f t="shared" si="28"/>
        <v>0</v>
      </c>
      <c r="J233" s="172">
        <f>IF(H233="","",Feuil1!AA238)</f>
        <v>0</v>
      </c>
      <c r="K233" s="92">
        <f>IF(J233="","",Feuil1!AB238)</f>
        <v>0</v>
      </c>
      <c r="L233" s="92">
        <f>IF(K233="","",Feuil1!AC238)</f>
        <v>0</v>
      </c>
      <c r="M233" s="173">
        <f t="shared" si="29"/>
        <v>0</v>
      </c>
      <c r="N233" s="172">
        <f>IF(L233="","",Feuil1!AD238)</f>
        <v>0</v>
      </c>
      <c r="O233" s="92">
        <f>IF(N233="","",Feuil1!AE238)</f>
        <v>0</v>
      </c>
      <c r="P233" s="92">
        <f>IF(O233="","",Feuil1!AF238)</f>
        <v>0</v>
      </c>
      <c r="Q233" s="173">
        <f t="shared" si="30"/>
        <v>0</v>
      </c>
      <c r="R233" s="172">
        <f>IF(P233="","",Feuil1!AG238)</f>
        <v>0</v>
      </c>
      <c r="S233" s="92">
        <f>IF(R233="","",Feuil1!AH238)</f>
        <v>0</v>
      </c>
      <c r="T233" s="92">
        <f>IF(S233="","",Feuil1!AI238)</f>
        <v>0</v>
      </c>
      <c r="U233" s="173">
        <f t="shared" si="31"/>
        <v>0</v>
      </c>
      <c r="V233" s="172">
        <f>IF(T233="","",Feuil1!AJ238)</f>
        <v>0</v>
      </c>
      <c r="W233" s="92">
        <f>IF(V233="","",Feuil1!AK238)</f>
        <v>0</v>
      </c>
      <c r="X233" s="92">
        <f>IF(W233="","",Feuil1!AL238)</f>
        <v>0</v>
      </c>
      <c r="Y233" s="173">
        <f t="shared" si="32"/>
        <v>0</v>
      </c>
      <c r="Z233" s="172">
        <f>IF(X233="","",Feuil1!AM238)</f>
        <v>0</v>
      </c>
      <c r="AA233" s="92">
        <f>IF(Z233="","",Feuil1!AN238)</f>
        <v>0</v>
      </c>
      <c r="AB233" s="92">
        <f>IF(AA233="","",Feuil1!AO238)</f>
        <v>0</v>
      </c>
      <c r="AC233" s="173">
        <f t="shared" si="33"/>
        <v>0</v>
      </c>
      <c r="AD233" s="172">
        <f>IF(AB233="","",Feuil1!AP238)</f>
        <v>0</v>
      </c>
      <c r="AE233" s="92">
        <f>IF(AD233="","",Feuil1!AQ238)</f>
        <v>0</v>
      </c>
      <c r="AF233" s="92">
        <f>IF(AE233="","",Feuil1!AR238)</f>
        <v>0</v>
      </c>
      <c r="AG233" s="173">
        <f t="shared" si="34"/>
        <v>0</v>
      </c>
      <c r="AH233" s="172">
        <f>IF(AF233="","",Feuil1!AS238)</f>
        <v>0</v>
      </c>
      <c r="AI233" s="92">
        <f>IF(AH233="","",Feuil1!AT238)</f>
        <v>0</v>
      </c>
      <c r="AJ233" s="92">
        <f>IF(AI233="","",Feuil1!AU238)</f>
        <v>0</v>
      </c>
      <c r="AK233" s="173">
        <f t="shared" si="35"/>
        <v>0</v>
      </c>
      <c r="AN233" s="5">
        <v>725</v>
      </c>
      <c r="AO233" s="5">
        <v>25</v>
      </c>
      <c r="AP233" s="5">
        <v>40</v>
      </c>
      <c r="AQ233" s="5">
        <v>850</v>
      </c>
      <c r="AR233" s="5">
        <v>925</v>
      </c>
      <c r="AS233" s="5">
        <v>3</v>
      </c>
      <c r="AT233" s="5">
        <v>5</v>
      </c>
      <c r="AU233" s="5">
        <v>350</v>
      </c>
      <c r="AV233" s="5">
        <v>125</v>
      </c>
    </row>
    <row r="234" spans="1:48" s="6" customFormat="1" ht="12.75">
      <c r="A234" s="171">
        <f>IF(Feuil1!A239="","",Feuil1!A239)</f>
        <v>45156</v>
      </c>
      <c r="B234" s="172">
        <f>IF(A234="","",Feuil1!U239)</f>
        <v>0</v>
      </c>
      <c r="C234" s="92">
        <f>IF(B234="","",Feuil1!V239)</f>
        <v>0</v>
      </c>
      <c r="D234" s="92">
        <f>IF(C234="","",Feuil1!W239)</f>
        <v>0</v>
      </c>
      <c r="E234" s="173">
        <f t="shared" si="27"/>
        <v>0</v>
      </c>
      <c r="F234" s="172">
        <f>IF(D234="","",Feuil1!X239)</f>
        <v>0</v>
      </c>
      <c r="G234" s="92">
        <f>IF(F234="","",Feuil1!Y239)</f>
        <v>0</v>
      </c>
      <c r="H234" s="92">
        <f>IF(G234="","",Feuil1!Z239)</f>
        <v>0</v>
      </c>
      <c r="I234" s="173">
        <f t="shared" si="28"/>
        <v>0</v>
      </c>
      <c r="J234" s="172">
        <f>IF(H234="","",Feuil1!AA239)</f>
        <v>0</v>
      </c>
      <c r="K234" s="92">
        <f>IF(J234="","",Feuil1!AB239)</f>
        <v>0</v>
      </c>
      <c r="L234" s="92">
        <f>IF(K234="","",Feuil1!AC239)</f>
        <v>0</v>
      </c>
      <c r="M234" s="173">
        <f t="shared" si="29"/>
        <v>0</v>
      </c>
      <c r="N234" s="172">
        <f>IF(L234="","",Feuil1!AD239)</f>
        <v>0</v>
      </c>
      <c r="O234" s="92">
        <f>IF(N234="","",Feuil1!AE239)</f>
        <v>0</v>
      </c>
      <c r="P234" s="92">
        <f>IF(O234="","",Feuil1!AF239)</f>
        <v>0</v>
      </c>
      <c r="Q234" s="173">
        <f t="shared" si="30"/>
        <v>0</v>
      </c>
      <c r="R234" s="172">
        <f>IF(P234="","",Feuil1!AG239)</f>
        <v>0</v>
      </c>
      <c r="S234" s="92">
        <f>IF(R234="","",Feuil1!AH239)</f>
        <v>0</v>
      </c>
      <c r="T234" s="92">
        <f>IF(S234="","",Feuil1!AI239)</f>
        <v>0</v>
      </c>
      <c r="U234" s="173">
        <f t="shared" si="31"/>
        <v>0</v>
      </c>
      <c r="V234" s="172">
        <f>IF(T234="","",Feuil1!AJ239)</f>
        <v>0</v>
      </c>
      <c r="W234" s="92">
        <f>IF(V234="","",Feuil1!AK239)</f>
        <v>0</v>
      </c>
      <c r="X234" s="92">
        <f>IF(W234="","",Feuil1!AL239)</f>
        <v>0</v>
      </c>
      <c r="Y234" s="173">
        <f t="shared" si="32"/>
        <v>0</v>
      </c>
      <c r="Z234" s="172">
        <f>IF(X234="","",Feuil1!AM239)</f>
        <v>0</v>
      </c>
      <c r="AA234" s="92">
        <f>IF(Z234="","",Feuil1!AN239)</f>
        <v>0</v>
      </c>
      <c r="AB234" s="92">
        <f>IF(AA234="","",Feuil1!AO239)</f>
        <v>0</v>
      </c>
      <c r="AC234" s="173">
        <f t="shared" si="33"/>
        <v>0</v>
      </c>
      <c r="AD234" s="172">
        <f>IF(AB234="","",Feuil1!AP239)</f>
        <v>0</v>
      </c>
      <c r="AE234" s="92">
        <f>IF(AD234="","",Feuil1!AQ239)</f>
        <v>0</v>
      </c>
      <c r="AF234" s="92">
        <f>IF(AE234="","",Feuil1!AR239)</f>
        <v>0</v>
      </c>
      <c r="AG234" s="173">
        <f t="shared" si="34"/>
        <v>0</v>
      </c>
      <c r="AH234" s="172">
        <f>IF(AF234="","",Feuil1!AS239)</f>
        <v>0</v>
      </c>
      <c r="AI234" s="92">
        <f>IF(AH234="","",Feuil1!AT239)</f>
        <v>0</v>
      </c>
      <c r="AJ234" s="92">
        <f>IF(AI234="","",Feuil1!AU239)</f>
        <v>0</v>
      </c>
      <c r="AK234" s="173">
        <f t="shared" si="35"/>
        <v>0</v>
      </c>
      <c r="AN234" s="5">
        <v>725</v>
      </c>
      <c r="AO234" s="5">
        <v>25</v>
      </c>
      <c r="AP234" s="5">
        <v>40</v>
      </c>
      <c r="AQ234" s="5">
        <v>850</v>
      </c>
      <c r="AR234" s="5">
        <v>925</v>
      </c>
      <c r="AS234" s="5">
        <v>3</v>
      </c>
      <c r="AT234" s="5">
        <v>5</v>
      </c>
      <c r="AU234" s="5">
        <v>350</v>
      </c>
      <c r="AV234" s="5">
        <v>125</v>
      </c>
    </row>
    <row r="235" spans="1:48" s="6" customFormat="1" ht="12.75">
      <c r="A235" s="171">
        <f>IF(Feuil1!A240="","",Feuil1!A240)</f>
        <v>45157</v>
      </c>
      <c r="B235" s="172">
        <f>IF(A235="","",Feuil1!U240)</f>
        <v>0</v>
      </c>
      <c r="C235" s="92">
        <f>IF(B235="","",Feuil1!V240)</f>
        <v>0</v>
      </c>
      <c r="D235" s="92">
        <f>IF(C235="","",Feuil1!W240)</f>
        <v>0</v>
      </c>
      <c r="E235" s="173">
        <f t="shared" si="27"/>
        <v>0</v>
      </c>
      <c r="F235" s="172">
        <f>IF(D235="","",Feuil1!X240)</f>
        <v>0</v>
      </c>
      <c r="G235" s="92">
        <f>IF(F235="","",Feuil1!Y240)</f>
        <v>0</v>
      </c>
      <c r="H235" s="92">
        <f>IF(G235="","",Feuil1!Z240)</f>
        <v>0</v>
      </c>
      <c r="I235" s="173">
        <f t="shared" si="28"/>
        <v>0</v>
      </c>
      <c r="J235" s="172">
        <f>IF(H235="","",Feuil1!AA240)</f>
        <v>0</v>
      </c>
      <c r="K235" s="92">
        <f>IF(J235="","",Feuil1!AB240)</f>
        <v>0</v>
      </c>
      <c r="L235" s="92">
        <f>IF(K235="","",Feuil1!AC240)</f>
        <v>0</v>
      </c>
      <c r="M235" s="173">
        <f t="shared" si="29"/>
        <v>0</v>
      </c>
      <c r="N235" s="172">
        <f>IF(L235="","",Feuil1!AD240)</f>
        <v>0</v>
      </c>
      <c r="O235" s="92">
        <f>IF(N235="","",Feuil1!AE240)</f>
        <v>0</v>
      </c>
      <c r="P235" s="92">
        <f>IF(O235="","",Feuil1!AF240)</f>
        <v>0</v>
      </c>
      <c r="Q235" s="173">
        <f t="shared" si="30"/>
        <v>0</v>
      </c>
      <c r="R235" s="172">
        <f>IF(P235="","",Feuil1!AG240)</f>
        <v>0</v>
      </c>
      <c r="S235" s="92">
        <f>IF(R235="","",Feuil1!AH240)</f>
        <v>0</v>
      </c>
      <c r="T235" s="92">
        <f>IF(S235="","",Feuil1!AI240)</f>
        <v>0</v>
      </c>
      <c r="U235" s="173">
        <f t="shared" si="31"/>
        <v>0</v>
      </c>
      <c r="V235" s="172">
        <f>IF(T235="","",Feuil1!AJ240)</f>
        <v>0</v>
      </c>
      <c r="W235" s="92">
        <f>IF(V235="","",Feuil1!AK240)</f>
        <v>0</v>
      </c>
      <c r="X235" s="92">
        <f>IF(W235="","",Feuil1!AL240)</f>
        <v>0</v>
      </c>
      <c r="Y235" s="173">
        <f t="shared" si="32"/>
        <v>0</v>
      </c>
      <c r="Z235" s="172">
        <f>IF(X235="","",Feuil1!AM240)</f>
        <v>0</v>
      </c>
      <c r="AA235" s="92">
        <f>IF(Z235="","",Feuil1!AN240)</f>
        <v>0</v>
      </c>
      <c r="AB235" s="92">
        <f>IF(AA235="","",Feuil1!AO240)</f>
        <v>0</v>
      </c>
      <c r="AC235" s="173">
        <f t="shared" si="33"/>
        <v>0</v>
      </c>
      <c r="AD235" s="172">
        <f>IF(AB235="","",Feuil1!AP240)</f>
        <v>0</v>
      </c>
      <c r="AE235" s="92">
        <f>IF(AD235="","",Feuil1!AQ240)</f>
        <v>0</v>
      </c>
      <c r="AF235" s="92">
        <f>IF(AE235="","",Feuil1!AR240)</f>
        <v>0</v>
      </c>
      <c r="AG235" s="173">
        <f t="shared" si="34"/>
        <v>0</v>
      </c>
      <c r="AH235" s="172">
        <f>IF(AF235="","",Feuil1!AS240)</f>
        <v>0</v>
      </c>
      <c r="AI235" s="92">
        <f>IF(AH235="","",Feuil1!AT240)</f>
        <v>0</v>
      </c>
      <c r="AJ235" s="92">
        <f>IF(AI235="","",Feuil1!AU240)</f>
        <v>0</v>
      </c>
      <c r="AK235" s="173">
        <f t="shared" si="35"/>
        <v>0</v>
      </c>
      <c r="AN235" s="5">
        <v>725</v>
      </c>
      <c r="AO235" s="5">
        <v>25</v>
      </c>
      <c r="AP235" s="5">
        <v>40</v>
      </c>
      <c r="AQ235" s="5">
        <v>850</v>
      </c>
      <c r="AR235" s="5">
        <v>925</v>
      </c>
      <c r="AS235" s="5">
        <v>3</v>
      </c>
      <c r="AT235" s="5">
        <v>5</v>
      </c>
      <c r="AU235" s="5">
        <v>350</v>
      </c>
      <c r="AV235" s="5">
        <v>125</v>
      </c>
    </row>
    <row r="236" spans="1:48" s="6" customFormat="1" ht="12.75">
      <c r="A236" s="171">
        <f>IF(Feuil1!A241="","",Feuil1!A241)</f>
        <v>45158</v>
      </c>
      <c r="B236" s="172">
        <f>IF(A236="","",Feuil1!U241)</f>
        <v>0</v>
      </c>
      <c r="C236" s="92">
        <f>IF(B236="","",Feuil1!V241)</f>
        <v>0</v>
      </c>
      <c r="D236" s="92">
        <f>IF(C236="","",Feuil1!W241)</f>
        <v>0</v>
      </c>
      <c r="E236" s="173">
        <f t="shared" si="27"/>
        <v>0</v>
      </c>
      <c r="F236" s="172">
        <f>IF(D236="","",Feuil1!X241)</f>
        <v>0</v>
      </c>
      <c r="G236" s="92">
        <f>IF(F236="","",Feuil1!Y241)</f>
        <v>0</v>
      </c>
      <c r="H236" s="92">
        <f>IF(G236="","",Feuil1!Z241)</f>
        <v>0</v>
      </c>
      <c r="I236" s="173">
        <f t="shared" si="28"/>
        <v>0</v>
      </c>
      <c r="J236" s="172">
        <f>IF(H236="","",Feuil1!AA241)</f>
        <v>0</v>
      </c>
      <c r="K236" s="92">
        <f>IF(J236="","",Feuil1!AB241)</f>
        <v>0</v>
      </c>
      <c r="L236" s="92">
        <f>IF(K236="","",Feuil1!AC241)</f>
        <v>0</v>
      </c>
      <c r="M236" s="173">
        <f t="shared" si="29"/>
        <v>0</v>
      </c>
      <c r="N236" s="172">
        <f>IF(L236="","",Feuil1!AD241)</f>
        <v>0</v>
      </c>
      <c r="O236" s="92">
        <f>IF(N236="","",Feuil1!AE241)</f>
        <v>0</v>
      </c>
      <c r="P236" s="92">
        <f>IF(O236="","",Feuil1!AF241)</f>
        <v>0</v>
      </c>
      <c r="Q236" s="173">
        <f t="shared" si="30"/>
        <v>0</v>
      </c>
      <c r="R236" s="172">
        <f>IF(P236="","",Feuil1!AG241)</f>
        <v>0</v>
      </c>
      <c r="S236" s="92">
        <f>IF(R236="","",Feuil1!AH241)</f>
        <v>0</v>
      </c>
      <c r="T236" s="92">
        <f>IF(S236="","",Feuil1!AI241)</f>
        <v>0</v>
      </c>
      <c r="U236" s="173">
        <f t="shared" si="31"/>
        <v>0</v>
      </c>
      <c r="V236" s="172">
        <f>IF(T236="","",Feuil1!AJ241)</f>
        <v>0</v>
      </c>
      <c r="W236" s="92">
        <f>IF(V236="","",Feuil1!AK241)</f>
        <v>0</v>
      </c>
      <c r="X236" s="92">
        <f>IF(W236="","",Feuil1!AL241)</f>
        <v>0</v>
      </c>
      <c r="Y236" s="173">
        <f t="shared" si="32"/>
        <v>0</v>
      </c>
      <c r="Z236" s="172">
        <f>IF(X236="","",Feuil1!AM241)</f>
        <v>0</v>
      </c>
      <c r="AA236" s="92">
        <f>IF(Z236="","",Feuil1!AN241)</f>
        <v>0</v>
      </c>
      <c r="AB236" s="92">
        <f>IF(AA236="","",Feuil1!AO241)</f>
        <v>0</v>
      </c>
      <c r="AC236" s="173">
        <f t="shared" si="33"/>
        <v>0</v>
      </c>
      <c r="AD236" s="172">
        <f>IF(AB236="","",Feuil1!AP241)</f>
        <v>0</v>
      </c>
      <c r="AE236" s="92">
        <f>IF(AD236="","",Feuil1!AQ241)</f>
        <v>0</v>
      </c>
      <c r="AF236" s="92">
        <f>IF(AE236="","",Feuil1!AR241)</f>
        <v>0</v>
      </c>
      <c r="AG236" s="173">
        <f t="shared" si="34"/>
        <v>0</v>
      </c>
      <c r="AH236" s="172">
        <f>IF(AF236="","",Feuil1!AS241)</f>
        <v>0</v>
      </c>
      <c r="AI236" s="92">
        <f>IF(AH236="","",Feuil1!AT241)</f>
        <v>0</v>
      </c>
      <c r="AJ236" s="92">
        <f>IF(AI236="","",Feuil1!AU241)</f>
        <v>0</v>
      </c>
      <c r="AK236" s="173">
        <f t="shared" si="35"/>
        <v>0</v>
      </c>
      <c r="AN236" s="5">
        <v>725</v>
      </c>
      <c r="AO236" s="5">
        <v>25</v>
      </c>
      <c r="AP236" s="5">
        <v>40</v>
      </c>
      <c r="AQ236" s="5">
        <v>850</v>
      </c>
      <c r="AR236" s="5">
        <v>925</v>
      </c>
      <c r="AS236" s="5">
        <v>3</v>
      </c>
      <c r="AT236" s="5">
        <v>5</v>
      </c>
      <c r="AU236" s="5">
        <v>350</v>
      </c>
      <c r="AV236" s="5">
        <v>125</v>
      </c>
    </row>
    <row r="237" spans="1:48" s="6" customFormat="1" ht="12.75">
      <c r="A237" s="171">
        <f>IF(Feuil1!A242="","",Feuil1!A242)</f>
        <v>45159</v>
      </c>
      <c r="B237" s="172">
        <f>IF(A237="","",Feuil1!U242)</f>
        <v>0</v>
      </c>
      <c r="C237" s="92">
        <f>IF(B237="","",Feuil1!V242)</f>
        <v>0</v>
      </c>
      <c r="D237" s="92">
        <f>IF(C237="","",Feuil1!W242)</f>
        <v>0</v>
      </c>
      <c r="E237" s="173">
        <f t="shared" si="27"/>
        <v>0</v>
      </c>
      <c r="F237" s="172">
        <f>IF(D237="","",Feuil1!X242)</f>
        <v>0</v>
      </c>
      <c r="G237" s="92">
        <f>IF(F237="","",Feuil1!Y242)</f>
        <v>0</v>
      </c>
      <c r="H237" s="92">
        <f>IF(G237="","",Feuil1!Z242)</f>
        <v>0</v>
      </c>
      <c r="I237" s="173">
        <f t="shared" si="28"/>
        <v>0</v>
      </c>
      <c r="J237" s="172">
        <f>IF(H237="","",Feuil1!AA242)</f>
        <v>0</v>
      </c>
      <c r="K237" s="92">
        <f>IF(J237="","",Feuil1!AB242)</f>
        <v>0</v>
      </c>
      <c r="L237" s="92">
        <f>IF(K237="","",Feuil1!AC242)</f>
        <v>0</v>
      </c>
      <c r="M237" s="173">
        <f t="shared" si="29"/>
        <v>0</v>
      </c>
      <c r="N237" s="172">
        <f>IF(L237="","",Feuil1!AD242)</f>
        <v>0</v>
      </c>
      <c r="O237" s="92">
        <f>IF(N237="","",Feuil1!AE242)</f>
        <v>0</v>
      </c>
      <c r="P237" s="92">
        <f>IF(O237="","",Feuil1!AF242)</f>
        <v>0</v>
      </c>
      <c r="Q237" s="173">
        <f t="shared" si="30"/>
        <v>0</v>
      </c>
      <c r="R237" s="172">
        <f>IF(P237="","",Feuil1!AG242)</f>
        <v>0</v>
      </c>
      <c r="S237" s="92">
        <f>IF(R237="","",Feuil1!AH242)</f>
        <v>0</v>
      </c>
      <c r="T237" s="92">
        <f>IF(S237="","",Feuil1!AI242)</f>
        <v>0</v>
      </c>
      <c r="U237" s="173">
        <f t="shared" si="31"/>
        <v>0</v>
      </c>
      <c r="V237" s="172">
        <f>IF(T237="","",Feuil1!AJ242)</f>
        <v>0</v>
      </c>
      <c r="W237" s="92">
        <f>IF(V237="","",Feuil1!AK242)</f>
        <v>0</v>
      </c>
      <c r="X237" s="92">
        <f>IF(W237="","",Feuil1!AL242)</f>
        <v>0</v>
      </c>
      <c r="Y237" s="173">
        <f t="shared" si="32"/>
        <v>0</v>
      </c>
      <c r="Z237" s="172">
        <f>IF(X237="","",Feuil1!AM242)</f>
        <v>0</v>
      </c>
      <c r="AA237" s="92">
        <f>IF(Z237="","",Feuil1!AN242)</f>
        <v>0</v>
      </c>
      <c r="AB237" s="92">
        <f>IF(AA237="","",Feuil1!AO242)</f>
        <v>0</v>
      </c>
      <c r="AC237" s="173">
        <f t="shared" si="33"/>
        <v>0</v>
      </c>
      <c r="AD237" s="172">
        <f>IF(AB237="","",Feuil1!AP242)</f>
        <v>0</v>
      </c>
      <c r="AE237" s="92">
        <f>IF(AD237="","",Feuil1!AQ242)</f>
        <v>0</v>
      </c>
      <c r="AF237" s="92">
        <f>IF(AE237="","",Feuil1!AR242)</f>
        <v>0</v>
      </c>
      <c r="AG237" s="173">
        <f t="shared" si="34"/>
        <v>0</v>
      </c>
      <c r="AH237" s="172">
        <f>IF(AF237="","",Feuil1!AS242)</f>
        <v>0</v>
      </c>
      <c r="AI237" s="92">
        <f>IF(AH237="","",Feuil1!AT242)</f>
        <v>0</v>
      </c>
      <c r="AJ237" s="92">
        <f>IF(AI237="","",Feuil1!AU242)</f>
        <v>0</v>
      </c>
      <c r="AK237" s="173">
        <f t="shared" si="35"/>
        <v>0</v>
      </c>
      <c r="AN237" s="5">
        <v>725</v>
      </c>
      <c r="AO237" s="5">
        <v>25</v>
      </c>
      <c r="AP237" s="5">
        <v>40</v>
      </c>
      <c r="AQ237" s="5">
        <v>850</v>
      </c>
      <c r="AR237" s="5">
        <v>925</v>
      </c>
      <c r="AS237" s="5">
        <v>3</v>
      </c>
      <c r="AT237" s="5">
        <v>5</v>
      </c>
      <c r="AU237" s="5">
        <v>350</v>
      </c>
      <c r="AV237" s="5">
        <v>125</v>
      </c>
    </row>
    <row r="238" spans="1:48" s="6" customFormat="1" ht="12.75">
      <c r="A238" s="171">
        <f>IF(Feuil1!A243="","",Feuil1!A243)</f>
        <v>45160</v>
      </c>
      <c r="B238" s="172">
        <f>IF(A238="","",Feuil1!U243)</f>
        <v>0</v>
      </c>
      <c r="C238" s="92">
        <f>IF(B238="","",Feuil1!V243)</f>
        <v>0</v>
      </c>
      <c r="D238" s="92">
        <f>IF(C238="","",Feuil1!W243)</f>
        <v>0</v>
      </c>
      <c r="E238" s="173">
        <f t="shared" si="27"/>
        <v>0</v>
      </c>
      <c r="F238" s="172">
        <f>IF(D238="","",Feuil1!X243)</f>
        <v>0</v>
      </c>
      <c r="G238" s="92">
        <f>IF(F238="","",Feuil1!Y243)</f>
        <v>0</v>
      </c>
      <c r="H238" s="92">
        <f>IF(G238="","",Feuil1!Z243)</f>
        <v>0</v>
      </c>
      <c r="I238" s="173">
        <f t="shared" si="28"/>
        <v>0</v>
      </c>
      <c r="J238" s="172">
        <f>IF(H238="","",Feuil1!AA243)</f>
        <v>0</v>
      </c>
      <c r="K238" s="92">
        <f>IF(J238="","",Feuil1!AB243)</f>
        <v>0</v>
      </c>
      <c r="L238" s="92">
        <f>IF(K238="","",Feuil1!AC243)</f>
        <v>0</v>
      </c>
      <c r="M238" s="173">
        <f t="shared" si="29"/>
        <v>0</v>
      </c>
      <c r="N238" s="172">
        <f>IF(L238="","",Feuil1!AD243)</f>
        <v>0</v>
      </c>
      <c r="O238" s="92">
        <f>IF(N238="","",Feuil1!AE243)</f>
        <v>0</v>
      </c>
      <c r="P238" s="92">
        <f>IF(O238="","",Feuil1!AF243)</f>
        <v>0</v>
      </c>
      <c r="Q238" s="173">
        <f t="shared" si="30"/>
        <v>0</v>
      </c>
      <c r="R238" s="172">
        <f>IF(P238="","",Feuil1!AG243)</f>
        <v>0</v>
      </c>
      <c r="S238" s="92">
        <f>IF(R238="","",Feuil1!AH243)</f>
        <v>0</v>
      </c>
      <c r="T238" s="92">
        <f>IF(S238="","",Feuil1!AI243)</f>
        <v>0</v>
      </c>
      <c r="U238" s="173">
        <f t="shared" si="31"/>
        <v>0</v>
      </c>
      <c r="V238" s="172">
        <f>IF(T238="","",Feuil1!AJ243)</f>
        <v>0</v>
      </c>
      <c r="W238" s="92">
        <f>IF(V238="","",Feuil1!AK243)</f>
        <v>0</v>
      </c>
      <c r="X238" s="92">
        <f>IF(W238="","",Feuil1!AL243)</f>
        <v>0</v>
      </c>
      <c r="Y238" s="173">
        <f t="shared" si="32"/>
        <v>0</v>
      </c>
      <c r="Z238" s="172">
        <f>IF(X238="","",Feuil1!AM243)</f>
        <v>0</v>
      </c>
      <c r="AA238" s="92">
        <f>IF(Z238="","",Feuil1!AN243)</f>
        <v>0</v>
      </c>
      <c r="AB238" s="92">
        <f>IF(AA238="","",Feuil1!AO243)</f>
        <v>0</v>
      </c>
      <c r="AC238" s="173">
        <f t="shared" si="33"/>
        <v>0</v>
      </c>
      <c r="AD238" s="172">
        <f>IF(AB238="","",Feuil1!AP243)</f>
        <v>0</v>
      </c>
      <c r="AE238" s="92">
        <f>IF(AD238="","",Feuil1!AQ243)</f>
        <v>0</v>
      </c>
      <c r="AF238" s="92">
        <f>IF(AE238="","",Feuil1!AR243)</f>
        <v>0</v>
      </c>
      <c r="AG238" s="173">
        <f t="shared" si="34"/>
        <v>0</v>
      </c>
      <c r="AH238" s="172">
        <f>IF(AF238="","",Feuil1!AS243)</f>
        <v>0</v>
      </c>
      <c r="AI238" s="92">
        <f>IF(AH238="","",Feuil1!AT243)</f>
        <v>0</v>
      </c>
      <c r="AJ238" s="92">
        <f>IF(AI238="","",Feuil1!AU243)</f>
        <v>0</v>
      </c>
      <c r="AK238" s="173">
        <f t="shared" si="35"/>
        <v>0</v>
      </c>
      <c r="AN238" s="5">
        <v>725</v>
      </c>
      <c r="AO238" s="5">
        <v>25</v>
      </c>
      <c r="AP238" s="5">
        <v>40</v>
      </c>
      <c r="AQ238" s="5">
        <v>850</v>
      </c>
      <c r="AR238" s="5">
        <v>925</v>
      </c>
      <c r="AS238" s="5">
        <v>3</v>
      </c>
      <c r="AT238" s="5">
        <v>5</v>
      </c>
      <c r="AU238" s="5">
        <v>350</v>
      </c>
      <c r="AV238" s="5">
        <v>125</v>
      </c>
    </row>
    <row r="239" spans="1:48" s="6" customFormat="1" ht="12.75">
      <c r="A239" s="171">
        <f>IF(Feuil1!A244="","",Feuil1!A244)</f>
        <v>45161</v>
      </c>
      <c r="B239" s="172">
        <f>IF(A239="","",Feuil1!U244)</f>
        <v>0</v>
      </c>
      <c r="C239" s="92">
        <f>IF(B239="","",Feuil1!V244)</f>
        <v>0</v>
      </c>
      <c r="D239" s="92">
        <f>IF(C239="","",Feuil1!W244)</f>
        <v>0</v>
      </c>
      <c r="E239" s="173">
        <f t="shared" si="27"/>
        <v>0</v>
      </c>
      <c r="F239" s="172">
        <f>IF(D239="","",Feuil1!X244)</f>
        <v>0</v>
      </c>
      <c r="G239" s="92">
        <f>IF(F239="","",Feuil1!Y244)</f>
        <v>0</v>
      </c>
      <c r="H239" s="92">
        <f>IF(G239="","",Feuil1!Z244)</f>
        <v>0</v>
      </c>
      <c r="I239" s="173">
        <f t="shared" si="28"/>
        <v>0</v>
      </c>
      <c r="J239" s="172">
        <f>IF(H239="","",Feuil1!AA244)</f>
        <v>0</v>
      </c>
      <c r="K239" s="92">
        <f>IF(J239="","",Feuil1!AB244)</f>
        <v>0</v>
      </c>
      <c r="L239" s="92">
        <f>IF(K239="","",Feuil1!AC244)</f>
        <v>0</v>
      </c>
      <c r="M239" s="173">
        <f t="shared" si="29"/>
        <v>0</v>
      </c>
      <c r="N239" s="172">
        <f>IF(L239="","",Feuil1!AD244)</f>
        <v>0</v>
      </c>
      <c r="O239" s="92">
        <f>IF(N239="","",Feuil1!AE244)</f>
        <v>0</v>
      </c>
      <c r="P239" s="92">
        <f>IF(O239="","",Feuil1!AF244)</f>
        <v>0</v>
      </c>
      <c r="Q239" s="173">
        <f t="shared" si="30"/>
        <v>0</v>
      </c>
      <c r="R239" s="172">
        <f>IF(P239="","",Feuil1!AG244)</f>
        <v>0</v>
      </c>
      <c r="S239" s="92">
        <f>IF(R239="","",Feuil1!AH244)</f>
        <v>0</v>
      </c>
      <c r="T239" s="92">
        <f>IF(S239="","",Feuil1!AI244)</f>
        <v>0</v>
      </c>
      <c r="U239" s="173">
        <f t="shared" si="31"/>
        <v>0</v>
      </c>
      <c r="V239" s="172">
        <f>IF(T239="","",Feuil1!AJ244)</f>
        <v>0</v>
      </c>
      <c r="W239" s="92">
        <f>IF(V239="","",Feuil1!AK244)</f>
        <v>0</v>
      </c>
      <c r="X239" s="92">
        <f>IF(W239="","",Feuil1!AL244)</f>
        <v>0</v>
      </c>
      <c r="Y239" s="173">
        <f t="shared" si="32"/>
        <v>0</v>
      </c>
      <c r="Z239" s="172">
        <f>IF(X239="","",Feuil1!AM244)</f>
        <v>0</v>
      </c>
      <c r="AA239" s="92">
        <f>IF(Z239="","",Feuil1!AN244)</f>
        <v>0</v>
      </c>
      <c r="AB239" s="92">
        <f>IF(AA239="","",Feuil1!AO244)</f>
        <v>0</v>
      </c>
      <c r="AC239" s="173">
        <f t="shared" si="33"/>
        <v>0</v>
      </c>
      <c r="AD239" s="172">
        <f>IF(AB239="","",Feuil1!AP244)</f>
        <v>0</v>
      </c>
      <c r="AE239" s="92">
        <f>IF(AD239="","",Feuil1!AQ244)</f>
        <v>0</v>
      </c>
      <c r="AF239" s="92">
        <f>IF(AE239="","",Feuil1!AR244)</f>
        <v>0</v>
      </c>
      <c r="AG239" s="173">
        <f t="shared" si="34"/>
        <v>0</v>
      </c>
      <c r="AH239" s="172">
        <f>IF(AF239="","",Feuil1!AS244)</f>
        <v>0</v>
      </c>
      <c r="AI239" s="92">
        <f>IF(AH239="","",Feuil1!AT244)</f>
        <v>0</v>
      </c>
      <c r="AJ239" s="92">
        <f>IF(AI239="","",Feuil1!AU244)</f>
        <v>0</v>
      </c>
      <c r="AK239" s="173">
        <f t="shared" si="35"/>
        <v>0</v>
      </c>
      <c r="AN239" s="5">
        <v>725</v>
      </c>
      <c r="AO239" s="5">
        <v>25</v>
      </c>
      <c r="AP239" s="5">
        <v>40</v>
      </c>
      <c r="AQ239" s="5">
        <v>850</v>
      </c>
      <c r="AR239" s="5">
        <v>925</v>
      </c>
      <c r="AS239" s="5">
        <v>3</v>
      </c>
      <c r="AT239" s="5">
        <v>5</v>
      </c>
      <c r="AU239" s="5">
        <v>350</v>
      </c>
      <c r="AV239" s="5">
        <v>125</v>
      </c>
    </row>
    <row r="240" spans="1:48" s="6" customFormat="1" ht="12.75">
      <c r="A240" s="171">
        <f>IF(Feuil1!A245="","",Feuil1!A245)</f>
        <v>45162</v>
      </c>
      <c r="B240" s="172">
        <f>IF(A240="","",Feuil1!U245)</f>
        <v>0</v>
      </c>
      <c r="C240" s="92">
        <f>IF(B240="","",Feuil1!V245)</f>
        <v>0</v>
      </c>
      <c r="D240" s="92">
        <f>IF(C240="","",Feuil1!W245)</f>
        <v>0</v>
      </c>
      <c r="E240" s="173">
        <f t="shared" si="27"/>
        <v>0</v>
      </c>
      <c r="F240" s="172">
        <f>IF(D240="","",Feuil1!X245)</f>
        <v>0</v>
      </c>
      <c r="G240" s="92">
        <f>IF(F240="","",Feuil1!Y245)</f>
        <v>0</v>
      </c>
      <c r="H240" s="92">
        <f>IF(G240="","",Feuil1!Z245)</f>
        <v>0</v>
      </c>
      <c r="I240" s="173">
        <f t="shared" si="28"/>
        <v>0</v>
      </c>
      <c r="J240" s="172">
        <f>IF(H240="","",Feuil1!AA245)</f>
        <v>0</v>
      </c>
      <c r="K240" s="92">
        <f>IF(J240="","",Feuil1!AB245)</f>
        <v>0</v>
      </c>
      <c r="L240" s="92">
        <f>IF(K240="","",Feuil1!AC245)</f>
        <v>0</v>
      </c>
      <c r="M240" s="173">
        <f t="shared" si="29"/>
        <v>0</v>
      </c>
      <c r="N240" s="172">
        <f>IF(L240="","",Feuil1!AD245)</f>
        <v>0</v>
      </c>
      <c r="O240" s="92">
        <f>IF(N240="","",Feuil1!AE245)</f>
        <v>0</v>
      </c>
      <c r="P240" s="92">
        <f>IF(O240="","",Feuil1!AF245)</f>
        <v>0</v>
      </c>
      <c r="Q240" s="173">
        <f t="shared" si="30"/>
        <v>0</v>
      </c>
      <c r="R240" s="172">
        <f>IF(P240="","",Feuil1!AG245)</f>
        <v>0</v>
      </c>
      <c r="S240" s="92">
        <f>IF(R240="","",Feuil1!AH245)</f>
        <v>0</v>
      </c>
      <c r="T240" s="92">
        <f>IF(S240="","",Feuil1!AI245)</f>
        <v>0</v>
      </c>
      <c r="U240" s="173">
        <f t="shared" si="31"/>
        <v>0</v>
      </c>
      <c r="V240" s="172">
        <f>IF(T240="","",Feuil1!AJ245)</f>
        <v>0</v>
      </c>
      <c r="W240" s="92">
        <f>IF(V240="","",Feuil1!AK245)</f>
        <v>0</v>
      </c>
      <c r="X240" s="92">
        <f>IF(W240="","",Feuil1!AL245)</f>
        <v>0</v>
      </c>
      <c r="Y240" s="173">
        <f t="shared" si="32"/>
        <v>0</v>
      </c>
      <c r="Z240" s="172">
        <f>IF(X240="","",Feuil1!AM245)</f>
        <v>0</v>
      </c>
      <c r="AA240" s="92">
        <f>IF(Z240="","",Feuil1!AN245)</f>
        <v>0</v>
      </c>
      <c r="AB240" s="92">
        <f>IF(AA240="","",Feuil1!AO245)</f>
        <v>0</v>
      </c>
      <c r="AC240" s="173">
        <f t="shared" si="33"/>
        <v>0</v>
      </c>
      <c r="AD240" s="172">
        <f>IF(AB240="","",Feuil1!AP245)</f>
        <v>0</v>
      </c>
      <c r="AE240" s="92">
        <f>IF(AD240="","",Feuil1!AQ245)</f>
        <v>0</v>
      </c>
      <c r="AF240" s="92">
        <f>IF(AE240="","",Feuil1!AR245)</f>
        <v>0</v>
      </c>
      <c r="AG240" s="173">
        <f t="shared" si="34"/>
        <v>0</v>
      </c>
      <c r="AH240" s="172">
        <f>IF(AF240="","",Feuil1!AS245)</f>
        <v>0</v>
      </c>
      <c r="AI240" s="92">
        <f>IF(AH240="","",Feuil1!AT245)</f>
        <v>0</v>
      </c>
      <c r="AJ240" s="92">
        <f>IF(AI240="","",Feuil1!AU245)</f>
        <v>0</v>
      </c>
      <c r="AK240" s="173">
        <f t="shared" si="35"/>
        <v>0</v>
      </c>
      <c r="AN240" s="5">
        <v>725</v>
      </c>
      <c r="AO240" s="5">
        <v>25</v>
      </c>
      <c r="AP240" s="5">
        <v>40</v>
      </c>
      <c r="AQ240" s="5">
        <v>850</v>
      </c>
      <c r="AR240" s="5">
        <v>925</v>
      </c>
      <c r="AS240" s="5">
        <v>3</v>
      </c>
      <c r="AT240" s="5">
        <v>5</v>
      </c>
      <c r="AU240" s="5">
        <v>350</v>
      </c>
      <c r="AV240" s="5">
        <v>125</v>
      </c>
    </row>
    <row r="241" spans="1:48" s="6" customFormat="1" ht="12.75">
      <c r="A241" s="171">
        <f>IF(Feuil1!A246="","",Feuil1!A246)</f>
        <v>45163</v>
      </c>
      <c r="B241" s="172">
        <f>IF(A241="","",Feuil1!U246)</f>
        <v>0</v>
      </c>
      <c r="C241" s="92">
        <f>IF(B241="","",Feuil1!V246)</f>
        <v>0</v>
      </c>
      <c r="D241" s="92">
        <f>IF(C241="","",Feuil1!W246)</f>
        <v>0</v>
      </c>
      <c r="E241" s="173">
        <f t="shared" si="27"/>
        <v>0</v>
      </c>
      <c r="F241" s="172">
        <f>IF(D241="","",Feuil1!X246)</f>
        <v>0</v>
      </c>
      <c r="G241" s="92">
        <f>IF(F241="","",Feuil1!Y246)</f>
        <v>0</v>
      </c>
      <c r="H241" s="92">
        <f>IF(G241="","",Feuil1!Z246)</f>
        <v>0</v>
      </c>
      <c r="I241" s="173">
        <f t="shared" si="28"/>
        <v>0</v>
      </c>
      <c r="J241" s="172">
        <f>IF(H241="","",Feuil1!AA246)</f>
        <v>0</v>
      </c>
      <c r="K241" s="92">
        <f>IF(J241="","",Feuil1!AB246)</f>
        <v>0</v>
      </c>
      <c r="L241" s="92">
        <f>IF(K241="","",Feuil1!AC246)</f>
        <v>0</v>
      </c>
      <c r="M241" s="173">
        <f t="shared" si="29"/>
        <v>0</v>
      </c>
      <c r="N241" s="172">
        <f>IF(L241="","",Feuil1!AD246)</f>
        <v>0</v>
      </c>
      <c r="O241" s="92">
        <f>IF(N241="","",Feuil1!AE246)</f>
        <v>0</v>
      </c>
      <c r="P241" s="92">
        <f>IF(O241="","",Feuil1!AF246)</f>
        <v>0</v>
      </c>
      <c r="Q241" s="173">
        <f t="shared" si="30"/>
        <v>0</v>
      </c>
      <c r="R241" s="172">
        <f>IF(P241="","",Feuil1!AG246)</f>
        <v>0</v>
      </c>
      <c r="S241" s="92">
        <f>IF(R241="","",Feuil1!AH246)</f>
        <v>0</v>
      </c>
      <c r="T241" s="92">
        <f>IF(S241="","",Feuil1!AI246)</f>
        <v>0</v>
      </c>
      <c r="U241" s="173">
        <f t="shared" si="31"/>
        <v>0</v>
      </c>
      <c r="V241" s="172">
        <f>IF(T241="","",Feuil1!AJ246)</f>
        <v>0</v>
      </c>
      <c r="W241" s="92">
        <f>IF(V241="","",Feuil1!AK246)</f>
        <v>0</v>
      </c>
      <c r="X241" s="92">
        <f>IF(W241="","",Feuil1!AL246)</f>
        <v>0</v>
      </c>
      <c r="Y241" s="173">
        <f t="shared" si="32"/>
        <v>0</v>
      </c>
      <c r="Z241" s="172">
        <f>IF(X241="","",Feuil1!AM246)</f>
        <v>0</v>
      </c>
      <c r="AA241" s="92">
        <f>IF(Z241="","",Feuil1!AN246)</f>
        <v>0</v>
      </c>
      <c r="AB241" s="92">
        <f>IF(AA241="","",Feuil1!AO246)</f>
        <v>0</v>
      </c>
      <c r="AC241" s="173">
        <f t="shared" si="33"/>
        <v>0</v>
      </c>
      <c r="AD241" s="172">
        <f>IF(AB241="","",Feuil1!AP246)</f>
        <v>0</v>
      </c>
      <c r="AE241" s="92">
        <f>IF(AD241="","",Feuil1!AQ246)</f>
        <v>0</v>
      </c>
      <c r="AF241" s="92">
        <f>IF(AE241="","",Feuil1!AR246)</f>
        <v>0</v>
      </c>
      <c r="AG241" s="173">
        <f t="shared" si="34"/>
        <v>0</v>
      </c>
      <c r="AH241" s="172">
        <f>IF(AF241="","",Feuil1!AS246)</f>
        <v>0</v>
      </c>
      <c r="AI241" s="92">
        <f>IF(AH241="","",Feuil1!AT246)</f>
        <v>0</v>
      </c>
      <c r="AJ241" s="92">
        <f>IF(AI241="","",Feuil1!AU246)</f>
        <v>0</v>
      </c>
      <c r="AK241" s="173">
        <f t="shared" si="35"/>
        <v>0</v>
      </c>
      <c r="AN241" s="5">
        <v>725</v>
      </c>
      <c r="AO241" s="5">
        <v>25</v>
      </c>
      <c r="AP241" s="5">
        <v>40</v>
      </c>
      <c r="AQ241" s="5">
        <v>850</v>
      </c>
      <c r="AR241" s="5">
        <v>925</v>
      </c>
      <c r="AS241" s="5">
        <v>3</v>
      </c>
      <c r="AT241" s="5">
        <v>5</v>
      </c>
      <c r="AU241" s="5">
        <v>350</v>
      </c>
      <c r="AV241" s="5">
        <v>125</v>
      </c>
    </row>
    <row r="242" spans="1:48" s="6" customFormat="1" ht="12.75">
      <c r="A242" s="171">
        <f>IF(Feuil1!A247="","",Feuil1!A247)</f>
        <v>45164</v>
      </c>
      <c r="B242" s="172">
        <f>IF(A242="","",Feuil1!U247)</f>
        <v>0</v>
      </c>
      <c r="C242" s="92">
        <f>IF(B242="","",Feuil1!V247)</f>
        <v>0</v>
      </c>
      <c r="D242" s="92">
        <f>IF(C242="","",Feuil1!W247)</f>
        <v>0</v>
      </c>
      <c r="E242" s="173">
        <f t="shared" si="27"/>
        <v>0</v>
      </c>
      <c r="F242" s="172">
        <f>IF(D242="","",Feuil1!X247)</f>
        <v>0</v>
      </c>
      <c r="G242" s="92">
        <f>IF(F242="","",Feuil1!Y247)</f>
        <v>0</v>
      </c>
      <c r="H242" s="92">
        <f>IF(G242="","",Feuil1!Z247)</f>
        <v>0</v>
      </c>
      <c r="I242" s="173">
        <f t="shared" si="28"/>
        <v>0</v>
      </c>
      <c r="J242" s="172">
        <f>IF(H242="","",Feuil1!AA247)</f>
        <v>0</v>
      </c>
      <c r="K242" s="92">
        <f>IF(J242="","",Feuil1!AB247)</f>
        <v>0</v>
      </c>
      <c r="L242" s="92">
        <f>IF(K242="","",Feuil1!AC247)</f>
        <v>0</v>
      </c>
      <c r="M242" s="173">
        <f t="shared" si="29"/>
        <v>0</v>
      </c>
      <c r="N242" s="172">
        <f>IF(L242="","",Feuil1!AD247)</f>
        <v>0</v>
      </c>
      <c r="O242" s="92">
        <f>IF(N242="","",Feuil1!AE247)</f>
        <v>0</v>
      </c>
      <c r="P242" s="92">
        <f>IF(O242="","",Feuil1!AF247)</f>
        <v>0</v>
      </c>
      <c r="Q242" s="173">
        <f t="shared" si="30"/>
        <v>0</v>
      </c>
      <c r="R242" s="172">
        <f>IF(P242="","",Feuil1!AG247)</f>
        <v>0</v>
      </c>
      <c r="S242" s="92">
        <f>IF(R242="","",Feuil1!AH247)</f>
        <v>0</v>
      </c>
      <c r="T242" s="92">
        <f>IF(S242="","",Feuil1!AI247)</f>
        <v>0</v>
      </c>
      <c r="U242" s="173">
        <f t="shared" si="31"/>
        <v>0</v>
      </c>
      <c r="V242" s="172">
        <f>IF(T242="","",Feuil1!AJ247)</f>
        <v>0</v>
      </c>
      <c r="W242" s="92">
        <f>IF(V242="","",Feuil1!AK247)</f>
        <v>0</v>
      </c>
      <c r="X242" s="92">
        <f>IF(W242="","",Feuil1!AL247)</f>
        <v>0</v>
      </c>
      <c r="Y242" s="173">
        <f t="shared" si="32"/>
        <v>0</v>
      </c>
      <c r="Z242" s="172">
        <f>IF(X242="","",Feuil1!AM247)</f>
        <v>0</v>
      </c>
      <c r="AA242" s="92">
        <f>IF(Z242="","",Feuil1!AN247)</f>
        <v>0</v>
      </c>
      <c r="AB242" s="92">
        <f>IF(AA242="","",Feuil1!AO247)</f>
        <v>0</v>
      </c>
      <c r="AC242" s="173">
        <f t="shared" si="33"/>
        <v>0</v>
      </c>
      <c r="AD242" s="172">
        <f>IF(AB242="","",Feuil1!AP247)</f>
        <v>0</v>
      </c>
      <c r="AE242" s="92">
        <f>IF(AD242="","",Feuil1!AQ247)</f>
        <v>0</v>
      </c>
      <c r="AF242" s="92">
        <f>IF(AE242="","",Feuil1!AR247)</f>
        <v>0</v>
      </c>
      <c r="AG242" s="173">
        <f t="shared" si="34"/>
        <v>0</v>
      </c>
      <c r="AH242" s="172">
        <f>IF(AF242="","",Feuil1!AS247)</f>
        <v>0</v>
      </c>
      <c r="AI242" s="92">
        <f>IF(AH242="","",Feuil1!AT247)</f>
        <v>0</v>
      </c>
      <c r="AJ242" s="92">
        <f>IF(AI242="","",Feuil1!AU247)</f>
        <v>0</v>
      </c>
      <c r="AK242" s="173">
        <f t="shared" si="35"/>
        <v>0</v>
      </c>
      <c r="AN242" s="5">
        <v>725</v>
      </c>
      <c r="AO242" s="5">
        <v>25</v>
      </c>
      <c r="AP242" s="5">
        <v>40</v>
      </c>
      <c r="AQ242" s="5">
        <v>850</v>
      </c>
      <c r="AR242" s="5">
        <v>925</v>
      </c>
      <c r="AS242" s="5">
        <v>3</v>
      </c>
      <c r="AT242" s="5">
        <v>5</v>
      </c>
      <c r="AU242" s="5">
        <v>350</v>
      </c>
      <c r="AV242" s="5">
        <v>125</v>
      </c>
    </row>
    <row r="243" spans="1:48" s="6" customFormat="1" ht="12.75">
      <c r="A243" s="171">
        <f>IF(Feuil1!A248="","",Feuil1!A248)</f>
        <v>45165</v>
      </c>
      <c r="B243" s="172">
        <f>IF(A243="","",Feuil1!U248)</f>
        <v>0</v>
      </c>
      <c r="C243" s="92">
        <f>IF(B243="","",Feuil1!V248)</f>
        <v>0</v>
      </c>
      <c r="D243" s="92">
        <f>IF(C243="","",Feuil1!W248)</f>
        <v>0</v>
      </c>
      <c r="E243" s="173">
        <f t="shared" si="27"/>
        <v>0</v>
      </c>
      <c r="F243" s="172">
        <f>IF(D243="","",Feuil1!X248)</f>
        <v>0</v>
      </c>
      <c r="G243" s="92">
        <f>IF(F243="","",Feuil1!Y248)</f>
        <v>0</v>
      </c>
      <c r="H243" s="92">
        <f>IF(G243="","",Feuil1!Z248)</f>
        <v>0</v>
      </c>
      <c r="I243" s="173">
        <f t="shared" si="28"/>
        <v>0</v>
      </c>
      <c r="J243" s="172">
        <f>IF(H243="","",Feuil1!AA248)</f>
        <v>0</v>
      </c>
      <c r="K243" s="92">
        <f>IF(J243="","",Feuil1!AB248)</f>
        <v>0</v>
      </c>
      <c r="L243" s="92">
        <f>IF(K243="","",Feuil1!AC248)</f>
        <v>0</v>
      </c>
      <c r="M243" s="173">
        <f t="shared" si="29"/>
        <v>0</v>
      </c>
      <c r="N243" s="172">
        <f>IF(L243="","",Feuil1!AD248)</f>
        <v>0</v>
      </c>
      <c r="O243" s="92">
        <f>IF(N243="","",Feuil1!AE248)</f>
        <v>0</v>
      </c>
      <c r="P243" s="92">
        <f>IF(O243="","",Feuil1!AF248)</f>
        <v>0</v>
      </c>
      <c r="Q243" s="173">
        <f t="shared" si="30"/>
        <v>0</v>
      </c>
      <c r="R243" s="172">
        <f>IF(P243="","",Feuil1!AG248)</f>
        <v>0</v>
      </c>
      <c r="S243" s="92">
        <f>IF(R243="","",Feuil1!AH248)</f>
        <v>0</v>
      </c>
      <c r="T243" s="92">
        <f>IF(S243="","",Feuil1!AI248)</f>
        <v>0</v>
      </c>
      <c r="U243" s="173">
        <f t="shared" si="31"/>
        <v>0</v>
      </c>
      <c r="V243" s="172">
        <f>IF(T243="","",Feuil1!AJ248)</f>
        <v>0</v>
      </c>
      <c r="W243" s="92">
        <f>IF(V243="","",Feuil1!AK248)</f>
        <v>0</v>
      </c>
      <c r="X243" s="92">
        <f>IF(W243="","",Feuil1!AL248)</f>
        <v>0</v>
      </c>
      <c r="Y243" s="173">
        <f t="shared" si="32"/>
        <v>0</v>
      </c>
      <c r="Z243" s="172">
        <f>IF(X243="","",Feuil1!AM248)</f>
        <v>0</v>
      </c>
      <c r="AA243" s="92">
        <f>IF(Z243="","",Feuil1!AN248)</f>
        <v>0</v>
      </c>
      <c r="AB243" s="92">
        <f>IF(AA243="","",Feuil1!AO248)</f>
        <v>0</v>
      </c>
      <c r="AC243" s="173">
        <f t="shared" si="33"/>
        <v>0</v>
      </c>
      <c r="AD243" s="172">
        <f>IF(AB243="","",Feuil1!AP248)</f>
        <v>0</v>
      </c>
      <c r="AE243" s="92">
        <f>IF(AD243="","",Feuil1!AQ248)</f>
        <v>0</v>
      </c>
      <c r="AF243" s="92">
        <f>IF(AE243="","",Feuil1!AR248)</f>
        <v>0</v>
      </c>
      <c r="AG243" s="173">
        <f t="shared" si="34"/>
        <v>0</v>
      </c>
      <c r="AH243" s="172">
        <f>IF(AF243="","",Feuil1!AS248)</f>
        <v>0</v>
      </c>
      <c r="AI243" s="92">
        <f>IF(AH243="","",Feuil1!AT248)</f>
        <v>0</v>
      </c>
      <c r="AJ243" s="92">
        <f>IF(AI243="","",Feuil1!AU248)</f>
        <v>0</v>
      </c>
      <c r="AK243" s="173">
        <f t="shared" si="35"/>
        <v>0</v>
      </c>
      <c r="AN243" s="5">
        <v>725</v>
      </c>
      <c r="AO243" s="5">
        <v>25</v>
      </c>
      <c r="AP243" s="5">
        <v>40</v>
      </c>
      <c r="AQ243" s="5">
        <v>850</v>
      </c>
      <c r="AR243" s="5">
        <v>925</v>
      </c>
      <c r="AS243" s="5">
        <v>3</v>
      </c>
      <c r="AT243" s="5">
        <v>5</v>
      </c>
      <c r="AU243" s="5">
        <v>350</v>
      </c>
      <c r="AV243" s="5">
        <v>125</v>
      </c>
    </row>
    <row r="244" spans="1:48" s="6" customFormat="1" ht="12.75">
      <c r="A244" s="171">
        <f>IF(Feuil1!A249="","",Feuil1!A249)</f>
        <v>45166</v>
      </c>
      <c r="B244" s="172">
        <f>IF(A244="","",Feuil1!U249)</f>
        <v>0</v>
      </c>
      <c r="C244" s="92">
        <f>IF(B244="","",Feuil1!V249)</f>
        <v>0</v>
      </c>
      <c r="D244" s="92">
        <f>IF(C244="","",Feuil1!W249)</f>
        <v>0</v>
      </c>
      <c r="E244" s="173">
        <f t="shared" si="27"/>
        <v>0</v>
      </c>
      <c r="F244" s="172">
        <f>IF(D244="","",Feuil1!X249)</f>
        <v>0</v>
      </c>
      <c r="G244" s="92">
        <f>IF(F244="","",Feuil1!Y249)</f>
        <v>0</v>
      </c>
      <c r="H244" s="92">
        <f>IF(G244="","",Feuil1!Z249)</f>
        <v>0</v>
      </c>
      <c r="I244" s="173">
        <f t="shared" si="28"/>
        <v>0</v>
      </c>
      <c r="J244" s="172">
        <f>IF(H244="","",Feuil1!AA249)</f>
        <v>0</v>
      </c>
      <c r="K244" s="92">
        <f>IF(J244="","",Feuil1!AB249)</f>
        <v>0</v>
      </c>
      <c r="L244" s="92">
        <f>IF(K244="","",Feuil1!AC249)</f>
        <v>0</v>
      </c>
      <c r="M244" s="173">
        <f t="shared" si="29"/>
        <v>0</v>
      </c>
      <c r="N244" s="172">
        <f>IF(L244="","",Feuil1!AD249)</f>
        <v>0</v>
      </c>
      <c r="O244" s="92">
        <f>IF(N244="","",Feuil1!AE249)</f>
        <v>0</v>
      </c>
      <c r="P244" s="92">
        <f>IF(O244="","",Feuil1!AF249)</f>
        <v>0</v>
      </c>
      <c r="Q244" s="173">
        <f t="shared" si="30"/>
        <v>0</v>
      </c>
      <c r="R244" s="172">
        <f>IF(P244="","",Feuil1!AG249)</f>
        <v>0</v>
      </c>
      <c r="S244" s="92">
        <f>IF(R244="","",Feuil1!AH249)</f>
        <v>0</v>
      </c>
      <c r="T244" s="92">
        <f>IF(S244="","",Feuil1!AI249)</f>
        <v>0</v>
      </c>
      <c r="U244" s="173">
        <f t="shared" si="31"/>
        <v>0</v>
      </c>
      <c r="V244" s="172">
        <f>IF(T244="","",Feuil1!AJ249)</f>
        <v>0</v>
      </c>
      <c r="W244" s="92">
        <f>IF(V244="","",Feuil1!AK249)</f>
        <v>0</v>
      </c>
      <c r="X244" s="92">
        <f>IF(W244="","",Feuil1!AL249)</f>
        <v>0</v>
      </c>
      <c r="Y244" s="173">
        <f t="shared" si="32"/>
        <v>0</v>
      </c>
      <c r="Z244" s="172">
        <f>IF(X244="","",Feuil1!AM249)</f>
        <v>0</v>
      </c>
      <c r="AA244" s="92">
        <f>IF(Z244="","",Feuil1!AN249)</f>
        <v>0</v>
      </c>
      <c r="AB244" s="92">
        <f>IF(AA244="","",Feuil1!AO249)</f>
        <v>0</v>
      </c>
      <c r="AC244" s="173">
        <f t="shared" si="33"/>
        <v>0</v>
      </c>
      <c r="AD244" s="172">
        <f>IF(AB244="","",Feuil1!AP249)</f>
        <v>0</v>
      </c>
      <c r="AE244" s="92">
        <f>IF(AD244="","",Feuil1!AQ249)</f>
        <v>0</v>
      </c>
      <c r="AF244" s="92">
        <f>IF(AE244="","",Feuil1!AR249)</f>
        <v>0</v>
      </c>
      <c r="AG244" s="173">
        <f t="shared" si="34"/>
        <v>0</v>
      </c>
      <c r="AH244" s="172">
        <f>IF(AF244="","",Feuil1!AS249)</f>
        <v>0</v>
      </c>
      <c r="AI244" s="92">
        <f>IF(AH244="","",Feuil1!AT249)</f>
        <v>0</v>
      </c>
      <c r="AJ244" s="92">
        <f>IF(AI244="","",Feuil1!AU249)</f>
        <v>0</v>
      </c>
      <c r="AK244" s="173">
        <f t="shared" si="35"/>
        <v>0</v>
      </c>
      <c r="AN244" s="5">
        <v>725</v>
      </c>
      <c r="AO244" s="5">
        <v>25</v>
      </c>
      <c r="AP244" s="5">
        <v>40</v>
      </c>
      <c r="AQ244" s="5">
        <v>850</v>
      </c>
      <c r="AR244" s="5">
        <v>925</v>
      </c>
      <c r="AS244" s="5">
        <v>3</v>
      </c>
      <c r="AT244" s="5">
        <v>5</v>
      </c>
      <c r="AU244" s="5">
        <v>350</v>
      </c>
      <c r="AV244" s="5">
        <v>125</v>
      </c>
    </row>
    <row r="245" spans="1:48" s="6" customFormat="1" ht="12.75">
      <c r="A245" s="171">
        <f>IF(Feuil1!A250="","",Feuil1!A250)</f>
        <v>45167</v>
      </c>
      <c r="B245" s="172">
        <f>IF(A245="","",Feuil1!U250)</f>
        <v>0</v>
      </c>
      <c r="C245" s="92">
        <f>IF(B245="","",Feuil1!V250)</f>
        <v>0</v>
      </c>
      <c r="D245" s="92">
        <f>IF(C245="","",Feuil1!W250)</f>
        <v>0</v>
      </c>
      <c r="E245" s="173">
        <f t="shared" si="27"/>
        <v>0</v>
      </c>
      <c r="F245" s="172">
        <f>IF(D245="","",Feuil1!X250)</f>
        <v>0</v>
      </c>
      <c r="G245" s="92">
        <f>IF(F245="","",Feuil1!Y250)</f>
        <v>0</v>
      </c>
      <c r="H245" s="92">
        <f>IF(G245="","",Feuil1!Z250)</f>
        <v>0</v>
      </c>
      <c r="I245" s="173">
        <f t="shared" si="28"/>
        <v>0</v>
      </c>
      <c r="J245" s="172">
        <f>IF(H245="","",Feuil1!AA250)</f>
        <v>0</v>
      </c>
      <c r="K245" s="92">
        <f>IF(J245="","",Feuil1!AB250)</f>
        <v>0</v>
      </c>
      <c r="L245" s="92">
        <f>IF(K245="","",Feuil1!AC250)</f>
        <v>0</v>
      </c>
      <c r="M245" s="173">
        <f t="shared" si="29"/>
        <v>0</v>
      </c>
      <c r="N245" s="172">
        <f>IF(L245="","",Feuil1!AD250)</f>
        <v>0</v>
      </c>
      <c r="O245" s="92">
        <f>IF(N245="","",Feuil1!AE250)</f>
        <v>0</v>
      </c>
      <c r="P245" s="92">
        <f>IF(O245="","",Feuil1!AF250)</f>
        <v>0</v>
      </c>
      <c r="Q245" s="173">
        <f t="shared" si="30"/>
        <v>0</v>
      </c>
      <c r="R245" s="172">
        <f>IF(P245="","",Feuil1!AG250)</f>
        <v>0</v>
      </c>
      <c r="S245" s="92">
        <f>IF(R245="","",Feuil1!AH250)</f>
        <v>0</v>
      </c>
      <c r="T245" s="92">
        <f>IF(S245="","",Feuil1!AI250)</f>
        <v>0</v>
      </c>
      <c r="U245" s="173">
        <f t="shared" si="31"/>
        <v>0</v>
      </c>
      <c r="V245" s="172">
        <f>IF(T245="","",Feuil1!AJ250)</f>
        <v>0</v>
      </c>
      <c r="W245" s="92">
        <f>IF(V245="","",Feuil1!AK250)</f>
        <v>0</v>
      </c>
      <c r="X245" s="92">
        <f>IF(W245="","",Feuil1!AL250)</f>
        <v>0</v>
      </c>
      <c r="Y245" s="173">
        <f t="shared" si="32"/>
        <v>0</v>
      </c>
      <c r="Z245" s="172">
        <f>IF(X245="","",Feuil1!AM250)</f>
        <v>0</v>
      </c>
      <c r="AA245" s="92">
        <f>IF(Z245="","",Feuil1!AN250)</f>
        <v>0</v>
      </c>
      <c r="AB245" s="92">
        <f>IF(AA245="","",Feuil1!AO250)</f>
        <v>0</v>
      </c>
      <c r="AC245" s="173">
        <f t="shared" si="33"/>
        <v>0</v>
      </c>
      <c r="AD245" s="172">
        <f>IF(AB245="","",Feuil1!AP250)</f>
        <v>0</v>
      </c>
      <c r="AE245" s="92">
        <f>IF(AD245="","",Feuil1!AQ250)</f>
        <v>0</v>
      </c>
      <c r="AF245" s="92">
        <f>IF(AE245="","",Feuil1!AR250)</f>
        <v>0</v>
      </c>
      <c r="AG245" s="173">
        <f t="shared" si="34"/>
        <v>0</v>
      </c>
      <c r="AH245" s="172">
        <f>IF(AF245="","",Feuil1!AS250)</f>
        <v>0</v>
      </c>
      <c r="AI245" s="92">
        <f>IF(AH245="","",Feuil1!AT250)</f>
        <v>0</v>
      </c>
      <c r="AJ245" s="92">
        <f>IF(AI245="","",Feuil1!AU250)</f>
        <v>0</v>
      </c>
      <c r="AK245" s="173">
        <f t="shared" si="35"/>
        <v>0</v>
      </c>
      <c r="AN245" s="5">
        <v>725</v>
      </c>
      <c r="AO245" s="5">
        <v>25</v>
      </c>
      <c r="AP245" s="5">
        <v>40</v>
      </c>
      <c r="AQ245" s="5">
        <v>850</v>
      </c>
      <c r="AR245" s="5">
        <v>925</v>
      </c>
      <c r="AS245" s="5">
        <v>3</v>
      </c>
      <c r="AT245" s="5">
        <v>5</v>
      </c>
      <c r="AU245" s="5">
        <v>350</v>
      </c>
      <c r="AV245" s="5">
        <v>125</v>
      </c>
    </row>
    <row r="246" spans="1:48" s="6" customFormat="1" ht="12.75">
      <c r="A246" s="171">
        <f>IF(Feuil1!A251="","",Feuil1!A251)</f>
        <v>45168</v>
      </c>
      <c r="B246" s="172">
        <f>IF(A246="","",Feuil1!U251)</f>
        <v>0</v>
      </c>
      <c r="C246" s="92">
        <f>IF(B246="","",Feuil1!V251)</f>
        <v>0</v>
      </c>
      <c r="D246" s="92">
        <f>IF(C246="","",Feuil1!W251)</f>
        <v>0</v>
      </c>
      <c r="E246" s="173">
        <f t="shared" si="27"/>
        <v>0</v>
      </c>
      <c r="F246" s="172">
        <f>IF(D246="","",Feuil1!X251)</f>
        <v>0</v>
      </c>
      <c r="G246" s="92">
        <f>IF(F246="","",Feuil1!Y251)</f>
        <v>0</v>
      </c>
      <c r="H246" s="92">
        <f>IF(G246="","",Feuil1!Z251)</f>
        <v>0</v>
      </c>
      <c r="I246" s="173">
        <f t="shared" si="28"/>
        <v>0</v>
      </c>
      <c r="J246" s="172">
        <f>IF(H246="","",Feuil1!AA251)</f>
        <v>0</v>
      </c>
      <c r="K246" s="92">
        <f>IF(J246="","",Feuil1!AB251)</f>
        <v>0</v>
      </c>
      <c r="L246" s="92">
        <f>IF(K246="","",Feuil1!AC251)</f>
        <v>0</v>
      </c>
      <c r="M246" s="173">
        <f t="shared" si="29"/>
        <v>0</v>
      </c>
      <c r="N246" s="172">
        <f>IF(L246="","",Feuil1!AD251)</f>
        <v>0</v>
      </c>
      <c r="O246" s="92">
        <f>IF(N246="","",Feuil1!AE251)</f>
        <v>0</v>
      </c>
      <c r="P246" s="92">
        <f>IF(O246="","",Feuil1!AF251)</f>
        <v>0</v>
      </c>
      <c r="Q246" s="173">
        <f t="shared" si="30"/>
        <v>0</v>
      </c>
      <c r="R246" s="172">
        <f>IF(P246="","",Feuil1!AG251)</f>
        <v>0</v>
      </c>
      <c r="S246" s="92">
        <f>IF(R246="","",Feuil1!AH251)</f>
        <v>0</v>
      </c>
      <c r="T246" s="92">
        <f>IF(S246="","",Feuil1!AI251)</f>
        <v>0</v>
      </c>
      <c r="U246" s="173">
        <f t="shared" si="31"/>
        <v>0</v>
      </c>
      <c r="V246" s="172">
        <f>IF(T246="","",Feuil1!AJ251)</f>
        <v>0</v>
      </c>
      <c r="W246" s="92">
        <f>IF(V246="","",Feuil1!AK251)</f>
        <v>0</v>
      </c>
      <c r="X246" s="92">
        <f>IF(W246="","",Feuil1!AL251)</f>
        <v>0</v>
      </c>
      <c r="Y246" s="173">
        <f t="shared" si="32"/>
        <v>0</v>
      </c>
      <c r="Z246" s="172">
        <f>IF(X246="","",Feuil1!AM251)</f>
        <v>0</v>
      </c>
      <c r="AA246" s="92">
        <f>IF(Z246="","",Feuil1!AN251)</f>
        <v>0</v>
      </c>
      <c r="AB246" s="92">
        <f>IF(AA246="","",Feuil1!AO251)</f>
        <v>0</v>
      </c>
      <c r="AC246" s="173">
        <f t="shared" si="33"/>
        <v>0</v>
      </c>
      <c r="AD246" s="172">
        <f>IF(AB246="","",Feuil1!AP251)</f>
        <v>0</v>
      </c>
      <c r="AE246" s="92">
        <f>IF(AD246="","",Feuil1!AQ251)</f>
        <v>0</v>
      </c>
      <c r="AF246" s="92">
        <f>IF(AE246="","",Feuil1!AR251)</f>
        <v>0</v>
      </c>
      <c r="AG246" s="173">
        <f t="shared" si="34"/>
        <v>0</v>
      </c>
      <c r="AH246" s="172">
        <f>IF(AF246="","",Feuil1!AS251)</f>
        <v>0</v>
      </c>
      <c r="AI246" s="92">
        <f>IF(AH246="","",Feuil1!AT251)</f>
        <v>0</v>
      </c>
      <c r="AJ246" s="92">
        <f>IF(AI246="","",Feuil1!AU251)</f>
        <v>0</v>
      </c>
      <c r="AK246" s="173">
        <f t="shared" si="35"/>
        <v>0</v>
      </c>
      <c r="AN246" s="5">
        <v>725</v>
      </c>
      <c r="AO246" s="5">
        <v>25</v>
      </c>
      <c r="AP246" s="5">
        <v>40</v>
      </c>
      <c r="AQ246" s="5">
        <v>850</v>
      </c>
      <c r="AR246" s="5">
        <v>925</v>
      </c>
      <c r="AS246" s="5">
        <v>3</v>
      </c>
      <c r="AT246" s="5">
        <v>5</v>
      </c>
      <c r="AU246" s="5">
        <v>350</v>
      </c>
      <c r="AV246" s="5">
        <v>125</v>
      </c>
    </row>
    <row r="247" spans="1:48" s="6" customFormat="1" ht="12.75">
      <c r="A247" s="171">
        <f>IF(Feuil1!A252="","",Feuil1!A252)</f>
        <v>45169</v>
      </c>
      <c r="B247" s="172">
        <f>IF(A247="","",Feuil1!U252)</f>
        <v>0</v>
      </c>
      <c r="C247" s="92">
        <f>IF(B247="","",Feuil1!V252)</f>
        <v>0</v>
      </c>
      <c r="D247" s="92">
        <f>IF(C247="","",Feuil1!W252)</f>
        <v>0</v>
      </c>
      <c r="E247" s="173">
        <f t="shared" si="27"/>
        <v>0</v>
      </c>
      <c r="F247" s="172">
        <f>IF(D247="","",Feuil1!X252)</f>
        <v>0</v>
      </c>
      <c r="G247" s="92">
        <f>IF(F247="","",Feuil1!Y252)</f>
        <v>0</v>
      </c>
      <c r="H247" s="92">
        <f>IF(G247="","",Feuil1!Z252)</f>
        <v>0</v>
      </c>
      <c r="I247" s="173">
        <f t="shared" si="28"/>
        <v>0</v>
      </c>
      <c r="J247" s="172">
        <f>IF(H247="","",Feuil1!AA252)</f>
        <v>0</v>
      </c>
      <c r="K247" s="92">
        <f>IF(J247="","",Feuil1!AB252)</f>
        <v>0</v>
      </c>
      <c r="L247" s="92">
        <f>IF(K247="","",Feuil1!AC252)</f>
        <v>0</v>
      </c>
      <c r="M247" s="173">
        <f t="shared" si="29"/>
        <v>0</v>
      </c>
      <c r="N247" s="172">
        <f>IF(L247="","",Feuil1!AD252)</f>
        <v>0</v>
      </c>
      <c r="O247" s="92">
        <f>IF(N247="","",Feuil1!AE252)</f>
        <v>0</v>
      </c>
      <c r="P247" s="92">
        <f>IF(O247="","",Feuil1!AF252)</f>
        <v>0</v>
      </c>
      <c r="Q247" s="173">
        <f t="shared" si="30"/>
        <v>0</v>
      </c>
      <c r="R247" s="172">
        <f>IF(P247="","",Feuil1!AG252)</f>
        <v>0</v>
      </c>
      <c r="S247" s="92">
        <f>IF(R247="","",Feuil1!AH252)</f>
        <v>0</v>
      </c>
      <c r="T247" s="92">
        <f>IF(S247="","",Feuil1!AI252)</f>
        <v>0</v>
      </c>
      <c r="U247" s="173">
        <f t="shared" si="31"/>
        <v>0</v>
      </c>
      <c r="V247" s="172">
        <f>IF(T247="","",Feuil1!AJ252)</f>
        <v>0</v>
      </c>
      <c r="W247" s="92">
        <f>IF(V247="","",Feuil1!AK252)</f>
        <v>0</v>
      </c>
      <c r="X247" s="92">
        <f>IF(W247="","",Feuil1!AL252)</f>
        <v>0</v>
      </c>
      <c r="Y247" s="173">
        <f t="shared" si="32"/>
        <v>0</v>
      </c>
      <c r="Z247" s="172">
        <f>IF(X247="","",Feuil1!AM252)</f>
        <v>0</v>
      </c>
      <c r="AA247" s="92">
        <f>IF(Z247="","",Feuil1!AN252)</f>
        <v>0</v>
      </c>
      <c r="AB247" s="92">
        <f>IF(AA247="","",Feuil1!AO252)</f>
        <v>0</v>
      </c>
      <c r="AC247" s="173">
        <f t="shared" si="33"/>
        <v>0</v>
      </c>
      <c r="AD247" s="172">
        <f>IF(AB247="","",Feuil1!AP252)</f>
        <v>0</v>
      </c>
      <c r="AE247" s="92">
        <f>IF(AD247="","",Feuil1!AQ252)</f>
        <v>0</v>
      </c>
      <c r="AF247" s="92">
        <f>IF(AE247="","",Feuil1!AR252)</f>
        <v>0</v>
      </c>
      <c r="AG247" s="173">
        <f t="shared" si="34"/>
        <v>0</v>
      </c>
      <c r="AH247" s="172">
        <f>IF(AF247="","",Feuil1!AS252)</f>
        <v>0</v>
      </c>
      <c r="AI247" s="92">
        <f>IF(AH247="","",Feuil1!AT252)</f>
        <v>0</v>
      </c>
      <c r="AJ247" s="92">
        <f>IF(AI247="","",Feuil1!AU252)</f>
        <v>0</v>
      </c>
      <c r="AK247" s="173">
        <f t="shared" si="35"/>
        <v>0</v>
      </c>
      <c r="AN247" s="5">
        <v>725</v>
      </c>
      <c r="AO247" s="5">
        <v>25</v>
      </c>
      <c r="AP247" s="5">
        <v>40</v>
      </c>
      <c r="AQ247" s="5">
        <v>850</v>
      </c>
      <c r="AR247" s="5">
        <v>925</v>
      </c>
      <c r="AS247" s="5">
        <v>3</v>
      </c>
      <c r="AT247" s="5">
        <v>5</v>
      </c>
      <c r="AU247" s="5">
        <v>350</v>
      </c>
      <c r="AV247" s="5">
        <v>125</v>
      </c>
    </row>
    <row r="248" spans="1:48" s="6" customFormat="1" ht="12.75">
      <c r="A248" s="171">
        <f>IF(Feuil1!A253="","",Feuil1!A253)</f>
        <v>45170</v>
      </c>
      <c r="B248" s="172">
        <f>IF(A248="","",Feuil1!U253)</f>
        <v>0</v>
      </c>
      <c r="C248" s="92">
        <f>IF(B248="","",Feuil1!V253)</f>
        <v>0</v>
      </c>
      <c r="D248" s="92">
        <f>IF(C248="","",Feuil1!W253)</f>
        <v>0</v>
      </c>
      <c r="E248" s="173">
        <f t="shared" si="27"/>
        <v>0</v>
      </c>
      <c r="F248" s="172">
        <f>IF(D248="","",Feuil1!X253)</f>
        <v>0</v>
      </c>
      <c r="G248" s="92">
        <f>IF(F248="","",Feuil1!Y253)</f>
        <v>0</v>
      </c>
      <c r="H248" s="92">
        <f>IF(G248="","",Feuil1!Z253)</f>
        <v>0</v>
      </c>
      <c r="I248" s="173">
        <f t="shared" si="28"/>
        <v>0</v>
      </c>
      <c r="J248" s="172">
        <f>IF(H248="","",Feuil1!AA253)</f>
        <v>0</v>
      </c>
      <c r="K248" s="92">
        <f>IF(J248="","",Feuil1!AB253)</f>
        <v>0</v>
      </c>
      <c r="L248" s="92">
        <f>IF(K248="","",Feuil1!AC253)</f>
        <v>0</v>
      </c>
      <c r="M248" s="173">
        <f t="shared" si="29"/>
        <v>0</v>
      </c>
      <c r="N248" s="172">
        <f>IF(L248="","",Feuil1!AD253)</f>
        <v>0</v>
      </c>
      <c r="O248" s="92">
        <f>IF(N248="","",Feuil1!AE253)</f>
        <v>0</v>
      </c>
      <c r="P248" s="92">
        <f>IF(O248="","",Feuil1!AF253)</f>
        <v>0</v>
      </c>
      <c r="Q248" s="173">
        <f t="shared" si="30"/>
        <v>0</v>
      </c>
      <c r="R248" s="172">
        <f>IF(P248="","",Feuil1!AG253)</f>
        <v>0</v>
      </c>
      <c r="S248" s="92">
        <f>IF(R248="","",Feuil1!AH253)</f>
        <v>0</v>
      </c>
      <c r="T248" s="92">
        <f>IF(S248="","",Feuil1!AI253)</f>
        <v>0</v>
      </c>
      <c r="U248" s="173">
        <f t="shared" si="31"/>
        <v>0</v>
      </c>
      <c r="V248" s="172">
        <f>IF(T248="","",Feuil1!AJ253)</f>
        <v>0</v>
      </c>
      <c r="W248" s="92">
        <f>IF(V248="","",Feuil1!AK253)</f>
        <v>0</v>
      </c>
      <c r="X248" s="92">
        <f>IF(W248="","",Feuil1!AL253)</f>
        <v>0</v>
      </c>
      <c r="Y248" s="173">
        <f t="shared" si="32"/>
        <v>0</v>
      </c>
      <c r="Z248" s="172">
        <f>IF(X248="","",Feuil1!AM253)</f>
        <v>0</v>
      </c>
      <c r="AA248" s="92">
        <f>IF(Z248="","",Feuil1!AN253)</f>
        <v>0</v>
      </c>
      <c r="AB248" s="92">
        <f>IF(AA248="","",Feuil1!AO253)</f>
        <v>0</v>
      </c>
      <c r="AC248" s="173">
        <f t="shared" si="33"/>
        <v>0</v>
      </c>
      <c r="AD248" s="172">
        <f>IF(AB248="","",Feuil1!AP253)</f>
        <v>0</v>
      </c>
      <c r="AE248" s="92">
        <f>IF(AD248="","",Feuil1!AQ253)</f>
        <v>0</v>
      </c>
      <c r="AF248" s="92">
        <f>IF(AE248="","",Feuil1!AR253)</f>
        <v>0</v>
      </c>
      <c r="AG248" s="173">
        <f t="shared" si="34"/>
        <v>0</v>
      </c>
      <c r="AH248" s="172">
        <f>IF(AF248="","",Feuil1!AS253)</f>
        <v>0</v>
      </c>
      <c r="AI248" s="92">
        <f>IF(AH248="","",Feuil1!AT253)</f>
        <v>0</v>
      </c>
      <c r="AJ248" s="92">
        <f>IF(AI248="","",Feuil1!AU253)</f>
        <v>0</v>
      </c>
      <c r="AK248" s="173">
        <f t="shared" si="35"/>
        <v>0</v>
      </c>
      <c r="AN248" s="5">
        <v>725</v>
      </c>
      <c r="AO248" s="5">
        <v>25</v>
      </c>
      <c r="AP248" s="5">
        <v>40</v>
      </c>
      <c r="AQ248" s="5">
        <v>850</v>
      </c>
      <c r="AR248" s="5">
        <v>925</v>
      </c>
      <c r="AS248" s="5">
        <v>3</v>
      </c>
      <c r="AT248" s="5">
        <v>5</v>
      </c>
      <c r="AU248" s="5">
        <v>350</v>
      </c>
      <c r="AV248" s="5">
        <v>125</v>
      </c>
    </row>
    <row r="249" spans="1:48" s="6" customFormat="1" ht="12.75">
      <c r="A249" s="171">
        <f>IF(Feuil1!A254="","",Feuil1!A254)</f>
        <v>45171</v>
      </c>
      <c r="B249" s="172">
        <f>IF(A249="","",Feuil1!U254)</f>
        <v>0</v>
      </c>
      <c r="C249" s="92">
        <f>IF(B249="","",Feuil1!V254)</f>
        <v>0</v>
      </c>
      <c r="D249" s="92">
        <f>IF(C249="","",Feuil1!W254)</f>
        <v>0</v>
      </c>
      <c r="E249" s="173">
        <f t="shared" si="27"/>
        <v>0</v>
      </c>
      <c r="F249" s="172">
        <f>IF(D249="","",Feuil1!X254)</f>
        <v>0</v>
      </c>
      <c r="G249" s="92">
        <f>IF(F249="","",Feuil1!Y254)</f>
        <v>0</v>
      </c>
      <c r="H249" s="92">
        <f>IF(G249="","",Feuil1!Z254)</f>
        <v>0</v>
      </c>
      <c r="I249" s="173">
        <f t="shared" si="28"/>
        <v>0</v>
      </c>
      <c r="J249" s="172">
        <f>IF(H249="","",Feuil1!AA254)</f>
        <v>0</v>
      </c>
      <c r="K249" s="92">
        <f>IF(J249="","",Feuil1!AB254)</f>
        <v>0</v>
      </c>
      <c r="L249" s="92">
        <f>IF(K249="","",Feuil1!AC254)</f>
        <v>0</v>
      </c>
      <c r="M249" s="173">
        <f t="shared" si="29"/>
        <v>0</v>
      </c>
      <c r="N249" s="172">
        <f>IF(L249="","",Feuil1!AD254)</f>
        <v>0</v>
      </c>
      <c r="O249" s="92">
        <f>IF(N249="","",Feuil1!AE254)</f>
        <v>0</v>
      </c>
      <c r="P249" s="92">
        <f>IF(O249="","",Feuil1!AF254)</f>
        <v>0</v>
      </c>
      <c r="Q249" s="173">
        <f t="shared" si="30"/>
        <v>0</v>
      </c>
      <c r="R249" s="172">
        <f>IF(P249="","",Feuil1!AG254)</f>
        <v>0</v>
      </c>
      <c r="S249" s="92">
        <f>IF(R249="","",Feuil1!AH254)</f>
        <v>0</v>
      </c>
      <c r="T249" s="92">
        <f>IF(S249="","",Feuil1!AI254)</f>
        <v>0</v>
      </c>
      <c r="U249" s="173">
        <f t="shared" si="31"/>
        <v>0</v>
      </c>
      <c r="V249" s="172">
        <f>IF(T249="","",Feuil1!AJ254)</f>
        <v>0</v>
      </c>
      <c r="W249" s="92">
        <f>IF(V249="","",Feuil1!AK254)</f>
        <v>0</v>
      </c>
      <c r="X249" s="92">
        <f>IF(W249="","",Feuil1!AL254)</f>
        <v>0</v>
      </c>
      <c r="Y249" s="173">
        <f t="shared" si="32"/>
        <v>0</v>
      </c>
      <c r="Z249" s="172">
        <f>IF(X249="","",Feuil1!AM254)</f>
        <v>0</v>
      </c>
      <c r="AA249" s="92">
        <f>IF(Z249="","",Feuil1!AN254)</f>
        <v>0</v>
      </c>
      <c r="AB249" s="92">
        <f>IF(AA249="","",Feuil1!AO254)</f>
        <v>0</v>
      </c>
      <c r="AC249" s="173">
        <f t="shared" si="33"/>
        <v>0</v>
      </c>
      <c r="AD249" s="172">
        <f>IF(AB249="","",Feuil1!AP254)</f>
        <v>0</v>
      </c>
      <c r="AE249" s="92">
        <f>IF(AD249="","",Feuil1!AQ254)</f>
        <v>0</v>
      </c>
      <c r="AF249" s="92">
        <f>IF(AE249="","",Feuil1!AR254)</f>
        <v>0</v>
      </c>
      <c r="AG249" s="173">
        <f t="shared" si="34"/>
        <v>0</v>
      </c>
      <c r="AH249" s="172">
        <f>IF(AF249="","",Feuil1!AS254)</f>
        <v>0</v>
      </c>
      <c r="AI249" s="92">
        <f>IF(AH249="","",Feuil1!AT254)</f>
        <v>0</v>
      </c>
      <c r="AJ249" s="92">
        <f>IF(AI249="","",Feuil1!AU254)</f>
        <v>0</v>
      </c>
      <c r="AK249" s="173">
        <f t="shared" si="35"/>
        <v>0</v>
      </c>
      <c r="AN249" s="5">
        <v>725</v>
      </c>
      <c r="AO249" s="5">
        <v>25</v>
      </c>
      <c r="AP249" s="5">
        <v>40</v>
      </c>
      <c r="AQ249" s="5">
        <v>850</v>
      </c>
      <c r="AR249" s="5">
        <v>925</v>
      </c>
      <c r="AS249" s="5">
        <v>3</v>
      </c>
      <c r="AT249" s="5">
        <v>5</v>
      </c>
      <c r="AU249" s="5">
        <v>350</v>
      </c>
      <c r="AV249" s="5">
        <v>125</v>
      </c>
    </row>
    <row r="250" spans="1:48" s="6" customFormat="1" ht="12.75">
      <c r="A250" s="171">
        <f>IF(Feuil1!A255="","",Feuil1!A255)</f>
        <v>45172</v>
      </c>
      <c r="B250" s="172">
        <f>IF(A250="","",Feuil1!U255)</f>
        <v>0</v>
      </c>
      <c r="C250" s="92">
        <f>IF(B250="","",Feuil1!V255)</f>
        <v>0</v>
      </c>
      <c r="D250" s="92">
        <f>IF(C250="","",Feuil1!W255)</f>
        <v>0</v>
      </c>
      <c r="E250" s="173">
        <f t="shared" si="27"/>
        <v>0</v>
      </c>
      <c r="F250" s="172">
        <f>IF(D250="","",Feuil1!X255)</f>
        <v>0</v>
      </c>
      <c r="G250" s="92">
        <f>IF(F250="","",Feuil1!Y255)</f>
        <v>0</v>
      </c>
      <c r="H250" s="92">
        <f>IF(G250="","",Feuil1!Z255)</f>
        <v>0</v>
      </c>
      <c r="I250" s="173">
        <f t="shared" si="28"/>
        <v>0</v>
      </c>
      <c r="J250" s="172">
        <f>IF(H250="","",Feuil1!AA255)</f>
        <v>0</v>
      </c>
      <c r="K250" s="92">
        <f>IF(J250="","",Feuil1!AB255)</f>
        <v>0</v>
      </c>
      <c r="L250" s="92">
        <f>IF(K250="","",Feuil1!AC255)</f>
        <v>0</v>
      </c>
      <c r="M250" s="173">
        <f t="shared" si="29"/>
        <v>0</v>
      </c>
      <c r="N250" s="172">
        <f>IF(L250="","",Feuil1!AD255)</f>
        <v>0</v>
      </c>
      <c r="O250" s="92">
        <f>IF(N250="","",Feuil1!AE255)</f>
        <v>0</v>
      </c>
      <c r="P250" s="92">
        <f>IF(O250="","",Feuil1!AF255)</f>
        <v>0</v>
      </c>
      <c r="Q250" s="173">
        <f t="shared" si="30"/>
        <v>0</v>
      </c>
      <c r="R250" s="172">
        <f>IF(P250="","",Feuil1!AG255)</f>
        <v>0</v>
      </c>
      <c r="S250" s="92">
        <f>IF(R250="","",Feuil1!AH255)</f>
        <v>0</v>
      </c>
      <c r="T250" s="92">
        <f>IF(S250="","",Feuil1!AI255)</f>
        <v>0</v>
      </c>
      <c r="U250" s="173">
        <f t="shared" si="31"/>
        <v>0</v>
      </c>
      <c r="V250" s="172">
        <f>IF(T250="","",Feuil1!AJ255)</f>
        <v>0</v>
      </c>
      <c r="W250" s="92">
        <f>IF(V250="","",Feuil1!AK255)</f>
        <v>0</v>
      </c>
      <c r="X250" s="92">
        <f>IF(W250="","",Feuil1!AL255)</f>
        <v>0</v>
      </c>
      <c r="Y250" s="173">
        <f t="shared" si="32"/>
        <v>0</v>
      </c>
      <c r="Z250" s="172">
        <f>IF(X250="","",Feuil1!AM255)</f>
        <v>0</v>
      </c>
      <c r="AA250" s="92">
        <f>IF(Z250="","",Feuil1!AN255)</f>
        <v>0</v>
      </c>
      <c r="AB250" s="92">
        <f>IF(AA250="","",Feuil1!AO255)</f>
        <v>0</v>
      </c>
      <c r="AC250" s="173">
        <f t="shared" si="33"/>
        <v>0</v>
      </c>
      <c r="AD250" s="172">
        <f>IF(AB250="","",Feuil1!AP255)</f>
        <v>0</v>
      </c>
      <c r="AE250" s="92">
        <f>IF(AD250="","",Feuil1!AQ255)</f>
        <v>0</v>
      </c>
      <c r="AF250" s="92">
        <f>IF(AE250="","",Feuil1!AR255)</f>
        <v>0</v>
      </c>
      <c r="AG250" s="173">
        <f t="shared" si="34"/>
        <v>0</v>
      </c>
      <c r="AH250" s="172">
        <f>IF(AF250="","",Feuil1!AS255)</f>
        <v>0</v>
      </c>
      <c r="AI250" s="92">
        <f>IF(AH250="","",Feuil1!AT255)</f>
        <v>0</v>
      </c>
      <c r="AJ250" s="92">
        <f>IF(AI250="","",Feuil1!AU255)</f>
        <v>0</v>
      </c>
      <c r="AK250" s="173">
        <f t="shared" si="35"/>
        <v>0</v>
      </c>
      <c r="AN250" s="5">
        <v>725</v>
      </c>
      <c r="AO250" s="5">
        <v>25</v>
      </c>
      <c r="AP250" s="5">
        <v>40</v>
      </c>
      <c r="AQ250" s="5">
        <v>850</v>
      </c>
      <c r="AR250" s="5">
        <v>925</v>
      </c>
      <c r="AS250" s="5">
        <v>3</v>
      </c>
      <c r="AT250" s="5">
        <v>5</v>
      </c>
      <c r="AU250" s="5">
        <v>350</v>
      </c>
      <c r="AV250" s="5">
        <v>125</v>
      </c>
    </row>
    <row r="251" spans="1:48" s="6" customFormat="1" ht="12.75">
      <c r="A251" s="171">
        <f>IF(Feuil1!A256="","",Feuil1!A256)</f>
        <v>45173</v>
      </c>
      <c r="B251" s="172">
        <f>IF(A251="","",Feuil1!U256)</f>
        <v>0</v>
      </c>
      <c r="C251" s="92">
        <f>IF(B251="","",Feuil1!V256)</f>
        <v>0</v>
      </c>
      <c r="D251" s="92">
        <f>IF(C251="","",Feuil1!W256)</f>
        <v>0</v>
      </c>
      <c r="E251" s="173">
        <f t="shared" si="27"/>
        <v>0</v>
      </c>
      <c r="F251" s="172">
        <f>IF(D251="","",Feuil1!X256)</f>
        <v>0</v>
      </c>
      <c r="G251" s="92">
        <f>IF(F251="","",Feuil1!Y256)</f>
        <v>0</v>
      </c>
      <c r="H251" s="92">
        <f>IF(G251="","",Feuil1!Z256)</f>
        <v>0</v>
      </c>
      <c r="I251" s="173">
        <f t="shared" si="28"/>
        <v>0</v>
      </c>
      <c r="J251" s="172">
        <f>IF(H251="","",Feuil1!AA256)</f>
        <v>0</v>
      </c>
      <c r="K251" s="92">
        <f>IF(J251="","",Feuil1!AB256)</f>
        <v>0</v>
      </c>
      <c r="L251" s="92">
        <f>IF(K251="","",Feuil1!AC256)</f>
        <v>0</v>
      </c>
      <c r="M251" s="173">
        <f t="shared" si="29"/>
        <v>0</v>
      </c>
      <c r="N251" s="172">
        <f>IF(L251="","",Feuil1!AD256)</f>
        <v>0</v>
      </c>
      <c r="O251" s="92">
        <f>IF(N251="","",Feuil1!AE256)</f>
        <v>0</v>
      </c>
      <c r="P251" s="92">
        <f>IF(O251="","",Feuil1!AF256)</f>
        <v>0</v>
      </c>
      <c r="Q251" s="173">
        <f t="shared" si="30"/>
        <v>0</v>
      </c>
      <c r="R251" s="172">
        <f>IF(P251="","",Feuil1!AG256)</f>
        <v>0</v>
      </c>
      <c r="S251" s="92">
        <f>IF(R251="","",Feuil1!AH256)</f>
        <v>0</v>
      </c>
      <c r="T251" s="92">
        <f>IF(S251="","",Feuil1!AI256)</f>
        <v>0</v>
      </c>
      <c r="U251" s="173">
        <f t="shared" si="31"/>
        <v>0</v>
      </c>
      <c r="V251" s="172">
        <f>IF(T251="","",Feuil1!AJ256)</f>
        <v>0</v>
      </c>
      <c r="W251" s="92">
        <f>IF(V251="","",Feuil1!AK256)</f>
        <v>0</v>
      </c>
      <c r="X251" s="92">
        <f>IF(W251="","",Feuil1!AL256)</f>
        <v>0</v>
      </c>
      <c r="Y251" s="173">
        <f t="shared" si="32"/>
        <v>0</v>
      </c>
      <c r="Z251" s="172">
        <f>IF(X251="","",Feuil1!AM256)</f>
        <v>0</v>
      </c>
      <c r="AA251" s="92">
        <f>IF(Z251="","",Feuil1!AN256)</f>
        <v>0</v>
      </c>
      <c r="AB251" s="92">
        <f>IF(AA251="","",Feuil1!AO256)</f>
        <v>0</v>
      </c>
      <c r="AC251" s="173">
        <f t="shared" si="33"/>
        <v>0</v>
      </c>
      <c r="AD251" s="172">
        <f>IF(AB251="","",Feuil1!AP256)</f>
        <v>0</v>
      </c>
      <c r="AE251" s="92">
        <f>IF(AD251="","",Feuil1!AQ256)</f>
        <v>0</v>
      </c>
      <c r="AF251" s="92">
        <f>IF(AE251="","",Feuil1!AR256)</f>
        <v>0</v>
      </c>
      <c r="AG251" s="173">
        <f t="shared" si="34"/>
        <v>0</v>
      </c>
      <c r="AH251" s="172">
        <f>IF(AF251="","",Feuil1!AS256)</f>
        <v>0</v>
      </c>
      <c r="AI251" s="92">
        <f>IF(AH251="","",Feuil1!AT256)</f>
        <v>0</v>
      </c>
      <c r="AJ251" s="92">
        <f>IF(AI251="","",Feuil1!AU256)</f>
        <v>0</v>
      </c>
      <c r="AK251" s="173">
        <f t="shared" si="35"/>
        <v>0</v>
      </c>
      <c r="AN251" s="5">
        <v>725</v>
      </c>
      <c r="AO251" s="5">
        <v>25</v>
      </c>
      <c r="AP251" s="5">
        <v>40</v>
      </c>
      <c r="AQ251" s="5">
        <v>850</v>
      </c>
      <c r="AR251" s="5">
        <v>925</v>
      </c>
      <c r="AS251" s="5">
        <v>3</v>
      </c>
      <c r="AT251" s="5">
        <v>5</v>
      </c>
      <c r="AU251" s="5">
        <v>350</v>
      </c>
      <c r="AV251" s="5">
        <v>125</v>
      </c>
    </row>
    <row r="252" spans="1:48" s="6" customFormat="1" ht="12.75">
      <c r="A252" s="171">
        <f>IF(Feuil1!A257="","",Feuil1!A257)</f>
        <v>45174</v>
      </c>
      <c r="B252" s="172">
        <f>IF(A252="","",Feuil1!U257)</f>
        <v>0</v>
      </c>
      <c r="C252" s="92">
        <f>IF(B252="","",Feuil1!V257)</f>
        <v>0</v>
      </c>
      <c r="D252" s="92">
        <f>IF(C252="","",Feuil1!W257)</f>
        <v>0</v>
      </c>
      <c r="E252" s="173">
        <f t="shared" si="27"/>
        <v>0</v>
      </c>
      <c r="F252" s="172">
        <f>IF(D252="","",Feuil1!X257)</f>
        <v>0</v>
      </c>
      <c r="G252" s="92">
        <f>IF(F252="","",Feuil1!Y257)</f>
        <v>0</v>
      </c>
      <c r="H252" s="92">
        <f>IF(G252="","",Feuil1!Z257)</f>
        <v>0</v>
      </c>
      <c r="I252" s="173">
        <f t="shared" si="28"/>
        <v>0</v>
      </c>
      <c r="J252" s="172">
        <f>IF(H252="","",Feuil1!AA257)</f>
        <v>0</v>
      </c>
      <c r="K252" s="92">
        <f>IF(J252="","",Feuil1!AB257)</f>
        <v>0</v>
      </c>
      <c r="L252" s="92">
        <f>IF(K252="","",Feuil1!AC257)</f>
        <v>0</v>
      </c>
      <c r="M252" s="173">
        <f t="shared" si="29"/>
        <v>0</v>
      </c>
      <c r="N252" s="172">
        <f>IF(L252="","",Feuil1!AD257)</f>
        <v>0</v>
      </c>
      <c r="O252" s="92">
        <f>IF(N252="","",Feuil1!AE257)</f>
        <v>0</v>
      </c>
      <c r="P252" s="92">
        <f>IF(O252="","",Feuil1!AF257)</f>
        <v>0</v>
      </c>
      <c r="Q252" s="173">
        <f t="shared" si="30"/>
        <v>0</v>
      </c>
      <c r="R252" s="172">
        <f>IF(P252="","",Feuil1!AG257)</f>
        <v>0</v>
      </c>
      <c r="S252" s="92">
        <f>IF(R252="","",Feuil1!AH257)</f>
        <v>0</v>
      </c>
      <c r="T252" s="92">
        <f>IF(S252="","",Feuil1!AI257)</f>
        <v>0</v>
      </c>
      <c r="U252" s="173">
        <f t="shared" si="31"/>
        <v>0</v>
      </c>
      <c r="V252" s="172">
        <f>IF(T252="","",Feuil1!AJ257)</f>
        <v>0</v>
      </c>
      <c r="W252" s="92">
        <f>IF(V252="","",Feuil1!AK257)</f>
        <v>0</v>
      </c>
      <c r="X252" s="92">
        <f>IF(W252="","",Feuil1!AL257)</f>
        <v>0</v>
      </c>
      <c r="Y252" s="173">
        <f t="shared" si="32"/>
        <v>0</v>
      </c>
      <c r="Z252" s="172">
        <f>IF(X252="","",Feuil1!AM257)</f>
        <v>0</v>
      </c>
      <c r="AA252" s="92">
        <f>IF(Z252="","",Feuil1!AN257)</f>
        <v>0</v>
      </c>
      <c r="AB252" s="92">
        <f>IF(AA252="","",Feuil1!AO257)</f>
        <v>0</v>
      </c>
      <c r="AC252" s="173">
        <f t="shared" si="33"/>
        <v>0</v>
      </c>
      <c r="AD252" s="172">
        <f>IF(AB252="","",Feuil1!AP257)</f>
        <v>0</v>
      </c>
      <c r="AE252" s="92">
        <f>IF(AD252="","",Feuil1!AQ257)</f>
        <v>0</v>
      </c>
      <c r="AF252" s="92">
        <f>IF(AE252="","",Feuil1!AR257)</f>
        <v>0</v>
      </c>
      <c r="AG252" s="173">
        <f t="shared" si="34"/>
        <v>0</v>
      </c>
      <c r="AH252" s="172">
        <f>IF(AF252="","",Feuil1!AS257)</f>
        <v>0</v>
      </c>
      <c r="AI252" s="92">
        <f>IF(AH252="","",Feuil1!AT257)</f>
        <v>0</v>
      </c>
      <c r="AJ252" s="92">
        <f>IF(AI252="","",Feuil1!AU257)</f>
        <v>0</v>
      </c>
      <c r="AK252" s="173">
        <f t="shared" si="35"/>
        <v>0</v>
      </c>
      <c r="AN252" s="5">
        <v>725</v>
      </c>
      <c r="AO252" s="5">
        <v>25</v>
      </c>
      <c r="AP252" s="5">
        <v>40</v>
      </c>
      <c r="AQ252" s="5">
        <v>850</v>
      </c>
      <c r="AR252" s="5">
        <v>925</v>
      </c>
      <c r="AS252" s="5">
        <v>3</v>
      </c>
      <c r="AT252" s="5">
        <v>5</v>
      </c>
      <c r="AU252" s="5">
        <v>350</v>
      </c>
      <c r="AV252" s="5">
        <v>125</v>
      </c>
    </row>
    <row r="253" spans="1:48" s="6" customFormat="1" ht="12.75">
      <c r="A253" s="171">
        <f>IF(Feuil1!A258="","",Feuil1!A258)</f>
        <v>45175</v>
      </c>
      <c r="B253" s="172">
        <f>IF(A253="","",Feuil1!U258)</f>
        <v>0</v>
      </c>
      <c r="C253" s="92">
        <f>IF(B253="","",Feuil1!V258)</f>
        <v>0</v>
      </c>
      <c r="D253" s="92">
        <f>IF(C253="","",Feuil1!W258)</f>
        <v>0</v>
      </c>
      <c r="E253" s="173">
        <f t="shared" si="27"/>
        <v>0</v>
      </c>
      <c r="F253" s="172">
        <f>IF(D253="","",Feuil1!X258)</f>
        <v>0</v>
      </c>
      <c r="G253" s="92">
        <f>IF(F253="","",Feuil1!Y258)</f>
        <v>0</v>
      </c>
      <c r="H253" s="92">
        <f>IF(G253="","",Feuil1!Z258)</f>
        <v>0</v>
      </c>
      <c r="I253" s="173">
        <f t="shared" si="28"/>
        <v>0</v>
      </c>
      <c r="J253" s="172">
        <f>IF(H253="","",Feuil1!AA258)</f>
        <v>0</v>
      </c>
      <c r="K253" s="92">
        <f>IF(J253="","",Feuil1!AB258)</f>
        <v>0</v>
      </c>
      <c r="L253" s="92">
        <f>IF(K253="","",Feuil1!AC258)</f>
        <v>0</v>
      </c>
      <c r="M253" s="173">
        <f t="shared" si="29"/>
        <v>0</v>
      </c>
      <c r="N253" s="172">
        <f>IF(L253="","",Feuil1!AD258)</f>
        <v>0</v>
      </c>
      <c r="O253" s="92">
        <f>IF(N253="","",Feuil1!AE258)</f>
        <v>0</v>
      </c>
      <c r="P253" s="92">
        <f>IF(O253="","",Feuil1!AF258)</f>
        <v>0</v>
      </c>
      <c r="Q253" s="173">
        <f t="shared" si="30"/>
        <v>0</v>
      </c>
      <c r="R253" s="172">
        <f>IF(P253="","",Feuil1!AG258)</f>
        <v>0</v>
      </c>
      <c r="S253" s="92">
        <f>IF(R253="","",Feuil1!AH258)</f>
        <v>0</v>
      </c>
      <c r="T253" s="92">
        <f>IF(S253="","",Feuil1!AI258)</f>
        <v>0</v>
      </c>
      <c r="U253" s="173">
        <f t="shared" si="31"/>
        <v>0</v>
      </c>
      <c r="V253" s="172">
        <f>IF(T253="","",Feuil1!AJ258)</f>
        <v>0</v>
      </c>
      <c r="W253" s="92">
        <f>IF(V253="","",Feuil1!AK258)</f>
        <v>0</v>
      </c>
      <c r="X253" s="92">
        <f>IF(W253="","",Feuil1!AL258)</f>
        <v>0</v>
      </c>
      <c r="Y253" s="173">
        <f t="shared" si="32"/>
        <v>0</v>
      </c>
      <c r="Z253" s="172">
        <f>IF(X253="","",Feuil1!AM258)</f>
        <v>0</v>
      </c>
      <c r="AA253" s="92">
        <f>IF(Z253="","",Feuil1!AN258)</f>
        <v>0</v>
      </c>
      <c r="AB253" s="92">
        <f>IF(AA253="","",Feuil1!AO258)</f>
        <v>0</v>
      </c>
      <c r="AC253" s="173">
        <f t="shared" si="33"/>
        <v>0</v>
      </c>
      <c r="AD253" s="172">
        <f>IF(AB253="","",Feuil1!AP258)</f>
        <v>0</v>
      </c>
      <c r="AE253" s="92">
        <f>IF(AD253="","",Feuil1!AQ258)</f>
        <v>0</v>
      </c>
      <c r="AF253" s="92">
        <f>IF(AE253="","",Feuil1!AR258)</f>
        <v>0</v>
      </c>
      <c r="AG253" s="173">
        <f t="shared" si="34"/>
        <v>0</v>
      </c>
      <c r="AH253" s="172">
        <f>IF(AF253="","",Feuil1!AS258)</f>
        <v>0</v>
      </c>
      <c r="AI253" s="92">
        <f>IF(AH253="","",Feuil1!AT258)</f>
        <v>0</v>
      </c>
      <c r="AJ253" s="92">
        <f>IF(AI253="","",Feuil1!AU258)</f>
        <v>0</v>
      </c>
      <c r="AK253" s="173">
        <f t="shared" si="35"/>
        <v>0</v>
      </c>
      <c r="AN253" s="5">
        <v>725</v>
      </c>
      <c r="AO253" s="5">
        <v>25</v>
      </c>
      <c r="AP253" s="5">
        <v>40</v>
      </c>
      <c r="AQ253" s="5">
        <v>850</v>
      </c>
      <c r="AR253" s="5">
        <v>925</v>
      </c>
      <c r="AS253" s="5">
        <v>3</v>
      </c>
      <c r="AT253" s="5">
        <v>5</v>
      </c>
      <c r="AU253" s="5">
        <v>350</v>
      </c>
      <c r="AV253" s="5">
        <v>125</v>
      </c>
    </row>
    <row r="254" spans="1:48" s="6" customFormat="1" ht="12.75">
      <c r="A254" s="171">
        <f>IF(Feuil1!A259="","",Feuil1!A259)</f>
        <v>45176</v>
      </c>
      <c r="B254" s="172">
        <f>IF(A254="","",Feuil1!U259)</f>
        <v>0</v>
      </c>
      <c r="C254" s="92">
        <f>IF(B254="","",Feuil1!V259)</f>
        <v>0</v>
      </c>
      <c r="D254" s="92">
        <f>IF(C254="","",Feuil1!W259)</f>
        <v>0</v>
      </c>
      <c r="E254" s="173">
        <f t="shared" si="27"/>
        <v>0</v>
      </c>
      <c r="F254" s="172">
        <f>IF(D254="","",Feuil1!X259)</f>
        <v>0</v>
      </c>
      <c r="G254" s="92">
        <f>IF(F254="","",Feuil1!Y259)</f>
        <v>0</v>
      </c>
      <c r="H254" s="92">
        <f>IF(G254="","",Feuil1!Z259)</f>
        <v>0</v>
      </c>
      <c r="I254" s="173">
        <f t="shared" si="28"/>
        <v>0</v>
      </c>
      <c r="J254" s="172">
        <f>IF(H254="","",Feuil1!AA259)</f>
        <v>0</v>
      </c>
      <c r="K254" s="92">
        <f>IF(J254="","",Feuil1!AB259)</f>
        <v>0</v>
      </c>
      <c r="L254" s="92">
        <f>IF(K254="","",Feuil1!AC259)</f>
        <v>0</v>
      </c>
      <c r="M254" s="173">
        <f t="shared" si="29"/>
        <v>0</v>
      </c>
      <c r="N254" s="172">
        <f>IF(L254="","",Feuil1!AD259)</f>
        <v>0</v>
      </c>
      <c r="O254" s="92">
        <f>IF(N254="","",Feuil1!AE259)</f>
        <v>0</v>
      </c>
      <c r="P254" s="92">
        <f>IF(O254="","",Feuil1!AF259)</f>
        <v>0</v>
      </c>
      <c r="Q254" s="173">
        <f t="shared" si="30"/>
        <v>0</v>
      </c>
      <c r="R254" s="172">
        <f>IF(P254="","",Feuil1!AG259)</f>
        <v>0</v>
      </c>
      <c r="S254" s="92">
        <f>IF(R254="","",Feuil1!AH259)</f>
        <v>0</v>
      </c>
      <c r="T254" s="92">
        <f>IF(S254="","",Feuil1!AI259)</f>
        <v>0</v>
      </c>
      <c r="U254" s="173">
        <f t="shared" si="31"/>
        <v>0</v>
      </c>
      <c r="V254" s="172">
        <f>IF(T254="","",Feuil1!AJ259)</f>
        <v>0</v>
      </c>
      <c r="W254" s="92">
        <f>IF(V254="","",Feuil1!AK259)</f>
        <v>0</v>
      </c>
      <c r="X254" s="92">
        <f>IF(W254="","",Feuil1!AL259)</f>
        <v>0</v>
      </c>
      <c r="Y254" s="173">
        <f t="shared" si="32"/>
        <v>0</v>
      </c>
      <c r="Z254" s="172">
        <f>IF(X254="","",Feuil1!AM259)</f>
        <v>0</v>
      </c>
      <c r="AA254" s="92">
        <f>IF(Z254="","",Feuil1!AN259)</f>
        <v>0</v>
      </c>
      <c r="AB254" s="92">
        <f>IF(AA254="","",Feuil1!AO259)</f>
        <v>0</v>
      </c>
      <c r="AC254" s="173">
        <f t="shared" si="33"/>
        <v>0</v>
      </c>
      <c r="AD254" s="172">
        <f>IF(AB254="","",Feuil1!AP259)</f>
        <v>0</v>
      </c>
      <c r="AE254" s="92">
        <f>IF(AD254="","",Feuil1!AQ259)</f>
        <v>0</v>
      </c>
      <c r="AF254" s="92">
        <f>IF(AE254="","",Feuil1!AR259)</f>
        <v>0</v>
      </c>
      <c r="AG254" s="173">
        <f t="shared" si="34"/>
        <v>0</v>
      </c>
      <c r="AH254" s="172">
        <f>IF(AF254="","",Feuil1!AS259)</f>
        <v>0</v>
      </c>
      <c r="AI254" s="92">
        <f>IF(AH254="","",Feuil1!AT259)</f>
        <v>0</v>
      </c>
      <c r="AJ254" s="92">
        <f>IF(AI254="","",Feuil1!AU259)</f>
        <v>0</v>
      </c>
      <c r="AK254" s="173">
        <f t="shared" si="35"/>
        <v>0</v>
      </c>
      <c r="AN254" s="5">
        <v>725</v>
      </c>
      <c r="AO254" s="5">
        <v>25</v>
      </c>
      <c r="AP254" s="5">
        <v>40</v>
      </c>
      <c r="AQ254" s="5">
        <v>850</v>
      </c>
      <c r="AR254" s="5">
        <v>925</v>
      </c>
      <c r="AS254" s="5">
        <v>3</v>
      </c>
      <c r="AT254" s="5">
        <v>5</v>
      </c>
      <c r="AU254" s="5">
        <v>350</v>
      </c>
      <c r="AV254" s="5">
        <v>125</v>
      </c>
    </row>
    <row r="255" spans="1:48" s="6" customFormat="1" ht="12.75">
      <c r="A255" s="171">
        <f>IF(Feuil1!A260="","",Feuil1!A260)</f>
        <v>45177</v>
      </c>
      <c r="B255" s="172">
        <f>IF(A255="","",Feuil1!U260)</f>
        <v>0</v>
      </c>
      <c r="C255" s="92">
        <f>IF(B255="","",Feuil1!V260)</f>
        <v>0</v>
      </c>
      <c r="D255" s="92">
        <f>IF(C255="","",Feuil1!W260)</f>
        <v>0</v>
      </c>
      <c r="E255" s="173">
        <f t="shared" si="27"/>
        <v>0</v>
      </c>
      <c r="F255" s="172">
        <f>IF(D255="","",Feuil1!X260)</f>
        <v>0</v>
      </c>
      <c r="G255" s="92">
        <f>IF(F255="","",Feuil1!Y260)</f>
        <v>0</v>
      </c>
      <c r="H255" s="92">
        <f>IF(G255="","",Feuil1!Z260)</f>
        <v>0</v>
      </c>
      <c r="I255" s="173">
        <f t="shared" si="28"/>
        <v>0</v>
      </c>
      <c r="J255" s="172">
        <f>IF(H255="","",Feuil1!AA260)</f>
        <v>0</v>
      </c>
      <c r="K255" s="92">
        <f>IF(J255="","",Feuil1!AB260)</f>
        <v>0</v>
      </c>
      <c r="L255" s="92">
        <f>IF(K255="","",Feuil1!AC260)</f>
        <v>0</v>
      </c>
      <c r="M255" s="173">
        <f t="shared" si="29"/>
        <v>0</v>
      </c>
      <c r="N255" s="172">
        <f>IF(L255="","",Feuil1!AD260)</f>
        <v>0</v>
      </c>
      <c r="O255" s="92">
        <f>IF(N255="","",Feuil1!AE260)</f>
        <v>0</v>
      </c>
      <c r="P255" s="92">
        <f>IF(O255="","",Feuil1!AF260)</f>
        <v>0</v>
      </c>
      <c r="Q255" s="173">
        <f t="shared" si="30"/>
        <v>0</v>
      </c>
      <c r="R255" s="172">
        <f>IF(P255="","",Feuil1!AG260)</f>
        <v>0</v>
      </c>
      <c r="S255" s="92">
        <f>IF(R255="","",Feuil1!AH260)</f>
        <v>0</v>
      </c>
      <c r="T255" s="92">
        <f>IF(S255="","",Feuil1!AI260)</f>
        <v>0</v>
      </c>
      <c r="U255" s="173">
        <f t="shared" si="31"/>
        <v>0</v>
      </c>
      <c r="V255" s="172">
        <f>IF(T255="","",Feuil1!AJ260)</f>
        <v>0</v>
      </c>
      <c r="W255" s="92">
        <f>IF(V255="","",Feuil1!AK260)</f>
        <v>0</v>
      </c>
      <c r="X255" s="92">
        <f>IF(W255="","",Feuil1!AL260)</f>
        <v>0</v>
      </c>
      <c r="Y255" s="173">
        <f t="shared" si="32"/>
        <v>0</v>
      </c>
      <c r="Z255" s="172">
        <f>IF(X255="","",Feuil1!AM260)</f>
        <v>0</v>
      </c>
      <c r="AA255" s="92">
        <f>IF(Z255="","",Feuil1!AN260)</f>
        <v>0</v>
      </c>
      <c r="AB255" s="92">
        <f>IF(AA255="","",Feuil1!AO260)</f>
        <v>0</v>
      </c>
      <c r="AC255" s="173">
        <f t="shared" si="33"/>
        <v>0</v>
      </c>
      <c r="AD255" s="172">
        <f>IF(AB255="","",Feuil1!AP260)</f>
        <v>0</v>
      </c>
      <c r="AE255" s="92">
        <f>IF(AD255="","",Feuil1!AQ260)</f>
        <v>0</v>
      </c>
      <c r="AF255" s="92">
        <f>IF(AE255="","",Feuil1!AR260)</f>
        <v>0</v>
      </c>
      <c r="AG255" s="173">
        <f t="shared" si="34"/>
        <v>0</v>
      </c>
      <c r="AH255" s="172">
        <f>IF(AF255="","",Feuil1!AS260)</f>
        <v>0</v>
      </c>
      <c r="AI255" s="92">
        <f>IF(AH255="","",Feuil1!AT260)</f>
        <v>0</v>
      </c>
      <c r="AJ255" s="92">
        <f>IF(AI255="","",Feuil1!AU260)</f>
        <v>0</v>
      </c>
      <c r="AK255" s="173">
        <f t="shared" si="35"/>
        <v>0</v>
      </c>
      <c r="AN255" s="5">
        <v>725</v>
      </c>
      <c r="AO255" s="5">
        <v>25</v>
      </c>
      <c r="AP255" s="5">
        <v>40</v>
      </c>
      <c r="AQ255" s="5">
        <v>850</v>
      </c>
      <c r="AR255" s="5">
        <v>925</v>
      </c>
      <c r="AS255" s="5">
        <v>3</v>
      </c>
      <c r="AT255" s="5">
        <v>5</v>
      </c>
      <c r="AU255" s="5">
        <v>350</v>
      </c>
      <c r="AV255" s="5">
        <v>125</v>
      </c>
    </row>
    <row r="256" spans="1:48" s="6" customFormat="1" ht="12.75">
      <c r="A256" s="171">
        <f>IF(Feuil1!A261="","",Feuil1!A261)</f>
        <v>45178</v>
      </c>
      <c r="B256" s="172">
        <f>IF(A256="","",Feuil1!U261)</f>
        <v>0</v>
      </c>
      <c r="C256" s="92">
        <f>IF(B256="","",Feuil1!V261)</f>
        <v>0</v>
      </c>
      <c r="D256" s="92">
        <f>IF(C256="","",Feuil1!W261)</f>
        <v>0</v>
      </c>
      <c r="E256" s="173">
        <f t="shared" si="27"/>
        <v>0</v>
      </c>
      <c r="F256" s="172">
        <f>IF(D256="","",Feuil1!X261)</f>
        <v>0</v>
      </c>
      <c r="G256" s="92">
        <f>IF(F256="","",Feuil1!Y261)</f>
        <v>0</v>
      </c>
      <c r="H256" s="92">
        <f>IF(G256="","",Feuil1!Z261)</f>
        <v>0</v>
      </c>
      <c r="I256" s="173">
        <f t="shared" si="28"/>
        <v>0</v>
      </c>
      <c r="J256" s="172">
        <f>IF(H256="","",Feuil1!AA261)</f>
        <v>0</v>
      </c>
      <c r="K256" s="92">
        <f>IF(J256="","",Feuil1!AB261)</f>
        <v>0</v>
      </c>
      <c r="L256" s="92">
        <f>IF(K256="","",Feuil1!AC261)</f>
        <v>0</v>
      </c>
      <c r="M256" s="173">
        <f t="shared" si="29"/>
        <v>0</v>
      </c>
      <c r="N256" s="172">
        <f>IF(L256="","",Feuil1!AD261)</f>
        <v>0</v>
      </c>
      <c r="O256" s="92">
        <f>IF(N256="","",Feuil1!AE261)</f>
        <v>0</v>
      </c>
      <c r="P256" s="92">
        <f>IF(O256="","",Feuil1!AF261)</f>
        <v>0</v>
      </c>
      <c r="Q256" s="173">
        <f t="shared" si="30"/>
        <v>0</v>
      </c>
      <c r="R256" s="172">
        <f>IF(P256="","",Feuil1!AG261)</f>
        <v>0</v>
      </c>
      <c r="S256" s="92">
        <f>IF(R256="","",Feuil1!AH261)</f>
        <v>0</v>
      </c>
      <c r="T256" s="92">
        <f>IF(S256="","",Feuil1!AI261)</f>
        <v>0</v>
      </c>
      <c r="U256" s="173">
        <f t="shared" si="31"/>
        <v>0</v>
      </c>
      <c r="V256" s="172">
        <f>IF(T256="","",Feuil1!AJ261)</f>
        <v>0</v>
      </c>
      <c r="W256" s="92">
        <f>IF(V256="","",Feuil1!AK261)</f>
        <v>0</v>
      </c>
      <c r="X256" s="92">
        <f>IF(W256="","",Feuil1!AL261)</f>
        <v>0</v>
      </c>
      <c r="Y256" s="173">
        <f t="shared" si="32"/>
        <v>0</v>
      </c>
      <c r="Z256" s="172">
        <f>IF(X256="","",Feuil1!AM261)</f>
        <v>0</v>
      </c>
      <c r="AA256" s="92">
        <f>IF(Z256="","",Feuil1!AN261)</f>
        <v>0</v>
      </c>
      <c r="AB256" s="92">
        <f>IF(AA256="","",Feuil1!AO261)</f>
        <v>0</v>
      </c>
      <c r="AC256" s="173">
        <f t="shared" si="33"/>
        <v>0</v>
      </c>
      <c r="AD256" s="172">
        <f>IF(AB256="","",Feuil1!AP261)</f>
        <v>0</v>
      </c>
      <c r="AE256" s="92">
        <f>IF(AD256="","",Feuil1!AQ261)</f>
        <v>0</v>
      </c>
      <c r="AF256" s="92">
        <f>IF(AE256="","",Feuil1!AR261)</f>
        <v>0</v>
      </c>
      <c r="AG256" s="173">
        <f t="shared" si="34"/>
        <v>0</v>
      </c>
      <c r="AH256" s="172">
        <f>IF(AF256="","",Feuil1!AS261)</f>
        <v>0</v>
      </c>
      <c r="AI256" s="92">
        <f>IF(AH256="","",Feuil1!AT261)</f>
        <v>0</v>
      </c>
      <c r="AJ256" s="92">
        <f>IF(AI256="","",Feuil1!AU261)</f>
        <v>0</v>
      </c>
      <c r="AK256" s="173">
        <f t="shared" si="35"/>
        <v>0</v>
      </c>
      <c r="AN256" s="5">
        <v>725</v>
      </c>
      <c r="AO256" s="5">
        <v>25</v>
      </c>
      <c r="AP256" s="5">
        <v>40</v>
      </c>
      <c r="AQ256" s="5">
        <v>850</v>
      </c>
      <c r="AR256" s="5">
        <v>925</v>
      </c>
      <c r="AS256" s="5">
        <v>3</v>
      </c>
      <c r="AT256" s="5">
        <v>5</v>
      </c>
      <c r="AU256" s="5">
        <v>350</v>
      </c>
      <c r="AV256" s="5">
        <v>125</v>
      </c>
    </row>
    <row r="257" spans="1:48" s="6" customFormat="1" ht="12.75">
      <c r="A257" s="171">
        <f>IF(Feuil1!A262="","",Feuil1!A262)</f>
        <v>45179</v>
      </c>
      <c r="B257" s="172">
        <f>IF(A257="","",Feuil1!U262)</f>
        <v>0</v>
      </c>
      <c r="C257" s="92">
        <f>IF(B257="","",Feuil1!V262)</f>
        <v>0</v>
      </c>
      <c r="D257" s="92">
        <f>IF(C257="","",Feuil1!W262)</f>
        <v>0</v>
      </c>
      <c r="E257" s="173">
        <f t="shared" si="27"/>
        <v>0</v>
      </c>
      <c r="F257" s="172">
        <f>IF(D257="","",Feuil1!X262)</f>
        <v>0</v>
      </c>
      <c r="G257" s="92">
        <f>IF(F257="","",Feuil1!Y262)</f>
        <v>0</v>
      </c>
      <c r="H257" s="92">
        <f>IF(G257="","",Feuil1!Z262)</f>
        <v>0</v>
      </c>
      <c r="I257" s="173">
        <f t="shared" si="28"/>
        <v>0</v>
      </c>
      <c r="J257" s="172">
        <f>IF(H257="","",Feuil1!AA262)</f>
        <v>0</v>
      </c>
      <c r="K257" s="92">
        <f>IF(J257="","",Feuil1!AB262)</f>
        <v>0</v>
      </c>
      <c r="L257" s="92">
        <f>IF(K257="","",Feuil1!AC262)</f>
        <v>0</v>
      </c>
      <c r="M257" s="173">
        <f t="shared" si="29"/>
        <v>0</v>
      </c>
      <c r="N257" s="172">
        <f>IF(L257="","",Feuil1!AD262)</f>
        <v>0</v>
      </c>
      <c r="O257" s="92">
        <f>IF(N257="","",Feuil1!AE262)</f>
        <v>0</v>
      </c>
      <c r="P257" s="92">
        <f>IF(O257="","",Feuil1!AF262)</f>
        <v>0</v>
      </c>
      <c r="Q257" s="173">
        <f t="shared" si="30"/>
        <v>0</v>
      </c>
      <c r="R257" s="172">
        <f>IF(P257="","",Feuil1!AG262)</f>
        <v>0</v>
      </c>
      <c r="S257" s="92">
        <f>IF(R257="","",Feuil1!AH262)</f>
        <v>0</v>
      </c>
      <c r="T257" s="92">
        <f>IF(S257="","",Feuil1!AI262)</f>
        <v>0</v>
      </c>
      <c r="U257" s="173">
        <f t="shared" si="31"/>
        <v>0</v>
      </c>
      <c r="V257" s="172">
        <f>IF(T257="","",Feuil1!AJ262)</f>
        <v>0</v>
      </c>
      <c r="W257" s="92">
        <f>IF(V257="","",Feuil1!AK262)</f>
        <v>0</v>
      </c>
      <c r="X257" s="92">
        <f>IF(W257="","",Feuil1!AL262)</f>
        <v>0</v>
      </c>
      <c r="Y257" s="173">
        <f t="shared" si="32"/>
        <v>0</v>
      </c>
      <c r="Z257" s="172">
        <f>IF(X257="","",Feuil1!AM262)</f>
        <v>0</v>
      </c>
      <c r="AA257" s="92">
        <f>IF(Z257="","",Feuil1!AN262)</f>
        <v>0</v>
      </c>
      <c r="AB257" s="92">
        <f>IF(AA257="","",Feuil1!AO262)</f>
        <v>0</v>
      </c>
      <c r="AC257" s="173">
        <f t="shared" si="33"/>
        <v>0</v>
      </c>
      <c r="AD257" s="172">
        <f>IF(AB257="","",Feuil1!AP262)</f>
        <v>0</v>
      </c>
      <c r="AE257" s="92">
        <f>IF(AD257="","",Feuil1!AQ262)</f>
        <v>0</v>
      </c>
      <c r="AF257" s="92">
        <f>IF(AE257="","",Feuil1!AR262)</f>
        <v>0</v>
      </c>
      <c r="AG257" s="173">
        <f t="shared" si="34"/>
        <v>0</v>
      </c>
      <c r="AH257" s="172">
        <f>IF(AF257="","",Feuil1!AS262)</f>
        <v>0</v>
      </c>
      <c r="AI257" s="92">
        <f>IF(AH257="","",Feuil1!AT262)</f>
        <v>0</v>
      </c>
      <c r="AJ257" s="92">
        <f>IF(AI257="","",Feuil1!AU262)</f>
        <v>0</v>
      </c>
      <c r="AK257" s="173">
        <f t="shared" si="35"/>
        <v>0</v>
      </c>
      <c r="AN257" s="5">
        <v>725</v>
      </c>
      <c r="AO257" s="5">
        <v>25</v>
      </c>
      <c r="AP257" s="5">
        <v>40</v>
      </c>
      <c r="AQ257" s="5">
        <v>850</v>
      </c>
      <c r="AR257" s="5">
        <v>925</v>
      </c>
      <c r="AS257" s="5">
        <v>3</v>
      </c>
      <c r="AT257" s="5">
        <v>5</v>
      </c>
      <c r="AU257" s="5">
        <v>350</v>
      </c>
      <c r="AV257" s="5">
        <v>125</v>
      </c>
    </row>
    <row r="258" spans="1:48" s="6" customFormat="1" ht="12.75">
      <c r="A258" s="171">
        <f>IF(Feuil1!A263="","",Feuil1!A263)</f>
        <v>45180</v>
      </c>
      <c r="B258" s="172">
        <f>IF(A258="","",Feuil1!U263)</f>
        <v>0</v>
      </c>
      <c r="C258" s="92">
        <f>IF(B258="","",Feuil1!V263)</f>
        <v>0</v>
      </c>
      <c r="D258" s="92">
        <f>IF(C258="","",Feuil1!W263)</f>
        <v>0</v>
      </c>
      <c r="E258" s="173">
        <f t="shared" si="27"/>
        <v>0</v>
      </c>
      <c r="F258" s="172">
        <f>IF(D258="","",Feuil1!X263)</f>
        <v>0</v>
      </c>
      <c r="G258" s="92">
        <f>IF(F258="","",Feuil1!Y263)</f>
        <v>0</v>
      </c>
      <c r="H258" s="92">
        <f>IF(G258="","",Feuil1!Z263)</f>
        <v>0</v>
      </c>
      <c r="I258" s="173">
        <f t="shared" si="28"/>
        <v>0</v>
      </c>
      <c r="J258" s="172">
        <f>IF(H258="","",Feuil1!AA263)</f>
        <v>0</v>
      </c>
      <c r="K258" s="92">
        <f>IF(J258="","",Feuil1!AB263)</f>
        <v>0</v>
      </c>
      <c r="L258" s="92">
        <f>IF(K258="","",Feuil1!AC263)</f>
        <v>0</v>
      </c>
      <c r="M258" s="173">
        <f t="shared" si="29"/>
        <v>0</v>
      </c>
      <c r="N258" s="172">
        <f>IF(L258="","",Feuil1!AD263)</f>
        <v>0</v>
      </c>
      <c r="O258" s="92">
        <f>IF(N258="","",Feuil1!AE263)</f>
        <v>0</v>
      </c>
      <c r="P258" s="92">
        <f>IF(O258="","",Feuil1!AF263)</f>
        <v>0</v>
      </c>
      <c r="Q258" s="173">
        <f t="shared" si="30"/>
        <v>0</v>
      </c>
      <c r="R258" s="172">
        <f>IF(P258="","",Feuil1!AG263)</f>
        <v>0</v>
      </c>
      <c r="S258" s="92">
        <f>IF(R258="","",Feuil1!AH263)</f>
        <v>0</v>
      </c>
      <c r="T258" s="92">
        <f>IF(S258="","",Feuil1!AI263)</f>
        <v>0</v>
      </c>
      <c r="U258" s="173">
        <f t="shared" si="31"/>
        <v>0</v>
      </c>
      <c r="V258" s="172">
        <f>IF(T258="","",Feuil1!AJ263)</f>
        <v>0</v>
      </c>
      <c r="W258" s="92">
        <f>IF(V258="","",Feuil1!AK263)</f>
        <v>0</v>
      </c>
      <c r="X258" s="92">
        <f>IF(W258="","",Feuil1!AL263)</f>
        <v>0</v>
      </c>
      <c r="Y258" s="173">
        <f t="shared" si="32"/>
        <v>0</v>
      </c>
      <c r="Z258" s="172">
        <f>IF(X258="","",Feuil1!AM263)</f>
        <v>0</v>
      </c>
      <c r="AA258" s="92">
        <f>IF(Z258="","",Feuil1!AN263)</f>
        <v>0</v>
      </c>
      <c r="AB258" s="92">
        <f>IF(AA258="","",Feuil1!AO263)</f>
        <v>0</v>
      </c>
      <c r="AC258" s="173">
        <f t="shared" si="33"/>
        <v>0</v>
      </c>
      <c r="AD258" s="172">
        <f>IF(AB258="","",Feuil1!AP263)</f>
        <v>0</v>
      </c>
      <c r="AE258" s="92">
        <f>IF(AD258="","",Feuil1!AQ263)</f>
        <v>0</v>
      </c>
      <c r="AF258" s="92">
        <f>IF(AE258="","",Feuil1!AR263)</f>
        <v>0</v>
      </c>
      <c r="AG258" s="173">
        <f t="shared" si="34"/>
        <v>0</v>
      </c>
      <c r="AH258" s="172">
        <f>IF(AF258="","",Feuil1!AS263)</f>
        <v>0</v>
      </c>
      <c r="AI258" s="92">
        <f>IF(AH258="","",Feuil1!AT263)</f>
        <v>0</v>
      </c>
      <c r="AJ258" s="92">
        <f>IF(AI258="","",Feuil1!AU263)</f>
        <v>0</v>
      </c>
      <c r="AK258" s="173">
        <f t="shared" si="35"/>
        <v>0</v>
      </c>
      <c r="AN258" s="5">
        <v>725</v>
      </c>
      <c r="AO258" s="5">
        <v>25</v>
      </c>
      <c r="AP258" s="5">
        <v>40</v>
      </c>
      <c r="AQ258" s="5">
        <v>850</v>
      </c>
      <c r="AR258" s="5">
        <v>925</v>
      </c>
      <c r="AS258" s="5">
        <v>3</v>
      </c>
      <c r="AT258" s="5">
        <v>5</v>
      </c>
      <c r="AU258" s="5">
        <v>350</v>
      </c>
      <c r="AV258" s="5">
        <v>125</v>
      </c>
    </row>
    <row r="259" spans="1:48" s="6" customFormat="1" ht="12.75">
      <c r="A259" s="171">
        <f>IF(Feuil1!A264="","",Feuil1!A264)</f>
        <v>45181</v>
      </c>
      <c r="B259" s="172">
        <f>IF(A259="","",Feuil1!U264)</f>
        <v>0</v>
      </c>
      <c r="C259" s="92">
        <f>IF(B259="","",Feuil1!V264)</f>
        <v>0</v>
      </c>
      <c r="D259" s="92">
        <f>IF(C259="","",Feuil1!W264)</f>
        <v>0</v>
      </c>
      <c r="E259" s="173">
        <f t="shared" si="27"/>
        <v>0</v>
      </c>
      <c r="F259" s="172">
        <f>IF(D259="","",Feuil1!X264)</f>
        <v>0</v>
      </c>
      <c r="G259" s="92">
        <f>IF(F259="","",Feuil1!Y264)</f>
        <v>0</v>
      </c>
      <c r="H259" s="92">
        <f>IF(G259="","",Feuil1!Z264)</f>
        <v>0</v>
      </c>
      <c r="I259" s="173">
        <f t="shared" si="28"/>
        <v>0</v>
      </c>
      <c r="J259" s="172">
        <f>IF(H259="","",Feuil1!AA264)</f>
        <v>0</v>
      </c>
      <c r="K259" s="92">
        <f>IF(J259="","",Feuil1!AB264)</f>
        <v>0</v>
      </c>
      <c r="L259" s="92">
        <f>IF(K259="","",Feuil1!AC264)</f>
        <v>0</v>
      </c>
      <c r="M259" s="173">
        <f t="shared" si="29"/>
        <v>0</v>
      </c>
      <c r="N259" s="172">
        <f>IF(L259="","",Feuil1!AD264)</f>
        <v>0</v>
      </c>
      <c r="O259" s="92">
        <f>IF(N259="","",Feuil1!AE264)</f>
        <v>0</v>
      </c>
      <c r="P259" s="92">
        <f>IF(O259="","",Feuil1!AF264)</f>
        <v>0</v>
      </c>
      <c r="Q259" s="173">
        <f t="shared" si="30"/>
        <v>0</v>
      </c>
      <c r="R259" s="172">
        <f>IF(P259="","",Feuil1!AG264)</f>
        <v>0</v>
      </c>
      <c r="S259" s="92">
        <f>IF(R259="","",Feuil1!AH264)</f>
        <v>0</v>
      </c>
      <c r="T259" s="92">
        <f>IF(S259="","",Feuil1!AI264)</f>
        <v>0</v>
      </c>
      <c r="U259" s="173">
        <f t="shared" si="31"/>
        <v>0</v>
      </c>
      <c r="V259" s="172">
        <f>IF(T259="","",Feuil1!AJ264)</f>
        <v>0</v>
      </c>
      <c r="W259" s="92">
        <f>IF(V259="","",Feuil1!AK264)</f>
        <v>0</v>
      </c>
      <c r="X259" s="92">
        <f>IF(W259="","",Feuil1!AL264)</f>
        <v>0</v>
      </c>
      <c r="Y259" s="173">
        <f t="shared" si="32"/>
        <v>0</v>
      </c>
      <c r="Z259" s="172">
        <f>IF(X259="","",Feuil1!AM264)</f>
        <v>0</v>
      </c>
      <c r="AA259" s="92">
        <f>IF(Z259="","",Feuil1!AN264)</f>
        <v>0</v>
      </c>
      <c r="AB259" s="92">
        <f>IF(AA259="","",Feuil1!AO264)</f>
        <v>0</v>
      </c>
      <c r="AC259" s="173">
        <f t="shared" si="33"/>
        <v>0</v>
      </c>
      <c r="AD259" s="172">
        <f>IF(AB259="","",Feuil1!AP264)</f>
        <v>0</v>
      </c>
      <c r="AE259" s="92">
        <f>IF(AD259="","",Feuil1!AQ264)</f>
        <v>0</v>
      </c>
      <c r="AF259" s="92">
        <f>IF(AE259="","",Feuil1!AR264)</f>
        <v>0</v>
      </c>
      <c r="AG259" s="173">
        <f t="shared" si="34"/>
        <v>0</v>
      </c>
      <c r="AH259" s="172">
        <f>IF(AF259="","",Feuil1!AS264)</f>
        <v>0</v>
      </c>
      <c r="AI259" s="92">
        <f>IF(AH259="","",Feuil1!AT264)</f>
        <v>0</v>
      </c>
      <c r="AJ259" s="92">
        <f>IF(AI259="","",Feuil1!AU264)</f>
        <v>0</v>
      </c>
      <c r="AK259" s="173">
        <f t="shared" si="35"/>
        <v>0</v>
      </c>
      <c r="AN259" s="5">
        <v>725</v>
      </c>
      <c r="AO259" s="5">
        <v>25</v>
      </c>
      <c r="AP259" s="5">
        <v>40</v>
      </c>
      <c r="AQ259" s="5">
        <v>850</v>
      </c>
      <c r="AR259" s="5">
        <v>925</v>
      </c>
      <c r="AS259" s="5">
        <v>3</v>
      </c>
      <c r="AT259" s="5">
        <v>5</v>
      </c>
      <c r="AU259" s="5">
        <v>350</v>
      </c>
      <c r="AV259" s="5">
        <v>125</v>
      </c>
    </row>
    <row r="260" spans="1:48" s="6" customFormat="1" ht="12.75">
      <c r="A260" s="171">
        <f>IF(Feuil1!A265="","",Feuil1!A265)</f>
        <v>45182</v>
      </c>
      <c r="B260" s="172">
        <f>IF(A260="","",Feuil1!U265)</f>
        <v>0</v>
      </c>
      <c r="C260" s="92">
        <f>IF(B260="","",Feuil1!V265)</f>
        <v>0</v>
      </c>
      <c r="D260" s="92">
        <f>IF(C260="","",Feuil1!W265)</f>
        <v>0</v>
      </c>
      <c r="E260" s="173">
        <f t="shared" si="27"/>
        <v>0</v>
      </c>
      <c r="F260" s="172">
        <f>IF(D260="","",Feuil1!X265)</f>
        <v>0</v>
      </c>
      <c r="G260" s="92">
        <f>IF(F260="","",Feuil1!Y265)</f>
        <v>0</v>
      </c>
      <c r="H260" s="92">
        <f>IF(G260="","",Feuil1!Z265)</f>
        <v>0</v>
      </c>
      <c r="I260" s="173">
        <f t="shared" si="28"/>
        <v>0</v>
      </c>
      <c r="J260" s="172">
        <f>IF(H260="","",Feuil1!AA265)</f>
        <v>0</v>
      </c>
      <c r="K260" s="92">
        <f>IF(J260="","",Feuil1!AB265)</f>
        <v>0</v>
      </c>
      <c r="L260" s="92">
        <f>IF(K260="","",Feuil1!AC265)</f>
        <v>0</v>
      </c>
      <c r="M260" s="173">
        <f t="shared" si="29"/>
        <v>0</v>
      </c>
      <c r="N260" s="172">
        <f>IF(L260="","",Feuil1!AD265)</f>
        <v>0</v>
      </c>
      <c r="O260" s="92">
        <f>IF(N260="","",Feuil1!AE265)</f>
        <v>0</v>
      </c>
      <c r="P260" s="92">
        <f>IF(O260="","",Feuil1!AF265)</f>
        <v>0</v>
      </c>
      <c r="Q260" s="173">
        <f t="shared" si="30"/>
        <v>0</v>
      </c>
      <c r="R260" s="172">
        <f>IF(P260="","",Feuil1!AG265)</f>
        <v>0</v>
      </c>
      <c r="S260" s="92">
        <f>IF(R260="","",Feuil1!AH265)</f>
        <v>0</v>
      </c>
      <c r="T260" s="92">
        <f>IF(S260="","",Feuil1!AI265)</f>
        <v>0</v>
      </c>
      <c r="U260" s="173">
        <f t="shared" si="31"/>
        <v>0</v>
      </c>
      <c r="V260" s="172">
        <f>IF(T260="","",Feuil1!AJ265)</f>
        <v>0</v>
      </c>
      <c r="W260" s="92">
        <f>IF(V260="","",Feuil1!AK265)</f>
        <v>0</v>
      </c>
      <c r="X260" s="92">
        <f>IF(W260="","",Feuil1!AL265)</f>
        <v>0</v>
      </c>
      <c r="Y260" s="173">
        <f t="shared" si="32"/>
        <v>0</v>
      </c>
      <c r="Z260" s="172">
        <f>IF(X260="","",Feuil1!AM265)</f>
        <v>0</v>
      </c>
      <c r="AA260" s="92">
        <f>IF(Z260="","",Feuil1!AN265)</f>
        <v>0</v>
      </c>
      <c r="AB260" s="92">
        <f>IF(AA260="","",Feuil1!AO265)</f>
        <v>0</v>
      </c>
      <c r="AC260" s="173">
        <f t="shared" si="33"/>
        <v>0</v>
      </c>
      <c r="AD260" s="172">
        <f>IF(AB260="","",Feuil1!AP265)</f>
        <v>0</v>
      </c>
      <c r="AE260" s="92">
        <f>IF(AD260="","",Feuil1!AQ265)</f>
        <v>0</v>
      </c>
      <c r="AF260" s="92">
        <f>IF(AE260="","",Feuil1!AR265)</f>
        <v>0</v>
      </c>
      <c r="AG260" s="173">
        <f t="shared" si="34"/>
        <v>0</v>
      </c>
      <c r="AH260" s="172">
        <f>IF(AF260="","",Feuil1!AS265)</f>
        <v>0</v>
      </c>
      <c r="AI260" s="92">
        <f>IF(AH260="","",Feuil1!AT265)</f>
        <v>0</v>
      </c>
      <c r="AJ260" s="92">
        <f>IF(AI260="","",Feuil1!AU265)</f>
        <v>0</v>
      </c>
      <c r="AK260" s="173">
        <f t="shared" si="35"/>
        <v>0</v>
      </c>
      <c r="AN260" s="5">
        <v>725</v>
      </c>
      <c r="AO260" s="5">
        <v>25</v>
      </c>
      <c r="AP260" s="5">
        <v>40</v>
      </c>
      <c r="AQ260" s="5">
        <v>850</v>
      </c>
      <c r="AR260" s="5">
        <v>925</v>
      </c>
      <c r="AS260" s="5">
        <v>3</v>
      </c>
      <c r="AT260" s="5">
        <v>5</v>
      </c>
      <c r="AU260" s="5">
        <v>350</v>
      </c>
      <c r="AV260" s="5">
        <v>125</v>
      </c>
    </row>
    <row r="261" spans="1:48" s="6" customFormat="1" ht="12.75">
      <c r="A261" s="171">
        <f>IF(Feuil1!A266="","",Feuil1!A266)</f>
        <v>45183</v>
      </c>
      <c r="B261" s="172">
        <f>IF(A261="","",Feuil1!U266)</f>
        <v>0</v>
      </c>
      <c r="C261" s="92">
        <f>IF(B261="","",Feuil1!V266)</f>
        <v>0</v>
      </c>
      <c r="D261" s="92">
        <f>IF(C261="","",Feuil1!W266)</f>
        <v>0</v>
      </c>
      <c r="E261" s="173">
        <f t="shared" si="27"/>
        <v>0</v>
      </c>
      <c r="F261" s="172">
        <f>IF(D261="","",Feuil1!X266)</f>
        <v>0</v>
      </c>
      <c r="G261" s="92">
        <f>IF(F261="","",Feuil1!Y266)</f>
        <v>0</v>
      </c>
      <c r="H261" s="92">
        <f>IF(G261="","",Feuil1!Z266)</f>
        <v>0</v>
      </c>
      <c r="I261" s="173">
        <f t="shared" si="28"/>
        <v>0</v>
      </c>
      <c r="J261" s="172">
        <f>IF(H261="","",Feuil1!AA266)</f>
        <v>0</v>
      </c>
      <c r="K261" s="92">
        <f>IF(J261="","",Feuil1!AB266)</f>
        <v>0</v>
      </c>
      <c r="L261" s="92">
        <f>IF(K261="","",Feuil1!AC266)</f>
        <v>0</v>
      </c>
      <c r="M261" s="173">
        <f t="shared" si="29"/>
        <v>0</v>
      </c>
      <c r="N261" s="172">
        <f>IF(L261="","",Feuil1!AD266)</f>
        <v>0</v>
      </c>
      <c r="O261" s="92">
        <f>IF(N261="","",Feuil1!AE266)</f>
        <v>0</v>
      </c>
      <c r="P261" s="92">
        <f>IF(O261="","",Feuil1!AF266)</f>
        <v>0</v>
      </c>
      <c r="Q261" s="173">
        <f t="shared" si="30"/>
        <v>0</v>
      </c>
      <c r="R261" s="172">
        <f>IF(P261="","",Feuil1!AG266)</f>
        <v>0</v>
      </c>
      <c r="S261" s="92">
        <f>IF(R261="","",Feuil1!AH266)</f>
        <v>0</v>
      </c>
      <c r="T261" s="92">
        <f>IF(S261="","",Feuil1!AI266)</f>
        <v>0</v>
      </c>
      <c r="U261" s="173">
        <f t="shared" si="31"/>
        <v>0</v>
      </c>
      <c r="V261" s="172">
        <f>IF(T261="","",Feuil1!AJ266)</f>
        <v>0</v>
      </c>
      <c r="W261" s="92">
        <f>IF(V261="","",Feuil1!AK266)</f>
        <v>0</v>
      </c>
      <c r="X261" s="92">
        <f>IF(W261="","",Feuil1!AL266)</f>
        <v>0</v>
      </c>
      <c r="Y261" s="173">
        <f t="shared" si="32"/>
        <v>0</v>
      </c>
      <c r="Z261" s="172">
        <f>IF(X261="","",Feuil1!AM266)</f>
        <v>0</v>
      </c>
      <c r="AA261" s="92">
        <f>IF(Z261="","",Feuil1!AN266)</f>
        <v>0</v>
      </c>
      <c r="AB261" s="92">
        <f>IF(AA261="","",Feuil1!AO266)</f>
        <v>0</v>
      </c>
      <c r="AC261" s="173">
        <f t="shared" si="33"/>
        <v>0</v>
      </c>
      <c r="AD261" s="172">
        <f>IF(AB261="","",Feuil1!AP266)</f>
        <v>0</v>
      </c>
      <c r="AE261" s="92">
        <f>IF(AD261="","",Feuil1!AQ266)</f>
        <v>0</v>
      </c>
      <c r="AF261" s="92">
        <f>IF(AE261="","",Feuil1!AR266)</f>
        <v>0</v>
      </c>
      <c r="AG261" s="173">
        <f t="shared" si="34"/>
        <v>0</v>
      </c>
      <c r="AH261" s="172">
        <f>IF(AF261="","",Feuil1!AS266)</f>
        <v>0</v>
      </c>
      <c r="AI261" s="92">
        <f>IF(AH261="","",Feuil1!AT266)</f>
        <v>0</v>
      </c>
      <c r="AJ261" s="92">
        <f>IF(AI261="","",Feuil1!AU266)</f>
        <v>0</v>
      </c>
      <c r="AK261" s="173">
        <f t="shared" si="35"/>
        <v>0</v>
      </c>
      <c r="AN261" s="5">
        <v>725</v>
      </c>
      <c r="AO261" s="5">
        <v>25</v>
      </c>
      <c r="AP261" s="5">
        <v>40</v>
      </c>
      <c r="AQ261" s="5">
        <v>850</v>
      </c>
      <c r="AR261" s="5">
        <v>925</v>
      </c>
      <c r="AS261" s="5">
        <v>3</v>
      </c>
      <c r="AT261" s="5">
        <v>5</v>
      </c>
      <c r="AU261" s="5">
        <v>350</v>
      </c>
      <c r="AV261" s="5">
        <v>125</v>
      </c>
    </row>
    <row r="262" spans="1:48" s="6" customFormat="1" ht="12.75">
      <c r="A262" s="171">
        <f>IF(Feuil1!A267="","",Feuil1!A267)</f>
        <v>45184</v>
      </c>
      <c r="B262" s="172">
        <f>IF(A262="","",Feuil1!U267)</f>
        <v>0</v>
      </c>
      <c r="C262" s="92">
        <f>IF(B262="","",Feuil1!V267)</f>
        <v>0</v>
      </c>
      <c r="D262" s="92">
        <f>IF(C262="","",Feuil1!W267)</f>
        <v>0</v>
      </c>
      <c r="E262" s="173">
        <f t="shared" ref="E262:E325" si="36">IFERROR(D262/(B262+C262),0)</f>
        <v>0</v>
      </c>
      <c r="F262" s="172">
        <f>IF(D262="","",Feuil1!X267)</f>
        <v>0</v>
      </c>
      <c r="G262" s="92">
        <f>IF(F262="","",Feuil1!Y267)</f>
        <v>0</v>
      </c>
      <c r="H262" s="92">
        <f>IF(G262="","",Feuil1!Z267)</f>
        <v>0</v>
      </c>
      <c r="I262" s="173">
        <f t="shared" ref="I262:I325" si="37">IFERROR(H262/(F262+G262),0)</f>
        <v>0</v>
      </c>
      <c r="J262" s="172">
        <f>IF(H262="","",Feuil1!AA267)</f>
        <v>0</v>
      </c>
      <c r="K262" s="92">
        <f>IF(J262="","",Feuil1!AB267)</f>
        <v>0</v>
      </c>
      <c r="L262" s="92">
        <f>IF(K262="","",Feuil1!AC267)</f>
        <v>0</v>
      </c>
      <c r="M262" s="173">
        <f t="shared" ref="M262:M325" si="38">IFERROR(L262/(J262+K262),0)</f>
        <v>0</v>
      </c>
      <c r="N262" s="172">
        <f>IF(L262="","",Feuil1!AD267)</f>
        <v>0</v>
      </c>
      <c r="O262" s="92">
        <f>IF(N262="","",Feuil1!AE267)</f>
        <v>0</v>
      </c>
      <c r="P262" s="92">
        <f>IF(O262="","",Feuil1!AF267)</f>
        <v>0</v>
      </c>
      <c r="Q262" s="173">
        <f t="shared" ref="Q262:Q325" si="39">IFERROR(P262/(N262+O262),0)</f>
        <v>0</v>
      </c>
      <c r="R262" s="172">
        <f>IF(P262="","",Feuil1!AG267)</f>
        <v>0</v>
      </c>
      <c r="S262" s="92">
        <f>IF(R262="","",Feuil1!AH267)</f>
        <v>0</v>
      </c>
      <c r="T262" s="92">
        <f>IF(S262="","",Feuil1!AI267)</f>
        <v>0</v>
      </c>
      <c r="U262" s="173">
        <f t="shared" ref="U262:U325" si="40">IFERROR(T262/(R262+S262),0)</f>
        <v>0</v>
      </c>
      <c r="V262" s="172">
        <f>IF(T262="","",Feuil1!AJ267)</f>
        <v>0</v>
      </c>
      <c r="W262" s="92">
        <f>IF(V262="","",Feuil1!AK267)</f>
        <v>0</v>
      </c>
      <c r="X262" s="92">
        <f>IF(W262="","",Feuil1!AL267)</f>
        <v>0</v>
      </c>
      <c r="Y262" s="173">
        <f t="shared" ref="Y262:Y325" si="41">IFERROR(X262/(V262+W262),0)</f>
        <v>0</v>
      </c>
      <c r="Z262" s="172">
        <f>IF(X262="","",Feuil1!AM267)</f>
        <v>0</v>
      </c>
      <c r="AA262" s="92">
        <f>IF(Z262="","",Feuil1!AN267)</f>
        <v>0</v>
      </c>
      <c r="AB262" s="92">
        <f>IF(AA262="","",Feuil1!AO267)</f>
        <v>0</v>
      </c>
      <c r="AC262" s="173">
        <f t="shared" ref="AC262:AC325" si="42">IFERROR(AB262/(Z262+AA262),0)</f>
        <v>0</v>
      </c>
      <c r="AD262" s="172">
        <f>IF(AB262="","",Feuil1!AP267)</f>
        <v>0</v>
      </c>
      <c r="AE262" s="92">
        <f>IF(AD262="","",Feuil1!AQ267)</f>
        <v>0</v>
      </c>
      <c r="AF262" s="92">
        <f>IF(AE262="","",Feuil1!AR267)</f>
        <v>0</v>
      </c>
      <c r="AG262" s="173">
        <f t="shared" ref="AG262:AG325" si="43">IFERROR(AF262/(AD262+AE262),0)</f>
        <v>0</v>
      </c>
      <c r="AH262" s="172">
        <f>IF(AF262="","",Feuil1!AS267)</f>
        <v>0</v>
      </c>
      <c r="AI262" s="92">
        <f>IF(AH262="","",Feuil1!AT267)</f>
        <v>0</v>
      </c>
      <c r="AJ262" s="92">
        <f>IF(AI262="","",Feuil1!AU267)</f>
        <v>0</v>
      </c>
      <c r="AK262" s="173">
        <f t="shared" ref="AK262:AK325" si="44">IFERROR(AJ262/(AH262+AI262),0)</f>
        <v>0</v>
      </c>
      <c r="AN262" s="5">
        <v>725</v>
      </c>
      <c r="AO262" s="5">
        <v>25</v>
      </c>
      <c r="AP262" s="5">
        <v>40</v>
      </c>
      <c r="AQ262" s="5">
        <v>850</v>
      </c>
      <c r="AR262" s="5">
        <v>925</v>
      </c>
      <c r="AS262" s="5">
        <v>3</v>
      </c>
      <c r="AT262" s="5">
        <v>5</v>
      </c>
      <c r="AU262" s="5">
        <v>350</v>
      </c>
      <c r="AV262" s="5">
        <v>125</v>
      </c>
    </row>
    <row r="263" spans="1:48" s="6" customFormat="1" ht="12.75">
      <c r="A263" s="171">
        <f>IF(Feuil1!A268="","",Feuil1!A268)</f>
        <v>45185</v>
      </c>
      <c r="B263" s="172">
        <f>IF(A263="","",Feuil1!U268)</f>
        <v>0</v>
      </c>
      <c r="C263" s="92">
        <f>IF(B263="","",Feuil1!V268)</f>
        <v>0</v>
      </c>
      <c r="D263" s="92">
        <f>IF(C263="","",Feuil1!W268)</f>
        <v>0</v>
      </c>
      <c r="E263" s="173">
        <f t="shared" si="36"/>
        <v>0</v>
      </c>
      <c r="F263" s="172">
        <f>IF(D263="","",Feuil1!X268)</f>
        <v>0</v>
      </c>
      <c r="G263" s="92">
        <f>IF(F263="","",Feuil1!Y268)</f>
        <v>0</v>
      </c>
      <c r="H263" s="92">
        <f>IF(G263="","",Feuil1!Z268)</f>
        <v>0</v>
      </c>
      <c r="I263" s="173">
        <f t="shared" si="37"/>
        <v>0</v>
      </c>
      <c r="J263" s="172">
        <f>IF(H263="","",Feuil1!AA268)</f>
        <v>0</v>
      </c>
      <c r="K263" s="92">
        <f>IF(J263="","",Feuil1!AB268)</f>
        <v>0</v>
      </c>
      <c r="L263" s="92">
        <f>IF(K263="","",Feuil1!AC268)</f>
        <v>0</v>
      </c>
      <c r="M263" s="173">
        <f t="shared" si="38"/>
        <v>0</v>
      </c>
      <c r="N263" s="172">
        <f>IF(L263="","",Feuil1!AD268)</f>
        <v>0</v>
      </c>
      <c r="O263" s="92">
        <f>IF(N263="","",Feuil1!AE268)</f>
        <v>0</v>
      </c>
      <c r="P263" s="92">
        <f>IF(O263="","",Feuil1!AF268)</f>
        <v>0</v>
      </c>
      <c r="Q263" s="173">
        <f t="shared" si="39"/>
        <v>0</v>
      </c>
      <c r="R263" s="172">
        <f>IF(P263="","",Feuil1!AG268)</f>
        <v>0</v>
      </c>
      <c r="S263" s="92">
        <f>IF(R263="","",Feuil1!AH268)</f>
        <v>0</v>
      </c>
      <c r="T263" s="92">
        <f>IF(S263="","",Feuil1!AI268)</f>
        <v>0</v>
      </c>
      <c r="U263" s="173">
        <f t="shared" si="40"/>
        <v>0</v>
      </c>
      <c r="V263" s="172">
        <f>IF(T263="","",Feuil1!AJ268)</f>
        <v>0</v>
      </c>
      <c r="W263" s="92">
        <f>IF(V263="","",Feuil1!AK268)</f>
        <v>0</v>
      </c>
      <c r="X263" s="92">
        <f>IF(W263="","",Feuil1!AL268)</f>
        <v>0</v>
      </c>
      <c r="Y263" s="173">
        <f t="shared" si="41"/>
        <v>0</v>
      </c>
      <c r="Z263" s="172">
        <f>IF(X263="","",Feuil1!AM268)</f>
        <v>0</v>
      </c>
      <c r="AA263" s="92">
        <f>IF(Z263="","",Feuil1!AN268)</f>
        <v>0</v>
      </c>
      <c r="AB263" s="92">
        <f>IF(AA263="","",Feuil1!AO268)</f>
        <v>0</v>
      </c>
      <c r="AC263" s="173">
        <f t="shared" si="42"/>
        <v>0</v>
      </c>
      <c r="AD263" s="172">
        <f>IF(AB263="","",Feuil1!AP268)</f>
        <v>0</v>
      </c>
      <c r="AE263" s="92">
        <f>IF(AD263="","",Feuil1!AQ268)</f>
        <v>0</v>
      </c>
      <c r="AF263" s="92">
        <f>IF(AE263="","",Feuil1!AR268)</f>
        <v>0</v>
      </c>
      <c r="AG263" s="173">
        <f t="shared" si="43"/>
        <v>0</v>
      </c>
      <c r="AH263" s="172">
        <f>IF(AF263="","",Feuil1!AS268)</f>
        <v>0</v>
      </c>
      <c r="AI263" s="92">
        <f>IF(AH263="","",Feuil1!AT268)</f>
        <v>0</v>
      </c>
      <c r="AJ263" s="92">
        <f>IF(AI263="","",Feuil1!AU268)</f>
        <v>0</v>
      </c>
      <c r="AK263" s="173">
        <f t="shared" si="44"/>
        <v>0</v>
      </c>
      <c r="AN263" s="5">
        <v>725</v>
      </c>
      <c r="AO263" s="5">
        <v>25</v>
      </c>
      <c r="AP263" s="5">
        <v>40</v>
      </c>
      <c r="AQ263" s="5">
        <v>850</v>
      </c>
      <c r="AR263" s="5">
        <v>925</v>
      </c>
      <c r="AS263" s="5">
        <v>3</v>
      </c>
      <c r="AT263" s="5">
        <v>5</v>
      </c>
      <c r="AU263" s="5">
        <v>350</v>
      </c>
      <c r="AV263" s="5">
        <v>125</v>
      </c>
    </row>
    <row r="264" spans="1:48" s="6" customFormat="1" ht="12.75">
      <c r="A264" s="171">
        <f>IF(Feuil1!A269="","",Feuil1!A269)</f>
        <v>45186</v>
      </c>
      <c r="B264" s="172">
        <f>IF(A264="","",Feuil1!U269)</f>
        <v>0</v>
      </c>
      <c r="C264" s="92">
        <f>IF(B264="","",Feuil1!V269)</f>
        <v>0</v>
      </c>
      <c r="D264" s="92">
        <f>IF(C264="","",Feuil1!W269)</f>
        <v>0</v>
      </c>
      <c r="E264" s="173">
        <f t="shared" si="36"/>
        <v>0</v>
      </c>
      <c r="F264" s="172">
        <f>IF(D264="","",Feuil1!X269)</f>
        <v>0</v>
      </c>
      <c r="G264" s="92">
        <f>IF(F264="","",Feuil1!Y269)</f>
        <v>0</v>
      </c>
      <c r="H264" s="92">
        <f>IF(G264="","",Feuil1!Z269)</f>
        <v>0</v>
      </c>
      <c r="I264" s="173">
        <f t="shared" si="37"/>
        <v>0</v>
      </c>
      <c r="J264" s="172">
        <f>IF(H264="","",Feuil1!AA269)</f>
        <v>0</v>
      </c>
      <c r="K264" s="92">
        <f>IF(J264="","",Feuil1!AB269)</f>
        <v>0</v>
      </c>
      <c r="L264" s="92">
        <f>IF(K264="","",Feuil1!AC269)</f>
        <v>0</v>
      </c>
      <c r="M264" s="173">
        <f t="shared" si="38"/>
        <v>0</v>
      </c>
      <c r="N264" s="172">
        <f>IF(L264="","",Feuil1!AD269)</f>
        <v>0</v>
      </c>
      <c r="O264" s="92">
        <f>IF(N264="","",Feuil1!AE269)</f>
        <v>0</v>
      </c>
      <c r="P264" s="92">
        <f>IF(O264="","",Feuil1!AF269)</f>
        <v>0</v>
      </c>
      <c r="Q264" s="173">
        <f t="shared" si="39"/>
        <v>0</v>
      </c>
      <c r="R264" s="172">
        <f>IF(P264="","",Feuil1!AG269)</f>
        <v>0</v>
      </c>
      <c r="S264" s="92">
        <f>IF(R264="","",Feuil1!AH269)</f>
        <v>0</v>
      </c>
      <c r="T264" s="92">
        <f>IF(S264="","",Feuil1!AI269)</f>
        <v>0</v>
      </c>
      <c r="U264" s="173">
        <f t="shared" si="40"/>
        <v>0</v>
      </c>
      <c r="V264" s="172">
        <f>IF(T264="","",Feuil1!AJ269)</f>
        <v>0</v>
      </c>
      <c r="W264" s="92">
        <f>IF(V264="","",Feuil1!AK269)</f>
        <v>0</v>
      </c>
      <c r="X264" s="92">
        <f>IF(W264="","",Feuil1!AL269)</f>
        <v>0</v>
      </c>
      <c r="Y264" s="173">
        <f t="shared" si="41"/>
        <v>0</v>
      </c>
      <c r="Z264" s="172">
        <f>IF(X264="","",Feuil1!AM269)</f>
        <v>0</v>
      </c>
      <c r="AA264" s="92">
        <f>IF(Z264="","",Feuil1!AN269)</f>
        <v>0</v>
      </c>
      <c r="AB264" s="92">
        <f>IF(AA264="","",Feuil1!AO269)</f>
        <v>0</v>
      </c>
      <c r="AC264" s="173">
        <f t="shared" si="42"/>
        <v>0</v>
      </c>
      <c r="AD264" s="172">
        <f>IF(AB264="","",Feuil1!AP269)</f>
        <v>0</v>
      </c>
      <c r="AE264" s="92">
        <f>IF(AD264="","",Feuil1!AQ269)</f>
        <v>0</v>
      </c>
      <c r="AF264" s="92">
        <f>IF(AE264="","",Feuil1!AR269)</f>
        <v>0</v>
      </c>
      <c r="AG264" s="173">
        <f t="shared" si="43"/>
        <v>0</v>
      </c>
      <c r="AH264" s="172">
        <f>IF(AF264="","",Feuil1!AS269)</f>
        <v>0</v>
      </c>
      <c r="AI264" s="92">
        <f>IF(AH264="","",Feuil1!AT269)</f>
        <v>0</v>
      </c>
      <c r="AJ264" s="92">
        <f>IF(AI264="","",Feuil1!AU269)</f>
        <v>0</v>
      </c>
      <c r="AK264" s="173">
        <f t="shared" si="44"/>
        <v>0</v>
      </c>
      <c r="AN264" s="5">
        <v>725</v>
      </c>
      <c r="AO264" s="5">
        <v>25</v>
      </c>
      <c r="AP264" s="5">
        <v>40</v>
      </c>
      <c r="AQ264" s="5">
        <v>850</v>
      </c>
      <c r="AR264" s="5">
        <v>925</v>
      </c>
      <c r="AS264" s="5">
        <v>3</v>
      </c>
      <c r="AT264" s="5">
        <v>5</v>
      </c>
      <c r="AU264" s="5">
        <v>350</v>
      </c>
      <c r="AV264" s="5">
        <v>125</v>
      </c>
    </row>
    <row r="265" spans="1:48" s="6" customFormat="1" ht="12.75">
      <c r="A265" s="171">
        <f>IF(Feuil1!A270="","",Feuil1!A270)</f>
        <v>45187</v>
      </c>
      <c r="B265" s="172">
        <f>IF(A265="","",Feuil1!U270)</f>
        <v>0</v>
      </c>
      <c r="C265" s="92">
        <f>IF(B265="","",Feuil1!V270)</f>
        <v>0</v>
      </c>
      <c r="D265" s="92">
        <f>IF(C265="","",Feuil1!W270)</f>
        <v>0</v>
      </c>
      <c r="E265" s="173">
        <f t="shared" si="36"/>
        <v>0</v>
      </c>
      <c r="F265" s="172">
        <f>IF(D265="","",Feuil1!X270)</f>
        <v>0</v>
      </c>
      <c r="G265" s="92">
        <f>IF(F265="","",Feuil1!Y270)</f>
        <v>0</v>
      </c>
      <c r="H265" s="92">
        <f>IF(G265="","",Feuil1!Z270)</f>
        <v>0</v>
      </c>
      <c r="I265" s="173">
        <f t="shared" si="37"/>
        <v>0</v>
      </c>
      <c r="J265" s="172">
        <f>IF(H265="","",Feuil1!AA270)</f>
        <v>0</v>
      </c>
      <c r="K265" s="92">
        <f>IF(J265="","",Feuil1!AB270)</f>
        <v>0</v>
      </c>
      <c r="L265" s="92">
        <f>IF(K265="","",Feuil1!AC270)</f>
        <v>0</v>
      </c>
      <c r="M265" s="173">
        <f t="shared" si="38"/>
        <v>0</v>
      </c>
      <c r="N265" s="172">
        <f>IF(L265="","",Feuil1!AD270)</f>
        <v>0</v>
      </c>
      <c r="O265" s="92">
        <f>IF(N265="","",Feuil1!AE270)</f>
        <v>0</v>
      </c>
      <c r="P265" s="92">
        <f>IF(O265="","",Feuil1!AF270)</f>
        <v>0</v>
      </c>
      <c r="Q265" s="173">
        <f t="shared" si="39"/>
        <v>0</v>
      </c>
      <c r="R265" s="172">
        <f>IF(P265="","",Feuil1!AG270)</f>
        <v>0</v>
      </c>
      <c r="S265" s="92">
        <f>IF(R265="","",Feuil1!AH270)</f>
        <v>0</v>
      </c>
      <c r="T265" s="92">
        <f>IF(S265="","",Feuil1!AI270)</f>
        <v>0</v>
      </c>
      <c r="U265" s="173">
        <f t="shared" si="40"/>
        <v>0</v>
      </c>
      <c r="V265" s="172">
        <f>IF(T265="","",Feuil1!AJ270)</f>
        <v>0</v>
      </c>
      <c r="W265" s="92">
        <f>IF(V265="","",Feuil1!AK270)</f>
        <v>0</v>
      </c>
      <c r="X265" s="92">
        <f>IF(W265="","",Feuil1!AL270)</f>
        <v>0</v>
      </c>
      <c r="Y265" s="173">
        <f t="shared" si="41"/>
        <v>0</v>
      </c>
      <c r="Z265" s="172">
        <f>IF(X265="","",Feuil1!AM270)</f>
        <v>0</v>
      </c>
      <c r="AA265" s="92">
        <f>IF(Z265="","",Feuil1!AN270)</f>
        <v>0</v>
      </c>
      <c r="AB265" s="92">
        <f>IF(AA265="","",Feuil1!AO270)</f>
        <v>0</v>
      </c>
      <c r="AC265" s="173">
        <f t="shared" si="42"/>
        <v>0</v>
      </c>
      <c r="AD265" s="172">
        <f>IF(AB265="","",Feuil1!AP270)</f>
        <v>0</v>
      </c>
      <c r="AE265" s="92">
        <f>IF(AD265="","",Feuil1!AQ270)</f>
        <v>0</v>
      </c>
      <c r="AF265" s="92">
        <f>IF(AE265="","",Feuil1!AR270)</f>
        <v>0</v>
      </c>
      <c r="AG265" s="173">
        <f t="shared" si="43"/>
        <v>0</v>
      </c>
      <c r="AH265" s="172">
        <f>IF(AF265="","",Feuil1!AS270)</f>
        <v>0</v>
      </c>
      <c r="AI265" s="92">
        <f>IF(AH265="","",Feuil1!AT270)</f>
        <v>0</v>
      </c>
      <c r="AJ265" s="92">
        <f>IF(AI265="","",Feuil1!AU270)</f>
        <v>0</v>
      </c>
      <c r="AK265" s="173">
        <f t="shared" si="44"/>
        <v>0</v>
      </c>
      <c r="AN265" s="5">
        <v>725</v>
      </c>
      <c r="AO265" s="5">
        <v>25</v>
      </c>
      <c r="AP265" s="5">
        <v>40</v>
      </c>
      <c r="AQ265" s="5">
        <v>850</v>
      </c>
      <c r="AR265" s="5">
        <v>925</v>
      </c>
      <c r="AS265" s="5">
        <v>3</v>
      </c>
      <c r="AT265" s="5">
        <v>5</v>
      </c>
      <c r="AU265" s="5">
        <v>350</v>
      </c>
      <c r="AV265" s="5">
        <v>125</v>
      </c>
    </row>
    <row r="266" spans="1:48" s="6" customFormat="1" ht="12.75">
      <c r="A266" s="171">
        <f>IF(Feuil1!A271="","",Feuil1!A271)</f>
        <v>45188</v>
      </c>
      <c r="B266" s="172">
        <f>IF(A266="","",Feuil1!U271)</f>
        <v>0</v>
      </c>
      <c r="C266" s="92">
        <f>IF(B266="","",Feuil1!V271)</f>
        <v>0</v>
      </c>
      <c r="D266" s="92">
        <f>IF(C266="","",Feuil1!W271)</f>
        <v>0</v>
      </c>
      <c r="E266" s="173">
        <f t="shared" si="36"/>
        <v>0</v>
      </c>
      <c r="F266" s="172">
        <f>IF(D266="","",Feuil1!X271)</f>
        <v>0</v>
      </c>
      <c r="G266" s="92">
        <f>IF(F266="","",Feuil1!Y271)</f>
        <v>0</v>
      </c>
      <c r="H266" s="92">
        <f>IF(G266="","",Feuil1!Z271)</f>
        <v>0</v>
      </c>
      <c r="I266" s="173">
        <f t="shared" si="37"/>
        <v>0</v>
      </c>
      <c r="J266" s="172">
        <f>IF(H266="","",Feuil1!AA271)</f>
        <v>0</v>
      </c>
      <c r="K266" s="92">
        <f>IF(J266="","",Feuil1!AB271)</f>
        <v>0</v>
      </c>
      <c r="L266" s="92">
        <f>IF(K266="","",Feuil1!AC271)</f>
        <v>0</v>
      </c>
      <c r="M266" s="173">
        <f t="shared" si="38"/>
        <v>0</v>
      </c>
      <c r="N266" s="172">
        <f>IF(L266="","",Feuil1!AD271)</f>
        <v>0</v>
      </c>
      <c r="O266" s="92">
        <f>IF(N266="","",Feuil1!AE271)</f>
        <v>0</v>
      </c>
      <c r="P266" s="92">
        <f>IF(O266="","",Feuil1!AF271)</f>
        <v>0</v>
      </c>
      <c r="Q266" s="173">
        <f t="shared" si="39"/>
        <v>0</v>
      </c>
      <c r="R266" s="172">
        <f>IF(P266="","",Feuil1!AG271)</f>
        <v>0</v>
      </c>
      <c r="S266" s="92">
        <f>IF(R266="","",Feuil1!AH271)</f>
        <v>0</v>
      </c>
      <c r="T266" s="92">
        <f>IF(S266="","",Feuil1!AI271)</f>
        <v>0</v>
      </c>
      <c r="U266" s="173">
        <f t="shared" si="40"/>
        <v>0</v>
      </c>
      <c r="V266" s="172">
        <f>IF(T266="","",Feuil1!AJ271)</f>
        <v>0</v>
      </c>
      <c r="W266" s="92">
        <f>IF(V266="","",Feuil1!AK271)</f>
        <v>0</v>
      </c>
      <c r="X266" s="92">
        <f>IF(W266="","",Feuil1!AL271)</f>
        <v>0</v>
      </c>
      <c r="Y266" s="173">
        <f t="shared" si="41"/>
        <v>0</v>
      </c>
      <c r="Z266" s="172">
        <f>IF(X266="","",Feuil1!AM271)</f>
        <v>0</v>
      </c>
      <c r="AA266" s="92">
        <f>IF(Z266="","",Feuil1!AN271)</f>
        <v>0</v>
      </c>
      <c r="AB266" s="92">
        <f>IF(AA266="","",Feuil1!AO271)</f>
        <v>0</v>
      </c>
      <c r="AC266" s="173">
        <f t="shared" si="42"/>
        <v>0</v>
      </c>
      <c r="AD266" s="172">
        <f>IF(AB266="","",Feuil1!AP271)</f>
        <v>0</v>
      </c>
      <c r="AE266" s="92">
        <f>IF(AD266="","",Feuil1!AQ271)</f>
        <v>0</v>
      </c>
      <c r="AF266" s="92">
        <f>IF(AE266="","",Feuil1!AR271)</f>
        <v>0</v>
      </c>
      <c r="AG266" s="173">
        <f t="shared" si="43"/>
        <v>0</v>
      </c>
      <c r="AH266" s="172">
        <f>IF(AF266="","",Feuil1!AS271)</f>
        <v>0</v>
      </c>
      <c r="AI266" s="92">
        <f>IF(AH266="","",Feuil1!AT271)</f>
        <v>0</v>
      </c>
      <c r="AJ266" s="92">
        <f>IF(AI266="","",Feuil1!AU271)</f>
        <v>0</v>
      </c>
      <c r="AK266" s="173">
        <f t="shared" si="44"/>
        <v>0</v>
      </c>
      <c r="AN266" s="5">
        <v>725</v>
      </c>
      <c r="AO266" s="5">
        <v>25</v>
      </c>
      <c r="AP266" s="5">
        <v>40</v>
      </c>
      <c r="AQ266" s="5">
        <v>850</v>
      </c>
      <c r="AR266" s="5">
        <v>925</v>
      </c>
      <c r="AS266" s="5">
        <v>3</v>
      </c>
      <c r="AT266" s="5">
        <v>5</v>
      </c>
      <c r="AU266" s="5">
        <v>350</v>
      </c>
      <c r="AV266" s="5">
        <v>125</v>
      </c>
    </row>
    <row r="267" spans="1:48" s="6" customFormat="1" ht="12.75">
      <c r="A267" s="171">
        <f>IF(Feuil1!A272="","",Feuil1!A272)</f>
        <v>45189</v>
      </c>
      <c r="B267" s="172">
        <f>IF(A267="","",Feuil1!U272)</f>
        <v>0</v>
      </c>
      <c r="C267" s="92">
        <f>IF(B267="","",Feuil1!V272)</f>
        <v>0</v>
      </c>
      <c r="D267" s="92">
        <f>IF(C267="","",Feuil1!W272)</f>
        <v>0</v>
      </c>
      <c r="E267" s="173">
        <f t="shared" si="36"/>
        <v>0</v>
      </c>
      <c r="F267" s="172">
        <f>IF(D267="","",Feuil1!X272)</f>
        <v>0</v>
      </c>
      <c r="G267" s="92">
        <f>IF(F267="","",Feuil1!Y272)</f>
        <v>0</v>
      </c>
      <c r="H267" s="92">
        <f>IF(G267="","",Feuil1!Z272)</f>
        <v>0</v>
      </c>
      <c r="I267" s="173">
        <f t="shared" si="37"/>
        <v>0</v>
      </c>
      <c r="J267" s="172">
        <f>IF(H267="","",Feuil1!AA272)</f>
        <v>0</v>
      </c>
      <c r="K267" s="92">
        <f>IF(J267="","",Feuil1!AB272)</f>
        <v>0</v>
      </c>
      <c r="L267" s="92">
        <f>IF(K267="","",Feuil1!AC272)</f>
        <v>0</v>
      </c>
      <c r="M267" s="173">
        <f t="shared" si="38"/>
        <v>0</v>
      </c>
      <c r="N267" s="172">
        <f>IF(L267="","",Feuil1!AD272)</f>
        <v>0</v>
      </c>
      <c r="O267" s="92">
        <f>IF(N267="","",Feuil1!AE272)</f>
        <v>0</v>
      </c>
      <c r="P267" s="92">
        <f>IF(O267="","",Feuil1!AF272)</f>
        <v>0</v>
      </c>
      <c r="Q267" s="173">
        <f t="shared" si="39"/>
        <v>0</v>
      </c>
      <c r="R267" s="172">
        <f>IF(P267="","",Feuil1!AG272)</f>
        <v>0</v>
      </c>
      <c r="S267" s="92">
        <f>IF(R267="","",Feuil1!AH272)</f>
        <v>0</v>
      </c>
      <c r="T267" s="92">
        <f>IF(S267="","",Feuil1!AI272)</f>
        <v>0</v>
      </c>
      <c r="U267" s="173">
        <f t="shared" si="40"/>
        <v>0</v>
      </c>
      <c r="V267" s="172">
        <f>IF(T267="","",Feuil1!AJ272)</f>
        <v>0</v>
      </c>
      <c r="W267" s="92">
        <f>IF(V267="","",Feuil1!AK272)</f>
        <v>0</v>
      </c>
      <c r="X267" s="92">
        <f>IF(W267="","",Feuil1!AL272)</f>
        <v>0</v>
      </c>
      <c r="Y267" s="173">
        <f t="shared" si="41"/>
        <v>0</v>
      </c>
      <c r="Z267" s="172">
        <f>IF(X267="","",Feuil1!AM272)</f>
        <v>0</v>
      </c>
      <c r="AA267" s="92">
        <f>IF(Z267="","",Feuil1!AN272)</f>
        <v>0</v>
      </c>
      <c r="AB267" s="92">
        <f>IF(AA267="","",Feuil1!AO272)</f>
        <v>0</v>
      </c>
      <c r="AC267" s="173">
        <f t="shared" si="42"/>
        <v>0</v>
      </c>
      <c r="AD267" s="172">
        <f>IF(AB267="","",Feuil1!AP272)</f>
        <v>0</v>
      </c>
      <c r="AE267" s="92">
        <f>IF(AD267="","",Feuil1!AQ272)</f>
        <v>0</v>
      </c>
      <c r="AF267" s="92">
        <f>IF(AE267="","",Feuil1!AR272)</f>
        <v>0</v>
      </c>
      <c r="AG267" s="173">
        <f t="shared" si="43"/>
        <v>0</v>
      </c>
      <c r="AH267" s="172">
        <f>IF(AF267="","",Feuil1!AS272)</f>
        <v>0</v>
      </c>
      <c r="AI267" s="92">
        <f>IF(AH267="","",Feuil1!AT272)</f>
        <v>0</v>
      </c>
      <c r="AJ267" s="92">
        <f>IF(AI267="","",Feuil1!AU272)</f>
        <v>0</v>
      </c>
      <c r="AK267" s="173">
        <f t="shared" si="44"/>
        <v>0</v>
      </c>
      <c r="AN267" s="5">
        <v>725</v>
      </c>
      <c r="AO267" s="5">
        <v>25</v>
      </c>
      <c r="AP267" s="5">
        <v>40</v>
      </c>
      <c r="AQ267" s="5">
        <v>850</v>
      </c>
      <c r="AR267" s="5">
        <v>925</v>
      </c>
      <c r="AS267" s="5">
        <v>3</v>
      </c>
      <c r="AT267" s="5">
        <v>5</v>
      </c>
      <c r="AU267" s="5">
        <v>350</v>
      </c>
      <c r="AV267" s="5">
        <v>125</v>
      </c>
    </row>
    <row r="268" spans="1:48" s="6" customFormat="1" ht="12.75">
      <c r="A268" s="171">
        <f>IF(Feuil1!A273="","",Feuil1!A273)</f>
        <v>45190</v>
      </c>
      <c r="B268" s="172">
        <f>IF(A268="","",Feuil1!U273)</f>
        <v>0</v>
      </c>
      <c r="C268" s="92">
        <f>IF(B268="","",Feuil1!V273)</f>
        <v>0</v>
      </c>
      <c r="D268" s="92">
        <f>IF(C268="","",Feuil1!W273)</f>
        <v>0</v>
      </c>
      <c r="E268" s="173">
        <f t="shared" si="36"/>
        <v>0</v>
      </c>
      <c r="F268" s="172">
        <f>IF(D268="","",Feuil1!X273)</f>
        <v>0</v>
      </c>
      <c r="G268" s="92">
        <f>IF(F268="","",Feuil1!Y273)</f>
        <v>0</v>
      </c>
      <c r="H268" s="92">
        <f>IF(G268="","",Feuil1!Z273)</f>
        <v>0</v>
      </c>
      <c r="I268" s="173">
        <f t="shared" si="37"/>
        <v>0</v>
      </c>
      <c r="J268" s="172">
        <f>IF(H268="","",Feuil1!AA273)</f>
        <v>0</v>
      </c>
      <c r="K268" s="92">
        <f>IF(J268="","",Feuil1!AB273)</f>
        <v>0</v>
      </c>
      <c r="L268" s="92">
        <f>IF(K268="","",Feuil1!AC273)</f>
        <v>0</v>
      </c>
      <c r="M268" s="173">
        <f t="shared" si="38"/>
        <v>0</v>
      </c>
      <c r="N268" s="172">
        <f>IF(L268="","",Feuil1!AD273)</f>
        <v>0</v>
      </c>
      <c r="O268" s="92">
        <f>IF(N268="","",Feuil1!AE273)</f>
        <v>0</v>
      </c>
      <c r="P268" s="92">
        <f>IF(O268="","",Feuil1!AF273)</f>
        <v>0</v>
      </c>
      <c r="Q268" s="173">
        <f t="shared" si="39"/>
        <v>0</v>
      </c>
      <c r="R268" s="172">
        <f>IF(P268="","",Feuil1!AG273)</f>
        <v>0</v>
      </c>
      <c r="S268" s="92">
        <f>IF(R268="","",Feuil1!AH273)</f>
        <v>0</v>
      </c>
      <c r="T268" s="92">
        <f>IF(S268="","",Feuil1!AI273)</f>
        <v>0</v>
      </c>
      <c r="U268" s="173">
        <f t="shared" si="40"/>
        <v>0</v>
      </c>
      <c r="V268" s="172">
        <f>IF(T268="","",Feuil1!AJ273)</f>
        <v>0</v>
      </c>
      <c r="W268" s="92">
        <f>IF(V268="","",Feuil1!AK273)</f>
        <v>0</v>
      </c>
      <c r="X268" s="92">
        <f>IF(W268="","",Feuil1!AL273)</f>
        <v>0</v>
      </c>
      <c r="Y268" s="173">
        <f t="shared" si="41"/>
        <v>0</v>
      </c>
      <c r="Z268" s="172">
        <f>IF(X268="","",Feuil1!AM273)</f>
        <v>0</v>
      </c>
      <c r="AA268" s="92">
        <f>IF(Z268="","",Feuil1!AN273)</f>
        <v>0</v>
      </c>
      <c r="AB268" s="92">
        <f>IF(AA268="","",Feuil1!AO273)</f>
        <v>0</v>
      </c>
      <c r="AC268" s="173">
        <f t="shared" si="42"/>
        <v>0</v>
      </c>
      <c r="AD268" s="172">
        <f>IF(AB268="","",Feuil1!AP273)</f>
        <v>0</v>
      </c>
      <c r="AE268" s="92">
        <f>IF(AD268="","",Feuil1!AQ273)</f>
        <v>0</v>
      </c>
      <c r="AF268" s="92">
        <f>IF(AE268="","",Feuil1!AR273)</f>
        <v>0</v>
      </c>
      <c r="AG268" s="173">
        <f t="shared" si="43"/>
        <v>0</v>
      </c>
      <c r="AH268" s="172">
        <f>IF(AF268="","",Feuil1!AS273)</f>
        <v>0</v>
      </c>
      <c r="AI268" s="92">
        <f>IF(AH268="","",Feuil1!AT273)</f>
        <v>0</v>
      </c>
      <c r="AJ268" s="92">
        <f>IF(AI268="","",Feuil1!AU273)</f>
        <v>0</v>
      </c>
      <c r="AK268" s="173">
        <f t="shared" si="44"/>
        <v>0</v>
      </c>
      <c r="AN268" s="5">
        <v>725</v>
      </c>
      <c r="AO268" s="5">
        <v>25</v>
      </c>
      <c r="AP268" s="5">
        <v>40</v>
      </c>
      <c r="AQ268" s="5">
        <v>850</v>
      </c>
      <c r="AR268" s="5">
        <v>925</v>
      </c>
      <c r="AS268" s="5">
        <v>3</v>
      </c>
      <c r="AT268" s="5">
        <v>5</v>
      </c>
      <c r="AU268" s="5">
        <v>350</v>
      </c>
      <c r="AV268" s="5">
        <v>125</v>
      </c>
    </row>
    <row r="269" spans="1:48" s="6" customFormat="1" ht="12.75">
      <c r="A269" s="171">
        <f>IF(Feuil1!A274="","",Feuil1!A274)</f>
        <v>45191</v>
      </c>
      <c r="B269" s="172">
        <f>IF(A269="","",Feuil1!U274)</f>
        <v>0</v>
      </c>
      <c r="C269" s="92">
        <f>IF(B269="","",Feuil1!V274)</f>
        <v>0</v>
      </c>
      <c r="D269" s="92">
        <f>IF(C269="","",Feuil1!W274)</f>
        <v>0</v>
      </c>
      <c r="E269" s="173">
        <f t="shared" si="36"/>
        <v>0</v>
      </c>
      <c r="F269" s="172">
        <f>IF(D269="","",Feuil1!X274)</f>
        <v>0</v>
      </c>
      <c r="G269" s="92">
        <f>IF(F269="","",Feuil1!Y274)</f>
        <v>0</v>
      </c>
      <c r="H269" s="92">
        <f>IF(G269="","",Feuil1!Z274)</f>
        <v>0</v>
      </c>
      <c r="I269" s="173">
        <f t="shared" si="37"/>
        <v>0</v>
      </c>
      <c r="J269" s="172">
        <f>IF(H269="","",Feuil1!AA274)</f>
        <v>0</v>
      </c>
      <c r="K269" s="92">
        <f>IF(J269="","",Feuil1!AB274)</f>
        <v>0</v>
      </c>
      <c r="L269" s="92">
        <f>IF(K269="","",Feuil1!AC274)</f>
        <v>0</v>
      </c>
      <c r="M269" s="173">
        <f t="shared" si="38"/>
        <v>0</v>
      </c>
      <c r="N269" s="172">
        <f>IF(L269="","",Feuil1!AD274)</f>
        <v>0</v>
      </c>
      <c r="O269" s="92">
        <f>IF(N269="","",Feuil1!AE274)</f>
        <v>0</v>
      </c>
      <c r="P269" s="92">
        <f>IF(O269="","",Feuil1!AF274)</f>
        <v>0</v>
      </c>
      <c r="Q269" s="173">
        <f t="shared" si="39"/>
        <v>0</v>
      </c>
      <c r="R269" s="172">
        <f>IF(P269="","",Feuil1!AG274)</f>
        <v>0</v>
      </c>
      <c r="S269" s="92">
        <f>IF(R269="","",Feuil1!AH274)</f>
        <v>0</v>
      </c>
      <c r="T269" s="92">
        <f>IF(S269="","",Feuil1!AI274)</f>
        <v>0</v>
      </c>
      <c r="U269" s="173">
        <f t="shared" si="40"/>
        <v>0</v>
      </c>
      <c r="V269" s="172">
        <f>IF(T269="","",Feuil1!AJ274)</f>
        <v>0</v>
      </c>
      <c r="W269" s="92">
        <f>IF(V269="","",Feuil1!AK274)</f>
        <v>0</v>
      </c>
      <c r="X269" s="92">
        <f>IF(W269="","",Feuil1!AL274)</f>
        <v>0</v>
      </c>
      <c r="Y269" s="173">
        <f t="shared" si="41"/>
        <v>0</v>
      </c>
      <c r="Z269" s="172">
        <f>IF(X269="","",Feuil1!AM274)</f>
        <v>0</v>
      </c>
      <c r="AA269" s="92">
        <f>IF(Z269="","",Feuil1!AN274)</f>
        <v>0</v>
      </c>
      <c r="AB269" s="92">
        <f>IF(AA269="","",Feuil1!AO274)</f>
        <v>0</v>
      </c>
      <c r="AC269" s="173">
        <f t="shared" si="42"/>
        <v>0</v>
      </c>
      <c r="AD269" s="172">
        <f>IF(AB269="","",Feuil1!AP274)</f>
        <v>0</v>
      </c>
      <c r="AE269" s="92">
        <f>IF(AD269="","",Feuil1!AQ274)</f>
        <v>0</v>
      </c>
      <c r="AF269" s="92">
        <f>IF(AE269="","",Feuil1!AR274)</f>
        <v>0</v>
      </c>
      <c r="AG269" s="173">
        <f t="shared" si="43"/>
        <v>0</v>
      </c>
      <c r="AH269" s="172">
        <f>IF(AF269="","",Feuil1!AS274)</f>
        <v>0</v>
      </c>
      <c r="AI269" s="92">
        <f>IF(AH269="","",Feuil1!AT274)</f>
        <v>0</v>
      </c>
      <c r="AJ269" s="92">
        <f>IF(AI269="","",Feuil1!AU274)</f>
        <v>0</v>
      </c>
      <c r="AK269" s="173">
        <f t="shared" si="44"/>
        <v>0</v>
      </c>
      <c r="AN269" s="5">
        <v>725</v>
      </c>
      <c r="AO269" s="5">
        <v>25</v>
      </c>
      <c r="AP269" s="5">
        <v>40</v>
      </c>
      <c r="AQ269" s="5">
        <v>850</v>
      </c>
      <c r="AR269" s="5">
        <v>925</v>
      </c>
      <c r="AS269" s="5">
        <v>3</v>
      </c>
      <c r="AT269" s="5">
        <v>5</v>
      </c>
      <c r="AU269" s="5">
        <v>350</v>
      </c>
      <c r="AV269" s="5">
        <v>125</v>
      </c>
    </row>
    <row r="270" spans="1:48" s="6" customFormat="1" ht="12.75">
      <c r="A270" s="171">
        <f>IF(Feuil1!A275="","",Feuil1!A275)</f>
        <v>45192</v>
      </c>
      <c r="B270" s="172">
        <f>IF(A270="","",Feuil1!U275)</f>
        <v>0</v>
      </c>
      <c r="C270" s="92">
        <f>IF(B270="","",Feuil1!V275)</f>
        <v>0</v>
      </c>
      <c r="D270" s="92">
        <f>IF(C270="","",Feuil1!W275)</f>
        <v>0</v>
      </c>
      <c r="E270" s="173">
        <f t="shared" si="36"/>
        <v>0</v>
      </c>
      <c r="F270" s="172">
        <f>IF(D270="","",Feuil1!X275)</f>
        <v>0</v>
      </c>
      <c r="G270" s="92">
        <f>IF(F270="","",Feuil1!Y275)</f>
        <v>0</v>
      </c>
      <c r="H270" s="92">
        <f>IF(G270="","",Feuil1!Z275)</f>
        <v>0</v>
      </c>
      <c r="I270" s="173">
        <f t="shared" si="37"/>
        <v>0</v>
      </c>
      <c r="J270" s="172">
        <f>IF(H270="","",Feuil1!AA275)</f>
        <v>0</v>
      </c>
      <c r="K270" s="92">
        <f>IF(J270="","",Feuil1!AB275)</f>
        <v>0</v>
      </c>
      <c r="L270" s="92">
        <f>IF(K270="","",Feuil1!AC275)</f>
        <v>0</v>
      </c>
      <c r="M270" s="173">
        <f t="shared" si="38"/>
        <v>0</v>
      </c>
      <c r="N270" s="172">
        <f>IF(L270="","",Feuil1!AD275)</f>
        <v>0</v>
      </c>
      <c r="O270" s="92">
        <f>IF(N270="","",Feuil1!AE275)</f>
        <v>0</v>
      </c>
      <c r="P270" s="92">
        <f>IF(O270="","",Feuil1!AF275)</f>
        <v>0</v>
      </c>
      <c r="Q270" s="173">
        <f t="shared" si="39"/>
        <v>0</v>
      </c>
      <c r="R270" s="172">
        <f>IF(P270="","",Feuil1!AG275)</f>
        <v>0</v>
      </c>
      <c r="S270" s="92">
        <f>IF(R270="","",Feuil1!AH275)</f>
        <v>0</v>
      </c>
      <c r="T270" s="92">
        <f>IF(S270="","",Feuil1!AI275)</f>
        <v>0</v>
      </c>
      <c r="U270" s="173">
        <f t="shared" si="40"/>
        <v>0</v>
      </c>
      <c r="V270" s="172">
        <f>IF(T270="","",Feuil1!AJ275)</f>
        <v>0</v>
      </c>
      <c r="W270" s="92">
        <f>IF(V270="","",Feuil1!AK275)</f>
        <v>0</v>
      </c>
      <c r="X270" s="92">
        <f>IF(W270="","",Feuil1!AL275)</f>
        <v>0</v>
      </c>
      <c r="Y270" s="173">
        <f t="shared" si="41"/>
        <v>0</v>
      </c>
      <c r="Z270" s="172">
        <f>IF(X270="","",Feuil1!AM275)</f>
        <v>0</v>
      </c>
      <c r="AA270" s="92">
        <f>IF(Z270="","",Feuil1!AN275)</f>
        <v>0</v>
      </c>
      <c r="AB270" s="92">
        <f>IF(AA270="","",Feuil1!AO275)</f>
        <v>0</v>
      </c>
      <c r="AC270" s="173">
        <f t="shared" si="42"/>
        <v>0</v>
      </c>
      <c r="AD270" s="172">
        <f>IF(AB270="","",Feuil1!AP275)</f>
        <v>0</v>
      </c>
      <c r="AE270" s="92">
        <f>IF(AD270="","",Feuil1!AQ275)</f>
        <v>0</v>
      </c>
      <c r="AF270" s="92">
        <f>IF(AE270="","",Feuil1!AR275)</f>
        <v>0</v>
      </c>
      <c r="AG270" s="173">
        <f t="shared" si="43"/>
        <v>0</v>
      </c>
      <c r="AH270" s="172">
        <f>IF(AF270="","",Feuil1!AS275)</f>
        <v>0</v>
      </c>
      <c r="AI270" s="92">
        <f>IF(AH270="","",Feuil1!AT275)</f>
        <v>0</v>
      </c>
      <c r="AJ270" s="92">
        <f>IF(AI270="","",Feuil1!AU275)</f>
        <v>0</v>
      </c>
      <c r="AK270" s="173">
        <f t="shared" si="44"/>
        <v>0</v>
      </c>
      <c r="AN270" s="5">
        <v>725</v>
      </c>
      <c r="AO270" s="5">
        <v>25</v>
      </c>
      <c r="AP270" s="5">
        <v>40</v>
      </c>
      <c r="AQ270" s="5">
        <v>850</v>
      </c>
      <c r="AR270" s="5">
        <v>925</v>
      </c>
      <c r="AS270" s="5">
        <v>3</v>
      </c>
      <c r="AT270" s="5">
        <v>5</v>
      </c>
      <c r="AU270" s="5">
        <v>350</v>
      </c>
      <c r="AV270" s="5">
        <v>125</v>
      </c>
    </row>
    <row r="271" spans="1:48" s="6" customFormat="1" ht="12.75">
      <c r="A271" s="171">
        <f>IF(Feuil1!A276="","",Feuil1!A276)</f>
        <v>45193</v>
      </c>
      <c r="B271" s="172">
        <f>IF(A271="","",Feuil1!U276)</f>
        <v>0</v>
      </c>
      <c r="C271" s="92">
        <f>IF(B271="","",Feuil1!V276)</f>
        <v>0</v>
      </c>
      <c r="D271" s="92">
        <f>IF(C271="","",Feuil1!W276)</f>
        <v>0</v>
      </c>
      <c r="E271" s="173">
        <f t="shared" si="36"/>
        <v>0</v>
      </c>
      <c r="F271" s="172">
        <f>IF(D271="","",Feuil1!X276)</f>
        <v>0</v>
      </c>
      <c r="G271" s="92">
        <f>IF(F271="","",Feuil1!Y276)</f>
        <v>0</v>
      </c>
      <c r="H271" s="92">
        <f>IF(G271="","",Feuil1!Z276)</f>
        <v>0</v>
      </c>
      <c r="I271" s="173">
        <f t="shared" si="37"/>
        <v>0</v>
      </c>
      <c r="J271" s="172">
        <f>IF(H271="","",Feuil1!AA276)</f>
        <v>0</v>
      </c>
      <c r="K271" s="92">
        <f>IF(J271="","",Feuil1!AB276)</f>
        <v>0</v>
      </c>
      <c r="L271" s="92">
        <f>IF(K271="","",Feuil1!AC276)</f>
        <v>0</v>
      </c>
      <c r="M271" s="173">
        <f t="shared" si="38"/>
        <v>0</v>
      </c>
      <c r="N271" s="172">
        <f>IF(L271="","",Feuil1!AD276)</f>
        <v>0</v>
      </c>
      <c r="O271" s="92">
        <f>IF(N271="","",Feuil1!AE276)</f>
        <v>0</v>
      </c>
      <c r="P271" s="92">
        <f>IF(O271="","",Feuil1!AF276)</f>
        <v>0</v>
      </c>
      <c r="Q271" s="173">
        <f t="shared" si="39"/>
        <v>0</v>
      </c>
      <c r="R271" s="172">
        <f>IF(P271="","",Feuil1!AG276)</f>
        <v>0</v>
      </c>
      <c r="S271" s="92">
        <f>IF(R271="","",Feuil1!AH276)</f>
        <v>0</v>
      </c>
      <c r="T271" s="92">
        <f>IF(S271="","",Feuil1!AI276)</f>
        <v>0</v>
      </c>
      <c r="U271" s="173">
        <f t="shared" si="40"/>
        <v>0</v>
      </c>
      <c r="V271" s="172">
        <f>IF(T271="","",Feuil1!AJ276)</f>
        <v>0</v>
      </c>
      <c r="W271" s="92">
        <f>IF(V271="","",Feuil1!AK276)</f>
        <v>0</v>
      </c>
      <c r="X271" s="92">
        <f>IF(W271="","",Feuil1!AL276)</f>
        <v>0</v>
      </c>
      <c r="Y271" s="173">
        <f t="shared" si="41"/>
        <v>0</v>
      </c>
      <c r="Z271" s="172">
        <f>IF(X271="","",Feuil1!AM276)</f>
        <v>0</v>
      </c>
      <c r="AA271" s="92">
        <f>IF(Z271="","",Feuil1!AN276)</f>
        <v>0</v>
      </c>
      <c r="AB271" s="92">
        <f>IF(AA271="","",Feuil1!AO276)</f>
        <v>0</v>
      </c>
      <c r="AC271" s="173">
        <f t="shared" si="42"/>
        <v>0</v>
      </c>
      <c r="AD271" s="172">
        <f>IF(AB271="","",Feuil1!AP276)</f>
        <v>0</v>
      </c>
      <c r="AE271" s="92">
        <f>IF(AD271="","",Feuil1!AQ276)</f>
        <v>0</v>
      </c>
      <c r="AF271" s="92">
        <f>IF(AE271="","",Feuil1!AR276)</f>
        <v>0</v>
      </c>
      <c r="AG271" s="173">
        <f t="shared" si="43"/>
        <v>0</v>
      </c>
      <c r="AH271" s="172">
        <f>IF(AF271="","",Feuil1!AS276)</f>
        <v>0</v>
      </c>
      <c r="AI271" s="92">
        <f>IF(AH271="","",Feuil1!AT276)</f>
        <v>0</v>
      </c>
      <c r="AJ271" s="92">
        <f>IF(AI271="","",Feuil1!AU276)</f>
        <v>0</v>
      </c>
      <c r="AK271" s="173">
        <f t="shared" si="44"/>
        <v>0</v>
      </c>
      <c r="AN271" s="5">
        <v>725</v>
      </c>
      <c r="AO271" s="5">
        <v>25</v>
      </c>
      <c r="AP271" s="5">
        <v>40</v>
      </c>
      <c r="AQ271" s="5">
        <v>850</v>
      </c>
      <c r="AR271" s="5">
        <v>925</v>
      </c>
      <c r="AS271" s="5">
        <v>3</v>
      </c>
      <c r="AT271" s="5">
        <v>5</v>
      </c>
      <c r="AU271" s="5">
        <v>350</v>
      </c>
      <c r="AV271" s="5">
        <v>125</v>
      </c>
    </row>
    <row r="272" spans="1:48" s="6" customFormat="1" ht="12.75">
      <c r="A272" s="171">
        <f>IF(Feuil1!A277="","",Feuil1!A277)</f>
        <v>45194</v>
      </c>
      <c r="B272" s="172">
        <f>IF(A272="","",Feuil1!U277)</f>
        <v>0</v>
      </c>
      <c r="C272" s="92">
        <f>IF(B272="","",Feuil1!V277)</f>
        <v>0</v>
      </c>
      <c r="D272" s="92">
        <f>IF(C272="","",Feuil1!W277)</f>
        <v>0</v>
      </c>
      <c r="E272" s="173">
        <f t="shared" si="36"/>
        <v>0</v>
      </c>
      <c r="F272" s="172">
        <f>IF(D272="","",Feuil1!X277)</f>
        <v>0</v>
      </c>
      <c r="G272" s="92">
        <f>IF(F272="","",Feuil1!Y277)</f>
        <v>0</v>
      </c>
      <c r="H272" s="92">
        <f>IF(G272="","",Feuil1!Z277)</f>
        <v>0</v>
      </c>
      <c r="I272" s="173">
        <f t="shared" si="37"/>
        <v>0</v>
      </c>
      <c r="J272" s="172">
        <f>IF(H272="","",Feuil1!AA277)</f>
        <v>0</v>
      </c>
      <c r="K272" s="92">
        <f>IF(J272="","",Feuil1!AB277)</f>
        <v>0</v>
      </c>
      <c r="L272" s="92">
        <f>IF(K272="","",Feuil1!AC277)</f>
        <v>0</v>
      </c>
      <c r="M272" s="173">
        <f t="shared" si="38"/>
        <v>0</v>
      </c>
      <c r="N272" s="172">
        <f>IF(L272="","",Feuil1!AD277)</f>
        <v>0</v>
      </c>
      <c r="O272" s="92">
        <f>IF(N272="","",Feuil1!AE277)</f>
        <v>0</v>
      </c>
      <c r="P272" s="92">
        <f>IF(O272="","",Feuil1!AF277)</f>
        <v>0</v>
      </c>
      <c r="Q272" s="173">
        <f t="shared" si="39"/>
        <v>0</v>
      </c>
      <c r="R272" s="172">
        <f>IF(P272="","",Feuil1!AG277)</f>
        <v>0</v>
      </c>
      <c r="S272" s="92">
        <f>IF(R272="","",Feuil1!AH277)</f>
        <v>0</v>
      </c>
      <c r="T272" s="92">
        <f>IF(S272="","",Feuil1!AI277)</f>
        <v>0</v>
      </c>
      <c r="U272" s="173">
        <f t="shared" si="40"/>
        <v>0</v>
      </c>
      <c r="V272" s="172">
        <f>IF(T272="","",Feuil1!AJ277)</f>
        <v>0</v>
      </c>
      <c r="W272" s="92">
        <f>IF(V272="","",Feuil1!AK277)</f>
        <v>0</v>
      </c>
      <c r="X272" s="92">
        <f>IF(W272="","",Feuil1!AL277)</f>
        <v>0</v>
      </c>
      <c r="Y272" s="173">
        <f t="shared" si="41"/>
        <v>0</v>
      </c>
      <c r="Z272" s="172">
        <f>IF(X272="","",Feuil1!AM277)</f>
        <v>0</v>
      </c>
      <c r="AA272" s="92">
        <f>IF(Z272="","",Feuil1!AN277)</f>
        <v>0</v>
      </c>
      <c r="AB272" s="92">
        <f>IF(AA272="","",Feuil1!AO277)</f>
        <v>0</v>
      </c>
      <c r="AC272" s="173">
        <f t="shared" si="42"/>
        <v>0</v>
      </c>
      <c r="AD272" s="172">
        <f>IF(AB272="","",Feuil1!AP277)</f>
        <v>0</v>
      </c>
      <c r="AE272" s="92">
        <f>IF(AD272="","",Feuil1!AQ277)</f>
        <v>0</v>
      </c>
      <c r="AF272" s="92">
        <f>IF(AE272="","",Feuil1!AR277)</f>
        <v>0</v>
      </c>
      <c r="AG272" s="173">
        <f t="shared" si="43"/>
        <v>0</v>
      </c>
      <c r="AH272" s="172">
        <f>IF(AF272="","",Feuil1!AS277)</f>
        <v>0</v>
      </c>
      <c r="AI272" s="92">
        <f>IF(AH272="","",Feuil1!AT277)</f>
        <v>0</v>
      </c>
      <c r="AJ272" s="92">
        <f>IF(AI272="","",Feuil1!AU277)</f>
        <v>0</v>
      </c>
      <c r="AK272" s="173">
        <f t="shared" si="44"/>
        <v>0</v>
      </c>
      <c r="AN272" s="5">
        <v>725</v>
      </c>
      <c r="AO272" s="5">
        <v>25</v>
      </c>
      <c r="AP272" s="5">
        <v>40</v>
      </c>
      <c r="AQ272" s="5">
        <v>850</v>
      </c>
      <c r="AR272" s="5">
        <v>925</v>
      </c>
      <c r="AS272" s="5">
        <v>3</v>
      </c>
      <c r="AT272" s="5">
        <v>5</v>
      </c>
      <c r="AU272" s="5">
        <v>350</v>
      </c>
      <c r="AV272" s="5">
        <v>125</v>
      </c>
    </row>
    <row r="273" spans="1:48" s="6" customFormat="1" ht="12.75">
      <c r="A273" s="171">
        <f>IF(Feuil1!A278="","",Feuil1!A278)</f>
        <v>45195</v>
      </c>
      <c r="B273" s="172">
        <f>IF(A273="","",Feuil1!U278)</f>
        <v>0</v>
      </c>
      <c r="C273" s="92">
        <f>IF(B273="","",Feuil1!V278)</f>
        <v>0</v>
      </c>
      <c r="D273" s="92">
        <f>IF(C273="","",Feuil1!W278)</f>
        <v>0</v>
      </c>
      <c r="E273" s="173">
        <f t="shared" si="36"/>
        <v>0</v>
      </c>
      <c r="F273" s="172">
        <f>IF(D273="","",Feuil1!X278)</f>
        <v>0</v>
      </c>
      <c r="G273" s="92">
        <f>IF(F273="","",Feuil1!Y278)</f>
        <v>0</v>
      </c>
      <c r="H273" s="92">
        <f>IF(G273="","",Feuil1!Z278)</f>
        <v>0</v>
      </c>
      <c r="I273" s="173">
        <f t="shared" si="37"/>
        <v>0</v>
      </c>
      <c r="J273" s="172">
        <f>IF(H273="","",Feuil1!AA278)</f>
        <v>0</v>
      </c>
      <c r="K273" s="92">
        <f>IF(J273="","",Feuil1!AB278)</f>
        <v>0</v>
      </c>
      <c r="L273" s="92">
        <f>IF(K273="","",Feuil1!AC278)</f>
        <v>0</v>
      </c>
      <c r="M273" s="173">
        <f t="shared" si="38"/>
        <v>0</v>
      </c>
      <c r="N273" s="172">
        <f>IF(L273="","",Feuil1!AD278)</f>
        <v>0</v>
      </c>
      <c r="O273" s="92">
        <f>IF(N273="","",Feuil1!AE278)</f>
        <v>0</v>
      </c>
      <c r="P273" s="92">
        <f>IF(O273="","",Feuil1!AF278)</f>
        <v>0</v>
      </c>
      <c r="Q273" s="173">
        <f t="shared" si="39"/>
        <v>0</v>
      </c>
      <c r="R273" s="172">
        <f>IF(P273="","",Feuil1!AG278)</f>
        <v>0</v>
      </c>
      <c r="S273" s="92">
        <f>IF(R273="","",Feuil1!AH278)</f>
        <v>0</v>
      </c>
      <c r="T273" s="92">
        <f>IF(S273="","",Feuil1!AI278)</f>
        <v>0</v>
      </c>
      <c r="U273" s="173">
        <f t="shared" si="40"/>
        <v>0</v>
      </c>
      <c r="V273" s="172">
        <f>IF(T273="","",Feuil1!AJ278)</f>
        <v>0</v>
      </c>
      <c r="W273" s="92">
        <f>IF(V273="","",Feuil1!AK278)</f>
        <v>0</v>
      </c>
      <c r="X273" s="92">
        <f>IF(W273="","",Feuil1!AL278)</f>
        <v>0</v>
      </c>
      <c r="Y273" s="173">
        <f t="shared" si="41"/>
        <v>0</v>
      </c>
      <c r="Z273" s="172">
        <f>IF(X273="","",Feuil1!AM278)</f>
        <v>0</v>
      </c>
      <c r="AA273" s="92">
        <f>IF(Z273="","",Feuil1!AN278)</f>
        <v>0</v>
      </c>
      <c r="AB273" s="92">
        <f>IF(AA273="","",Feuil1!AO278)</f>
        <v>0</v>
      </c>
      <c r="AC273" s="173">
        <f t="shared" si="42"/>
        <v>0</v>
      </c>
      <c r="AD273" s="172">
        <f>IF(AB273="","",Feuil1!AP278)</f>
        <v>0</v>
      </c>
      <c r="AE273" s="92">
        <f>IF(AD273="","",Feuil1!AQ278)</f>
        <v>0</v>
      </c>
      <c r="AF273" s="92">
        <f>IF(AE273="","",Feuil1!AR278)</f>
        <v>0</v>
      </c>
      <c r="AG273" s="173">
        <f t="shared" si="43"/>
        <v>0</v>
      </c>
      <c r="AH273" s="172">
        <f>IF(AF273="","",Feuil1!AS278)</f>
        <v>0</v>
      </c>
      <c r="AI273" s="92">
        <f>IF(AH273="","",Feuil1!AT278)</f>
        <v>0</v>
      </c>
      <c r="AJ273" s="92">
        <f>IF(AI273="","",Feuil1!AU278)</f>
        <v>0</v>
      </c>
      <c r="AK273" s="173">
        <f t="shared" si="44"/>
        <v>0</v>
      </c>
      <c r="AN273" s="5">
        <v>725</v>
      </c>
      <c r="AO273" s="5">
        <v>25</v>
      </c>
      <c r="AP273" s="5">
        <v>40</v>
      </c>
      <c r="AQ273" s="5">
        <v>850</v>
      </c>
      <c r="AR273" s="5">
        <v>925</v>
      </c>
      <c r="AS273" s="5">
        <v>3</v>
      </c>
      <c r="AT273" s="5">
        <v>5</v>
      </c>
      <c r="AU273" s="5">
        <v>350</v>
      </c>
      <c r="AV273" s="5">
        <v>125</v>
      </c>
    </row>
    <row r="274" spans="1:48" s="6" customFormat="1" ht="12.75">
      <c r="A274" s="171">
        <f>IF(Feuil1!A279="","",Feuil1!A279)</f>
        <v>45196</v>
      </c>
      <c r="B274" s="172">
        <f>IF(A274="","",Feuil1!U279)</f>
        <v>0</v>
      </c>
      <c r="C274" s="92">
        <f>IF(B274="","",Feuil1!V279)</f>
        <v>0</v>
      </c>
      <c r="D274" s="92">
        <f>IF(C274="","",Feuil1!W279)</f>
        <v>0</v>
      </c>
      <c r="E274" s="173">
        <f t="shared" si="36"/>
        <v>0</v>
      </c>
      <c r="F274" s="172">
        <f>IF(D274="","",Feuil1!X279)</f>
        <v>0</v>
      </c>
      <c r="G274" s="92">
        <f>IF(F274="","",Feuil1!Y279)</f>
        <v>0</v>
      </c>
      <c r="H274" s="92">
        <f>IF(G274="","",Feuil1!Z279)</f>
        <v>0</v>
      </c>
      <c r="I274" s="173">
        <f t="shared" si="37"/>
        <v>0</v>
      </c>
      <c r="J274" s="172">
        <f>IF(H274="","",Feuil1!AA279)</f>
        <v>0</v>
      </c>
      <c r="K274" s="92">
        <f>IF(J274="","",Feuil1!AB279)</f>
        <v>0</v>
      </c>
      <c r="L274" s="92">
        <f>IF(K274="","",Feuil1!AC279)</f>
        <v>0</v>
      </c>
      <c r="M274" s="173">
        <f t="shared" si="38"/>
        <v>0</v>
      </c>
      <c r="N274" s="172">
        <f>IF(L274="","",Feuil1!AD279)</f>
        <v>0</v>
      </c>
      <c r="O274" s="92">
        <f>IF(N274="","",Feuil1!AE279)</f>
        <v>0</v>
      </c>
      <c r="P274" s="92">
        <f>IF(O274="","",Feuil1!AF279)</f>
        <v>0</v>
      </c>
      <c r="Q274" s="173">
        <f t="shared" si="39"/>
        <v>0</v>
      </c>
      <c r="R274" s="172">
        <f>IF(P274="","",Feuil1!AG279)</f>
        <v>0</v>
      </c>
      <c r="S274" s="92">
        <f>IF(R274="","",Feuil1!AH279)</f>
        <v>0</v>
      </c>
      <c r="T274" s="92">
        <f>IF(S274="","",Feuil1!AI279)</f>
        <v>0</v>
      </c>
      <c r="U274" s="173">
        <f t="shared" si="40"/>
        <v>0</v>
      </c>
      <c r="V274" s="172">
        <f>IF(T274="","",Feuil1!AJ279)</f>
        <v>0</v>
      </c>
      <c r="W274" s="92">
        <f>IF(V274="","",Feuil1!AK279)</f>
        <v>0</v>
      </c>
      <c r="X274" s="92">
        <f>IF(W274="","",Feuil1!AL279)</f>
        <v>0</v>
      </c>
      <c r="Y274" s="173">
        <f t="shared" si="41"/>
        <v>0</v>
      </c>
      <c r="Z274" s="172">
        <f>IF(X274="","",Feuil1!AM279)</f>
        <v>0</v>
      </c>
      <c r="AA274" s="92">
        <f>IF(Z274="","",Feuil1!AN279)</f>
        <v>0</v>
      </c>
      <c r="AB274" s="92">
        <f>IF(AA274="","",Feuil1!AO279)</f>
        <v>0</v>
      </c>
      <c r="AC274" s="173">
        <f t="shared" si="42"/>
        <v>0</v>
      </c>
      <c r="AD274" s="172">
        <f>IF(AB274="","",Feuil1!AP279)</f>
        <v>0</v>
      </c>
      <c r="AE274" s="92">
        <f>IF(AD274="","",Feuil1!AQ279)</f>
        <v>0</v>
      </c>
      <c r="AF274" s="92">
        <f>IF(AE274="","",Feuil1!AR279)</f>
        <v>0</v>
      </c>
      <c r="AG274" s="173">
        <f t="shared" si="43"/>
        <v>0</v>
      </c>
      <c r="AH274" s="172">
        <f>IF(AF274="","",Feuil1!AS279)</f>
        <v>0</v>
      </c>
      <c r="AI274" s="92">
        <f>IF(AH274="","",Feuil1!AT279)</f>
        <v>0</v>
      </c>
      <c r="AJ274" s="92">
        <f>IF(AI274="","",Feuil1!AU279)</f>
        <v>0</v>
      </c>
      <c r="AK274" s="173">
        <f t="shared" si="44"/>
        <v>0</v>
      </c>
      <c r="AN274" s="5">
        <v>725</v>
      </c>
      <c r="AO274" s="5">
        <v>25</v>
      </c>
      <c r="AP274" s="5">
        <v>40</v>
      </c>
      <c r="AQ274" s="5">
        <v>850</v>
      </c>
      <c r="AR274" s="5">
        <v>925</v>
      </c>
      <c r="AS274" s="5">
        <v>3</v>
      </c>
      <c r="AT274" s="5">
        <v>5</v>
      </c>
      <c r="AU274" s="5">
        <v>350</v>
      </c>
      <c r="AV274" s="5">
        <v>125</v>
      </c>
    </row>
    <row r="275" spans="1:48" s="6" customFormat="1" ht="12.75">
      <c r="A275" s="171">
        <f>IF(Feuil1!A280="","",Feuil1!A280)</f>
        <v>45197</v>
      </c>
      <c r="B275" s="172">
        <f>IF(A275="","",Feuil1!U280)</f>
        <v>0</v>
      </c>
      <c r="C275" s="92">
        <f>IF(B275="","",Feuil1!V280)</f>
        <v>0</v>
      </c>
      <c r="D275" s="92">
        <f>IF(C275="","",Feuil1!W280)</f>
        <v>0</v>
      </c>
      <c r="E275" s="173">
        <f t="shared" si="36"/>
        <v>0</v>
      </c>
      <c r="F275" s="172">
        <f>IF(D275="","",Feuil1!X280)</f>
        <v>0</v>
      </c>
      <c r="G275" s="92">
        <f>IF(F275="","",Feuil1!Y280)</f>
        <v>0</v>
      </c>
      <c r="H275" s="92">
        <f>IF(G275="","",Feuil1!Z280)</f>
        <v>0</v>
      </c>
      <c r="I275" s="173">
        <f t="shared" si="37"/>
        <v>0</v>
      </c>
      <c r="J275" s="172">
        <f>IF(H275="","",Feuil1!AA280)</f>
        <v>0</v>
      </c>
      <c r="K275" s="92">
        <f>IF(J275="","",Feuil1!AB280)</f>
        <v>0</v>
      </c>
      <c r="L275" s="92">
        <f>IF(K275="","",Feuil1!AC280)</f>
        <v>0</v>
      </c>
      <c r="M275" s="173">
        <f t="shared" si="38"/>
        <v>0</v>
      </c>
      <c r="N275" s="172">
        <f>IF(L275="","",Feuil1!AD280)</f>
        <v>0</v>
      </c>
      <c r="O275" s="92">
        <f>IF(N275="","",Feuil1!AE280)</f>
        <v>0</v>
      </c>
      <c r="P275" s="92">
        <f>IF(O275="","",Feuil1!AF280)</f>
        <v>0</v>
      </c>
      <c r="Q275" s="173">
        <f t="shared" si="39"/>
        <v>0</v>
      </c>
      <c r="R275" s="172">
        <f>IF(P275="","",Feuil1!AG280)</f>
        <v>0</v>
      </c>
      <c r="S275" s="92">
        <f>IF(R275="","",Feuil1!AH280)</f>
        <v>0</v>
      </c>
      <c r="T275" s="92">
        <f>IF(S275="","",Feuil1!AI280)</f>
        <v>0</v>
      </c>
      <c r="U275" s="173">
        <f t="shared" si="40"/>
        <v>0</v>
      </c>
      <c r="V275" s="172">
        <f>IF(T275="","",Feuil1!AJ280)</f>
        <v>0</v>
      </c>
      <c r="W275" s="92">
        <f>IF(V275="","",Feuil1!AK280)</f>
        <v>0</v>
      </c>
      <c r="X275" s="92">
        <f>IF(W275="","",Feuil1!AL280)</f>
        <v>0</v>
      </c>
      <c r="Y275" s="173">
        <f t="shared" si="41"/>
        <v>0</v>
      </c>
      <c r="Z275" s="172">
        <f>IF(X275="","",Feuil1!AM280)</f>
        <v>0</v>
      </c>
      <c r="AA275" s="92">
        <f>IF(Z275="","",Feuil1!AN280)</f>
        <v>0</v>
      </c>
      <c r="AB275" s="92">
        <f>IF(AA275="","",Feuil1!AO280)</f>
        <v>0</v>
      </c>
      <c r="AC275" s="173">
        <f t="shared" si="42"/>
        <v>0</v>
      </c>
      <c r="AD275" s="172">
        <f>IF(AB275="","",Feuil1!AP280)</f>
        <v>0</v>
      </c>
      <c r="AE275" s="92">
        <f>IF(AD275="","",Feuil1!AQ280)</f>
        <v>0</v>
      </c>
      <c r="AF275" s="92">
        <f>IF(AE275="","",Feuil1!AR280)</f>
        <v>0</v>
      </c>
      <c r="AG275" s="173">
        <f t="shared" si="43"/>
        <v>0</v>
      </c>
      <c r="AH275" s="172">
        <f>IF(AF275="","",Feuil1!AS280)</f>
        <v>0</v>
      </c>
      <c r="AI275" s="92">
        <f>IF(AH275="","",Feuil1!AT280)</f>
        <v>0</v>
      </c>
      <c r="AJ275" s="92">
        <f>IF(AI275="","",Feuil1!AU280)</f>
        <v>0</v>
      </c>
      <c r="AK275" s="173">
        <f t="shared" si="44"/>
        <v>0</v>
      </c>
      <c r="AN275" s="5">
        <v>725</v>
      </c>
      <c r="AO275" s="5">
        <v>25</v>
      </c>
      <c r="AP275" s="5">
        <v>40</v>
      </c>
      <c r="AQ275" s="5">
        <v>850</v>
      </c>
      <c r="AR275" s="5">
        <v>925</v>
      </c>
      <c r="AS275" s="5">
        <v>3</v>
      </c>
      <c r="AT275" s="5">
        <v>5</v>
      </c>
      <c r="AU275" s="5">
        <v>350</v>
      </c>
      <c r="AV275" s="5">
        <v>125</v>
      </c>
    </row>
    <row r="276" spans="1:48" s="6" customFormat="1" ht="12.75">
      <c r="A276" s="171">
        <f>IF(Feuil1!A281="","",Feuil1!A281)</f>
        <v>45198</v>
      </c>
      <c r="B276" s="172">
        <f>IF(A276="","",Feuil1!U281)</f>
        <v>0</v>
      </c>
      <c r="C276" s="92">
        <f>IF(B276="","",Feuil1!V281)</f>
        <v>0</v>
      </c>
      <c r="D276" s="92">
        <f>IF(C276="","",Feuil1!W281)</f>
        <v>0</v>
      </c>
      <c r="E276" s="173">
        <f t="shared" si="36"/>
        <v>0</v>
      </c>
      <c r="F276" s="172">
        <f>IF(D276="","",Feuil1!X281)</f>
        <v>0</v>
      </c>
      <c r="G276" s="92">
        <f>IF(F276="","",Feuil1!Y281)</f>
        <v>0</v>
      </c>
      <c r="H276" s="92">
        <f>IF(G276="","",Feuil1!Z281)</f>
        <v>0</v>
      </c>
      <c r="I276" s="173">
        <f t="shared" si="37"/>
        <v>0</v>
      </c>
      <c r="J276" s="172">
        <f>IF(H276="","",Feuil1!AA281)</f>
        <v>0</v>
      </c>
      <c r="K276" s="92">
        <f>IF(J276="","",Feuil1!AB281)</f>
        <v>0</v>
      </c>
      <c r="L276" s="92">
        <f>IF(K276="","",Feuil1!AC281)</f>
        <v>0</v>
      </c>
      <c r="M276" s="173">
        <f t="shared" si="38"/>
        <v>0</v>
      </c>
      <c r="N276" s="172">
        <f>IF(L276="","",Feuil1!AD281)</f>
        <v>0</v>
      </c>
      <c r="O276" s="92">
        <f>IF(N276="","",Feuil1!AE281)</f>
        <v>0</v>
      </c>
      <c r="P276" s="92">
        <f>IF(O276="","",Feuil1!AF281)</f>
        <v>0</v>
      </c>
      <c r="Q276" s="173">
        <f t="shared" si="39"/>
        <v>0</v>
      </c>
      <c r="R276" s="172">
        <f>IF(P276="","",Feuil1!AG281)</f>
        <v>0</v>
      </c>
      <c r="S276" s="92">
        <f>IF(R276="","",Feuil1!AH281)</f>
        <v>0</v>
      </c>
      <c r="T276" s="92">
        <f>IF(S276="","",Feuil1!AI281)</f>
        <v>0</v>
      </c>
      <c r="U276" s="173">
        <f t="shared" si="40"/>
        <v>0</v>
      </c>
      <c r="V276" s="172">
        <f>IF(T276="","",Feuil1!AJ281)</f>
        <v>0</v>
      </c>
      <c r="W276" s="92">
        <f>IF(V276="","",Feuil1!AK281)</f>
        <v>0</v>
      </c>
      <c r="X276" s="92">
        <f>IF(W276="","",Feuil1!AL281)</f>
        <v>0</v>
      </c>
      <c r="Y276" s="173">
        <f t="shared" si="41"/>
        <v>0</v>
      </c>
      <c r="Z276" s="172">
        <f>IF(X276="","",Feuil1!AM281)</f>
        <v>0</v>
      </c>
      <c r="AA276" s="92">
        <f>IF(Z276="","",Feuil1!AN281)</f>
        <v>0</v>
      </c>
      <c r="AB276" s="92">
        <f>IF(AA276="","",Feuil1!AO281)</f>
        <v>0</v>
      </c>
      <c r="AC276" s="173">
        <f t="shared" si="42"/>
        <v>0</v>
      </c>
      <c r="AD276" s="172">
        <f>IF(AB276="","",Feuil1!AP281)</f>
        <v>0</v>
      </c>
      <c r="AE276" s="92">
        <f>IF(AD276="","",Feuil1!AQ281)</f>
        <v>0</v>
      </c>
      <c r="AF276" s="92">
        <f>IF(AE276="","",Feuil1!AR281)</f>
        <v>0</v>
      </c>
      <c r="AG276" s="173">
        <f t="shared" si="43"/>
        <v>0</v>
      </c>
      <c r="AH276" s="172">
        <f>IF(AF276="","",Feuil1!AS281)</f>
        <v>0</v>
      </c>
      <c r="AI276" s="92">
        <f>IF(AH276="","",Feuil1!AT281)</f>
        <v>0</v>
      </c>
      <c r="AJ276" s="92">
        <f>IF(AI276="","",Feuil1!AU281)</f>
        <v>0</v>
      </c>
      <c r="AK276" s="173">
        <f t="shared" si="44"/>
        <v>0</v>
      </c>
      <c r="AN276" s="5">
        <v>725</v>
      </c>
      <c r="AO276" s="5">
        <v>25</v>
      </c>
      <c r="AP276" s="5">
        <v>40</v>
      </c>
      <c r="AQ276" s="5">
        <v>850</v>
      </c>
      <c r="AR276" s="5">
        <v>925</v>
      </c>
      <c r="AS276" s="5">
        <v>3</v>
      </c>
      <c r="AT276" s="5">
        <v>5</v>
      </c>
      <c r="AU276" s="5">
        <v>350</v>
      </c>
      <c r="AV276" s="5">
        <v>125</v>
      </c>
    </row>
    <row r="277" spans="1:48" s="6" customFormat="1" ht="12.75">
      <c r="A277" s="171">
        <f>IF(Feuil1!A282="","",Feuil1!A282)</f>
        <v>45199</v>
      </c>
      <c r="B277" s="172">
        <f>IF(A277="","",Feuil1!U282)</f>
        <v>0</v>
      </c>
      <c r="C277" s="92">
        <f>IF(B277="","",Feuil1!V282)</f>
        <v>0</v>
      </c>
      <c r="D277" s="92">
        <f>IF(C277="","",Feuil1!W282)</f>
        <v>0</v>
      </c>
      <c r="E277" s="173">
        <f t="shared" si="36"/>
        <v>0</v>
      </c>
      <c r="F277" s="172">
        <f>IF(D277="","",Feuil1!X282)</f>
        <v>0</v>
      </c>
      <c r="G277" s="92">
        <f>IF(F277="","",Feuil1!Y282)</f>
        <v>0</v>
      </c>
      <c r="H277" s="92">
        <f>IF(G277="","",Feuil1!Z282)</f>
        <v>0</v>
      </c>
      <c r="I277" s="173">
        <f t="shared" si="37"/>
        <v>0</v>
      </c>
      <c r="J277" s="172">
        <f>IF(H277="","",Feuil1!AA282)</f>
        <v>0</v>
      </c>
      <c r="K277" s="92">
        <f>IF(J277="","",Feuil1!AB282)</f>
        <v>0</v>
      </c>
      <c r="L277" s="92">
        <f>IF(K277="","",Feuil1!AC282)</f>
        <v>0</v>
      </c>
      <c r="M277" s="173">
        <f t="shared" si="38"/>
        <v>0</v>
      </c>
      <c r="N277" s="172">
        <f>IF(L277="","",Feuil1!AD282)</f>
        <v>0</v>
      </c>
      <c r="O277" s="92">
        <f>IF(N277="","",Feuil1!AE282)</f>
        <v>0</v>
      </c>
      <c r="P277" s="92">
        <f>IF(O277="","",Feuil1!AF282)</f>
        <v>0</v>
      </c>
      <c r="Q277" s="173">
        <f t="shared" si="39"/>
        <v>0</v>
      </c>
      <c r="R277" s="172">
        <f>IF(P277="","",Feuil1!AG282)</f>
        <v>0</v>
      </c>
      <c r="S277" s="92">
        <f>IF(R277="","",Feuil1!AH282)</f>
        <v>0</v>
      </c>
      <c r="T277" s="92">
        <f>IF(S277="","",Feuil1!AI282)</f>
        <v>0</v>
      </c>
      <c r="U277" s="173">
        <f t="shared" si="40"/>
        <v>0</v>
      </c>
      <c r="V277" s="172">
        <f>IF(T277="","",Feuil1!AJ282)</f>
        <v>0</v>
      </c>
      <c r="W277" s="92">
        <f>IF(V277="","",Feuil1!AK282)</f>
        <v>0</v>
      </c>
      <c r="X277" s="92">
        <f>IF(W277="","",Feuil1!AL282)</f>
        <v>0</v>
      </c>
      <c r="Y277" s="173">
        <f t="shared" si="41"/>
        <v>0</v>
      </c>
      <c r="Z277" s="172">
        <f>IF(X277="","",Feuil1!AM282)</f>
        <v>0</v>
      </c>
      <c r="AA277" s="92">
        <f>IF(Z277="","",Feuil1!AN282)</f>
        <v>0</v>
      </c>
      <c r="AB277" s="92">
        <f>IF(AA277="","",Feuil1!AO282)</f>
        <v>0</v>
      </c>
      <c r="AC277" s="173">
        <f t="shared" si="42"/>
        <v>0</v>
      </c>
      <c r="AD277" s="172">
        <f>IF(AB277="","",Feuil1!AP282)</f>
        <v>0</v>
      </c>
      <c r="AE277" s="92">
        <f>IF(AD277="","",Feuil1!AQ282)</f>
        <v>0</v>
      </c>
      <c r="AF277" s="92">
        <f>IF(AE277="","",Feuil1!AR282)</f>
        <v>0</v>
      </c>
      <c r="AG277" s="173">
        <f t="shared" si="43"/>
        <v>0</v>
      </c>
      <c r="AH277" s="172">
        <f>IF(AF277="","",Feuil1!AS282)</f>
        <v>0</v>
      </c>
      <c r="AI277" s="92">
        <f>IF(AH277="","",Feuil1!AT282)</f>
        <v>0</v>
      </c>
      <c r="AJ277" s="92">
        <f>IF(AI277="","",Feuil1!AU282)</f>
        <v>0</v>
      </c>
      <c r="AK277" s="173">
        <f t="shared" si="44"/>
        <v>0</v>
      </c>
      <c r="AN277" s="5">
        <v>725</v>
      </c>
      <c r="AO277" s="5">
        <v>25</v>
      </c>
      <c r="AP277" s="5">
        <v>40</v>
      </c>
      <c r="AQ277" s="5">
        <v>850</v>
      </c>
      <c r="AR277" s="5">
        <v>925</v>
      </c>
      <c r="AS277" s="5">
        <v>3</v>
      </c>
      <c r="AT277" s="5">
        <v>5</v>
      </c>
      <c r="AU277" s="5">
        <v>350</v>
      </c>
      <c r="AV277" s="5">
        <v>125</v>
      </c>
    </row>
    <row r="278" spans="1:48" s="6" customFormat="1" ht="12.75">
      <c r="A278" s="171">
        <f>IF(Feuil1!A283="","",Feuil1!A283)</f>
        <v>45200</v>
      </c>
      <c r="B278" s="172">
        <f>IF(A278="","",Feuil1!U283)</f>
        <v>0</v>
      </c>
      <c r="C278" s="92">
        <f>IF(B278="","",Feuil1!V283)</f>
        <v>0</v>
      </c>
      <c r="D278" s="92">
        <f>IF(C278="","",Feuil1!W283)</f>
        <v>0</v>
      </c>
      <c r="E278" s="173">
        <f t="shared" si="36"/>
        <v>0</v>
      </c>
      <c r="F278" s="172">
        <f>IF(D278="","",Feuil1!X283)</f>
        <v>0</v>
      </c>
      <c r="G278" s="92">
        <f>IF(F278="","",Feuil1!Y283)</f>
        <v>0</v>
      </c>
      <c r="H278" s="92">
        <f>IF(G278="","",Feuil1!Z283)</f>
        <v>0</v>
      </c>
      <c r="I278" s="173">
        <f t="shared" si="37"/>
        <v>0</v>
      </c>
      <c r="J278" s="172">
        <f>IF(H278="","",Feuil1!AA283)</f>
        <v>0</v>
      </c>
      <c r="K278" s="92">
        <f>IF(J278="","",Feuil1!AB283)</f>
        <v>0</v>
      </c>
      <c r="L278" s="92">
        <f>IF(K278="","",Feuil1!AC283)</f>
        <v>0</v>
      </c>
      <c r="M278" s="173">
        <f t="shared" si="38"/>
        <v>0</v>
      </c>
      <c r="N278" s="172">
        <f>IF(L278="","",Feuil1!AD283)</f>
        <v>0</v>
      </c>
      <c r="O278" s="92">
        <f>IF(N278="","",Feuil1!AE283)</f>
        <v>0</v>
      </c>
      <c r="P278" s="92">
        <f>IF(O278="","",Feuil1!AF283)</f>
        <v>0</v>
      </c>
      <c r="Q278" s="173">
        <f t="shared" si="39"/>
        <v>0</v>
      </c>
      <c r="R278" s="172">
        <f>IF(P278="","",Feuil1!AG283)</f>
        <v>0</v>
      </c>
      <c r="S278" s="92">
        <f>IF(R278="","",Feuil1!AH283)</f>
        <v>0</v>
      </c>
      <c r="T278" s="92">
        <f>IF(S278="","",Feuil1!AI283)</f>
        <v>0</v>
      </c>
      <c r="U278" s="173">
        <f t="shared" si="40"/>
        <v>0</v>
      </c>
      <c r="V278" s="172">
        <f>IF(T278="","",Feuil1!AJ283)</f>
        <v>0</v>
      </c>
      <c r="W278" s="92">
        <f>IF(V278="","",Feuil1!AK283)</f>
        <v>0</v>
      </c>
      <c r="X278" s="92">
        <f>IF(W278="","",Feuil1!AL283)</f>
        <v>0</v>
      </c>
      <c r="Y278" s="173">
        <f t="shared" si="41"/>
        <v>0</v>
      </c>
      <c r="Z278" s="172">
        <f>IF(X278="","",Feuil1!AM283)</f>
        <v>0</v>
      </c>
      <c r="AA278" s="92">
        <f>IF(Z278="","",Feuil1!AN283)</f>
        <v>0</v>
      </c>
      <c r="AB278" s="92">
        <f>IF(AA278="","",Feuil1!AO283)</f>
        <v>0</v>
      </c>
      <c r="AC278" s="173">
        <f t="shared" si="42"/>
        <v>0</v>
      </c>
      <c r="AD278" s="172">
        <f>IF(AB278="","",Feuil1!AP283)</f>
        <v>0</v>
      </c>
      <c r="AE278" s="92">
        <f>IF(AD278="","",Feuil1!AQ283)</f>
        <v>0</v>
      </c>
      <c r="AF278" s="92">
        <f>IF(AE278="","",Feuil1!AR283)</f>
        <v>0</v>
      </c>
      <c r="AG278" s="173">
        <f t="shared" si="43"/>
        <v>0</v>
      </c>
      <c r="AH278" s="172">
        <f>IF(AF278="","",Feuil1!AS283)</f>
        <v>0</v>
      </c>
      <c r="AI278" s="92">
        <f>IF(AH278="","",Feuil1!AT283)</f>
        <v>0</v>
      </c>
      <c r="AJ278" s="92">
        <f>IF(AI278="","",Feuil1!AU283)</f>
        <v>0</v>
      </c>
      <c r="AK278" s="173">
        <f t="shared" si="44"/>
        <v>0</v>
      </c>
      <c r="AN278" s="5">
        <v>725</v>
      </c>
      <c r="AO278" s="5">
        <v>25</v>
      </c>
      <c r="AP278" s="5">
        <v>40</v>
      </c>
      <c r="AQ278" s="5">
        <v>850</v>
      </c>
      <c r="AR278" s="5">
        <v>925</v>
      </c>
      <c r="AS278" s="5">
        <v>3</v>
      </c>
      <c r="AT278" s="5">
        <v>5</v>
      </c>
      <c r="AU278" s="5">
        <v>350</v>
      </c>
      <c r="AV278" s="5">
        <v>125</v>
      </c>
    </row>
    <row r="279" spans="1:48" s="6" customFormat="1" ht="12.75">
      <c r="A279" s="171">
        <f>IF(Feuil1!A284="","",Feuil1!A284)</f>
        <v>45201</v>
      </c>
      <c r="B279" s="172">
        <f>IF(A279="","",Feuil1!U284)</f>
        <v>0</v>
      </c>
      <c r="C279" s="92">
        <f>IF(B279="","",Feuil1!V284)</f>
        <v>0</v>
      </c>
      <c r="D279" s="92">
        <f>IF(C279="","",Feuil1!W284)</f>
        <v>0</v>
      </c>
      <c r="E279" s="173">
        <f t="shared" si="36"/>
        <v>0</v>
      </c>
      <c r="F279" s="172">
        <f>IF(D279="","",Feuil1!X284)</f>
        <v>0</v>
      </c>
      <c r="G279" s="92">
        <f>IF(F279="","",Feuil1!Y284)</f>
        <v>0</v>
      </c>
      <c r="H279" s="92">
        <f>IF(G279="","",Feuil1!Z284)</f>
        <v>0</v>
      </c>
      <c r="I279" s="173">
        <f t="shared" si="37"/>
        <v>0</v>
      </c>
      <c r="J279" s="172">
        <f>IF(H279="","",Feuil1!AA284)</f>
        <v>0</v>
      </c>
      <c r="K279" s="92">
        <f>IF(J279="","",Feuil1!AB284)</f>
        <v>0</v>
      </c>
      <c r="L279" s="92">
        <f>IF(K279="","",Feuil1!AC284)</f>
        <v>0</v>
      </c>
      <c r="M279" s="173">
        <f t="shared" si="38"/>
        <v>0</v>
      </c>
      <c r="N279" s="172">
        <f>IF(L279="","",Feuil1!AD284)</f>
        <v>0</v>
      </c>
      <c r="O279" s="92">
        <f>IF(N279="","",Feuil1!AE284)</f>
        <v>0</v>
      </c>
      <c r="P279" s="92">
        <f>IF(O279="","",Feuil1!AF284)</f>
        <v>0</v>
      </c>
      <c r="Q279" s="173">
        <f t="shared" si="39"/>
        <v>0</v>
      </c>
      <c r="R279" s="172">
        <f>IF(P279="","",Feuil1!AG284)</f>
        <v>0</v>
      </c>
      <c r="S279" s="92">
        <f>IF(R279="","",Feuil1!AH284)</f>
        <v>0</v>
      </c>
      <c r="T279" s="92">
        <f>IF(S279="","",Feuil1!AI284)</f>
        <v>0</v>
      </c>
      <c r="U279" s="173">
        <f t="shared" si="40"/>
        <v>0</v>
      </c>
      <c r="V279" s="172">
        <f>IF(T279="","",Feuil1!AJ284)</f>
        <v>0</v>
      </c>
      <c r="W279" s="92">
        <f>IF(V279="","",Feuil1!AK284)</f>
        <v>0</v>
      </c>
      <c r="X279" s="92">
        <f>IF(W279="","",Feuil1!AL284)</f>
        <v>0</v>
      </c>
      <c r="Y279" s="173">
        <f t="shared" si="41"/>
        <v>0</v>
      </c>
      <c r="Z279" s="172">
        <f>IF(X279="","",Feuil1!AM284)</f>
        <v>0</v>
      </c>
      <c r="AA279" s="92">
        <f>IF(Z279="","",Feuil1!AN284)</f>
        <v>0</v>
      </c>
      <c r="AB279" s="92">
        <f>IF(AA279="","",Feuil1!AO284)</f>
        <v>0</v>
      </c>
      <c r="AC279" s="173">
        <f t="shared" si="42"/>
        <v>0</v>
      </c>
      <c r="AD279" s="172">
        <f>IF(AB279="","",Feuil1!AP284)</f>
        <v>0</v>
      </c>
      <c r="AE279" s="92">
        <f>IF(AD279="","",Feuil1!AQ284)</f>
        <v>0</v>
      </c>
      <c r="AF279" s="92">
        <f>IF(AE279="","",Feuil1!AR284)</f>
        <v>0</v>
      </c>
      <c r="AG279" s="173">
        <f t="shared" si="43"/>
        <v>0</v>
      </c>
      <c r="AH279" s="172">
        <f>IF(AF279="","",Feuil1!AS284)</f>
        <v>0</v>
      </c>
      <c r="AI279" s="92">
        <f>IF(AH279="","",Feuil1!AT284)</f>
        <v>0</v>
      </c>
      <c r="AJ279" s="92">
        <f>IF(AI279="","",Feuil1!AU284)</f>
        <v>0</v>
      </c>
      <c r="AK279" s="173">
        <f t="shared" si="44"/>
        <v>0</v>
      </c>
      <c r="AN279" s="5">
        <v>725</v>
      </c>
      <c r="AO279" s="5">
        <v>25</v>
      </c>
      <c r="AP279" s="5">
        <v>40</v>
      </c>
      <c r="AQ279" s="5">
        <v>850</v>
      </c>
      <c r="AR279" s="5">
        <v>925</v>
      </c>
      <c r="AS279" s="5">
        <v>3</v>
      </c>
      <c r="AT279" s="5">
        <v>5</v>
      </c>
      <c r="AU279" s="5">
        <v>350</v>
      </c>
      <c r="AV279" s="5">
        <v>125</v>
      </c>
    </row>
    <row r="280" spans="1:48" s="6" customFormat="1" ht="12.75">
      <c r="A280" s="171">
        <f>IF(Feuil1!A285="","",Feuil1!A285)</f>
        <v>45202</v>
      </c>
      <c r="B280" s="172">
        <f>IF(A280="","",Feuil1!U285)</f>
        <v>0</v>
      </c>
      <c r="C280" s="92">
        <f>IF(B280="","",Feuil1!V285)</f>
        <v>0</v>
      </c>
      <c r="D280" s="92">
        <f>IF(C280="","",Feuil1!W285)</f>
        <v>0</v>
      </c>
      <c r="E280" s="173">
        <f t="shared" si="36"/>
        <v>0</v>
      </c>
      <c r="F280" s="172">
        <f>IF(D280="","",Feuil1!X285)</f>
        <v>0</v>
      </c>
      <c r="G280" s="92">
        <f>IF(F280="","",Feuil1!Y285)</f>
        <v>0</v>
      </c>
      <c r="H280" s="92">
        <f>IF(G280="","",Feuil1!Z285)</f>
        <v>0</v>
      </c>
      <c r="I280" s="173">
        <f t="shared" si="37"/>
        <v>0</v>
      </c>
      <c r="J280" s="172">
        <f>IF(H280="","",Feuil1!AA285)</f>
        <v>0</v>
      </c>
      <c r="K280" s="92">
        <f>IF(J280="","",Feuil1!AB285)</f>
        <v>0</v>
      </c>
      <c r="L280" s="92">
        <f>IF(K280="","",Feuil1!AC285)</f>
        <v>0</v>
      </c>
      <c r="M280" s="173">
        <f t="shared" si="38"/>
        <v>0</v>
      </c>
      <c r="N280" s="172">
        <f>IF(L280="","",Feuil1!AD285)</f>
        <v>0</v>
      </c>
      <c r="O280" s="92">
        <f>IF(N280="","",Feuil1!AE285)</f>
        <v>0</v>
      </c>
      <c r="P280" s="92">
        <f>IF(O280="","",Feuil1!AF285)</f>
        <v>0</v>
      </c>
      <c r="Q280" s="173">
        <f t="shared" si="39"/>
        <v>0</v>
      </c>
      <c r="R280" s="172">
        <f>IF(P280="","",Feuil1!AG285)</f>
        <v>0</v>
      </c>
      <c r="S280" s="92">
        <f>IF(R280="","",Feuil1!AH285)</f>
        <v>0</v>
      </c>
      <c r="T280" s="92">
        <f>IF(S280="","",Feuil1!AI285)</f>
        <v>0</v>
      </c>
      <c r="U280" s="173">
        <f t="shared" si="40"/>
        <v>0</v>
      </c>
      <c r="V280" s="172">
        <f>IF(T280="","",Feuil1!AJ285)</f>
        <v>0</v>
      </c>
      <c r="W280" s="92">
        <f>IF(V280="","",Feuil1!AK285)</f>
        <v>0</v>
      </c>
      <c r="X280" s="92">
        <f>IF(W280="","",Feuil1!AL285)</f>
        <v>0</v>
      </c>
      <c r="Y280" s="173">
        <f t="shared" si="41"/>
        <v>0</v>
      </c>
      <c r="Z280" s="172">
        <f>IF(X280="","",Feuil1!AM285)</f>
        <v>0</v>
      </c>
      <c r="AA280" s="92">
        <f>IF(Z280="","",Feuil1!AN285)</f>
        <v>0</v>
      </c>
      <c r="AB280" s="92">
        <f>IF(AA280="","",Feuil1!AO285)</f>
        <v>0</v>
      </c>
      <c r="AC280" s="173">
        <f t="shared" si="42"/>
        <v>0</v>
      </c>
      <c r="AD280" s="172">
        <f>IF(AB280="","",Feuil1!AP285)</f>
        <v>0</v>
      </c>
      <c r="AE280" s="92">
        <f>IF(AD280="","",Feuil1!AQ285)</f>
        <v>0</v>
      </c>
      <c r="AF280" s="92">
        <f>IF(AE280="","",Feuil1!AR285)</f>
        <v>0</v>
      </c>
      <c r="AG280" s="173">
        <f t="shared" si="43"/>
        <v>0</v>
      </c>
      <c r="AH280" s="172">
        <f>IF(AF280="","",Feuil1!AS285)</f>
        <v>0</v>
      </c>
      <c r="AI280" s="92">
        <f>IF(AH280="","",Feuil1!AT285)</f>
        <v>0</v>
      </c>
      <c r="AJ280" s="92">
        <f>IF(AI280="","",Feuil1!AU285)</f>
        <v>0</v>
      </c>
      <c r="AK280" s="173">
        <f t="shared" si="44"/>
        <v>0</v>
      </c>
      <c r="AN280" s="5">
        <v>725</v>
      </c>
      <c r="AO280" s="5">
        <v>25</v>
      </c>
      <c r="AP280" s="5">
        <v>40</v>
      </c>
      <c r="AQ280" s="5">
        <v>850</v>
      </c>
      <c r="AR280" s="5">
        <v>925</v>
      </c>
      <c r="AS280" s="5">
        <v>3</v>
      </c>
      <c r="AT280" s="5">
        <v>5</v>
      </c>
      <c r="AU280" s="5">
        <v>350</v>
      </c>
      <c r="AV280" s="5">
        <v>125</v>
      </c>
    </row>
    <row r="281" spans="1:48" s="6" customFormat="1" ht="12.75">
      <c r="A281" s="171">
        <f>IF(Feuil1!A286="","",Feuil1!A286)</f>
        <v>45203</v>
      </c>
      <c r="B281" s="172">
        <f>IF(A281="","",Feuil1!U286)</f>
        <v>0</v>
      </c>
      <c r="C281" s="92">
        <f>IF(B281="","",Feuil1!V286)</f>
        <v>0</v>
      </c>
      <c r="D281" s="92">
        <f>IF(C281="","",Feuil1!W286)</f>
        <v>0</v>
      </c>
      <c r="E281" s="173">
        <f t="shared" si="36"/>
        <v>0</v>
      </c>
      <c r="F281" s="172">
        <f>IF(D281="","",Feuil1!X286)</f>
        <v>0</v>
      </c>
      <c r="G281" s="92">
        <f>IF(F281="","",Feuil1!Y286)</f>
        <v>0</v>
      </c>
      <c r="H281" s="92">
        <f>IF(G281="","",Feuil1!Z286)</f>
        <v>0</v>
      </c>
      <c r="I281" s="173">
        <f t="shared" si="37"/>
        <v>0</v>
      </c>
      <c r="J281" s="172">
        <f>IF(H281="","",Feuil1!AA286)</f>
        <v>0</v>
      </c>
      <c r="K281" s="92">
        <f>IF(J281="","",Feuil1!AB286)</f>
        <v>0</v>
      </c>
      <c r="L281" s="92">
        <f>IF(K281="","",Feuil1!AC286)</f>
        <v>0</v>
      </c>
      <c r="M281" s="173">
        <f t="shared" si="38"/>
        <v>0</v>
      </c>
      <c r="N281" s="172">
        <f>IF(L281="","",Feuil1!AD286)</f>
        <v>0</v>
      </c>
      <c r="O281" s="92">
        <f>IF(N281="","",Feuil1!AE286)</f>
        <v>0</v>
      </c>
      <c r="P281" s="92">
        <f>IF(O281="","",Feuil1!AF286)</f>
        <v>0</v>
      </c>
      <c r="Q281" s="173">
        <f t="shared" si="39"/>
        <v>0</v>
      </c>
      <c r="R281" s="172">
        <f>IF(P281="","",Feuil1!AG286)</f>
        <v>0</v>
      </c>
      <c r="S281" s="92">
        <f>IF(R281="","",Feuil1!AH286)</f>
        <v>0</v>
      </c>
      <c r="T281" s="92">
        <f>IF(S281="","",Feuil1!AI286)</f>
        <v>0</v>
      </c>
      <c r="U281" s="173">
        <f t="shared" si="40"/>
        <v>0</v>
      </c>
      <c r="V281" s="172">
        <f>IF(T281="","",Feuil1!AJ286)</f>
        <v>0</v>
      </c>
      <c r="W281" s="92">
        <f>IF(V281="","",Feuil1!AK286)</f>
        <v>0</v>
      </c>
      <c r="X281" s="92">
        <f>IF(W281="","",Feuil1!AL286)</f>
        <v>0</v>
      </c>
      <c r="Y281" s="173">
        <f t="shared" si="41"/>
        <v>0</v>
      </c>
      <c r="Z281" s="172">
        <f>IF(X281="","",Feuil1!AM286)</f>
        <v>0</v>
      </c>
      <c r="AA281" s="92">
        <f>IF(Z281="","",Feuil1!AN286)</f>
        <v>0</v>
      </c>
      <c r="AB281" s="92">
        <f>IF(AA281="","",Feuil1!AO286)</f>
        <v>0</v>
      </c>
      <c r="AC281" s="173">
        <f t="shared" si="42"/>
        <v>0</v>
      </c>
      <c r="AD281" s="172">
        <f>IF(AB281="","",Feuil1!AP286)</f>
        <v>0</v>
      </c>
      <c r="AE281" s="92">
        <f>IF(AD281="","",Feuil1!AQ286)</f>
        <v>0</v>
      </c>
      <c r="AF281" s="92">
        <f>IF(AE281="","",Feuil1!AR286)</f>
        <v>0</v>
      </c>
      <c r="AG281" s="173">
        <f t="shared" si="43"/>
        <v>0</v>
      </c>
      <c r="AH281" s="172">
        <f>IF(AF281="","",Feuil1!AS286)</f>
        <v>0</v>
      </c>
      <c r="AI281" s="92">
        <f>IF(AH281="","",Feuil1!AT286)</f>
        <v>0</v>
      </c>
      <c r="AJ281" s="92">
        <f>IF(AI281="","",Feuil1!AU286)</f>
        <v>0</v>
      </c>
      <c r="AK281" s="173">
        <f t="shared" si="44"/>
        <v>0</v>
      </c>
      <c r="AN281" s="5">
        <v>725</v>
      </c>
      <c r="AO281" s="5">
        <v>25</v>
      </c>
      <c r="AP281" s="5">
        <v>40</v>
      </c>
      <c r="AQ281" s="5">
        <v>850</v>
      </c>
      <c r="AR281" s="5">
        <v>925</v>
      </c>
      <c r="AS281" s="5">
        <v>3</v>
      </c>
      <c r="AT281" s="5">
        <v>5</v>
      </c>
      <c r="AU281" s="5">
        <v>350</v>
      </c>
      <c r="AV281" s="5">
        <v>125</v>
      </c>
    </row>
    <row r="282" spans="1:48" s="6" customFormat="1" ht="12.75">
      <c r="A282" s="171">
        <f>IF(Feuil1!A287="","",Feuil1!A287)</f>
        <v>45204</v>
      </c>
      <c r="B282" s="172">
        <f>IF(A282="","",Feuil1!U287)</f>
        <v>0</v>
      </c>
      <c r="C282" s="92">
        <f>IF(B282="","",Feuil1!V287)</f>
        <v>0</v>
      </c>
      <c r="D282" s="92">
        <f>IF(C282="","",Feuil1!W287)</f>
        <v>0</v>
      </c>
      <c r="E282" s="173">
        <f t="shared" si="36"/>
        <v>0</v>
      </c>
      <c r="F282" s="172">
        <f>IF(D282="","",Feuil1!X287)</f>
        <v>0</v>
      </c>
      <c r="G282" s="92">
        <f>IF(F282="","",Feuil1!Y287)</f>
        <v>0</v>
      </c>
      <c r="H282" s="92">
        <f>IF(G282="","",Feuil1!Z287)</f>
        <v>0</v>
      </c>
      <c r="I282" s="173">
        <f t="shared" si="37"/>
        <v>0</v>
      </c>
      <c r="J282" s="172">
        <f>IF(H282="","",Feuil1!AA287)</f>
        <v>0</v>
      </c>
      <c r="K282" s="92">
        <f>IF(J282="","",Feuil1!AB287)</f>
        <v>0</v>
      </c>
      <c r="L282" s="92">
        <f>IF(K282="","",Feuil1!AC287)</f>
        <v>0</v>
      </c>
      <c r="M282" s="173">
        <f t="shared" si="38"/>
        <v>0</v>
      </c>
      <c r="N282" s="172">
        <f>IF(L282="","",Feuil1!AD287)</f>
        <v>0</v>
      </c>
      <c r="O282" s="92">
        <f>IF(N282="","",Feuil1!AE287)</f>
        <v>0</v>
      </c>
      <c r="P282" s="92">
        <f>IF(O282="","",Feuil1!AF287)</f>
        <v>0</v>
      </c>
      <c r="Q282" s="173">
        <f t="shared" si="39"/>
        <v>0</v>
      </c>
      <c r="R282" s="172">
        <f>IF(P282="","",Feuil1!AG287)</f>
        <v>0</v>
      </c>
      <c r="S282" s="92">
        <f>IF(R282="","",Feuil1!AH287)</f>
        <v>0</v>
      </c>
      <c r="T282" s="92">
        <f>IF(S282="","",Feuil1!AI287)</f>
        <v>0</v>
      </c>
      <c r="U282" s="173">
        <f t="shared" si="40"/>
        <v>0</v>
      </c>
      <c r="V282" s="172">
        <f>IF(T282="","",Feuil1!AJ287)</f>
        <v>0</v>
      </c>
      <c r="W282" s="92">
        <f>IF(V282="","",Feuil1!AK287)</f>
        <v>0</v>
      </c>
      <c r="X282" s="92">
        <f>IF(W282="","",Feuil1!AL287)</f>
        <v>0</v>
      </c>
      <c r="Y282" s="173">
        <f t="shared" si="41"/>
        <v>0</v>
      </c>
      <c r="Z282" s="172">
        <f>IF(X282="","",Feuil1!AM287)</f>
        <v>0</v>
      </c>
      <c r="AA282" s="92">
        <f>IF(Z282="","",Feuil1!AN287)</f>
        <v>0</v>
      </c>
      <c r="AB282" s="92">
        <f>IF(AA282="","",Feuil1!AO287)</f>
        <v>0</v>
      </c>
      <c r="AC282" s="173">
        <f t="shared" si="42"/>
        <v>0</v>
      </c>
      <c r="AD282" s="172">
        <f>IF(AB282="","",Feuil1!AP287)</f>
        <v>0</v>
      </c>
      <c r="AE282" s="92">
        <f>IF(AD282="","",Feuil1!AQ287)</f>
        <v>0</v>
      </c>
      <c r="AF282" s="92">
        <f>IF(AE282="","",Feuil1!AR287)</f>
        <v>0</v>
      </c>
      <c r="AG282" s="173">
        <f t="shared" si="43"/>
        <v>0</v>
      </c>
      <c r="AH282" s="172">
        <f>IF(AF282="","",Feuil1!AS287)</f>
        <v>0</v>
      </c>
      <c r="AI282" s="92">
        <f>IF(AH282="","",Feuil1!AT287)</f>
        <v>0</v>
      </c>
      <c r="AJ282" s="92">
        <f>IF(AI282="","",Feuil1!AU287)</f>
        <v>0</v>
      </c>
      <c r="AK282" s="173">
        <f t="shared" si="44"/>
        <v>0</v>
      </c>
      <c r="AN282" s="5">
        <v>725</v>
      </c>
      <c r="AO282" s="5">
        <v>25</v>
      </c>
      <c r="AP282" s="5">
        <v>40</v>
      </c>
      <c r="AQ282" s="5">
        <v>850</v>
      </c>
      <c r="AR282" s="5">
        <v>925</v>
      </c>
      <c r="AS282" s="5">
        <v>3</v>
      </c>
      <c r="AT282" s="5">
        <v>5</v>
      </c>
      <c r="AU282" s="5">
        <v>350</v>
      </c>
      <c r="AV282" s="5">
        <v>125</v>
      </c>
    </row>
    <row r="283" spans="1:48" s="6" customFormat="1" ht="12.75">
      <c r="A283" s="171">
        <f>IF(Feuil1!A288="","",Feuil1!A288)</f>
        <v>45205</v>
      </c>
      <c r="B283" s="172">
        <f>IF(A283="","",Feuil1!U288)</f>
        <v>0</v>
      </c>
      <c r="C283" s="92">
        <f>IF(B283="","",Feuil1!V288)</f>
        <v>0</v>
      </c>
      <c r="D283" s="92">
        <f>IF(C283="","",Feuil1!W288)</f>
        <v>0</v>
      </c>
      <c r="E283" s="173">
        <f t="shared" si="36"/>
        <v>0</v>
      </c>
      <c r="F283" s="172">
        <f>IF(D283="","",Feuil1!X288)</f>
        <v>0</v>
      </c>
      <c r="G283" s="92">
        <f>IF(F283="","",Feuil1!Y288)</f>
        <v>0</v>
      </c>
      <c r="H283" s="92">
        <f>IF(G283="","",Feuil1!Z288)</f>
        <v>0</v>
      </c>
      <c r="I283" s="173">
        <f t="shared" si="37"/>
        <v>0</v>
      </c>
      <c r="J283" s="172">
        <f>IF(H283="","",Feuil1!AA288)</f>
        <v>0</v>
      </c>
      <c r="K283" s="92">
        <f>IF(J283="","",Feuil1!AB288)</f>
        <v>0</v>
      </c>
      <c r="L283" s="92">
        <f>IF(K283="","",Feuil1!AC288)</f>
        <v>0</v>
      </c>
      <c r="M283" s="173">
        <f t="shared" si="38"/>
        <v>0</v>
      </c>
      <c r="N283" s="172">
        <f>IF(L283="","",Feuil1!AD288)</f>
        <v>0</v>
      </c>
      <c r="O283" s="92">
        <f>IF(N283="","",Feuil1!AE288)</f>
        <v>0</v>
      </c>
      <c r="P283" s="92">
        <f>IF(O283="","",Feuil1!AF288)</f>
        <v>0</v>
      </c>
      <c r="Q283" s="173">
        <f t="shared" si="39"/>
        <v>0</v>
      </c>
      <c r="R283" s="172">
        <f>IF(P283="","",Feuil1!AG288)</f>
        <v>0</v>
      </c>
      <c r="S283" s="92">
        <f>IF(R283="","",Feuil1!AH288)</f>
        <v>0</v>
      </c>
      <c r="T283" s="92">
        <f>IF(S283="","",Feuil1!AI288)</f>
        <v>0</v>
      </c>
      <c r="U283" s="173">
        <f t="shared" si="40"/>
        <v>0</v>
      </c>
      <c r="V283" s="172">
        <f>IF(T283="","",Feuil1!AJ288)</f>
        <v>0</v>
      </c>
      <c r="W283" s="92">
        <f>IF(V283="","",Feuil1!AK288)</f>
        <v>0</v>
      </c>
      <c r="X283" s="92">
        <f>IF(W283="","",Feuil1!AL288)</f>
        <v>0</v>
      </c>
      <c r="Y283" s="173">
        <f t="shared" si="41"/>
        <v>0</v>
      </c>
      <c r="Z283" s="172">
        <f>IF(X283="","",Feuil1!AM288)</f>
        <v>0</v>
      </c>
      <c r="AA283" s="92">
        <f>IF(Z283="","",Feuil1!AN288)</f>
        <v>0</v>
      </c>
      <c r="AB283" s="92">
        <f>IF(AA283="","",Feuil1!AO288)</f>
        <v>0</v>
      </c>
      <c r="AC283" s="173">
        <f t="shared" si="42"/>
        <v>0</v>
      </c>
      <c r="AD283" s="172">
        <f>IF(AB283="","",Feuil1!AP288)</f>
        <v>0</v>
      </c>
      <c r="AE283" s="92">
        <f>IF(AD283="","",Feuil1!AQ288)</f>
        <v>0</v>
      </c>
      <c r="AF283" s="92">
        <f>IF(AE283="","",Feuil1!AR288)</f>
        <v>0</v>
      </c>
      <c r="AG283" s="173">
        <f t="shared" si="43"/>
        <v>0</v>
      </c>
      <c r="AH283" s="172">
        <f>IF(AF283="","",Feuil1!AS288)</f>
        <v>0</v>
      </c>
      <c r="AI283" s="92">
        <f>IF(AH283="","",Feuil1!AT288)</f>
        <v>0</v>
      </c>
      <c r="AJ283" s="92">
        <f>IF(AI283="","",Feuil1!AU288)</f>
        <v>0</v>
      </c>
      <c r="AK283" s="173">
        <f t="shared" si="44"/>
        <v>0</v>
      </c>
      <c r="AN283" s="5">
        <v>725</v>
      </c>
      <c r="AO283" s="5">
        <v>25</v>
      </c>
      <c r="AP283" s="5">
        <v>40</v>
      </c>
      <c r="AQ283" s="5">
        <v>850</v>
      </c>
      <c r="AR283" s="5">
        <v>925</v>
      </c>
      <c r="AS283" s="5">
        <v>3</v>
      </c>
      <c r="AT283" s="5">
        <v>5</v>
      </c>
      <c r="AU283" s="5">
        <v>350</v>
      </c>
      <c r="AV283" s="5">
        <v>125</v>
      </c>
    </row>
    <row r="284" spans="1:48" s="6" customFormat="1" ht="12.75">
      <c r="A284" s="171">
        <f>IF(Feuil1!A289="","",Feuil1!A289)</f>
        <v>45206</v>
      </c>
      <c r="B284" s="172">
        <f>IF(A284="","",Feuil1!U289)</f>
        <v>0</v>
      </c>
      <c r="C284" s="92">
        <f>IF(B284="","",Feuil1!V289)</f>
        <v>0</v>
      </c>
      <c r="D284" s="92">
        <f>IF(C284="","",Feuil1!W289)</f>
        <v>0</v>
      </c>
      <c r="E284" s="173">
        <f t="shared" si="36"/>
        <v>0</v>
      </c>
      <c r="F284" s="172">
        <f>IF(D284="","",Feuil1!X289)</f>
        <v>0</v>
      </c>
      <c r="G284" s="92">
        <f>IF(F284="","",Feuil1!Y289)</f>
        <v>0</v>
      </c>
      <c r="H284" s="92">
        <f>IF(G284="","",Feuil1!Z289)</f>
        <v>0</v>
      </c>
      <c r="I284" s="173">
        <f t="shared" si="37"/>
        <v>0</v>
      </c>
      <c r="J284" s="172">
        <f>IF(H284="","",Feuil1!AA289)</f>
        <v>0</v>
      </c>
      <c r="K284" s="92">
        <f>IF(J284="","",Feuil1!AB289)</f>
        <v>0</v>
      </c>
      <c r="L284" s="92">
        <f>IF(K284="","",Feuil1!AC289)</f>
        <v>0</v>
      </c>
      <c r="M284" s="173">
        <f t="shared" si="38"/>
        <v>0</v>
      </c>
      <c r="N284" s="172">
        <f>IF(L284="","",Feuil1!AD289)</f>
        <v>0</v>
      </c>
      <c r="O284" s="92">
        <f>IF(N284="","",Feuil1!AE289)</f>
        <v>0</v>
      </c>
      <c r="P284" s="92">
        <f>IF(O284="","",Feuil1!AF289)</f>
        <v>0</v>
      </c>
      <c r="Q284" s="173">
        <f t="shared" si="39"/>
        <v>0</v>
      </c>
      <c r="R284" s="172">
        <f>IF(P284="","",Feuil1!AG289)</f>
        <v>0</v>
      </c>
      <c r="S284" s="92">
        <f>IF(R284="","",Feuil1!AH289)</f>
        <v>0</v>
      </c>
      <c r="T284" s="92">
        <f>IF(S284="","",Feuil1!AI289)</f>
        <v>0</v>
      </c>
      <c r="U284" s="173">
        <f t="shared" si="40"/>
        <v>0</v>
      </c>
      <c r="V284" s="172">
        <f>IF(T284="","",Feuil1!AJ289)</f>
        <v>0</v>
      </c>
      <c r="W284" s="92">
        <f>IF(V284="","",Feuil1!AK289)</f>
        <v>0</v>
      </c>
      <c r="X284" s="92">
        <f>IF(W284="","",Feuil1!AL289)</f>
        <v>0</v>
      </c>
      <c r="Y284" s="173">
        <f t="shared" si="41"/>
        <v>0</v>
      </c>
      <c r="Z284" s="172">
        <f>IF(X284="","",Feuil1!AM289)</f>
        <v>0</v>
      </c>
      <c r="AA284" s="92">
        <f>IF(Z284="","",Feuil1!AN289)</f>
        <v>0</v>
      </c>
      <c r="AB284" s="92">
        <f>IF(AA284="","",Feuil1!AO289)</f>
        <v>0</v>
      </c>
      <c r="AC284" s="173">
        <f t="shared" si="42"/>
        <v>0</v>
      </c>
      <c r="AD284" s="172">
        <f>IF(AB284="","",Feuil1!AP289)</f>
        <v>0</v>
      </c>
      <c r="AE284" s="92">
        <f>IF(AD284="","",Feuil1!AQ289)</f>
        <v>0</v>
      </c>
      <c r="AF284" s="92">
        <f>IF(AE284="","",Feuil1!AR289)</f>
        <v>0</v>
      </c>
      <c r="AG284" s="173">
        <f t="shared" si="43"/>
        <v>0</v>
      </c>
      <c r="AH284" s="172">
        <f>IF(AF284="","",Feuil1!AS289)</f>
        <v>0</v>
      </c>
      <c r="AI284" s="92">
        <f>IF(AH284="","",Feuil1!AT289)</f>
        <v>0</v>
      </c>
      <c r="AJ284" s="92">
        <f>IF(AI284="","",Feuil1!AU289)</f>
        <v>0</v>
      </c>
      <c r="AK284" s="173">
        <f t="shared" si="44"/>
        <v>0</v>
      </c>
      <c r="AN284" s="5">
        <v>725</v>
      </c>
      <c r="AO284" s="5">
        <v>25</v>
      </c>
      <c r="AP284" s="5">
        <v>40</v>
      </c>
      <c r="AQ284" s="5">
        <v>850</v>
      </c>
      <c r="AR284" s="5">
        <v>925</v>
      </c>
      <c r="AS284" s="5">
        <v>3</v>
      </c>
      <c r="AT284" s="5">
        <v>5</v>
      </c>
      <c r="AU284" s="5">
        <v>350</v>
      </c>
      <c r="AV284" s="5">
        <v>125</v>
      </c>
    </row>
    <row r="285" spans="1:48" s="6" customFormat="1" ht="12.75">
      <c r="A285" s="171">
        <f>IF(Feuil1!A290="","",Feuil1!A290)</f>
        <v>45207</v>
      </c>
      <c r="B285" s="172">
        <f>IF(A285="","",Feuil1!U290)</f>
        <v>0</v>
      </c>
      <c r="C285" s="92">
        <f>IF(B285="","",Feuil1!V290)</f>
        <v>0</v>
      </c>
      <c r="D285" s="92">
        <f>IF(C285="","",Feuil1!W290)</f>
        <v>0</v>
      </c>
      <c r="E285" s="173">
        <f t="shared" si="36"/>
        <v>0</v>
      </c>
      <c r="F285" s="172">
        <f>IF(D285="","",Feuil1!X290)</f>
        <v>0</v>
      </c>
      <c r="G285" s="92">
        <f>IF(F285="","",Feuil1!Y290)</f>
        <v>0</v>
      </c>
      <c r="H285" s="92">
        <f>IF(G285="","",Feuil1!Z290)</f>
        <v>0</v>
      </c>
      <c r="I285" s="173">
        <f t="shared" si="37"/>
        <v>0</v>
      </c>
      <c r="J285" s="172">
        <f>IF(H285="","",Feuil1!AA290)</f>
        <v>0</v>
      </c>
      <c r="K285" s="92">
        <f>IF(J285="","",Feuil1!AB290)</f>
        <v>0</v>
      </c>
      <c r="L285" s="92">
        <f>IF(K285="","",Feuil1!AC290)</f>
        <v>0</v>
      </c>
      <c r="M285" s="173">
        <f t="shared" si="38"/>
        <v>0</v>
      </c>
      <c r="N285" s="172">
        <f>IF(L285="","",Feuil1!AD290)</f>
        <v>0</v>
      </c>
      <c r="O285" s="92">
        <f>IF(N285="","",Feuil1!AE290)</f>
        <v>0</v>
      </c>
      <c r="P285" s="92">
        <f>IF(O285="","",Feuil1!AF290)</f>
        <v>0</v>
      </c>
      <c r="Q285" s="173">
        <f t="shared" si="39"/>
        <v>0</v>
      </c>
      <c r="R285" s="172">
        <f>IF(P285="","",Feuil1!AG290)</f>
        <v>0</v>
      </c>
      <c r="S285" s="92">
        <f>IF(R285="","",Feuil1!AH290)</f>
        <v>0</v>
      </c>
      <c r="T285" s="92">
        <f>IF(S285="","",Feuil1!AI290)</f>
        <v>0</v>
      </c>
      <c r="U285" s="173">
        <f t="shared" si="40"/>
        <v>0</v>
      </c>
      <c r="V285" s="172">
        <f>IF(T285="","",Feuil1!AJ290)</f>
        <v>0</v>
      </c>
      <c r="W285" s="92">
        <f>IF(V285="","",Feuil1!AK290)</f>
        <v>0</v>
      </c>
      <c r="X285" s="92">
        <f>IF(W285="","",Feuil1!AL290)</f>
        <v>0</v>
      </c>
      <c r="Y285" s="173">
        <f t="shared" si="41"/>
        <v>0</v>
      </c>
      <c r="Z285" s="172">
        <f>IF(X285="","",Feuil1!AM290)</f>
        <v>0</v>
      </c>
      <c r="AA285" s="92">
        <f>IF(Z285="","",Feuil1!AN290)</f>
        <v>0</v>
      </c>
      <c r="AB285" s="92">
        <f>IF(AA285="","",Feuil1!AO290)</f>
        <v>0</v>
      </c>
      <c r="AC285" s="173">
        <f t="shared" si="42"/>
        <v>0</v>
      </c>
      <c r="AD285" s="172">
        <f>IF(AB285="","",Feuil1!AP290)</f>
        <v>0</v>
      </c>
      <c r="AE285" s="92">
        <f>IF(AD285="","",Feuil1!AQ290)</f>
        <v>0</v>
      </c>
      <c r="AF285" s="92">
        <f>IF(AE285="","",Feuil1!AR290)</f>
        <v>0</v>
      </c>
      <c r="AG285" s="173">
        <f t="shared" si="43"/>
        <v>0</v>
      </c>
      <c r="AH285" s="172">
        <f>IF(AF285="","",Feuil1!AS290)</f>
        <v>0</v>
      </c>
      <c r="AI285" s="92">
        <f>IF(AH285="","",Feuil1!AT290)</f>
        <v>0</v>
      </c>
      <c r="AJ285" s="92">
        <f>IF(AI285="","",Feuil1!AU290)</f>
        <v>0</v>
      </c>
      <c r="AK285" s="173">
        <f t="shared" si="44"/>
        <v>0</v>
      </c>
      <c r="AN285" s="5">
        <v>725</v>
      </c>
      <c r="AO285" s="5">
        <v>25</v>
      </c>
      <c r="AP285" s="5">
        <v>40</v>
      </c>
      <c r="AQ285" s="5">
        <v>850</v>
      </c>
      <c r="AR285" s="5">
        <v>925</v>
      </c>
      <c r="AS285" s="5">
        <v>3</v>
      </c>
      <c r="AT285" s="5">
        <v>5</v>
      </c>
      <c r="AU285" s="5">
        <v>350</v>
      </c>
      <c r="AV285" s="5">
        <v>125</v>
      </c>
    </row>
    <row r="286" spans="1:48" s="6" customFormat="1" ht="12.75">
      <c r="A286" s="171">
        <f>IF(Feuil1!A291="","",Feuil1!A291)</f>
        <v>45208</v>
      </c>
      <c r="B286" s="172">
        <f>IF(A286="","",Feuil1!U291)</f>
        <v>0</v>
      </c>
      <c r="C286" s="92">
        <f>IF(B286="","",Feuil1!V291)</f>
        <v>0</v>
      </c>
      <c r="D286" s="92">
        <f>IF(C286="","",Feuil1!W291)</f>
        <v>0</v>
      </c>
      <c r="E286" s="173">
        <f t="shared" si="36"/>
        <v>0</v>
      </c>
      <c r="F286" s="172">
        <f>IF(D286="","",Feuil1!X291)</f>
        <v>0</v>
      </c>
      <c r="G286" s="92">
        <f>IF(F286="","",Feuil1!Y291)</f>
        <v>0</v>
      </c>
      <c r="H286" s="92">
        <f>IF(G286="","",Feuil1!Z291)</f>
        <v>0</v>
      </c>
      <c r="I286" s="173">
        <f t="shared" si="37"/>
        <v>0</v>
      </c>
      <c r="J286" s="172">
        <f>IF(H286="","",Feuil1!AA291)</f>
        <v>0</v>
      </c>
      <c r="K286" s="92">
        <f>IF(J286="","",Feuil1!AB291)</f>
        <v>0</v>
      </c>
      <c r="L286" s="92">
        <f>IF(K286="","",Feuil1!AC291)</f>
        <v>0</v>
      </c>
      <c r="M286" s="173">
        <f t="shared" si="38"/>
        <v>0</v>
      </c>
      <c r="N286" s="172">
        <f>IF(L286="","",Feuil1!AD291)</f>
        <v>0</v>
      </c>
      <c r="O286" s="92">
        <f>IF(N286="","",Feuil1!AE291)</f>
        <v>0</v>
      </c>
      <c r="P286" s="92">
        <f>IF(O286="","",Feuil1!AF291)</f>
        <v>0</v>
      </c>
      <c r="Q286" s="173">
        <f t="shared" si="39"/>
        <v>0</v>
      </c>
      <c r="R286" s="172">
        <f>IF(P286="","",Feuil1!AG291)</f>
        <v>0</v>
      </c>
      <c r="S286" s="92">
        <f>IF(R286="","",Feuil1!AH291)</f>
        <v>0</v>
      </c>
      <c r="T286" s="92">
        <f>IF(S286="","",Feuil1!AI291)</f>
        <v>0</v>
      </c>
      <c r="U286" s="173">
        <f t="shared" si="40"/>
        <v>0</v>
      </c>
      <c r="V286" s="172">
        <f>IF(T286="","",Feuil1!AJ291)</f>
        <v>0</v>
      </c>
      <c r="W286" s="92">
        <f>IF(V286="","",Feuil1!AK291)</f>
        <v>0</v>
      </c>
      <c r="X286" s="92">
        <f>IF(W286="","",Feuil1!AL291)</f>
        <v>0</v>
      </c>
      <c r="Y286" s="173">
        <f t="shared" si="41"/>
        <v>0</v>
      </c>
      <c r="Z286" s="172">
        <f>IF(X286="","",Feuil1!AM291)</f>
        <v>0</v>
      </c>
      <c r="AA286" s="92">
        <f>IF(Z286="","",Feuil1!AN291)</f>
        <v>0</v>
      </c>
      <c r="AB286" s="92">
        <f>IF(AA286="","",Feuil1!AO291)</f>
        <v>0</v>
      </c>
      <c r="AC286" s="173">
        <f t="shared" si="42"/>
        <v>0</v>
      </c>
      <c r="AD286" s="172">
        <f>IF(AB286="","",Feuil1!AP291)</f>
        <v>0</v>
      </c>
      <c r="AE286" s="92">
        <f>IF(AD286="","",Feuil1!AQ291)</f>
        <v>0</v>
      </c>
      <c r="AF286" s="92">
        <f>IF(AE286="","",Feuil1!AR291)</f>
        <v>0</v>
      </c>
      <c r="AG286" s="173">
        <f t="shared" si="43"/>
        <v>0</v>
      </c>
      <c r="AH286" s="172">
        <f>IF(AF286="","",Feuil1!AS291)</f>
        <v>0</v>
      </c>
      <c r="AI286" s="92">
        <f>IF(AH286="","",Feuil1!AT291)</f>
        <v>0</v>
      </c>
      <c r="AJ286" s="92">
        <f>IF(AI286="","",Feuil1!AU291)</f>
        <v>0</v>
      </c>
      <c r="AK286" s="173">
        <f t="shared" si="44"/>
        <v>0</v>
      </c>
      <c r="AN286" s="5">
        <v>725</v>
      </c>
      <c r="AO286" s="5">
        <v>25</v>
      </c>
      <c r="AP286" s="5">
        <v>40</v>
      </c>
      <c r="AQ286" s="5">
        <v>850</v>
      </c>
      <c r="AR286" s="5">
        <v>925</v>
      </c>
      <c r="AS286" s="5">
        <v>3</v>
      </c>
      <c r="AT286" s="5">
        <v>5</v>
      </c>
      <c r="AU286" s="5">
        <v>350</v>
      </c>
      <c r="AV286" s="5">
        <v>125</v>
      </c>
    </row>
    <row r="287" spans="1:48" s="6" customFormat="1" ht="12.75">
      <c r="A287" s="171">
        <f>IF(Feuil1!A292="","",Feuil1!A292)</f>
        <v>45209</v>
      </c>
      <c r="B287" s="172">
        <f>IF(A287="","",Feuil1!U292)</f>
        <v>0</v>
      </c>
      <c r="C287" s="92">
        <f>IF(B287="","",Feuil1!V292)</f>
        <v>0</v>
      </c>
      <c r="D287" s="92">
        <f>IF(C287="","",Feuil1!W292)</f>
        <v>0</v>
      </c>
      <c r="E287" s="173">
        <f t="shared" si="36"/>
        <v>0</v>
      </c>
      <c r="F287" s="172">
        <f>IF(D287="","",Feuil1!X292)</f>
        <v>0</v>
      </c>
      <c r="G287" s="92">
        <f>IF(F287="","",Feuil1!Y292)</f>
        <v>0</v>
      </c>
      <c r="H287" s="92">
        <f>IF(G287="","",Feuil1!Z292)</f>
        <v>0</v>
      </c>
      <c r="I287" s="173">
        <f t="shared" si="37"/>
        <v>0</v>
      </c>
      <c r="J287" s="172">
        <f>IF(H287="","",Feuil1!AA292)</f>
        <v>0</v>
      </c>
      <c r="K287" s="92">
        <f>IF(J287="","",Feuil1!AB292)</f>
        <v>0</v>
      </c>
      <c r="L287" s="92">
        <f>IF(K287="","",Feuil1!AC292)</f>
        <v>0</v>
      </c>
      <c r="M287" s="173">
        <f t="shared" si="38"/>
        <v>0</v>
      </c>
      <c r="N287" s="172">
        <f>IF(L287="","",Feuil1!AD292)</f>
        <v>0</v>
      </c>
      <c r="O287" s="92">
        <f>IF(N287="","",Feuil1!AE292)</f>
        <v>0</v>
      </c>
      <c r="P287" s="92">
        <f>IF(O287="","",Feuil1!AF292)</f>
        <v>0</v>
      </c>
      <c r="Q287" s="173">
        <f t="shared" si="39"/>
        <v>0</v>
      </c>
      <c r="R287" s="172">
        <f>IF(P287="","",Feuil1!AG292)</f>
        <v>0</v>
      </c>
      <c r="S287" s="92">
        <f>IF(R287="","",Feuil1!AH292)</f>
        <v>0</v>
      </c>
      <c r="T287" s="92">
        <f>IF(S287="","",Feuil1!AI292)</f>
        <v>0</v>
      </c>
      <c r="U287" s="173">
        <f t="shared" si="40"/>
        <v>0</v>
      </c>
      <c r="V287" s="172">
        <f>IF(T287="","",Feuil1!AJ292)</f>
        <v>0</v>
      </c>
      <c r="W287" s="92">
        <f>IF(V287="","",Feuil1!AK292)</f>
        <v>0</v>
      </c>
      <c r="X287" s="92">
        <f>IF(W287="","",Feuil1!AL292)</f>
        <v>0</v>
      </c>
      <c r="Y287" s="173">
        <f t="shared" si="41"/>
        <v>0</v>
      </c>
      <c r="Z287" s="172">
        <f>IF(X287="","",Feuil1!AM292)</f>
        <v>0</v>
      </c>
      <c r="AA287" s="92">
        <f>IF(Z287="","",Feuil1!AN292)</f>
        <v>0</v>
      </c>
      <c r="AB287" s="92">
        <f>IF(AA287="","",Feuil1!AO292)</f>
        <v>0</v>
      </c>
      <c r="AC287" s="173">
        <f t="shared" si="42"/>
        <v>0</v>
      </c>
      <c r="AD287" s="172">
        <f>IF(AB287="","",Feuil1!AP292)</f>
        <v>0</v>
      </c>
      <c r="AE287" s="92">
        <f>IF(AD287="","",Feuil1!AQ292)</f>
        <v>0</v>
      </c>
      <c r="AF287" s="92">
        <f>IF(AE287="","",Feuil1!AR292)</f>
        <v>0</v>
      </c>
      <c r="AG287" s="173">
        <f t="shared" si="43"/>
        <v>0</v>
      </c>
      <c r="AH287" s="172">
        <f>IF(AF287="","",Feuil1!AS292)</f>
        <v>0</v>
      </c>
      <c r="AI287" s="92">
        <f>IF(AH287="","",Feuil1!AT292)</f>
        <v>0</v>
      </c>
      <c r="AJ287" s="92">
        <f>IF(AI287="","",Feuil1!AU292)</f>
        <v>0</v>
      </c>
      <c r="AK287" s="173">
        <f t="shared" si="44"/>
        <v>0</v>
      </c>
      <c r="AN287" s="5">
        <v>725</v>
      </c>
      <c r="AO287" s="5">
        <v>25</v>
      </c>
      <c r="AP287" s="5">
        <v>40</v>
      </c>
      <c r="AQ287" s="5">
        <v>850</v>
      </c>
      <c r="AR287" s="5">
        <v>925</v>
      </c>
      <c r="AS287" s="5">
        <v>3</v>
      </c>
      <c r="AT287" s="5">
        <v>5</v>
      </c>
      <c r="AU287" s="5">
        <v>350</v>
      </c>
      <c r="AV287" s="5">
        <v>125</v>
      </c>
    </row>
    <row r="288" spans="1:48" s="6" customFormat="1" ht="12.75">
      <c r="A288" s="171">
        <f>IF(Feuil1!A293="","",Feuil1!A293)</f>
        <v>45210</v>
      </c>
      <c r="B288" s="172">
        <f>IF(A288="","",Feuil1!U293)</f>
        <v>0</v>
      </c>
      <c r="C288" s="92">
        <f>IF(B288="","",Feuil1!V293)</f>
        <v>0</v>
      </c>
      <c r="D288" s="92">
        <f>IF(C288="","",Feuil1!W293)</f>
        <v>0</v>
      </c>
      <c r="E288" s="173">
        <f t="shared" si="36"/>
        <v>0</v>
      </c>
      <c r="F288" s="172">
        <f>IF(D288="","",Feuil1!X293)</f>
        <v>0</v>
      </c>
      <c r="G288" s="92">
        <f>IF(F288="","",Feuil1!Y293)</f>
        <v>0</v>
      </c>
      <c r="H288" s="92">
        <f>IF(G288="","",Feuil1!Z293)</f>
        <v>0</v>
      </c>
      <c r="I288" s="173">
        <f t="shared" si="37"/>
        <v>0</v>
      </c>
      <c r="J288" s="172">
        <f>IF(H288="","",Feuil1!AA293)</f>
        <v>0</v>
      </c>
      <c r="K288" s="92">
        <f>IF(J288="","",Feuil1!AB293)</f>
        <v>0</v>
      </c>
      <c r="L288" s="92">
        <f>IF(K288="","",Feuil1!AC293)</f>
        <v>0</v>
      </c>
      <c r="M288" s="173">
        <f t="shared" si="38"/>
        <v>0</v>
      </c>
      <c r="N288" s="172">
        <f>IF(L288="","",Feuil1!AD293)</f>
        <v>0</v>
      </c>
      <c r="O288" s="92">
        <f>IF(N288="","",Feuil1!AE293)</f>
        <v>0</v>
      </c>
      <c r="P288" s="92">
        <f>IF(O288="","",Feuil1!AF293)</f>
        <v>0</v>
      </c>
      <c r="Q288" s="173">
        <f t="shared" si="39"/>
        <v>0</v>
      </c>
      <c r="R288" s="172">
        <f>IF(P288="","",Feuil1!AG293)</f>
        <v>0</v>
      </c>
      <c r="S288" s="92">
        <f>IF(R288="","",Feuil1!AH293)</f>
        <v>0</v>
      </c>
      <c r="T288" s="92">
        <f>IF(S288="","",Feuil1!AI293)</f>
        <v>0</v>
      </c>
      <c r="U288" s="173">
        <f t="shared" si="40"/>
        <v>0</v>
      </c>
      <c r="V288" s="172">
        <f>IF(T288="","",Feuil1!AJ293)</f>
        <v>0</v>
      </c>
      <c r="W288" s="92">
        <f>IF(V288="","",Feuil1!AK293)</f>
        <v>0</v>
      </c>
      <c r="X288" s="92">
        <f>IF(W288="","",Feuil1!AL293)</f>
        <v>0</v>
      </c>
      <c r="Y288" s="173">
        <f t="shared" si="41"/>
        <v>0</v>
      </c>
      <c r="Z288" s="172">
        <f>IF(X288="","",Feuil1!AM293)</f>
        <v>0</v>
      </c>
      <c r="AA288" s="92">
        <f>IF(Z288="","",Feuil1!AN293)</f>
        <v>0</v>
      </c>
      <c r="AB288" s="92">
        <f>IF(AA288="","",Feuil1!AO293)</f>
        <v>0</v>
      </c>
      <c r="AC288" s="173">
        <f t="shared" si="42"/>
        <v>0</v>
      </c>
      <c r="AD288" s="172">
        <f>IF(AB288="","",Feuil1!AP293)</f>
        <v>0</v>
      </c>
      <c r="AE288" s="92">
        <f>IF(AD288="","",Feuil1!AQ293)</f>
        <v>0</v>
      </c>
      <c r="AF288" s="92">
        <f>IF(AE288="","",Feuil1!AR293)</f>
        <v>0</v>
      </c>
      <c r="AG288" s="173">
        <f t="shared" si="43"/>
        <v>0</v>
      </c>
      <c r="AH288" s="172">
        <f>IF(AF288="","",Feuil1!AS293)</f>
        <v>0</v>
      </c>
      <c r="AI288" s="92">
        <f>IF(AH288="","",Feuil1!AT293)</f>
        <v>0</v>
      </c>
      <c r="AJ288" s="92">
        <f>IF(AI288="","",Feuil1!AU293)</f>
        <v>0</v>
      </c>
      <c r="AK288" s="173">
        <f t="shared" si="44"/>
        <v>0</v>
      </c>
      <c r="AN288" s="5">
        <v>725</v>
      </c>
      <c r="AO288" s="5">
        <v>25</v>
      </c>
      <c r="AP288" s="5">
        <v>40</v>
      </c>
      <c r="AQ288" s="5">
        <v>850</v>
      </c>
      <c r="AR288" s="5">
        <v>925</v>
      </c>
      <c r="AS288" s="5">
        <v>3</v>
      </c>
      <c r="AT288" s="5">
        <v>5</v>
      </c>
      <c r="AU288" s="5">
        <v>350</v>
      </c>
      <c r="AV288" s="5">
        <v>125</v>
      </c>
    </row>
    <row r="289" spans="1:48" s="6" customFormat="1" ht="12.75">
      <c r="A289" s="171">
        <f>IF(Feuil1!A294="","",Feuil1!A294)</f>
        <v>45211</v>
      </c>
      <c r="B289" s="172">
        <f>IF(A289="","",Feuil1!U294)</f>
        <v>0</v>
      </c>
      <c r="C289" s="92">
        <f>IF(B289="","",Feuil1!V294)</f>
        <v>0</v>
      </c>
      <c r="D289" s="92">
        <f>IF(C289="","",Feuil1!W294)</f>
        <v>0</v>
      </c>
      <c r="E289" s="173">
        <f t="shared" si="36"/>
        <v>0</v>
      </c>
      <c r="F289" s="172">
        <f>IF(D289="","",Feuil1!X294)</f>
        <v>0</v>
      </c>
      <c r="G289" s="92">
        <f>IF(F289="","",Feuil1!Y294)</f>
        <v>0</v>
      </c>
      <c r="H289" s="92">
        <f>IF(G289="","",Feuil1!Z294)</f>
        <v>0</v>
      </c>
      <c r="I289" s="173">
        <f t="shared" si="37"/>
        <v>0</v>
      </c>
      <c r="J289" s="172">
        <f>IF(H289="","",Feuil1!AA294)</f>
        <v>0</v>
      </c>
      <c r="K289" s="92">
        <f>IF(J289="","",Feuil1!AB294)</f>
        <v>0</v>
      </c>
      <c r="L289" s="92">
        <f>IF(K289="","",Feuil1!AC294)</f>
        <v>0</v>
      </c>
      <c r="M289" s="173">
        <f t="shared" si="38"/>
        <v>0</v>
      </c>
      <c r="N289" s="172">
        <f>IF(L289="","",Feuil1!AD294)</f>
        <v>0</v>
      </c>
      <c r="O289" s="92">
        <f>IF(N289="","",Feuil1!AE294)</f>
        <v>0</v>
      </c>
      <c r="P289" s="92">
        <f>IF(O289="","",Feuil1!AF294)</f>
        <v>0</v>
      </c>
      <c r="Q289" s="173">
        <f t="shared" si="39"/>
        <v>0</v>
      </c>
      <c r="R289" s="172">
        <f>IF(P289="","",Feuil1!AG294)</f>
        <v>0</v>
      </c>
      <c r="S289" s="92">
        <f>IF(R289="","",Feuil1!AH294)</f>
        <v>0</v>
      </c>
      <c r="T289" s="92">
        <f>IF(S289="","",Feuil1!AI294)</f>
        <v>0</v>
      </c>
      <c r="U289" s="173">
        <f t="shared" si="40"/>
        <v>0</v>
      </c>
      <c r="V289" s="172">
        <f>IF(T289="","",Feuil1!AJ294)</f>
        <v>0</v>
      </c>
      <c r="W289" s="92">
        <f>IF(V289="","",Feuil1!AK294)</f>
        <v>0</v>
      </c>
      <c r="X289" s="92">
        <f>IF(W289="","",Feuil1!AL294)</f>
        <v>0</v>
      </c>
      <c r="Y289" s="173">
        <f t="shared" si="41"/>
        <v>0</v>
      </c>
      <c r="Z289" s="172">
        <f>IF(X289="","",Feuil1!AM294)</f>
        <v>0</v>
      </c>
      <c r="AA289" s="92">
        <f>IF(Z289="","",Feuil1!AN294)</f>
        <v>0</v>
      </c>
      <c r="AB289" s="92">
        <f>IF(AA289="","",Feuil1!AO294)</f>
        <v>0</v>
      </c>
      <c r="AC289" s="173">
        <f t="shared" si="42"/>
        <v>0</v>
      </c>
      <c r="AD289" s="172">
        <f>IF(AB289="","",Feuil1!AP294)</f>
        <v>0</v>
      </c>
      <c r="AE289" s="92">
        <f>IF(AD289="","",Feuil1!AQ294)</f>
        <v>0</v>
      </c>
      <c r="AF289" s="92">
        <f>IF(AE289="","",Feuil1!AR294)</f>
        <v>0</v>
      </c>
      <c r="AG289" s="173">
        <f t="shared" si="43"/>
        <v>0</v>
      </c>
      <c r="AH289" s="172">
        <f>IF(AF289="","",Feuil1!AS294)</f>
        <v>0</v>
      </c>
      <c r="AI289" s="92">
        <f>IF(AH289="","",Feuil1!AT294)</f>
        <v>0</v>
      </c>
      <c r="AJ289" s="92">
        <f>IF(AI289="","",Feuil1!AU294)</f>
        <v>0</v>
      </c>
      <c r="AK289" s="173">
        <f t="shared" si="44"/>
        <v>0</v>
      </c>
      <c r="AN289" s="5">
        <v>725</v>
      </c>
      <c r="AO289" s="5">
        <v>25</v>
      </c>
      <c r="AP289" s="5">
        <v>40</v>
      </c>
      <c r="AQ289" s="5">
        <v>850</v>
      </c>
      <c r="AR289" s="5">
        <v>925</v>
      </c>
      <c r="AS289" s="5">
        <v>3</v>
      </c>
      <c r="AT289" s="5">
        <v>5</v>
      </c>
      <c r="AU289" s="5">
        <v>350</v>
      </c>
      <c r="AV289" s="5">
        <v>125</v>
      </c>
    </row>
    <row r="290" spans="1:48" s="6" customFormat="1" ht="12.75">
      <c r="A290" s="171">
        <f>IF(Feuil1!A295="","",Feuil1!A295)</f>
        <v>45212</v>
      </c>
      <c r="B290" s="172">
        <f>IF(A290="","",Feuil1!U295)</f>
        <v>0</v>
      </c>
      <c r="C290" s="92">
        <f>IF(B290="","",Feuil1!V295)</f>
        <v>0</v>
      </c>
      <c r="D290" s="92">
        <f>IF(C290="","",Feuil1!W295)</f>
        <v>0</v>
      </c>
      <c r="E290" s="173">
        <f t="shared" si="36"/>
        <v>0</v>
      </c>
      <c r="F290" s="172">
        <f>IF(D290="","",Feuil1!X295)</f>
        <v>0</v>
      </c>
      <c r="G290" s="92">
        <f>IF(F290="","",Feuil1!Y295)</f>
        <v>0</v>
      </c>
      <c r="H290" s="92">
        <f>IF(G290="","",Feuil1!Z295)</f>
        <v>0</v>
      </c>
      <c r="I290" s="173">
        <f t="shared" si="37"/>
        <v>0</v>
      </c>
      <c r="J290" s="172">
        <f>IF(H290="","",Feuil1!AA295)</f>
        <v>0</v>
      </c>
      <c r="K290" s="92">
        <f>IF(J290="","",Feuil1!AB295)</f>
        <v>0</v>
      </c>
      <c r="L290" s="92">
        <f>IF(K290="","",Feuil1!AC295)</f>
        <v>0</v>
      </c>
      <c r="M290" s="173">
        <f t="shared" si="38"/>
        <v>0</v>
      </c>
      <c r="N290" s="172">
        <f>IF(L290="","",Feuil1!AD295)</f>
        <v>0</v>
      </c>
      <c r="O290" s="92">
        <f>IF(N290="","",Feuil1!AE295)</f>
        <v>0</v>
      </c>
      <c r="P290" s="92">
        <f>IF(O290="","",Feuil1!AF295)</f>
        <v>0</v>
      </c>
      <c r="Q290" s="173">
        <f t="shared" si="39"/>
        <v>0</v>
      </c>
      <c r="R290" s="172">
        <f>IF(P290="","",Feuil1!AG295)</f>
        <v>0</v>
      </c>
      <c r="S290" s="92">
        <f>IF(R290="","",Feuil1!AH295)</f>
        <v>0</v>
      </c>
      <c r="T290" s="92">
        <f>IF(S290="","",Feuil1!AI295)</f>
        <v>0</v>
      </c>
      <c r="U290" s="173">
        <f t="shared" si="40"/>
        <v>0</v>
      </c>
      <c r="V290" s="172">
        <f>IF(T290="","",Feuil1!AJ295)</f>
        <v>0</v>
      </c>
      <c r="W290" s="92">
        <f>IF(V290="","",Feuil1!AK295)</f>
        <v>0</v>
      </c>
      <c r="X290" s="92">
        <f>IF(W290="","",Feuil1!AL295)</f>
        <v>0</v>
      </c>
      <c r="Y290" s="173">
        <f t="shared" si="41"/>
        <v>0</v>
      </c>
      <c r="Z290" s="172">
        <f>IF(X290="","",Feuil1!AM295)</f>
        <v>0</v>
      </c>
      <c r="AA290" s="92">
        <f>IF(Z290="","",Feuil1!AN295)</f>
        <v>0</v>
      </c>
      <c r="AB290" s="92">
        <f>IF(AA290="","",Feuil1!AO295)</f>
        <v>0</v>
      </c>
      <c r="AC290" s="173">
        <f t="shared" si="42"/>
        <v>0</v>
      </c>
      <c r="AD290" s="172">
        <f>IF(AB290="","",Feuil1!AP295)</f>
        <v>0</v>
      </c>
      <c r="AE290" s="92">
        <f>IF(AD290="","",Feuil1!AQ295)</f>
        <v>0</v>
      </c>
      <c r="AF290" s="92">
        <f>IF(AE290="","",Feuil1!AR295)</f>
        <v>0</v>
      </c>
      <c r="AG290" s="173">
        <f t="shared" si="43"/>
        <v>0</v>
      </c>
      <c r="AH290" s="172">
        <f>IF(AF290="","",Feuil1!AS295)</f>
        <v>0</v>
      </c>
      <c r="AI290" s="92">
        <f>IF(AH290="","",Feuil1!AT295)</f>
        <v>0</v>
      </c>
      <c r="AJ290" s="92">
        <f>IF(AI290="","",Feuil1!AU295)</f>
        <v>0</v>
      </c>
      <c r="AK290" s="173">
        <f t="shared" si="44"/>
        <v>0</v>
      </c>
      <c r="AN290" s="5">
        <v>725</v>
      </c>
      <c r="AO290" s="5">
        <v>25</v>
      </c>
      <c r="AP290" s="5">
        <v>40</v>
      </c>
      <c r="AQ290" s="5">
        <v>850</v>
      </c>
      <c r="AR290" s="5">
        <v>925</v>
      </c>
      <c r="AS290" s="5">
        <v>3</v>
      </c>
      <c r="AT290" s="5">
        <v>5</v>
      </c>
      <c r="AU290" s="5">
        <v>350</v>
      </c>
      <c r="AV290" s="5">
        <v>125</v>
      </c>
    </row>
    <row r="291" spans="1:48" s="6" customFormat="1" ht="12.75">
      <c r="A291" s="171">
        <f>IF(Feuil1!A296="","",Feuil1!A296)</f>
        <v>45213</v>
      </c>
      <c r="B291" s="172">
        <f>IF(A291="","",Feuil1!U296)</f>
        <v>0</v>
      </c>
      <c r="C291" s="92">
        <f>IF(B291="","",Feuil1!V296)</f>
        <v>0</v>
      </c>
      <c r="D291" s="92">
        <f>IF(C291="","",Feuil1!W296)</f>
        <v>0</v>
      </c>
      <c r="E291" s="173">
        <f t="shared" si="36"/>
        <v>0</v>
      </c>
      <c r="F291" s="172">
        <f>IF(D291="","",Feuil1!X296)</f>
        <v>0</v>
      </c>
      <c r="G291" s="92">
        <f>IF(F291="","",Feuil1!Y296)</f>
        <v>0</v>
      </c>
      <c r="H291" s="92">
        <f>IF(G291="","",Feuil1!Z296)</f>
        <v>0</v>
      </c>
      <c r="I291" s="173">
        <f t="shared" si="37"/>
        <v>0</v>
      </c>
      <c r="J291" s="172">
        <f>IF(H291="","",Feuil1!AA296)</f>
        <v>0</v>
      </c>
      <c r="K291" s="92">
        <f>IF(J291="","",Feuil1!AB296)</f>
        <v>0</v>
      </c>
      <c r="L291" s="92">
        <f>IF(K291="","",Feuil1!AC296)</f>
        <v>0</v>
      </c>
      <c r="M291" s="173">
        <f t="shared" si="38"/>
        <v>0</v>
      </c>
      <c r="N291" s="172">
        <f>IF(L291="","",Feuil1!AD296)</f>
        <v>0</v>
      </c>
      <c r="O291" s="92">
        <f>IF(N291="","",Feuil1!AE296)</f>
        <v>0</v>
      </c>
      <c r="P291" s="92">
        <f>IF(O291="","",Feuil1!AF296)</f>
        <v>0</v>
      </c>
      <c r="Q291" s="173">
        <f t="shared" si="39"/>
        <v>0</v>
      </c>
      <c r="R291" s="172">
        <f>IF(P291="","",Feuil1!AG296)</f>
        <v>0</v>
      </c>
      <c r="S291" s="92">
        <f>IF(R291="","",Feuil1!AH296)</f>
        <v>0</v>
      </c>
      <c r="T291" s="92">
        <f>IF(S291="","",Feuil1!AI296)</f>
        <v>0</v>
      </c>
      <c r="U291" s="173">
        <f t="shared" si="40"/>
        <v>0</v>
      </c>
      <c r="V291" s="172">
        <f>IF(T291="","",Feuil1!AJ296)</f>
        <v>0</v>
      </c>
      <c r="W291" s="92">
        <f>IF(V291="","",Feuil1!AK296)</f>
        <v>0</v>
      </c>
      <c r="X291" s="92">
        <f>IF(W291="","",Feuil1!AL296)</f>
        <v>0</v>
      </c>
      <c r="Y291" s="173">
        <f t="shared" si="41"/>
        <v>0</v>
      </c>
      <c r="Z291" s="172">
        <f>IF(X291="","",Feuil1!AM296)</f>
        <v>0</v>
      </c>
      <c r="AA291" s="92">
        <f>IF(Z291="","",Feuil1!AN296)</f>
        <v>0</v>
      </c>
      <c r="AB291" s="92">
        <f>IF(AA291="","",Feuil1!AO296)</f>
        <v>0</v>
      </c>
      <c r="AC291" s="173">
        <f t="shared" si="42"/>
        <v>0</v>
      </c>
      <c r="AD291" s="172">
        <f>IF(AB291="","",Feuil1!AP296)</f>
        <v>0</v>
      </c>
      <c r="AE291" s="92">
        <f>IF(AD291="","",Feuil1!AQ296)</f>
        <v>0</v>
      </c>
      <c r="AF291" s="92">
        <f>IF(AE291="","",Feuil1!AR296)</f>
        <v>0</v>
      </c>
      <c r="AG291" s="173">
        <f t="shared" si="43"/>
        <v>0</v>
      </c>
      <c r="AH291" s="172">
        <f>IF(AF291="","",Feuil1!AS296)</f>
        <v>0</v>
      </c>
      <c r="AI291" s="92">
        <f>IF(AH291="","",Feuil1!AT296)</f>
        <v>0</v>
      </c>
      <c r="AJ291" s="92">
        <f>IF(AI291="","",Feuil1!AU296)</f>
        <v>0</v>
      </c>
      <c r="AK291" s="173">
        <f t="shared" si="44"/>
        <v>0</v>
      </c>
      <c r="AN291" s="5">
        <v>725</v>
      </c>
      <c r="AO291" s="5">
        <v>25</v>
      </c>
      <c r="AP291" s="5">
        <v>40</v>
      </c>
      <c r="AQ291" s="5">
        <v>850</v>
      </c>
      <c r="AR291" s="5">
        <v>925</v>
      </c>
      <c r="AS291" s="5">
        <v>3</v>
      </c>
      <c r="AT291" s="5">
        <v>5</v>
      </c>
      <c r="AU291" s="5">
        <v>350</v>
      </c>
      <c r="AV291" s="5">
        <v>125</v>
      </c>
    </row>
    <row r="292" spans="1:48" s="6" customFormat="1" ht="12.75">
      <c r="A292" s="171">
        <f>IF(Feuil1!A297="","",Feuil1!A297)</f>
        <v>45214</v>
      </c>
      <c r="B292" s="172">
        <f>IF(A292="","",Feuil1!U297)</f>
        <v>0</v>
      </c>
      <c r="C292" s="92">
        <f>IF(B292="","",Feuil1!V297)</f>
        <v>0</v>
      </c>
      <c r="D292" s="92">
        <f>IF(C292="","",Feuil1!W297)</f>
        <v>0</v>
      </c>
      <c r="E292" s="173">
        <f t="shared" si="36"/>
        <v>0</v>
      </c>
      <c r="F292" s="172">
        <f>IF(D292="","",Feuil1!X297)</f>
        <v>0</v>
      </c>
      <c r="G292" s="92">
        <f>IF(F292="","",Feuil1!Y297)</f>
        <v>0</v>
      </c>
      <c r="H292" s="92">
        <f>IF(G292="","",Feuil1!Z297)</f>
        <v>0</v>
      </c>
      <c r="I292" s="173">
        <f t="shared" si="37"/>
        <v>0</v>
      </c>
      <c r="J292" s="172">
        <f>IF(H292="","",Feuil1!AA297)</f>
        <v>0</v>
      </c>
      <c r="K292" s="92">
        <f>IF(J292="","",Feuil1!AB297)</f>
        <v>0</v>
      </c>
      <c r="L292" s="92">
        <f>IF(K292="","",Feuil1!AC297)</f>
        <v>0</v>
      </c>
      <c r="M292" s="173">
        <f t="shared" si="38"/>
        <v>0</v>
      </c>
      <c r="N292" s="172">
        <f>IF(L292="","",Feuil1!AD297)</f>
        <v>0</v>
      </c>
      <c r="O292" s="92">
        <f>IF(N292="","",Feuil1!AE297)</f>
        <v>0</v>
      </c>
      <c r="P292" s="92">
        <f>IF(O292="","",Feuil1!AF297)</f>
        <v>0</v>
      </c>
      <c r="Q292" s="173">
        <f t="shared" si="39"/>
        <v>0</v>
      </c>
      <c r="R292" s="172">
        <f>IF(P292="","",Feuil1!AG297)</f>
        <v>0</v>
      </c>
      <c r="S292" s="92">
        <f>IF(R292="","",Feuil1!AH297)</f>
        <v>0</v>
      </c>
      <c r="T292" s="92">
        <f>IF(S292="","",Feuil1!AI297)</f>
        <v>0</v>
      </c>
      <c r="U292" s="173">
        <f t="shared" si="40"/>
        <v>0</v>
      </c>
      <c r="V292" s="172">
        <f>IF(T292="","",Feuil1!AJ297)</f>
        <v>0</v>
      </c>
      <c r="W292" s="92">
        <f>IF(V292="","",Feuil1!AK297)</f>
        <v>0</v>
      </c>
      <c r="X292" s="92">
        <f>IF(W292="","",Feuil1!AL297)</f>
        <v>0</v>
      </c>
      <c r="Y292" s="173">
        <f t="shared" si="41"/>
        <v>0</v>
      </c>
      <c r="Z292" s="172">
        <f>IF(X292="","",Feuil1!AM297)</f>
        <v>0</v>
      </c>
      <c r="AA292" s="92">
        <f>IF(Z292="","",Feuil1!AN297)</f>
        <v>0</v>
      </c>
      <c r="AB292" s="92">
        <f>IF(AA292="","",Feuil1!AO297)</f>
        <v>0</v>
      </c>
      <c r="AC292" s="173">
        <f t="shared" si="42"/>
        <v>0</v>
      </c>
      <c r="AD292" s="172">
        <f>IF(AB292="","",Feuil1!AP297)</f>
        <v>0</v>
      </c>
      <c r="AE292" s="92">
        <f>IF(AD292="","",Feuil1!AQ297)</f>
        <v>0</v>
      </c>
      <c r="AF292" s="92">
        <f>IF(AE292="","",Feuil1!AR297)</f>
        <v>0</v>
      </c>
      <c r="AG292" s="173">
        <f t="shared" si="43"/>
        <v>0</v>
      </c>
      <c r="AH292" s="172">
        <f>IF(AF292="","",Feuil1!AS297)</f>
        <v>0</v>
      </c>
      <c r="AI292" s="92">
        <f>IF(AH292="","",Feuil1!AT297)</f>
        <v>0</v>
      </c>
      <c r="AJ292" s="92">
        <f>IF(AI292="","",Feuil1!AU297)</f>
        <v>0</v>
      </c>
      <c r="AK292" s="173">
        <f t="shared" si="44"/>
        <v>0</v>
      </c>
      <c r="AN292" s="5">
        <v>725</v>
      </c>
      <c r="AO292" s="5">
        <v>25</v>
      </c>
      <c r="AP292" s="5">
        <v>40</v>
      </c>
      <c r="AQ292" s="5">
        <v>850</v>
      </c>
      <c r="AR292" s="5">
        <v>925</v>
      </c>
      <c r="AS292" s="5">
        <v>3</v>
      </c>
      <c r="AT292" s="5">
        <v>5</v>
      </c>
      <c r="AU292" s="5">
        <v>350</v>
      </c>
      <c r="AV292" s="5">
        <v>125</v>
      </c>
    </row>
    <row r="293" spans="1:48" s="6" customFormat="1" ht="12.75">
      <c r="A293" s="171">
        <f>IF(Feuil1!A298="","",Feuil1!A298)</f>
        <v>45215</v>
      </c>
      <c r="B293" s="172">
        <f>IF(A293="","",Feuil1!U298)</f>
        <v>0</v>
      </c>
      <c r="C293" s="92">
        <f>IF(B293="","",Feuil1!V298)</f>
        <v>0</v>
      </c>
      <c r="D293" s="92">
        <f>IF(C293="","",Feuil1!W298)</f>
        <v>0</v>
      </c>
      <c r="E293" s="173">
        <f t="shared" si="36"/>
        <v>0</v>
      </c>
      <c r="F293" s="172">
        <f>IF(D293="","",Feuil1!X298)</f>
        <v>0</v>
      </c>
      <c r="G293" s="92">
        <f>IF(F293="","",Feuil1!Y298)</f>
        <v>0</v>
      </c>
      <c r="H293" s="92">
        <f>IF(G293="","",Feuil1!Z298)</f>
        <v>0</v>
      </c>
      <c r="I293" s="173">
        <f t="shared" si="37"/>
        <v>0</v>
      </c>
      <c r="J293" s="172">
        <f>IF(H293="","",Feuil1!AA298)</f>
        <v>0</v>
      </c>
      <c r="K293" s="92">
        <f>IF(J293="","",Feuil1!AB298)</f>
        <v>0</v>
      </c>
      <c r="L293" s="92">
        <f>IF(K293="","",Feuil1!AC298)</f>
        <v>0</v>
      </c>
      <c r="M293" s="173">
        <f t="shared" si="38"/>
        <v>0</v>
      </c>
      <c r="N293" s="172">
        <f>IF(L293="","",Feuil1!AD298)</f>
        <v>0</v>
      </c>
      <c r="O293" s="92">
        <f>IF(N293="","",Feuil1!AE298)</f>
        <v>0</v>
      </c>
      <c r="P293" s="92">
        <f>IF(O293="","",Feuil1!AF298)</f>
        <v>0</v>
      </c>
      <c r="Q293" s="173">
        <f t="shared" si="39"/>
        <v>0</v>
      </c>
      <c r="R293" s="172">
        <f>IF(P293="","",Feuil1!AG298)</f>
        <v>0</v>
      </c>
      <c r="S293" s="92">
        <f>IF(R293="","",Feuil1!AH298)</f>
        <v>0</v>
      </c>
      <c r="T293" s="92">
        <f>IF(S293="","",Feuil1!AI298)</f>
        <v>0</v>
      </c>
      <c r="U293" s="173">
        <f t="shared" si="40"/>
        <v>0</v>
      </c>
      <c r="V293" s="172">
        <f>IF(T293="","",Feuil1!AJ298)</f>
        <v>0</v>
      </c>
      <c r="W293" s="92">
        <f>IF(V293="","",Feuil1!AK298)</f>
        <v>0</v>
      </c>
      <c r="X293" s="92">
        <f>IF(W293="","",Feuil1!AL298)</f>
        <v>0</v>
      </c>
      <c r="Y293" s="173">
        <f t="shared" si="41"/>
        <v>0</v>
      </c>
      <c r="Z293" s="172">
        <f>IF(X293="","",Feuil1!AM298)</f>
        <v>0</v>
      </c>
      <c r="AA293" s="92">
        <f>IF(Z293="","",Feuil1!AN298)</f>
        <v>0</v>
      </c>
      <c r="AB293" s="92">
        <f>IF(AA293="","",Feuil1!AO298)</f>
        <v>0</v>
      </c>
      <c r="AC293" s="173">
        <f t="shared" si="42"/>
        <v>0</v>
      </c>
      <c r="AD293" s="172">
        <f>IF(AB293="","",Feuil1!AP298)</f>
        <v>0</v>
      </c>
      <c r="AE293" s="92">
        <f>IF(AD293="","",Feuil1!AQ298)</f>
        <v>0</v>
      </c>
      <c r="AF293" s="92">
        <f>IF(AE293="","",Feuil1!AR298)</f>
        <v>0</v>
      </c>
      <c r="AG293" s="173">
        <f t="shared" si="43"/>
        <v>0</v>
      </c>
      <c r="AH293" s="172">
        <f>IF(AF293="","",Feuil1!AS298)</f>
        <v>0</v>
      </c>
      <c r="AI293" s="92">
        <f>IF(AH293="","",Feuil1!AT298)</f>
        <v>0</v>
      </c>
      <c r="AJ293" s="92">
        <f>IF(AI293="","",Feuil1!AU298)</f>
        <v>0</v>
      </c>
      <c r="AK293" s="173">
        <f t="shared" si="44"/>
        <v>0</v>
      </c>
      <c r="AN293" s="5">
        <v>725</v>
      </c>
      <c r="AO293" s="5">
        <v>25</v>
      </c>
      <c r="AP293" s="5">
        <v>40</v>
      </c>
      <c r="AQ293" s="5">
        <v>850</v>
      </c>
      <c r="AR293" s="5">
        <v>925</v>
      </c>
      <c r="AS293" s="5">
        <v>3</v>
      </c>
      <c r="AT293" s="5">
        <v>5</v>
      </c>
      <c r="AU293" s="5">
        <v>350</v>
      </c>
      <c r="AV293" s="5">
        <v>125</v>
      </c>
    </row>
    <row r="294" spans="1:48" s="6" customFormat="1" ht="12.75">
      <c r="A294" s="171">
        <f>IF(Feuil1!A299="","",Feuil1!A299)</f>
        <v>45216</v>
      </c>
      <c r="B294" s="172">
        <f>IF(A294="","",Feuil1!U299)</f>
        <v>0</v>
      </c>
      <c r="C294" s="92">
        <f>IF(B294="","",Feuil1!V299)</f>
        <v>0</v>
      </c>
      <c r="D294" s="92">
        <f>IF(C294="","",Feuil1!W299)</f>
        <v>0</v>
      </c>
      <c r="E294" s="173">
        <f t="shared" si="36"/>
        <v>0</v>
      </c>
      <c r="F294" s="172">
        <f>IF(D294="","",Feuil1!X299)</f>
        <v>0</v>
      </c>
      <c r="G294" s="92">
        <f>IF(F294="","",Feuil1!Y299)</f>
        <v>0</v>
      </c>
      <c r="H294" s="92">
        <f>IF(G294="","",Feuil1!Z299)</f>
        <v>0</v>
      </c>
      <c r="I294" s="173">
        <f t="shared" si="37"/>
        <v>0</v>
      </c>
      <c r="J294" s="172">
        <f>IF(H294="","",Feuil1!AA299)</f>
        <v>0</v>
      </c>
      <c r="K294" s="92">
        <f>IF(J294="","",Feuil1!AB299)</f>
        <v>0</v>
      </c>
      <c r="L294" s="92">
        <f>IF(K294="","",Feuil1!AC299)</f>
        <v>0</v>
      </c>
      <c r="M294" s="173">
        <f t="shared" si="38"/>
        <v>0</v>
      </c>
      <c r="N294" s="172">
        <f>IF(L294="","",Feuil1!AD299)</f>
        <v>0</v>
      </c>
      <c r="O294" s="92">
        <f>IF(N294="","",Feuil1!AE299)</f>
        <v>0</v>
      </c>
      <c r="P294" s="92">
        <f>IF(O294="","",Feuil1!AF299)</f>
        <v>0</v>
      </c>
      <c r="Q294" s="173">
        <f t="shared" si="39"/>
        <v>0</v>
      </c>
      <c r="R294" s="172">
        <f>IF(P294="","",Feuil1!AG299)</f>
        <v>0</v>
      </c>
      <c r="S294" s="92">
        <f>IF(R294="","",Feuil1!AH299)</f>
        <v>0</v>
      </c>
      <c r="T294" s="92">
        <f>IF(S294="","",Feuil1!AI299)</f>
        <v>0</v>
      </c>
      <c r="U294" s="173">
        <f t="shared" si="40"/>
        <v>0</v>
      </c>
      <c r="V294" s="172">
        <f>IF(T294="","",Feuil1!AJ299)</f>
        <v>0</v>
      </c>
      <c r="W294" s="92">
        <f>IF(V294="","",Feuil1!AK299)</f>
        <v>0</v>
      </c>
      <c r="X294" s="92">
        <f>IF(W294="","",Feuil1!AL299)</f>
        <v>0</v>
      </c>
      <c r="Y294" s="173">
        <f t="shared" si="41"/>
        <v>0</v>
      </c>
      <c r="Z294" s="172">
        <f>IF(X294="","",Feuil1!AM299)</f>
        <v>0</v>
      </c>
      <c r="AA294" s="92">
        <f>IF(Z294="","",Feuil1!AN299)</f>
        <v>0</v>
      </c>
      <c r="AB294" s="92">
        <f>IF(AA294="","",Feuil1!AO299)</f>
        <v>0</v>
      </c>
      <c r="AC294" s="173">
        <f t="shared" si="42"/>
        <v>0</v>
      </c>
      <c r="AD294" s="172">
        <f>IF(AB294="","",Feuil1!AP299)</f>
        <v>0</v>
      </c>
      <c r="AE294" s="92">
        <f>IF(AD294="","",Feuil1!AQ299)</f>
        <v>0</v>
      </c>
      <c r="AF294" s="92">
        <f>IF(AE294="","",Feuil1!AR299)</f>
        <v>0</v>
      </c>
      <c r="AG294" s="173">
        <f t="shared" si="43"/>
        <v>0</v>
      </c>
      <c r="AH294" s="172">
        <f>IF(AF294="","",Feuil1!AS299)</f>
        <v>0</v>
      </c>
      <c r="AI294" s="92">
        <f>IF(AH294="","",Feuil1!AT299)</f>
        <v>0</v>
      </c>
      <c r="AJ294" s="92">
        <f>IF(AI294="","",Feuil1!AU299)</f>
        <v>0</v>
      </c>
      <c r="AK294" s="173">
        <f t="shared" si="44"/>
        <v>0</v>
      </c>
      <c r="AN294" s="5">
        <v>725</v>
      </c>
      <c r="AO294" s="5">
        <v>25</v>
      </c>
      <c r="AP294" s="5">
        <v>40</v>
      </c>
      <c r="AQ294" s="5">
        <v>850</v>
      </c>
      <c r="AR294" s="5">
        <v>925</v>
      </c>
      <c r="AS294" s="5">
        <v>3</v>
      </c>
      <c r="AT294" s="5">
        <v>5</v>
      </c>
      <c r="AU294" s="5">
        <v>350</v>
      </c>
      <c r="AV294" s="5">
        <v>125</v>
      </c>
    </row>
    <row r="295" spans="1:48" s="6" customFormat="1" ht="12.75">
      <c r="A295" s="171">
        <f>IF(Feuil1!A300="","",Feuil1!A300)</f>
        <v>45217</v>
      </c>
      <c r="B295" s="172">
        <f>IF(A295="","",Feuil1!U300)</f>
        <v>0</v>
      </c>
      <c r="C295" s="92">
        <f>IF(B295="","",Feuil1!V300)</f>
        <v>0</v>
      </c>
      <c r="D295" s="92">
        <f>IF(C295="","",Feuil1!W300)</f>
        <v>0</v>
      </c>
      <c r="E295" s="173">
        <f t="shared" si="36"/>
        <v>0</v>
      </c>
      <c r="F295" s="172">
        <f>IF(D295="","",Feuil1!X300)</f>
        <v>0</v>
      </c>
      <c r="G295" s="92">
        <f>IF(F295="","",Feuil1!Y300)</f>
        <v>0</v>
      </c>
      <c r="H295" s="92">
        <f>IF(G295="","",Feuil1!Z300)</f>
        <v>0</v>
      </c>
      <c r="I295" s="173">
        <f t="shared" si="37"/>
        <v>0</v>
      </c>
      <c r="J295" s="172">
        <f>IF(H295="","",Feuil1!AA300)</f>
        <v>0</v>
      </c>
      <c r="K295" s="92">
        <f>IF(J295="","",Feuil1!AB300)</f>
        <v>0</v>
      </c>
      <c r="L295" s="92">
        <f>IF(K295="","",Feuil1!AC300)</f>
        <v>0</v>
      </c>
      <c r="M295" s="173">
        <f t="shared" si="38"/>
        <v>0</v>
      </c>
      <c r="N295" s="172">
        <f>IF(L295="","",Feuil1!AD300)</f>
        <v>0</v>
      </c>
      <c r="O295" s="92">
        <f>IF(N295="","",Feuil1!AE300)</f>
        <v>0</v>
      </c>
      <c r="P295" s="92">
        <f>IF(O295="","",Feuil1!AF300)</f>
        <v>0</v>
      </c>
      <c r="Q295" s="173">
        <f t="shared" si="39"/>
        <v>0</v>
      </c>
      <c r="R295" s="172">
        <f>IF(P295="","",Feuil1!AG300)</f>
        <v>0</v>
      </c>
      <c r="S295" s="92">
        <f>IF(R295="","",Feuil1!AH300)</f>
        <v>0</v>
      </c>
      <c r="T295" s="92">
        <f>IF(S295="","",Feuil1!AI300)</f>
        <v>0</v>
      </c>
      <c r="U295" s="173">
        <f t="shared" si="40"/>
        <v>0</v>
      </c>
      <c r="V295" s="172">
        <f>IF(T295="","",Feuil1!AJ300)</f>
        <v>0</v>
      </c>
      <c r="W295" s="92">
        <f>IF(V295="","",Feuil1!AK300)</f>
        <v>0</v>
      </c>
      <c r="X295" s="92">
        <f>IF(W295="","",Feuil1!AL300)</f>
        <v>0</v>
      </c>
      <c r="Y295" s="173">
        <f t="shared" si="41"/>
        <v>0</v>
      </c>
      <c r="Z295" s="172">
        <f>IF(X295="","",Feuil1!AM300)</f>
        <v>0</v>
      </c>
      <c r="AA295" s="92">
        <f>IF(Z295="","",Feuil1!AN300)</f>
        <v>0</v>
      </c>
      <c r="AB295" s="92">
        <f>IF(AA295="","",Feuil1!AO300)</f>
        <v>0</v>
      </c>
      <c r="AC295" s="173">
        <f t="shared" si="42"/>
        <v>0</v>
      </c>
      <c r="AD295" s="172">
        <f>IF(AB295="","",Feuil1!AP300)</f>
        <v>0</v>
      </c>
      <c r="AE295" s="92">
        <f>IF(AD295="","",Feuil1!AQ300)</f>
        <v>0</v>
      </c>
      <c r="AF295" s="92">
        <f>IF(AE295="","",Feuil1!AR300)</f>
        <v>0</v>
      </c>
      <c r="AG295" s="173">
        <f t="shared" si="43"/>
        <v>0</v>
      </c>
      <c r="AH295" s="172">
        <f>IF(AF295="","",Feuil1!AS300)</f>
        <v>0</v>
      </c>
      <c r="AI295" s="92">
        <f>IF(AH295="","",Feuil1!AT300)</f>
        <v>0</v>
      </c>
      <c r="AJ295" s="92">
        <f>IF(AI295="","",Feuil1!AU300)</f>
        <v>0</v>
      </c>
      <c r="AK295" s="173">
        <f t="shared" si="44"/>
        <v>0</v>
      </c>
      <c r="AN295" s="5">
        <v>725</v>
      </c>
      <c r="AO295" s="5">
        <v>25</v>
      </c>
      <c r="AP295" s="5">
        <v>40</v>
      </c>
      <c r="AQ295" s="5">
        <v>850</v>
      </c>
      <c r="AR295" s="5">
        <v>925</v>
      </c>
      <c r="AS295" s="5">
        <v>3</v>
      </c>
      <c r="AT295" s="5">
        <v>5</v>
      </c>
      <c r="AU295" s="5">
        <v>350</v>
      </c>
      <c r="AV295" s="5">
        <v>125</v>
      </c>
    </row>
    <row r="296" spans="1:48" s="6" customFormat="1" ht="12.75">
      <c r="A296" s="171">
        <f>IF(Feuil1!A301="","",Feuil1!A301)</f>
        <v>45218</v>
      </c>
      <c r="B296" s="172">
        <f>IF(A296="","",Feuil1!U301)</f>
        <v>0</v>
      </c>
      <c r="C296" s="92">
        <f>IF(B296="","",Feuil1!V301)</f>
        <v>0</v>
      </c>
      <c r="D296" s="92">
        <f>IF(C296="","",Feuil1!W301)</f>
        <v>0</v>
      </c>
      <c r="E296" s="173">
        <f t="shared" si="36"/>
        <v>0</v>
      </c>
      <c r="F296" s="172">
        <f>IF(D296="","",Feuil1!X301)</f>
        <v>0</v>
      </c>
      <c r="G296" s="92">
        <f>IF(F296="","",Feuil1!Y301)</f>
        <v>0</v>
      </c>
      <c r="H296" s="92">
        <f>IF(G296="","",Feuil1!Z301)</f>
        <v>0</v>
      </c>
      <c r="I296" s="173">
        <f t="shared" si="37"/>
        <v>0</v>
      </c>
      <c r="J296" s="172">
        <f>IF(H296="","",Feuil1!AA301)</f>
        <v>0</v>
      </c>
      <c r="K296" s="92">
        <f>IF(J296="","",Feuil1!AB301)</f>
        <v>0</v>
      </c>
      <c r="L296" s="92">
        <f>IF(K296="","",Feuil1!AC301)</f>
        <v>0</v>
      </c>
      <c r="M296" s="173">
        <f t="shared" si="38"/>
        <v>0</v>
      </c>
      <c r="N296" s="172">
        <f>IF(L296="","",Feuil1!AD301)</f>
        <v>0</v>
      </c>
      <c r="O296" s="92">
        <f>IF(N296="","",Feuil1!AE301)</f>
        <v>0</v>
      </c>
      <c r="P296" s="92">
        <f>IF(O296="","",Feuil1!AF301)</f>
        <v>0</v>
      </c>
      <c r="Q296" s="173">
        <f t="shared" si="39"/>
        <v>0</v>
      </c>
      <c r="R296" s="172">
        <f>IF(P296="","",Feuil1!AG301)</f>
        <v>0</v>
      </c>
      <c r="S296" s="92">
        <f>IF(R296="","",Feuil1!AH301)</f>
        <v>0</v>
      </c>
      <c r="T296" s="92">
        <f>IF(S296="","",Feuil1!AI301)</f>
        <v>0</v>
      </c>
      <c r="U296" s="173">
        <f t="shared" si="40"/>
        <v>0</v>
      </c>
      <c r="V296" s="172">
        <f>IF(T296="","",Feuil1!AJ301)</f>
        <v>0</v>
      </c>
      <c r="W296" s="92">
        <f>IF(V296="","",Feuil1!AK301)</f>
        <v>0</v>
      </c>
      <c r="X296" s="92">
        <f>IF(W296="","",Feuil1!AL301)</f>
        <v>0</v>
      </c>
      <c r="Y296" s="173">
        <f t="shared" si="41"/>
        <v>0</v>
      </c>
      <c r="Z296" s="172">
        <f>IF(X296="","",Feuil1!AM301)</f>
        <v>0</v>
      </c>
      <c r="AA296" s="92">
        <f>IF(Z296="","",Feuil1!AN301)</f>
        <v>0</v>
      </c>
      <c r="AB296" s="92">
        <f>IF(AA296="","",Feuil1!AO301)</f>
        <v>0</v>
      </c>
      <c r="AC296" s="173">
        <f t="shared" si="42"/>
        <v>0</v>
      </c>
      <c r="AD296" s="172">
        <f>IF(AB296="","",Feuil1!AP301)</f>
        <v>0</v>
      </c>
      <c r="AE296" s="92">
        <f>IF(AD296="","",Feuil1!AQ301)</f>
        <v>0</v>
      </c>
      <c r="AF296" s="92">
        <f>IF(AE296="","",Feuil1!AR301)</f>
        <v>0</v>
      </c>
      <c r="AG296" s="173">
        <f t="shared" si="43"/>
        <v>0</v>
      </c>
      <c r="AH296" s="172">
        <f>IF(AF296="","",Feuil1!AS301)</f>
        <v>0</v>
      </c>
      <c r="AI296" s="92">
        <f>IF(AH296="","",Feuil1!AT301)</f>
        <v>0</v>
      </c>
      <c r="AJ296" s="92">
        <f>IF(AI296="","",Feuil1!AU301)</f>
        <v>0</v>
      </c>
      <c r="AK296" s="173">
        <f t="shared" si="44"/>
        <v>0</v>
      </c>
      <c r="AN296" s="5">
        <v>725</v>
      </c>
      <c r="AO296" s="5">
        <v>25</v>
      </c>
      <c r="AP296" s="5">
        <v>40</v>
      </c>
      <c r="AQ296" s="5">
        <v>850</v>
      </c>
      <c r="AR296" s="5">
        <v>925</v>
      </c>
      <c r="AS296" s="5">
        <v>3</v>
      </c>
      <c r="AT296" s="5">
        <v>5</v>
      </c>
      <c r="AU296" s="5">
        <v>350</v>
      </c>
      <c r="AV296" s="5">
        <v>125</v>
      </c>
    </row>
    <row r="297" spans="1:48" s="6" customFormat="1" ht="12.75">
      <c r="A297" s="171">
        <f>IF(Feuil1!A302="","",Feuil1!A302)</f>
        <v>45219</v>
      </c>
      <c r="B297" s="172">
        <f>IF(A297="","",Feuil1!U302)</f>
        <v>0</v>
      </c>
      <c r="C297" s="92">
        <f>IF(B297="","",Feuil1!V302)</f>
        <v>0</v>
      </c>
      <c r="D297" s="92">
        <f>IF(C297="","",Feuil1!W302)</f>
        <v>0</v>
      </c>
      <c r="E297" s="173">
        <f t="shared" si="36"/>
        <v>0</v>
      </c>
      <c r="F297" s="172">
        <f>IF(D297="","",Feuil1!X302)</f>
        <v>0</v>
      </c>
      <c r="G297" s="92">
        <f>IF(F297="","",Feuil1!Y302)</f>
        <v>0</v>
      </c>
      <c r="H297" s="92">
        <f>IF(G297="","",Feuil1!Z302)</f>
        <v>0</v>
      </c>
      <c r="I297" s="173">
        <f t="shared" si="37"/>
        <v>0</v>
      </c>
      <c r="J297" s="172">
        <f>IF(H297="","",Feuil1!AA302)</f>
        <v>0</v>
      </c>
      <c r="K297" s="92">
        <f>IF(J297="","",Feuil1!AB302)</f>
        <v>0</v>
      </c>
      <c r="L297" s="92">
        <f>IF(K297="","",Feuil1!AC302)</f>
        <v>0</v>
      </c>
      <c r="M297" s="173">
        <f t="shared" si="38"/>
        <v>0</v>
      </c>
      <c r="N297" s="172">
        <f>IF(L297="","",Feuil1!AD302)</f>
        <v>0</v>
      </c>
      <c r="O297" s="92">
        <f>IF(N297="","",Feuil1!AE302)</f>
        <v>0</v>
      </c>
      <c r="P297" s="92">
        <f>IF(O297="","",Feuil1!AF302)</f>
        <v>0</v>
      </c>
      <c r="Q297" s="173">
        <f t="shared" si="39"/>
        <v>0</v>
      </c>
      <c r="R297" s="172">
        <f>IF(P297="","",Feuil1!AG302)</f>
        <v>0</v>
      </c>
      <c r="S297" s="92">
        <f>IF(R297="","",Feuil1!AH302)</f>
        <v>0</v>
      </c>
      <c r="T297" s="92">
        <f>IF(S297="","",Feuil1!AI302)</f>
        <v>0</v>
      </c>
      <c r="U297" s="173">
        <f t="shared" si="40"/>
        <v>0</v>
      </c>
      <c r="V297" s="172">
        <f>IF(T297="","",Feuil1!AJ302)</f>
        <v>0</v>
      </c>
      <c r="W297" s="92">
        <f>IF(V297="","",Feuil1!AK302)</f>
        <v>0</v>
      </c>
      <c r="X297" s="92">
        <f>IF(W297="","",Feuil1!AL302)</f>
        <v>0</v>
      </c>
      <c r="Y297" s="173">
        <f t="shared" si="41"/>
        <v>0</v>
      </c>
      <c r="Z297" s="172">
        <f>IF(X297="","",Feuil1!AM302)</f>
        <v>0</v>
      </c>
      <c r="AA297" s="92">
        <f>IF(Z297="","",Feuil1!AN302)</f>
        <v>0</v>
      </c>
      <c r="AB297" s="92">
        <f>IF(AA297="","",Feuil1!AO302)</f>
        <v>0</v>
      </c>
      <c r="AC297" s="173">
        <f t="shared" si="42"/>
        <v>0</v>
      </c>
      <c r="AD297" s="172">
        <f>IF(AB297="","",Feuil1!AP302)</f>
        <v>0</v>
      </c>
      <c r="AE297" s="92">
        <f>IF(AD297="","",Feuil1!AQ302)</f>
        <v>0</v>
      </c>
      <c r="AF297" s="92">
        <f>IF(AE297="","",Feuil1!AR302)</f>
        <v>0</v>
      </c>
      <c r="AG297" s="173">
        <f t="shared" si="43"/>
        <v>0</v>
      </c>
      <c r="AH297" s="172">
        <f>IF(AF297="","",Feuil1!AS302)</f>
        <v>0</v>
      </c>
      <c r="AI297" s="92">
        <f>IF(AH297="","",Feuil1!AT302)</f>
        <v>0</v>
      </c>
      <c r="AJ297" s="92">
        <f>IF(AI297="","",Feuil1!AU302)</f>
        <v>0</v>
      </c>
      <c r="AK297" s="173">
        <f t="shared" si="44"/>
        <v>0</v>
      </c>
      <c r="AN297" s="5">
        <v>725</v>
      </c>
      <c r="AO297" s="5">
        <v>25</v>
      </c>
      <c r="AP297" s="5">
        <v>40</v>
      </c>
      <c r="AQ297" s="5">
        <v>850</v>
      </c>
      <c r="AR297" s="5">
        <v>925</v>
      </c>
      <c r="AS297" s="5">
        <v>3</v>
      </c>
      <c r="AT297" s="5">
        <v>5</v>
      </c>
      <c r="AU297" s="5">
        <v>350</v>
      </c>
      <c r="AV297" s="5">
        <v>125</v>
      </c>
    </row>
    <row r="298" spans="1:48" s="6" customFormat="1" ht="12.75">
      <c r="A298" s="171">
        <f>IF(Feuil1!A303="","",Feuil1!A303)</f>
        <v>45220</v>
      </c>
      <c r="B298" s="172">
        <f>IF(A298="","",Feuil1!U303)</f>
        <v>0</v>
      </c>
      <c r="C298" s="92">
        <f>IF(B298="","",Feuil1!V303)</f>
        <v>0</v>
      </c>
      <c r="D298" s="92">
        <f>IF(C298="","",Feuil1!W303)</f>
        <v>0</v>
      </c>
      <c r="E298" s="173">
        <f t="shared" si="36"/>
        <v>0</v>
      </c>
      <c r="F298" s="172">
        <f>IF(D298="","",Feuil1!X303)</f>
        <v>0</v>
      </c>
      <c r="G298" s="92">
        <f>IF(F298="","",Feuil1!Y303)</f>
        <v>0</v>
      </c>
      <c r="H298" s="92">
        <f>IF(G298="","",Feuil1!Z303)</f>
        <v>0</v>
      </c>
      <c r="I298" s="173">
        <f t="shared" si="37"/>
        <v>0</v>
      </c>
      <c r="J298" s="172">
        <f>IF(H298="","",Feuil1!AA303)</f>
        <v>0</v>
      </c>
      <c r="K298" s="92">
        <f>IF(J298="","",Feuil1!AB303)</f>
        <v>0</v>
      </c>
      <c r="L298" s="92">
        <f>IF(K298="","",Feuil1!AC303)</f>
        <v>0</v>
      </c>
      <c r="M298" s="173">
        <f t="shared" si="38"/>
        <v>0</v>
      </c>
      <c r="N298" s="172">
        <f>IF(L298="","",Feuil1!AD303)</f>
        <v>0</v>
      </c>
      <c r="O298" s="92">
        <f>IF(N298="","",Feuil1!AE303)</f>
        <v>0</v>
      </c>
      <c r="P298" s="92">
        <f>IF(O298="","",Feuil1!AF303)</f>
        <v>0</v>
      </c>
      <c r="Q298" s="173">
        <f t="shared" si="39"/>
        <v>0</v>
      </c>
      <c r="R298" s="172">
        <f>IF(P298="","",Feuil1!AG303)</f>
        <v>0</v>
      </c>
      <c r="S298" s="92">
        <f>IF(R298="","",Feuil1!AH303)</f>
        <v>0</v>
      </c>
      <c r="T298" s="92">
        <f>IF(S298="","",Feuil1!AI303)</f>
        <v>0</v>
      </c>
      <c r="U298" s="173">
        <f t="shared" si="40"/>
        <v>0</v>
      </c>
      <c r="V298" s="172">
        <f>IF(T298="","",Feuil1!AJ303)</f>
        <v>0</v>
      </c>
      <c r="W298" s="92">
        <f>IF(V298="","",Feuil1!AK303)</f>
        <v>0</v>
      </c>
      <c r="X298" s="92">
        <f>IF(W298="","",Feuil1!AL303)</f>
        <v>0</v>
      </c>
      <c r="Y298" s="173">
        <f t="shared" si="41"/>
        <v>0</v>
      </c>
      <c r="Z298" s="172">
        <f>IF(X298="","",Feuil1!AM303)</f>
        <v>0</v>
      </c>
      <c r="AA298" s="92">
        <f>IF(Z298="","",Feuil1!AN303)</f>
        <v>0</v>
      </c>
      <c r="AB298" s="92">
        <f>IF(AA298="","",Feuil1!AO303)</f>
        <v>0</v>
      </c>
      <c r="AC298" s="173">
        <f t="shared" si="42"/>
        <v>0</v>
      </c>
      <c r="AD298" s="172">
        <f>IF(AB298="","",Feuil1!AP303)</f>
        <v>0</v>
      </c>
      <c r="AE298" s="92">
        <f>IF(AD298="","",Feuil1!AQ303)</f>
        <v>0</v>
      </c>
      <c r="AF298" s="92">
        <f>IF(AE298="","",Feuil1!AR303)</f>
        <v>0</v>
      </c>
      <c r="AG298" s="173">
        <f t="shared" si="43"/>
        <v>0</v>
      </c>
      <c r="AH298" s="172">
        <f>IF(AF298="","",Feuil1!AS303)</f>
        <v>0</v>
      </c>
      <c r="AI298" s="92">
        <f>IF(AH298="","",Feuil1!AT303)</f>
        <v>0</v>
      </c>
      <c r="AJ298" s="92">
        <f>IF(AI298="","",Feuil1!AU303)</f>
        <v>0</v>
      </c>
      <c r="AK298" s="173">
        <f t="shared" si="44"/>
        <v>0</v>
      </c>
      <c r="AN298" s="5">
        <v>725</v>
      </c>
      <c r="AO298" s="5">
        <v>25</v>
      </c>
      <c r="AP298" s="5">
        <v>40</v>
      </c>
      <c r="AQ298" s="5">
        <v>850</v>
      </c>
      <c r="AR298" s="5">
        <v>925</v>
      </c>
      <c r="AS298" s="5">
        <v>3</v>
      </c>
      <c r="AT298" s="5">
        <v>5</v>
      </c>
      <c r="AU298" s="5">
        <v>350</v>
      </c>
      <c r="AV298" s="5">
        <v>125</v>
      </c>
    </row>
    <row r="299" spans="1:48" s="6" customFormat="1" ht="12.75">
      <c r="A299" s="171">
        <f>IF(Feuil1!A304="","",Feuil1!A304)</f>
        <v>45221</v>
      </c>
      <c r="B299" s="172">
        <f>IF(A299="","",Feuil1!U304)</f>
        <v>0</v>
      </c>
      <c r="C299" s="92">
        <f>IF(B299="","",Feuil1!V304)</f>
        <v>0</v>
      </c>
      <c r="D299" s="92">
        <f>IF(C299="","",Feuil1!W304)</f>
        <v>0</v>
      </c>
      <c r="E299" s="173">
        <f t="shared" si="36"/>
        <v>0</v>
      </c>
      <c r="F299" s="172">
        <f>IF(D299="","",Feuil1!X304)</f>
        <v>0</v>
      </c>
      <c r="G299" s="92">
        <f>IF(F299="","",Feuil1!Y304)</f>
        <v>0</v>
      </c>
      <c r="H299" s="92">
        <f>IF(G299="","",Feuil1!Z304)</f>
        <v>0</v>
      </c>
      <c r="I299" s="173">
        <f t="shared" si="37"/>
        <v>0</v>
      </c>
      <c r="J299" s="172">
        <f>IF(H299="","",Feuil1!AA304)</f>
        <v>0</v>
      </c>
      <c r="K299" s="92">
        <f>IF(J299="","",Feuil1!AB304)</f>
        <v>0</v>
      </c>
      <c r="L299" s="92">
        <f>IF(K299="","",Feuil1!AC304)</f>
        <v>0</v>
      </c>
      <c r="M299" s="173">
        <f t="shared" si="38"/>
        <v>0</v>
      </c>
      <c r="N299" s="172">
        <f>IF(L299="","",Feuil1!AD304)</f>
        <v>0</v>
      </c>
      <c r="O299" s="92">
        <f>IF(N299="","",Feuil1!AE304)</f>
        <v>0</v>
      </c>
      <c r="P299" s="92">
        <f>IF(O299="","",Feuil1!AF304)</f>
        <v>0</v>
      </c>
      <c r="Q299" s="173">
        <f t="shared" si="39"/>
        <v>0</v>
      </c>
      <c r="R299" s="172">
        <f>IF(P299="","",Feuil1!AG304)</f>
        <v>0</v>
      </c>
      <c r="S299" s="92">
        <f>IF(R299="","",Feuil1!AH304)</f>
        <v>0</v>
      </c>
      <c r="T299" s="92">
        <f>IF(S299="","",Feuil1!AI304)</f>
        <v>0</v>
      </c>
      <c r="U299" s="173">
        <f t="shared" si="40"/>
        <v>0</v>
      </c>
      <c r="V299" s="172">
        <f>IF(T299="","",Feuil1!AJ304)</f>
        <v>0</v>
      </c>
      <c r="W299" s="92">
        <f>IF(V299="","",Feuil1!AK304)</f>
        <v>0</v>
      </c>
      <c r="X299" s="92">
        <f>IF(W299="","",Feuil1!AL304)</f>
        <v>0</v>
      </c>
      <c r="Y299" s="173">
        <f t="shared" si="41"/>
        <v>0</v>
      </c>
      <c r="Z299" s="172">
        <f>IF(X299="","",Feuil1!AM304)</f>
        <v>0</v>
      </c>
      <c r="AA299" s="92">
        <f>IF(Z299="","",Feuil1!AN304)</f>
        <v>0</v>
      </c>
      <c r="AB299" s="92">
        <f>IF(AA299="","",Feuil1!AO304)</f>
        <v>0</v>
      </c>
      <c r="AC299" s="173">
        <f t="shared" si="42"/>
        <v>0</v>
      </c>
      <c r="AD299" s="172">
        <f>IF(AB299="","",Feuil1!AP304)</f>
        <v>0</v>
      </c>
      <c r="AE299" s="92">
        <f>IF(AD299="","",Feuil1!AQ304)</f>
        <v>0</v>
      </c>
      <c r="AF299" s="92">
        <f>IF(AE299="","",Feuil1!AR304)</f>
        <v>0</v>
      </c>
      <c r="AG299" s="173">
        <f t="shared" si="43"/>
        <v>0</v>
      </c>
      <c r="AH299" s="172">
        <f>IF(AF299="","",Feuil1!AS304)</f>
        <v>0</v>
      </c>
      <c r="AI299" s="92">
        <f>IF(AH299="","",Feuil1!AT304)</f>
        <v>0</v>
      </c>
      <c r="AJ299" s="92">
        <f>IF(AI299="","",Feuil1!AU304)</f>
        <v>0</v>
      </c>
      <c r="AK299" s="173">
        <f t="shared" si="44"/>
        <v>0</v>
      </c>
      <c r="AN299" s="5">
        <v>725</v>
      </c>
      <c r="AO299" s="5">
        <v>25</v>
      </c>
      <c r="AP299" s="5">
        <v>40</v>
      </c>
      <c r="AQ299" s="5">
        <v>850</v>
      </c>
      <c r="AR299" s="5">
        <v>925</v>
      </c>
      <c r="AS299" s="5">
        <v>3</v>
      </c>
      <c r="AT299" s="5">
        <v>5</v>
      </c>
      <c r="AU299" s="5">
        <v>350</v>
      </c>
      <c r="AV299" s="5">
        <v>125</v>
      </c>
    </row>
    <row r="300" spans="1:48" s="6" customFormat="1" ht="12.75">
      <c r="A300" s="171">
        <f>IF(Feuil1!A305="","",Feuil1!A305)</f>
        <v>45222</v>
      </c>
      <c r="B300" s="172">
        <f>IF(A300="","",Feuil1!U305)</f>
        <v>0</v>
      </c>
      <c r="C300" s="92">
        <f>IF(B300="","",Feuil1!V305)</f>
        <v>0</v>
      </c>
      <c r="D300" s="92">
        <f>IF(C300="","",Feuil1!W305)</f>
        <v>0</v>
      </c>
      <c r="E300" s="173">
        <f t="shared" si="36"/>
        <v>0</v>
      </c>
      <c r="F300" s="172">
        <f>IF(D300="","",Feuil1!X305)</f>
        <v>0</v>
      </c>
      <c r="G300" s="92">
        <f>IF(F300="","",Feuil1!Y305)</f>
        <v>0</v>
      </c>
      <c r="H300" s="92">
        <f>IF(G300="","",Feuil1!Z305)</f>
        <v>0</v>
      </c>
      <c r="I300" s="173">
        <f t="shared" si="37"/>
        <v>0</v>
      </c>
      <c r="J300" s="172">
        <f>IF(H300="","",Feuil1!AA305)</f>
        <v>0</v>
      </c>
      <c r="K300" s="92">
        <f>IF(J300="","",Feuil1!AB305)</f>
        <v>0</v>
      </c>
      <c r="L300" s="92">
        <f>IF(K300="","",Feuil1!AC305)</f>
        <v>0</v>
      </c>
      <c r="M300" s="173">
        <f t="shared" si="38"/>
        <v>0</v>
      </c>
      <c r="N300" s="172">
        <f>IF(L300="","",Feuil1!AD305)</f>
        <v>0</v>
      </c>
      <c r="O300" s="92">
        <f>IF(N300="","",Feuil1!AE305)</f>
        <v>0</v>
      </c>
      <c r="P300" s="92">
        <f>IF(O300="","",Feuil1!AF305)</f>
        <v>0</v>
      </c>
      <c r="Q300" s="173">
        <f t="shared" si="39"/>
        <v>0</v>
      </c>
      <c r="R300" s="172">
        <f>IF(P300="","",Feuil1!AG305)</f>
        <v>0</v>
      </c>
      <c r="S300" s="92">
        <f>IF(R300="","",Feuil1!AH305)</f>
        <v>0</v>
      </c>
      <c r="T300" s="92">
        <f>IF(S300="","",Feuil1!AI305)</f>
        <v>0</v>
      </c>
      <c r="U300" s="173">
        <f t="shared" si="40"/>
        <v>0</v>
      </c>
      <c r="V300" s="172">
        <f>IF(T300="","",Feuil1!AJ305)</f>
        <v>0</v>
      </c>
      <c r="W300" s="92">
        <f>IF(V300="","",Feuil1!AK305)</f>
        <v>0</v>
      </c>
      <c r="X300" s="92">
        <f>IF(W300="","",Feuil1!AL305)</f>
        <v>0</v>
      </c>
      <c r="Y300" s="173">
        <f t="shared" si="41"/>
        <v>0</v>
      </c>
      <c r="Z300" s="172">
        <f>IF(X300="","",Feuil1!AM305)</f>
        <v>0</v>
      </c>
      <c r="AA300" s="92">
        <f>IF(Z300="","",Feuil1!AN305)</f>
        <v>0</v>
      </c>
      <c r="AB300" s="92">
        <f>IF(AA300="","",Feuil1!AO305)</f>
        <v>0</v>
      </c>
      <c r="AC300" s="173">
        <f t="shared" si="42"/>
        <v>0</v>
      </c>
      <c r="AD300" s="172">
        <f>IF(AB300="","",Feuil1!AP305)</f>
        <v>0</v>
      </c>
      <c r="AE300" s="92">
        <f>IF(AD300="","",Feuil1!AQ305)</f>
        <v>0</v>
      </c>
      <c r="AF300" s="92">
        <f>IF(AE300="","",Feuil1!AR305)</f>
        <v>0</v>
      </c>
      <c r="AG300" s="173">
        <f t="shared" si="43"/>
        <v>0</v>
      </c>
      <c r="AH300" s="172">
        <f>IF(AF300="","",Feuil1!AS305)</f>
        <v>0</v>
      </c>
      <c r="AI300" s="92">
        <f>IF(AH300="","",Feuil1!AT305)</f>
        <v>0</v>
      </c>
      <c r="AJ300" s="92">
        <f>IF(AI300="","",Feuil1!AU305)</f>
        <v>0</v>
      </c>
      <c r="AK300" s="173">
        <f t="shared" si="44"/>
        <v>0</v>
      </c>
      <c r="AN300" s="5">
        <v>725</v>
      </c>
      <c r="AO300" s="5">
        <v>25</v>
      </c>
      <c r="AP300" s="5">
        <v>40</v>
      </c>
      <c r="AQ300" s="5">
        <v>850</v>
      </c>
      <c r="AR300" s="5">
        <v>925</v>
      </c>
      <c r="AS300" s="5">
        <v>3</v>
      </c>
      <c r="AT300" s="5">
        <v>5</v>
      </c>
      <c r="AU300" s="5">
        <v>350</v>
      </c>
      <c r="AV300" s="5">
        <v>125</v>
      </c>
    </row>
    <row r="301" spans="1:48" s="6" customFormat="1" ht="12.75">
      <c r="A301" s="171">
        <f>IF(Feuil1!A306="","",Feuil1!A306)</f>
        <v>45223</v>
      </c>
      <c r="B301" s="172">
        <f>IF(A301="","",Feuil1!U306)</f>
        <v>0</v>
      </c>
      <c r="C301" s="92">
        <f>IF(B301="","",Feuil1!V306)</f>
        <v>0</v>
      </c>
      <c r="D301" s="92">
        <f>IF(C301="","",Feuil1!W306)</f>
        <v>0</v>
      </c>
      <c r="E301" s="173">
        <f t="shared" si="36"/>
        <v>0</v>
      </c>
      <c r="F301" s="172">
        <f>IF(D301="","",Feuil1!X306)</f>
        <v>0</v>
      </c>
      <c r="G301" s="92">
        <f>IF(F301="","",Feuil1!Y306)</f>
        <v>0</v>
      </c>
      <c r="H301" s="92">
        <f>IF(G301="","",Feuil1!Z306)</f>
        <v>0</v>
      </c>
      <c r="I301" s="173">
        <f t="shared" si="37"/>
        <v>0</v>
      </c>
      <c r="J301" s="172">
        <f>IF(H301="","",Feuil1!AA306)</f>
        <v>0</v>
      </c>
      <c r="K301" s="92">
        <f>IF(J301="","",Feuil1!AB306)</f>
        <v>0</v>
      </c>
      <c r="L301" s="92">
        <f>IF(K301="","",Feuil1!AC306)</f>
        <v>0</v>
      </c>
      <c r="M301" s="173">
        <f t="shared" si="38"/>
        <v>0</v>
      </c>
      <c r="N301" s="172">
        <f>IF(L301="","",Feuil1!AD306)</f>
        <v>0</v>
      </c>
      <c r="O301" s="92">
        <f>IF(N301="","",Feuil1!AE306)</f>
        <v>0</v>
      </c>
      <c r="P301" s="92">
        <f>IF(O301="","",Feuil1!AF306)</f>
        <v>0</v>
      </c>
      <c r="Q301" s="173">
        <f t="shared" si="39"/>
        <v>0</v>
      </c>
      <c r="R301" s="172">
        <f>IF(P301="","",Feuil1!AG306)</f>
        <v>0</v>
      </c>
      <c r="S301" s="92">
        <f>IF(R301="","",Feuil1!AH306)</f>
        <v>0</v>
      </c>
      <c r="T301" s="92">
        <f>IF(S301="","",Feuil1!AI306)</f>
        <v>0</v>
      </c>
      <c r="U301" s="173">
        <f t="shared" si="40"/>
        <v>0</v>
      </c>
      <c r="V301" s="172">
        <f>IF(T301="","",Feuil1!AJ306)</f>
        <v>0</v>
      </c>
      <c r="W301" s="92">
        <f>IF(V301="","",Feuil1!AK306)</f>
        <v>0</v>
      </c>
      <c r="X301" s="92">
        <f>IF(W301="","",Feuil1!AL306)</f>
        <v>0</v>
      </c>
      <c r="Y301" s="173">
        <f t="shared" si="41"/>
        <v>0</v>
      </c>
      <c r="Z301" s="172">
        <f>IF(X301="","",Feuil1!AM306)</f>
        <v>0</v>
      </c>
      <c r="AA301" s="92">
        <f>IF(Z301="","",Feuil1!AN306)</f>
        <v>0</v>
      </c>
      <c r="AB301" s="92">
        <f>IF(AA301="","",Feuil1!AO306)</f>
        <v>0</v>
      </c>
      <c r="AC301" s="173">
        <f t="shared" si="42"/>
        <v>0</v>
      </c>
      <c r="AD301" s="172">
        <f>IF(AB301="","",Feuil1!AP306)</f>
        <v>0</v>
      </c>
      <c r="AE301" s="92">
        <f>IF(AD301="","",Feuil1!AQ306)</f>
        <v>0</v>
      </c>
      <c r="AF301" s="92">
        <f>IF(AE301="","",Feuil1!AR306)</f>
        <v>0</v>
      </c>
      <c r="AG301" s="173">
        <f t="shared" si="43"/>
        <v>0</v>
      </c>
      <c r="AH301" s="172">
        <f>IF(AF301="","",Feuil1!AS306)</f>
        <v>0</v>
      </c>
      <c r="AI301" s="92">
        <f>IF(AH301="","",Feuil1!AT306)</f>
        <v>0</v>
      </c>
      <c r="AJ301" s="92">
        <f>IF(AI301="","",Feuil1!AU306)</f>
        <v>0</v>
      </c>
      <c r="AK301" s="173">
        <f t="shared" si="44"/>
        <v>0</v>
      </c>
      <c r="AN301" s="5">
        <v>725</v>
      </c>
      <c r="AO301" s="5">
        <v>25</v>
      </c>
      <c r="AP301" s="5">
        <v>40</v>
      </c>
      <c r="AQ301" s="5">
        <v>850</v>
      </c>
      <c r="AR301" s="5">
        <v>925</v>
      </c>
      <c r="AS301" s="5">
        <v>3</v>
      </c>
      <c r="AT301" s="5">
        <v>5</v>
      </c>
      <c r="AU301" s="5">
        <v>350</v>
      </c>
      <c r="AV301" s="5">
        <v>125</v>
      </c>
    </row>
    <row r="302" spans="1:48" s="6" customFormat="1" ht="12.75">
      <c r="A302" s="171">
        <f>IF(Feuil1!A307="","",Feuil1!A307)</f>
        <v>45224</v>
      </c>
      <c r="B302" s="172">
        <f>IF(A302="","",Feuil1!U307)</f>
        <v>0</v>
      </c>
      <c r="C302" s="92">
        <f>IF(B302="","",Feuil1!V307)</f>
        <v>0</v>
      </c>
      <c r="D302" s="92">
        <f>IF(C302="","",Feuil1!W307)</f>
        <v>0</v>
      </c>
      <c r="E302" s="173">
        <f t="shared" si="36"/>
        <v>0</v>
      </c>
      <c r="F302" s="172">
        <f>IF(D302="","",Feuil1!X307)</f>
        <v>0</v>
      </c>
      <c r="G302" s="92">
        <f>IF(F302="","",Feuil1!Y307)</f>
        <v>0</v>
      </c>
      <c r="H302" s="92">
        <f>IF(G302="","",Feuil1!Z307)</f>
        <v>0</v>
      </c>
      <c r="I302" s="173">
        <f t="shared" si="37"/>
        <v>0</v>
      </c>
      <c r="J302" s="172">
        <f>IF(H302="","",Feuil1!AA307)</f>
        <v>0</v>
      </c>
      <c r="K302" s="92">
        <f>IF(J302="","",Feuil1!AB307)</f>
        <v>0</v>
      </c>
      <c r="L302" s="92">
        <f>IF(K302="","",Feuil1!AC307)</f>
        <v>0</v>
      </c>
      <c r="M302" s="173">
        <f t="shared" si="38"/>
        <v>0</v>
      </c>
      <c r="N302" s="172">
        <f>IF(L302="","",Feuil1!AD307)</f>
        <v>0</v>
      </c>
      <c r="O302" s="92">
        <f>IF(N302="","",Feuil1!AE307)</f>
        <v>0</v>
      </c>
      <c r="P302" s="92">
        <f>IF(O302="","",Feuil1!AF307)</f>
        <v>0</v>
      </c>
      <c r="Q302" s="173">
        <f t="shared" si="39"/>
        <v>0</v>
      </c>
      <c r="R302" s="172">
        <f>IF(P302="","",Feuil1!AG307)</f>
        <v>0</v>
      </c>
      <c r="S302" s="92">
        <f>IF(R302="","",Feuil1!AH307)</f>
        <v>0</v>
      </c>
      <c r="T302" s="92">
        <f>IF(S302="","",Feuil1!AI307)</f>
        <v>0</v>
      </c>
      <c r="U302" s="173">
        <f t="shared" si="40"/>
        <v>0</v>
      </c>
      <c r="V302" s="172">
        <f>IF(T302="","",Feuil1!AJ307)</f>
        <v>0</v>
      </c>
      <c r="W302" s="92">
        <f>IF(V302="","",Feuil1!AK307)</f>
        <v>0</v>
      </c>
      <c r="X302" s="92">
        <f>IF(W302="","",Feuil1!AL307)</f>
        <v>0</v>
      </c>
      <c r="Y302" s="173">
        <f t="shared" si="41"/>
        <v>0</v>
      </c>
      <c r="Z302" s="172">
        <f>IF(X302="","",Feuil1!AM307)</f>
        <v>0</v>
      </c>
      <c r="AA302" s="92">
        <f>IF(Z302="","",Feuil1!AN307)</f>
        <v>0</v>
      </c>
      <c r="AB302" s="92">
        <f>IF(AA302="","",Feuil1!AO307)</f>
        <v>0</v>
      </c>
      <c r="AC302" s="173">
        <f t="shared" si="42"/>
        <v>0</v>
      </c>
      <c r="AD302" s="172">
        <f>IF(AB302="","",Feuil1!AP307)</f>
        <v>0</v>
      </c>
      <c r="AE302" s="92">
        <f>IF(AD302="","",Feuil1!AQ307)</f>
        <v>0</v>
      </c>
      <c r="AF302" s="92">
        <f>IF(AE302="","",Feuil1!AR307)</f>
        <v>0</v>
      </c>
      <c r="AG302" s="173">
        <f t="shared" si="43"/>
        <v>0</v>
      </c>
      <c r="AH302" s="172">
        <f>IF(AF302="","",Feuil1!AS307)</f>
        <v>0</v>
      </c>
      <c r="AI302" s="92">
        <f>IF(AH302="","",Feuil1!AT307)</f>
        <v>0</v>
      </c>
      <c r="AJ302" s="92">
        <f>IF(AI302="","",Feuil1!AU307)</f>
        <v>0</v>
      </c>
      <c r="AK302" s="173">
        <f t="shared" si="44"/>
        <v>0</v>
      </c>
      <c r="AN302" s="5">
        <v>725</v>
      </c>
      <c r="AO302" s="5">
        <v>25</v>
      </c>
      <c r="AP302" s="5">
        <v>40</v>
      </c>
      <c r="AQ302" s="5">
        <v>850</v>
      </c>
      <c r="AR302" s="5">
        <v>925</v>
      </c>
      <c r="AS302" s="5">
        <v>3</v>
      </c>
      <c r="AT302" s="5">
        <v>5</v>
      </c>
      <c r="AU302" s="5">
        <v>350</v>
      </c>
      <c r="AV302" s="5">
        <v>125</v>
      </c>
    </row>
    <row r="303" spans="1:48" s="6" customFormat="1" ht="12.75">
      <c r="A303" s="171">
        <f>IF(Feuil1!A308="","",Feuil1!A308)</f>
        <v>45225</v>
      </c>
      <c r="B303" s="172">
        <f>IF(A303="","",Feuil1!U308)</f>
        <v>0</v>
      </c>
      <c r="C303" s="92">
        <f>IF(B303="","",Feuil1!V308)</f>
        <v>0</v>
      </c>
      <c r="D303" s="92">
        <f>IF(C303="","",Feuil1!W308)</f>
        <v>0</v>
      </c>
      <c r="E303" s="173">
        <f t="shared" si="36"/>
        <v>0</v>
      </c>
      <c r="F303" s="172">
        <f>IF(D303="","",Feuil1!X308)</f>
        <v>0</v>
      </c>
      <c r="G303" s="92">
        <f>IF(F303="","",Feuil1!Y308)</f>
        <v>0</v>
      </c>
      <c r="H303" s="92">
        <f>IF(G303="","",Feuil1!Z308)</f>
        <v>0</v>
      </c>
      <c r="I303" s="173">
        <f t="shared" si="37"/>
        <v>0</v>
      </c>
      <c r="J303" s="172">
        <f>IF(H303="","",Feuil1!AA308)</f>
        <v>0</v>
      </c>
      <c r="K303" s="92">
        <f>IF(J303="","",Feuil1!AB308)</f>
        <v>0</v>
      </c>
      <c r="L303" s="92">
        <f>IF(K303="","",Feuil1!AC308)</f>
        <v>0</v>
      </c>
      <c r="M303" s="173">
        <f t="shared" si="38"/>
        <v>0</v>
      </c>
      <c r="N303" s="172">
        <f>IF(L303="","",Feuil1!AD308)</f>
        <v>0</v>
      </c>
      <c r="O303" s="92">
        <f>IF(N303="","",Feuil1!AE308)</f>
        <v>0</v>
      </c>
      <c r="P303" s="92">
        <f>IF(O303="","",Feuil1!AF308)</f>
        <v>0</v>
      </c>
      <c r="Q303" s="173">
        <f t="shared" si="39"/>
        <v>0</v>
      </c>
      <c r="R303" s="172">
        <f>IF(P303="","",Feuil1!AG308)</f>
        <v>0</v>
      </c>
      <c r="S303" s="92">
        <f>IF(R303="","",Feuil1!AH308)</f>
        <v>0</v>
      </c>
      <c r="T303" s="92">
        <f>IF(S303="","",Feuil1!AI308)</f>
        <v>0</v>
      </c>
      <c r="U303" s="173">
        <f t="shared" si="40"/>
        <v>0</v>
      </c>
      <c r="V303" s="172">
        <f>IF(T303="","",Feuil1!AJ308)</f>
        <v>0</v>
      </c>
      <c r="W303" s="92">
        <f>IF(V303="","",Feuil1!AK308)</f>
        <v>0</v>
      </c>
      <c r="X303" s="92">
        <f>IF(W303="","",Feuil1!AL308)</f>
        <v>0</v>
      </c>
      <c r="Y303" s="173">
        <f t="shared" si="41"/>
        <v>0</v>
      </c>
      <c r="Z303" s="172">
        <f>IF(X303="","",Feuil1!AM308)</f>
        <v>0</v>
      </c>
      <c r="AA303" s="92">
        <f>IF(Z303="","",Feuil1!AN308)</f>
        <v>0</v>
      </c>
      <c r="AB303" s="92">
        <f>IF(AA303="","",Feuil1!AO308)</f>
        <v>0</v>
      </c>
      <c r="AC303" s="173">
        <f t="shared" si="42"/>
        <v>0</v>
      </c>
      <c r="AD303" s="172">
        <f>IF(AB303="","",Feuil1!AP308)</f>
        <v>0</v>
      </c>
      <c r="AE303" s="92">
        <f>IF(AD303="","",Feuil1!AQ308)</f>
        <v>0</v>
      </c>
      <c r="AF303" s="92">
        <f>IF(AE303="","",Feuil1!AR308)</f>
        <v>0</v>
      </c>
      <c r="AG303" s="173">
        <f t="shared" si="43"/>
        <v>0</v>
      </c>
      <c r="AH303" s="172">
        <f>IF(AF303="","",Feuil1!AS308)</f>
        <v>0</v>
      </c>
      <c r="AI303" s="92">
        <f>IF(AH303="","",Feuil1!AT308)</f>
        <v>0</v>
      </c>
      <c r="AJ303" s="92">
        <f>IF(AI303="","",Feuil1!AU308)</f>
        <v>0</v>
      </c>
      <c r="AK303" s="173">
        <f t="shared" si="44"/>
        <v>0</v>
      </c>
      <c r="AN303" s="5">
        <v>725</v>
      </c>
      <c r="AO303" s="5">
        <v>25</v>
      </c>
      <c r="AP303" s="5">
        <v>40</v>
      </c>
      <c r="AQ303" s="5">
        <v>850</v>
      </c>
      <c r="AR303" s="5">
        <v>925</v>
      </c>
      <c r="AS303" s="5">
        <v>3</v>
      </c>
      <c r="AT303" s="5">
        <v>5</v>
      </c>
      <c r="AU303" s="5">
        <v>350</v>
      </c>
      <c r="AV303" s="5">
        <v>125</v>
      </c>
    </row>
    <row r="304" spans="1:48" s="6" customFormat="1" ht="12.75">
      <c r="A304" s="171">
        <f>IF(Feuil1!A309="","",Feuil1!A309)</f>
        <v>45226</v>
      </c>
      <c r="B304" s="172">
        <f>IF(A304="","",Feuil1!U309)</f>
        <v>0</v>
      </c>
      <c r="C304" s="92">
        <f>IF(B304="","",Feuil1!V309)</f>
        <v>0</v>
      </c>
      <c r="D304" s="92">
        <f>IF(C304="","",Feuil1!W309)</f>
        <v>0</v>
      </c>
      <c r="E304" s="173">
        <f t="shared" si="36"/>
        <v>0</v>
      </c>
      <c r="F304" s="172">
        <f>IF(D304="","",Feuil1!X309)</f>
        <v>0</v>
      </c>
      <c r="G304" s="92">
        <f>IF(F304="","",Feuil1!Y309)</f>
        <v>0</v>
      </c>
      <c r="H304" s="92">
        <f>IF(G304="","",Feuil1!Z309)</f>
        <v>0</v>
      </c>
      <c r="I304" s="173">
        <f t="shared" si="37"/>
        <v>0</v>
      </c>
      <c r="J304" s="172">
        <f>IF(H304="","",Feuil1!AA309)</f>
        <v>0</v>
      </c>
      <c r="K304" s="92">
        <f>IF(J304="","",Feuil1!AB309)</f>
        <v>0</v>
      </c>
      <c r="L304" s="92">
        <f>IF(K304="","",Feuil1!AC309)</f>
        <v>0</v>
      </c>
      <c r="M304" s="173">
        <f t="shared" si="38"/>
        <v>0</v>
      </c>
      <c r="N304" s="172">
        <f>IF(L304="","",Feuil1!AD309)</f>
        <v>0</v>
      </c>
      <c r="O304" s="92">
        <f>IF(N304="","",Feuil1!AE309)</f>
        <v>0</v>
      </c>
      <c r="P304" s="92">
        <f>IF(O304="","",Feuil1!AF309)</f>
        <v>0</v>
      </c>
      <c r="Q304" s="173">
        <f t="shared" si="39"/>
        <v>0</v>
      </c>
      <c r="R304" s="172">
        <f>IF(P304="","",Feuil1!AG309)</f>
        <v>0</v>
      </c>
      <c r="S304" s="92">
        <f>IF(R304="","",Feuil1!AH309)</f>
        <v>0</v>
      </c>
      <c r="T304" s="92">
        <f>IF(S304="","",Feuil1!AI309)</f>
        <v>0</v>
      </c>
      <c r="U304" s="173">
        <f t="shared" si="40"/>
        <v>0</v>
      </c>
      <c r="V304" s="172">
        <f>IF(T304="","",Feuil1!AJ309)</f>
        <v>0</v>
      </c>
      <c r="W304" s="92">
        <f>IF(V304="","",Feuil1!AK309)</f>
        <v>0</v>
      </c>
      <c r="X304" s="92">
        <f>IF(W304="","",Feuil1!AL309)</f>
        <v>0</v>
      </c>
      <c r="Y304" s="173">
        <f t="shared" si="41"/>
        <v>0</v>
      </c>
      <c r="Z304" s="172">
        <f>IF(X304="","",Feuil1!AM309)</f>
        <v>0</v>
      </c>
      <c r="AA304" s="92">
        <f>IF(Z304="","",Feuil1!AN309)</f>
        <v>0</v>
      </c>
      <c r="AB304" s="92">
        <f>IF(AA304="","",Feuil1!AO309)</f>
        <v>0</v>
      </c>
      <c r="AC304" s="173">
        <f t="shared" si="42"/>
        <v>0</v>
      </c>
      <c r="AD304" s="172">
        <f>IF(AB304="","",Feuil1!AP309)</f>
        <v>0</v>
      </c>
      <c r="AE304" s="92">
        <f>IF(AD304="","",Feuil1!AQ309)</f>
        <v>0</v>
      </c>
      <c r="AF304" s="92">
        <f>IF(AE304="","",Feuil1!AR309)</f>
        <v>0</v>
      </c>
      <c r="AG304" s="173">
        <f t="shared" si="43"/>
        <v>0</v>
      </c>
      <c r="AH304" s="172">
        <f>IF(AF304="","",Feuil1!AS309)</f>
        <v>0</v>
      </c>
      <c r="AI304" s="92">
        <f>IF(AH304="","",Feuil1!AT309)</f>
        <v>0</v>
      </c>
      <c r="AJ304" s="92">
        <f>IF(AI304="","",Feuil1!AU309)</f>
        <v>0</v>
      </c>
      <c r="AK304" s="173">
        <f t="shared" si="44"/>
        <v>0</v>
      </c>
      <c r="AN304" s="5">
        <v>725</v>
      </c>
      <c r="AO304" s="5">
        <v>25</v>
      </c>
      <c r="AP304" s="5">
        <v>40</v>
      </c>
      <c r="AQ304" s="5">
        <v>850</v>
      </c>
      <c r="AR304" s="5">
        <v>925</v>
      </c>
      <c r="AS304" s="5">
        <v>3</v>
      </c>
      <c r="AT304" s="5">
        <v>5</v>
      </c>
      <c r="AU304" s="5">
        <v>350</v>
      </c>
      <c r="AV304" s="5">
        <v>125</v>
      </c>
    </row>
    <row r="305" spans="1:48" s="6" customFormat="1" ht="12.75">
      <c r="A305" s="171">
        <f>IF(Feuil1!A310="","",Feuil1!A310)</f>
        <v>45227</v>
      </c>
      <c r="B305" s="172">
        <f>IF(A305="","",Feuil1!U310)</f>
        <v>0</v>
      </c>
      <c r="C305" s="92">
        <f>IF(B305="","",Feuil1!V310)</f>
        <v>0</v>
      </c>
      <c r="D305" s="92">
        <f>IF(C305="","",Feuil1!W310)</f>
        <v>0</v>
      </c>
      <c r="E305" s="173">
        <f t="shared" si="36"/>
        <v>0</v>
      </c>
      <c r="F305" s="172">
        <f>IF(D305="","",Feuil1!X310)</f>
        <v>0</v>
      </c>
      <c r="G305" s="92">
        <f>IF(F305="","",Feuil1!Y310)</f>
        <v>0</v>
      </c>
      <c r="H305" s="92">
        <f>IF(G305="","",Feuil1!Z310)</f>
        <v>0</v>
      </c>
      <c r="I305" s="173">
        <f t="shared" si="37"/>
        <v>0</v>
      </c>
      <c r="J305" s="172">
        <f>IF(H305="","",Feuil1!AA310)</f>
        <v>0</v>
      </c>
      <c r="K305" s="92">
        <f>IF(J305="","",Feuil1!AB310)</f>
        <v>0</v>
      </c>
      <c r="L305" s="92">
        <f>IF(K305="","",Feuil1!AC310)</f>
        <v>0</v>
      </c>
      <c r="M305" s="173">
        <f t="shared" si="38"/>
        <v>0</v>
      </c>
      <c r="N305" s="172">
        <f>IF(L305="","",Feuil1!AD310)</f>
        <v>0</v>
      </c>
      <c r="O305" s="92">
        <f>IF(N305="","",Feuil1!AE310)</f>
        <v>0</v>
      </c>
      <c r="P305" s="92">
        <f>IF(O305="","",Feuil1!AF310)</f>
        <v>0</v>
      </c>
      <c r="Q305" s="173">
        <f t="shared" si="39"/>
        <v>0</v>
      </c>
      <c r="R305" s="172">
        <f>IF(P305="","",Feuil1!AG310)</f>
        <v>0</v>
      </c>
      <c r="S305" s="92">
        <f>IF(R305="","",Feuil1!AH310)</f>
        <v>0</v>
      </c>
      <c r="T305" s="92">
        <f>IF(S305="","",Feuil1!AI310)</f>
        <v>0</v>
      </c>
      <c r="U305" s="173">
        <f t="shared" si="40"/>
        <v>0</v>
      </c>
      <c r="V305" s="172">
        <f>IF(T305="","",Feuil1!AJ310)</f>
        <v>0</v>
      </c>
      <c r="W305" s="92">
        <f>IF(V305="","",Feuil1!AK310)</f>
        <v>0</v>
      </c>
      <c r="X305" s="92">
        <f>IF(W305="","",Feuil1!AL310)</f>
        <v>0</v>
      </c>
      <c r="Y305" s="173">
        <f t="shared" si="41"/>
        <v>0</v>
      </c>
      <c r="Z305" s="172">
        <f>IF(X305="","",Feuil1!AM310)</f>
        <v>0</v>
      </c>
      <c r="AA305" s="92">
        <f>IF(Z305="","",Feuil1!AN310)</f>
        <v>0</v>
      </c>
      <c r="AB305" s="92">
        <f>IF(AA305="","",Feuil1!AO310)</f>
        <v>0</v>
      </c>
      <c r="AC305" s="173">
        <f t="shared" si="42"/>
        <v>0</v>
      </c>
      <c r="AD305" s="172">
        <f>IF(AB305="","",Feuil1!AP310)</f>
        <v>0</v>
      </c>
      <c r="AE305" s="92">
        <f>IF(AD305="","",Feuil1!AQ310)</f>
        <v>0</v>
      </c>
      <c r="AF305" s="92">
        <f>IF(AE305="","",Feuil1!AR310)</f>
        <v>0</v>
      </c>
      <c r="AG305" s="173">
        <f t="shared" si="43"/>
        <v>0</v>
      </c>
      <c r="AH305" s="172">
        <f>IF(AF305="","",Feuil1!AS310)</f>
        <v>0</v>
      </c>
      <c r="AI305" s="92">
        <f>IF(AH305="","",Feuil1!AT310)</f>
        <v>0</v>
      </c>
      <c r="AJ305" s="92">
        <f>IF(AI305="","",Feuil1!AU310)</f>
        <v>0</v>
      </c>
      <c r="AK305" s="173">
        <f t="shared" si="44"/>
        <v>0</v>
      </c>
      <c r="AN305" s="5">
        <v>725</v>
      </c>
      <c r="AO305" s="5">
        <v>25</v>
      </c>
      <c r="AP305" s="5">
        <v>40</v>
      </c>
      <c r="AQ305" s="5">
        <v>850</v>
      </c>
      <c r="AR305" s="5">
        <v>925</v>
      </c>
      <c r="AS305" s="5">
        <v>3</v>
      </c>
      <c r="AT305" s="5">
        <v>5</v>
      </c>
      <c r="AU305" s="5">
        <v>350</v>
      </c>
      <c r="AV305" s="5">
        <v>125</v>
      </c>
    </row>
    <row r="306" spans="1:48" s="6" customFormat="1" ht="12.75">
      <c r="A306" s="171">
        <f>IF(Feuil1!A311="","",Feuil1!A311)</f>
        <v>45228</v>
      </c>
      <c r="B306" s="172">
        <f>IF(A306="","",Feuil1!U311)</f>
        <v>0</v>
      </c>
      <c r="C306" s="92">
        <f>IF(B306="","",Feuil1!V311)</f>
        <v>0</v>
      </c>
      <c r="D306" s="92">
        <f>IF(C306="","",Feuil1!W311)</f>
        <v>0</v>
      </c>
      <c r="E306" s="173">
        <f t="shared" si="36"/>
        <v>0</v>
      </c>
      <c r="F306" s="172">
        <f>IF(D306="","",Feuil1!X311)</f>
        <v>0</v>
      </c>
      <c r="G306" s="92">
        <f>IF(F306="","",Feuil1!Y311)</f>
        <v>0</v>
      </c>
      <c r="H306" s="92">
        <f>IF(G306="","",Feuil1!Z311)</f>
        <v>0</v>
      </c>
      <c r="I306" s="173">
        <f t="shared" si="37"/>
        <v>0</v>
      </c>
      <c r="J306" s="172">
        <f>IF(H306="","",Feuil1!AA311)</f>
        <v>0</v>
      </c>
      <c r="K306" s="92">
        <f>IF(J306="","",Feuil1!AB311)</f>
        <v>0</v>
      </c>
      <c r="L306" s="92">
        <f>IF(K306="","",Feuil1!AC311)</f>
        <v>0</v>
      </c>
      <c r="M306" s="173">
        <f t="shared" si="38"/>
        <v>0</v>
      </c>
      <c r="N306" s="172">
        <f>IF(L306="","",Feuil1!AD311)</f>
        <v>0</v>
      </c>
      <c r="O306" s="92">
        <f>IF(N306="","",Feuil1!AE311)</f>
        <v>0</v>
      </c>
      <c r="P306" s="92">
        <f>IF(O306="","",Feuil1!AF311)</f>
        <v>0</v>
      </c>
      <c r="Q306" s="173">
        <f t="shared" si="39"/>
        <v>0</v>
      </c>
      <c r="R306" s="172">
        <f>IF(P306="","",Feuil1!AG311)</f>
        <v>0</v>
      </c>
      <c r="S306" s="92">
        <f>IF(R306="","",Feuil1!AH311)</f>
        <v>0</v>
      </c>
      <c r="T306" s="92">
        <f>IF(S306="","",Feuil1!AI311)</f>
        <v>0</v>
      </c>
      <c r="U306" s="173">
        <f t="shared" si="40"/>
        <v>0</v>
      </c>
      <c r="V306" s="172">
        <f>IF(T306="","",Feuil1!AJ311)</f>
        <v>0</v>
      </c>
      <c r="W306" s="92">
        <f>IF(V306="","",Feuil1!AK311)</f>
        <v>0</v>
      </c>
      <c r="X306" s="92">
        <f>IF(W306="","",Feuil1!AL311)</f>
        <v>0</v>
      </c>
      <c r="Y306" s="173">
        <f t="shared" si="41"/>
        <v>0</v>
      </c>
      <c r="Z306" s="172">
        <f>IF(X306="","",Feuil1!AM311)</f>
        <v>0</v>
      </c>
      <c r="AA306" s="92">
        <f>IF(Z306="","",Feuil1!AN311)</f>
        <v>0</v>
      </c>
      <c r="AB306" s="92">
        <f>IF(AA306="","",Feuil1!AO311)</f>
        <v>0</v>
      </c>
      <c r="AC306" s="173">
        <f t="shared" si="42"/>
        <v>0</v>
      </c>
      <c r="AD306" s="172">
        <f>IF(AB306="","",Feuil1!AP311)</f>
        <v>0</v>
      </c>
      <c r="AE306" s="92">
        <f>IF(AD306="","",Feuil1!AQ311)</f>
        <v>0</v>
      </c>
      <c r="AF306" s="92">
        <f>IF(AE306="","",Feuil1!AR311)</f>
        <v>0</v>
      </c>
      <c r="AG306" s="173">
        <f t="shared" si="43"/>
        <v>0</v>
      </c>
      <c r="AH306" s="172">
        <f>IF(AF306="","",Feuil1!AS311)</f>
        <v>0</v>
      </c>
      <c r="AI306" s="92">
        <f>IF(AH306="","",Feuil1!AT311)</f>
        <v>0</v>
      </c>
      <c r="AJ306" s="92">
        <f>IF(AI306="","",Feuil1!AU311)</f>
        <v>0</v>
      </c>
      <c r="AK306" s="173">
        <f t="shared" si="44"/>
        <v>0</v>
      </c>
      <c r="AN306" s="5">
        <v>725</v>
      </c>
      <c r="AO306" s="5">
        <v>25</v>
      </c>
      <c r="AP306" s="5">
        <v>40</v>
      </c>
      <c r="AQ306" s="5">
        <v>850</v>
      </c>
      <c r="AR306" s="5">
        <v>925</v>
      </c>
      <c r="AS306" s="5">
        <v>3</v>
      </c>
      <c r="AT306" s="5">
        <v>5</v>
      </c>
      <c r="AU306" s="5">
        <v>350</v>
      </c>
      <c r="AV306" s="5">
        <v>125</v>
      </c>
    </row>
    <row r="307" spans="1:48" s="6" customFormat="1" ht="12.75">
      <c r="A307" s="171">
        <f>IF(Feuil1!A312="","",Feuil1!A312)</f>
        <v>45229</v>
      </c>
      <c r="B307" s="172">
        <f>IF(A307="","",Feuil1!U312)</f>
        <v>0</v>
      </c>
      <c r="C307" s="92">
        <f>IF(B307="","",Feuil1!V312)</f>
        <v>0</v>
      </c>
      <c r="D307" s="92">
        <f>IF(C307="","",Feuil1!W312)</f>
        <v>0</v>
      </c>
      <c r="E307" s="173">
        <f t="shared" si="36"/>
        <v>0</v>
      </c>
      <c r="F307" s="172">
        <f>IF(D307="","",Feuil1!X312)</f>
        <v>0</v>
      </c>
      <c r="G307" s="92">
        <f>IF(F307="","",Feuil1!Y312)</f>
        <v>0</v>
      </c>
      <c r="H307" s="92">
        <f>IF(G307="","",Feuil1!Z312)</f>
        <v>0</v>
      </c>
      <c r="I307" s="173">
        <f t="shared" si="37"/>
        <v>0</v>
      </c>
      <c r="J307" s="172">
        <f>IF(H307="","",Feuil1!AA312)</f>
        <v>0</v>
      </c>
      <c r="K307" s="92">
        <f>IF(J307="","",Feuil1!AB312)</f>
        <v>0</v>
      </c>
      <c r="L307" s="92">
        <f>IF(K307="","",Feuil1!AC312)</f>
        <v>0</v>
      </c>
      <c r="M307" s="173">
        <f t="shared" si="38"/>
        <v>0</v>
      </c>
      <c r="N307" s="172">
        <f>IF(L307="","",Feuil1!AD312)</f>
        <v>0</v>
      </c>
      <c r="O307" s="92">
        <f>IF(N307="","",Feuil1!AE312)</f>
        <v>0</v>
      </c>
      <c r="P307" s="92">
        <f>IF(O307="","",Feuil1!AF312)</f>
        <v>0</v>
      </c>
      <c r="Q307" s="173">
        <f t="shared" si="39"/>
        <v>0</v>
      </c>
      <c r="R307" s="172">
        <f>IF(P307="","",Feuil1!AG312)</f>
        <v>0</v>
      </c>
      <c r="S307" s="92">
        <f>IF(R307="","",Feuil1!AH312)</f>
        <v>0</v>
      </c>
      <c r="T307" s="92">
        <f>IF(S307="","",Feuil1!AI312)</f>
        <v>0</v>
      </c>
      <c r="U307" s="173">
        <f t="shared" si="40"/>
        <v>0</v>
      </c>
      <c r="V307" s="172">
        <f>IF(T307="","",Feuil1!AJ312)</f>
        <v>0</v>
      </c>
      <c r="W307" s="92">
        <f>IF(V307="","",Feuil1!AK312)</f>
        <v>0</v>
      </c>
      <c r="X307" s="92">
        <f>IF(W307="","",Feuil1!AL312)</f>
        <v>0</v>
      </c>
      <c r="Y307" s="173">
        <f t="shared" si="41"/>
        <v>0</v>
      </c>
      <c r="Z307" s="172">
        <f>IF(X307="","",Feuil1!AM312)</f>
        <v>0</v>
      </c>
      <c r="AA307" s="92">
        <f>IF(Z307="","",Feuil1!AN312)</f>
        <v>0</v>
      </c>
      <c r="AB307" s="92">
        <f>IF(AA307="","",Feuil1!AO312)</f>
        <v>0</v>
      </c>
      <c r="AC307" s="173">
        <f t="shared" si="42"/>
        <v>0</v>
      </c>
      <c r="AD307" s="172">
        <f>IF(AB307="","",Feuil1!AP312)</f>
        <v>0</v>
      </c>
      <c r="AE307" s="92">
        <f>IF(AD307="","",Feuil1!AQ312)</f>
        <v>0</v>
      </c>
      <c r="AF307" s="92">
        <f>IF(AE307="","",Feuil1!AR312)</f>
        <v>0</v>
      </c>
      <c r="AG307" s="173">
        <f t="shared" si="43"/>
        <v>0</v>
      </c>
      <c r="AH307" s="172">
        <f>IF(AF307="","",Feuil1!AS312)</f>
        <v>0</v>
      </c>
      <c r="AI307" s="92">
        <f>IF(AH307="","",Feuil1!AT312)</f>
        <v>0</v>
      </c>
      <c r="AJ307" s="92">
        <f>IF(AI307="","",Feuil1!AU312)</f>
        <v>0</v>
      </c>
      <c r="AK307" s="173">
        <f t="shared" si="44"/>
        <v>0</v>
      </c>
      <c r="AN307" s="5">
        <v>725</v>
      </c>
      <c r="AO307" s="5">
        <v>25</v>
      </c>
      <c r="AP307" s="5">
        <v>40</v>
      </c>
      <c r="AQ307" s="5">
        <v>850</v>
      </c>
      <c r="AR307" s="5">
        <v>925</v>
      </c>
      <c r="AS307" s="5">
        <v>3</v>
      </c>
      <c r="AT307" s="5">
        <v>5</v>
      </c>
      <c r="AU307" s="5">
        <v>350</v>
      </c>
      <c r="AV307" s="5">
        <v>125</v>
      </c>
    </row>
    <row r="308" spans="1:48" s="6" customFormat="1" ht="12.75">
      <c r="A308" s="171">
        <f>IF(Feuil1!A313="","",Feuil1!A313)</f>
        <v>45230</v>
      </c>
      <c r="B308" s="172">
        <f>IF(A308="","",Feuil1!U313)</f>
        <v>0</v>
      </c>
      <c r="C308" s="92">
        <f>IF(B308="","",Feuil1!V313)</f>
        <v>0</v>
      </c>
      <c r="D308" s="92">
        <f>IF(C308="","",Feuil1!W313)</f>
        <v>0</v>
      </c>
      <c r="E308" s="173">
        <f t="shared" si="36"/>
        <v>0</v>
      </c>
      <c r="F308" s="172">
        <f>IF(D308="","",Feuil1!X313)</f>
        <v>0</v>
      </c>
      <c r="G308" s="92">
        <f>IF(F308="","",Feuil1!Y313)</f>
        <v>0</v>
      </c>
      <c r="H308" s="92">
        <f>IF(G308="","",Feuil1!Z313)</f>
        <v>0</v>
      </c>
      <c r="I308" s="173">
        <f t="shared" si="37"/>
        <v>0</v>
      </c>
      <c r="J308" s="172">
        <f>IF(H308="","",Feuil1!AA313)</f>
        <v>0</v>
      </c>
      <c r="K308" s="92">
        <f>IF(J308="","",Feuil1!AB313)</f>
        <v>0</v>
      </c>
      <c r="L308" s="92">
        <f>IF(K308="","",Feuil1!AC313)</f>
        <v>0</v>
      </c>
      <c r="M308" s="173">
        <f t="shared" si="38"/>
        <v>0</v>
      </c>
      <c r="N308" s="172">
        <f>IF(L308="","",Feuil1!AD313)</f>
        <v>0</v>
      </c>
      <c r="O308" s="92">
        <f>IF(N308="","",Feuil1!AE313)</f>
        <v>0</v>
      </c>
      <c r="P308" s="92">
        <f>IF(O308="","",Feuil1!AF313)</f>
        <v>0</v>
      </c>
      <c r="Q308" s="173">
        <f t="shared" si="39"/>
        <v>0</v>
      </c>
      <c r="R308" s="172">
        <f>IF(P308="","",Feuil1!AG313)</f>
        <v>0</v>
      </c>
      <c r="S308" s="92">
        <f>IF(R308="","",Feuil1!AH313)</f>
        <v>0</v>
      </c>
      <c r="T308" s="92">
        <f>IF(S308="","",Feuil1!AI313)</f>
        <v>0</v>
      </c>
      <c r="U308" s="173">
        <f t="shared" si="40"/>
        <v>0</v>
      </c>
      <c r="V308" s="172">
        <f>IF(T308="","",Feuil1!AJ313)</f>
        <v>0</v>
      </c>
      <c r="W308" s="92">
        <f>IF(V308="","",Feuil1!AK313)</f>
        <v>0</v>
      </c>
      <c r="X308" s="92">
        <f>IF(W308="","",Feuil1!AL313)</f>
        <v>0</v>
      </c>
      <c r="Y308" s="173">
        <f t="shared" si="41"/>
        <v>0</v>
      </c>
      <c r="Z308" s="172">
        <f>IF(X308="","",Feuil1!AM313)</f>
        <v>0</v>
      </c>
      <c r="AA308" s="92">
        <f>IF(Z308="","",Feuil1!AN313)</f>
        <v>0</v>
      </c>
      <c r="AB308" s="92">
        <f>IF(AA308="","",Feuil1!AO313)</f>
        <v>0</v>
      </c>
      <c r="AC308" s="173">
        <f t="shared" si="42"/>
        <v>0</v>
      </c>
      <c r="AD308" s="172">
        <f>IF(AB308="","",Feuil1!AP313)</f>
        <v>0</v>
      </c>
      <c r="AE308" s="92">
        <f>IF(AD308="","",Feuil1!AQ313)</f>
        <v>0</v>
      </c>
      <c r="AF308" s="92">
        <f>IF(AE308="","",Feuil1!AR313)</f>
        <v>0</v>
      </c>
      <c r="AG308" s="173">
        <f t="shared" si="43"/>
        <v>0</v>
      </c>
      <c r="AH308" s="172">
        <f>IF(AF308="","",Feuil1!AS313)</f>
        <v>0</v>
      </c>
      <c r="AI308" s="92">
        <f>IF(AH308="","",Feuil1!AT313)</f>
        <v>0</v>
      </c>
      <c r="AJ308" s="92">
        <f>IF(AI308="","",Feuil1!AU313)</f>
        <v>0</v>
      </c>
      <c r="AK308" s="173">
        <f t="shared" si="44"/>
        <v>0</v>
      </c>
      <c r="AN308" s="5">
        <v>725</v>
      </c>
      <c r="AO308" s="5">
        <v>25</v>
      </c>
      <c r="AP308" s="5">
        <v>40</v>
      </c>
      <c r="AQ308" s="5">
        <v>850</v>
      </c>
      <c r="AR308" s="5">
        <v>925</v>
      </c>
      <c r="AS308" s="5">
        <v>3</v>
      </c>
      <c r="AT308" s="5">
        <v>5</v>
      </c>
      <c r="AU308" s="5">
        <v>350</v>
      </c>
      <c r="AV308" s="5">
        <v>125</v>
      </c>
    </row>
    <row r="309" spans="1:48" s="6" customFormat="1" ht="12.75">
      <c r="A309" s="171">
        <f>IF(Feuil1!A314="","",Feuil1!A314)</f>
        <v>45231</v>
      </c>
      <c r="B309" s="172">
        <f>IF(A309="","",Feuil1!U314)</f>
        <v>0</v>
      </c>
      <c r="C309" s="92">
        <f>IF(B309="","",Feuil1!V314)</f>
        <v>0</v>
      </c>
      <c r="D309" s="92">
        <f>IF(C309="","",Feuil1!W314)</f>
        <v>0</v>
      </c>
      <c r="E309" s="173">
        <f t="shared" si="36"/>
        <v>0</v>
      </c>
      <c r="F309" s="172">
        <f>IF(D309="","",Feuil1!X314)</f>
        <v>0</v>
      </c>
      <c r="G309" s="92">
        <f>IF(F309="","",Feuil1!Y314)</f>
        <v>0</v>
      </c>
      <c r="H309" s="92">
        <f>IF(G309="","",Feuil1!Z314)</f>
        <v>0</v>
      </c>
      <c r="I309" s="173">
        <f t="shared" si="37"/>
        <v>0</v>
      </c>
      <c r="J309" s="172">
        <f>IF(H309="","",Feuil1!AA314)</f>
        <v>0</v>
      </c>
      <c r="K309" s="92">
        <f>IF(J309="","",Feuil1!AB314)</f>
        <v>0</v>
      </c>
      <c r="L309" s="92">
        <f>IF(K309="","",Feuil1!AC314)</f>
        <v>0</v>
      </c>
      <c r="M309" s="173">
        <f t="shared" si="38"/>
        <v>0</v>
      </c>
      <c r="N309" s="172">
        <f>IF(L309="","",Feuil1!AD314)</f>
        <v>0</v>
      </c>
      <c r="O309" s="92">
        <f>IF(N309="","",Feuil1!AE314)</f>
        <v>0</v>
      </c>
      <c r="P309" s="92">
        <f>IF(O309="","",Feuil1!AF314)</f>
        <v>0</v>
      </c>
      <c r="Q309" s="173">
        <f t="shared" si="39"/>
        <v>0</v>
      </c>
      <c r="R309" s="172">
        <f>IF(P309="","",Feuil1!AG314)</f>
        <v>0</v>
      </c>
      <c r="S309" s="92">
        <f>IF(R309="","",Feuil1!AH314)</f>
        <v>0</v>
      </c>
      <c r="T309" s="92">
        <f>IF(S309="","",Feuil1!AI314)</f>
        <v>0</v>
      </c>
      <c r="U309" s="173">
        <f t="shared" si="40"/>
        <v>0</v>
      </c>
      <c r="V309" s="172">
        <f>IF(T309="","",Feuil1!AJ314)</f>
        <v>0</v>
      </c>
      <c r="W309" s="92">
        <f>IF(V309="","",Feuil1!AK314)</f>
        <v>0</v>
      </c>
      <c r="X309" s="92">
        <f>IF(W309="","",Feuil1!AL314)</f>
        <v>0</v>
      </c>
      <c r="Y309" s="173">
        <f t="shared" si="41"/>
        <v>0</v>
      </c>
      <c r="Z309" s="172">
        <f>IF(X309="","",Feuil1!AM314)</f>
        <v>0</v>
      </c>
      <c r="AA309" s="92">
        <f>IF(Z309="","",Feuil1!AN314)</f>
        <v>0</v>
      </c>
      <c r="AB309" s="92">
        <f>IF(AA309="","",Feuil1!AO314)</f>
        <v>0</v>
      </c>
      <c r="AC309" s="173">
        <f t="shared" si="42"/>
        <v>0</v>
      </c>
      <c r="AD309" s="172">
        <f>IF(AB309="","",Feuil1!AP314)</f>
        <v>0</v>
      </c>
      <c r="AE309" s="92">
        <f>IF(AD309="","",Feuil1!AQ314)</f>
        <v>0</v>
      </c>
      <c r="AF309" s="92">
        <f>IF(AE309="","",Feuil1!AR314)</f>
        <v>0</v>
      </c>
      <c r="AG309" s="173">
        <f t="shared" si="43"/>
        <v>0</v>
      </c>
      <c r="AH309" s="172">
        <f>IF(AF309="","",Feuil1!AS314)</f>
        <v>0</v>
      </c>
      <c r="AI309" s="92">
        <f>IF(AH309="","",Feuil1!AT314)</f>
        <v>0</v>
      </c>
      <c r="AJ309" s="92">
        <f>IF(AI309="","",Feuil1!AU314)</f>
        <v>0</v>
      </c>
      <c r="AK309" s="173">
        <f t="shared" si="44"/>
        <v>0</v>
      </c>
      <c r="AN309" s="5">
        <v>725</v>
      </c>
      <c r="AO309" s="5">
        <v>25</v>
      </c>
      <c r="AP309" s="5">
        <v>40</v>
      </c>
      <c r="AQ309" s="5">
        <v>850</v>
      </c>
      <c r="AR309" s="5">
        <v>925</v>
      </c>
      <c r="AS309" s="5">
        <v>3</v>
      </c>
      <c r="AT309" s="5">
        <v>5</v>
      </c>
      <c r="AU309" s="5">
        <v>350</v>
      </c>
      <c r="AV309" s="5">
        <v>125</v>
      </c>
    </row>
    <row r="310" spans="1:48" s="6" customFormat="1" ht="12.75">
      <c r="A310" s="171">
        <f>IF(Feuil1!A315="","",Feuil1!A315)</f>
        <v>45232</v>
      </c>
      <c r="B310" s="172">
        <f>IF(A310="","",Feuil1!U315)</f>
        <v>0</v>
      </c>
      <c r="C310" s="92">
        <f>IF(B310="","",Feuil1!V315)</f>
        <v>0</v>
      </c>
      <c r="D310" s="92">
        <f>IF(C310="","",Feuil1!W315)</f>
        <v>0</v>
      </c>
      <c r="E310" s="173">
        <f t="shared" si="36"/>
        <v>0</v>
      </c>
      <c r="F310" s="172">
        <f>IF(D310="","",Feuil1!X315)</f>
        <v>0</v>
      </c>
      <c r="G310" s="92">
        <f>IF(F310="","",Feuil1!Y315)</f>
        <v>0</v>
      </c>
      <c r="H310" s="92">
        <f>IF(G310="","",Feuil1!Z315)</f>
        <v>0</v>
      </c>
      <c r="I310" s="173">
        <f t="shared" si="37"/>
        <v>0</v>
      </c>
      <c r="J310" s="172">
        <f>IF(H310="","",Feuil1!AA315)</f>
        <v>0</v>
      </c>
      <c r="K310" s="92">
        <f>IF(J310="","",Feuil1!AB315)</f>
        <v>0</v>
      </c>
      <c r="L310" s="92">
        <f>IF(K310="","",Feuil1!AC315)</f>
        <v>0</v>
      </c>
      <c r="M310" s="173">
        <f t="shared" si="38"/>
        <v>0</v>
      </c>
      <c r="N310" s="172">
        <f>IF(L310="","",Feuil1!AD315)</f>
        <v>0</v>
      </c>
      <c r="O310" s="92">
        <f>IF(N310="","",Feuil1!AE315)</f>
        <v>0</v>
      </c>
      <c r="P310" s="92">
        <f>IF(O310="","",Feuil1!AF315)</f>
        <v>0</v>
      </c>
      <c r="Q310" s="173">
        <f t="shared" si="39"/>
        <v>0</v>
      </c>
      <c r="R310" s="172">
        <f>IF(P310="","",Feuil1!AG315)</f>
        <v>0</v>
      </c>
      <c r="S310" s="92">
        <f>IF(R310="","",Feuil1!AH315)</f>
        <v>0</v>
      </c>
      <c r="T310" s="92">
        <f>IF(S310="","",Feuil1!AI315)</f>
        <v>0</v>
      </c>
      <c r="U310" s="173">
        <f t="shared" si="40"/>
        <v>0</v>
      </c>
      <c r="V310" s="172">
        <f>IF(T310="","",Feuil1!AJ315)</f>
        <v>0</v>
      </c>
      <c r="W310" s="92">
        <f>IF(V310="","",Feuil1!AK315)</f>
        <v>0</v>
      </c>
      <c r="X310" s="92">
        <f>IF(W310="","",Feuil1!AL315)</f>
        <v>0</v>
      </c>
      <c r="Y310" s="173">
        <f t="shared" si="41"/>
        <v>0</v>
      </c>
      <c r="Z310" s="172">
        <f>IF(X310="","",Feuil1!AM315)</f>
        <v>0</v>
      </c>
      <c r="AA310" s="92">
        <f>IF(Z310="","",Feuil1!AN315)</f>
        <v>0</v>
      </c>
      <c r="AB310" s="92">
        <f>IF(AA310="","",Feuil1!AO315)</f>
        <v>0</v>
      </c>
      <c r="AC310" s="173">
        <f t="shared" si="42"/>
        <v>0</v>
      </c>
      <c r="AD310" s="172">
        <f>IF(AB310="","",Feuil1!AP315)</f>
        <v>0</v>
      </c>
      <c r="AE310" s="92">
        <f>IF(AD310="","",Feuil1!AQ315)</f>
        <v>0</v>
      </c>
      <c r="AF310" s="92">
        <f>IF(AE310="","",Feuil1!AR315)</f>
        <v>0</v>
      </c>
      <c r="AG310" s="173">
        <f t="shared" si="43"/>
        <v>0</v>
      </c>
      <c r="AH310" s="172">
        <f>IF(AF310="","",Feuil1!AS315)</f>
        <v>0</v>
      </c>
      <c r="AI310" s="92">
        <f>IF(AH310="","",Feuil1!AT315)</f>
        <v>0</v>
      </c>
      <c r="AJ310" s="92">
        <f>IF(AI310="","",Feuil1!AU315)</f>
        <v>0</v>
      </c>
      <c r="AK310" s="173">
        <f t="shared" si="44"/>
        <v>0</v>
      </c>
      <c r="AN310" s="5">
        <v>725</v>
      </c>
      <c r="AO310" s="5">
        <v>25</v>
      </c>
      <c r="AP310" s="5">
        <v>40</v>
      </c>
      <c r="AQ310" s="5">
        <v>850</v>
      </c>
      <c r="AR310" s="5">
        <v>925</v>
      </c>
      <c r="AS310" s="5">
        <v>3</v>
      </c>
      <c r="AT310" s="5">
        <v>5</v>
      </c>
      <c r="AU310" s="5">
        <v>350</v>
      </c>
      <c r="AV310" s="5">
        <v>125</v>
      </c>
    </row>
    <row r="311" spans="1:48" s="6" customFormat="1" ht="12.75">
      <c r="A311" s="171">
        <f>IF(Feuil1!A316="","",Feuil1!A316)</f>
        <v>45233</v>
      </c>
      <c r="B311" s="172">
        <f>IF(A311="","",Feuil1!U316)</f>
        <v>0</v>
      </c>
      <c r="C311" s="92">
        <f>IF(B311="","",Feuil1!V316)</f>
        <v>0</v>
      </c>
      <c r="D311" s="92">
        <f>IF(C311="","",Feuil1!W316)</f>
        <v>0</v>
      </c>
      <c r="E311" s="173">
        <f t="shared" si="36"/>
        <v>0</v>
      </c>
      <c r="F311" s="172">
        <f>IF(D311="","",Feuil1!X316)</f>
        <v>0</v>
      </c>
      <c r="G311" s="92">
        <f>IF(F311="","",Feuil1!Y316)</f>
        <v>0</v>
      </c>
      <c r="H311" s="92">
        <f>IF(G311="","",Feuil1!Z316)</f>
        <v>0</v>
      </c>
      <c r="I311" s="173">
        <f t="shared" si="37"/>
        <v>0</v>
      </c>
      <c r="J311" s="172">
        <f>IF(H311="","",Feuil1!AA316)</f>
        <v>0</v>
      </c>
      <c r="K311" s="92">
        <f>IF(J311="","",Feuil1!AB316)</f>
        <v>0</v>
      </c>
      <c r="L311" s="92">
        <f>IF(K311="","",Feuil1!AC316)</f>
        <v>0</v>
      </c>
      <c r="M311" s="173">
        <f t="shared" si="38"/>
        <v>0</v>
      </c>
      <c r="N311" s="172">
        <f>IF(L311="","",Feuil1!AD316)</f>
        <v>0</v>
      </c>
      <c r="O311" s="92">
        <f>IF(N311="","",Feuil1!AE316)</f>
        <v>0</v>
      </c>
      <c r="P311" s="92">
        <f>IF(O311="","",Feuil1!AF316)</f>
        <v>0</v>
      </c>
      <c r="Q311" s="173">
        <f t="shared" si="39"/>
        <v>0</v>
      </c>
      <c r="R311" s="172">
        <f>IF(P311="","",Feuil1!AG316)</f>
        <v>0</v>
      </c>
      <c r="S311" s="92">
        <f>IF(R311="","",Feuil1!AH316)</f>
        <v>0</v>
      </c>
      <c r="T311" s="92">
        <f>IF(S311="","",Feuil1!AI316)</f>
        <v>0</v>
      </c>
      <c r="U311" s="173">
        <f t="shared" si="40"/>
        <v>0</v>
      </c>
      <c r="V311" s="172">
        <f>IF(T311="","",Feuil1!AJ316)</f>
        <v>0</v>
      </c>
      <c r="W311" s="92">
        <f>IF(V311="","",Feuil1!AK316)</f>
        <v>0</v>
      </c>
      <c r="X311" s="92">
        <f>IF(W311="","",Feuil1!AL316)</f>
        <v>0</v>
      </c>
      <c r="Y311" s="173">
        <f t="shared" si="41"/>
        <v>0</v>
      </c>
      <c r="Z311" s="172">
        <f>IF(X311="","",Feuil1!AM316)</f>
        <v>0</v>
      </c>
      <c r="AA311" s="92">
        <f>IF(Z311="","",Feuil1!AN316)</f>
        <v>0</v>
      </c>
      <c r="AB311" s="92">
        <f>IF(AA311="","",Feuil1!AO316)</f>
        <v>0</v>
      </c>
      <c r="AC311" s="173">
        <f t="shared" si="42"/>
        <v>0</v>
      </c>
      <c r="AD311" s="172">
        <f>IF(AB311="","",Feuil1!AP316)</f>
        <v>0</v>
      </c>
      <c r="AE311" s="92">
        <f>IF(AD311="","",Feuil1!AQ316)</f>
        <v>0</v>
      </c>
      <c r="AF311" s="92">
        <f>IF(AE311="","",Feuil1!AR316)</f>
        <v>0</v>
      </c>
      <c r="AG311" s="173">
        <f t="shared" si="43"/>
        <v>0</v>
      </c>
      <c r="AH311" s="172">
        <f>IF(AF311="","",Feuil1!AS316)</f>
        <v>0</v>
      </c>
      <c r="AI311" s="92">
        <f>IF(AH311="","",Feuil1!AT316)</f>
        <v>0</v>
      </c>
      <c r="AJ311" s="92">
        <f>IF(AI311="","",Feuil1!AU316)</f>
        <v>0</v>
      </c>
      <c r="AK311" s="173">
        <f t="shared" si="44"/>
        <v>0</v>
      </c>
      <c r="AN311" s="5">
        <v>725</v>
      </c>
      <c r="AO311" s="5">
        <v>25</v>
      </c>
      <c r="AP311" s="5">
        <v>40</v>
      </c>
      <c r="AQ311" s="5">
        <v>850</v>
      </c>
      <c r="AR311" s="5">
        <v>925</v>
      </c>
      <c r="AS311" s="5">
        <v>3</v>
      </c>
      <c r="AT311" s="5">
        <v>5</v>
      </c>
      <c r="AU311" s="5">
        <v>350</v>
      </c>
      <c r="AV311" s="5">
        <v>125</v>
      </c>
    </row>
    <row r="312" spans="1:48" s="6" customFormat="1" ht="12.75">
      <c r="A312" s="171">
        <f>IF(Feuil1!A317="","",Feuil1!A317)</f>
        <v>45234</v>
      </c>
      <c r="B312" s="172">
        <f>IF(A312="","",Feuil1!U317)</f>
        <v>0</v>
      </c>
      <c r="C312" s="92">
        <f>IF(B312="","",Feuil1!V317)</f>
        <v>0</v>
      </c>
      <c r="D312" s="92">
        <f>IF(C312="","",Feuil1!W317)</f>
        <v>0</v>
      </c>
      <c r="E312" s="173">
        <f t="shared" si="36"/>
        <v>0</v>
      </c>
      <c r="F312" s="172">
        <f>IF(D312="","",Feuil1!X317)</f>
        <v>0</v>
      </c>
      <c r="G312" s="92">
        <f>IF(F312="","",Feuil1!Y317)</f>
        <v>0</v>
      </c>
      <c r="H312" s="92">
        <f>IF(G312="","",Feuil1!Z317)</f>
        <v>0</v>
      </c>
      <c r="I312" s="173">
        <f t="shared" si="37"/>
        <v>0</v>
      </c>
      <c r="J312" s="172">
        <f>IF(H312="","",Feuil1!AA317)</f>
        <v>0</v>
      </c>
      <c r="K312" s="92">
        <f>IF(J312="","",Feuil1!AB317)</f>
        <v>0</v>
      </c>
      <c r="L312" s="92">
        <f>IF(K312="","",Feuil1!AC317)</f>
        <v>0</v>
      </c>
      <c r="M312" s="173">
        <f t="shared" si="38"/>
        <v>0</v>
      </c>
      <c r="N312" s="172">
        <f>IF(L312="","",Feuil1!AD317)</f>
        <v>0</v>
      </c>
      <c r="O312" s="92">
        <f>IF(N312="","",Feuil1!AE317)</f>
        <v>0</v>
      </c>
      <c r="P312" s="92">
        <f>IF(O312="","",Feuil1!AF317)</f>
        <v>0</v>
      </c>
      <c r="Q312" s="173">
        <f t="shared" si="39"/>
        <v>0</v>
      </c>
      <c r="R312" s="172">
        <f>IF(P312="","",Feuil1!AG317)</f>
        <v>0</v>
      </c>
      <c r="S312" s="92">
        <f>IF(R312="","",Feuil1!AH317)</f>
        <v>0</v>
      </c>
      <c r="T312" s="92">
        <f>IF(S312="","",Feuil1!AI317)</f>
        <v>0</v>
      </c>
      <c r="U312" s="173">
        <f t="shared" si="40"/>
        <v>0</v>
      </c>
      <c r="V312" s="172">
        <f>IF(T312="","",Feuil1!AJ317)</f>
        <v>0</v>
      </c>
      <c r="W312" s="92">
        <f>IF(V312="","",Feuil1!AK317)</f>
        <v>0</v>
      </c>
      <c r="X312" s="92">
        <f>IF(W312="","",Feuil1!AL317)</f>
        <v>0</v>
      </c>
      <c r="Y312" s="173">
        <f t="shared" si="41"/>
        <v>0</v>
      </c>
      <c r="Z312" s="172">
        <f>IF(X312="","",Feuil1!AM317)</f>
        <v>0</v>
      </c>
      <c r="AA312" s="92">
        <f>IF(Z312="","",Feuil1!AN317)</f>
        <v>0</v>
      </c>
      <c r="AB312" s="92">
        <f>IF(AA312="","",Feuil1!AO317)</f>
        <v>0</v>
      </c>
      <c r="AC312" s="173">
        <f t="shared" si="42"/>
        <v>0</v>
      </c>
      <c r="AD312" s="172">
        <f>IF(AB312="","",Feuil1!AP317)</f>
        <v>0</v>
      </c>
      <c r="AE312" s="92">
        <f>IF(AD312="","",Feuil1!AQ317)</f>
        <v>0</v>
      </c>
      <c r="AF312" s="92">
        <f>IF(AE312="","",Feuil1!AR317)</f>
        <v>0</v>
      </c>
      <c r="AG312" s="173">
        <f t="shared" si="43"/>
        <v>0</v>
      </c>
      <c r="AH312" s="172">
        <f>IF(AF312="","",Feuil1!AS317)</f>
        <v>0</v>
      </c>
      <c r="AI312" s="92">
        <f>IF(AH312="","",Feuil1!AT317)</f>
        <v>0</v>
      </c>
      <c r="AJ312" s="92">
        <f>IF(AI312="","",Feuil1!AU317)</f>
        <v>0</v>
      </c>
      <c r="AK312" s="173">
        <f t="shared" si="44"/>
        <v>0</v>
      </c>
      <c r="AN312" s="5">
        <v>725</v>
      </c>
      <c r="AO312" s="5">
        <v>25</v>
      </c>
      <c r="AP312" s="5">
        <v>40</v>
      </c>
      <c r="AQ312" s="5">
        <v>850</v>
      </c>
      <c r="AR312" s="5">
        <v>925</v>
      </c>
      <c r="AS312" s="5">
        <v>3</v>
      </c>
      <c r="AT312" s="5">
        <v>5</v>
      </c>
      <c r="AU312" s="5">
        <v>350</v>
      </c>
      <c r="AV312" s="5">
        <v>125</v>
      </c>
    </row>
    <row r="313" spans="1:48" s="6" customFormat="1" ht="12.75">
      <c r="A313" s="171">
        <f>IF(Feuil1!A318="","",Feuil1!A318)</f>
        <v>45235</v>
      </c>
      <c r="B313" s="172">
        <f>IF(A313="","",Feuil1!U318)</f>
        <v>0</v>
      </c>
      <c r="C313" s="92">
        <f>IF(B313="","",Feuil1!V318)</f>
        <v>0</v>
      </c>
      <c r="D313" s="92">
        <f>IF(C313="","",Feuil1!W318)</f>
        <v>0</v>
      </c>
      <c r="E313" s="173">
        <f t="shared" si="36"/>
        <v>0</v>
      </c>
      <c r="F313" s="172">
        <f>IF(D313="","",Feuil1!X318)</f>
        <v>0</v>
      </c>
      <c r="G313" s="92">
        <f>IF(F313="","",Feuil1!Y318)</f>
        <v>0</v>
      </c>
      <c r="H313" s="92">
        <f>IF(G313="","",Feuil1!Z318)</f>
        <v>0</v>
      </c>
      <c r="I313" s="173">
        <f t="shared" si="37"/>
        <v>0</v>
      </c>
      <c r="J313" s="172">
        <f>IF(H313="","",Feuil1!AA318)</f>
        <v>0</v>
      </c>
      <c r="K313" s="92">
        <f>IF(J313="","",Feuil1!AB318)</f>
        <v>0</v>
      </c>
      <c r="L313" s="92">
        <f>IF(K313="","",Feuil1!AC318)</f>
        <v>0</v>
      </c>
      <c r="M313" s="173">
        <f t="shared" si="38"/>
        <v>0</v>
      </c>
      <c r="N313" s="172">
        <f>IF(L313="","",Feuil1!AD318)</f>
        <v>0</v>
      </c>
      <c r="O313" s="92">
        <f>IF(N313="","",Feuil1!AE318)</f>
        <v>0</v>
      </c>
      <c r="P313" s="92">
        <f>IF(O313="","",Feuil1!AF318)</f>
        <v>0</v>
      </c>
      <c r="Q313" s="173">
        <f t="shared" si="39"/>
        <v>0</v>
      </c>
      <c r="R313" s="172">
        <f>IF(P313="","",Feuil1!AG318)</f>
        <v>0</v>
      </c>
      <c r="S313" s="92">
        <f>IF(R313="","",Feuil1!AH318)</f>
        <v>0</v>
      </c>
      <c r="T313" s="92">
        <f>IF(S313="","",Feuil1!AI318)</f>
        <v>0</v>
      </c>
      <c r="U313" s="173">
        <f t="shared" si="40"/>
        <v>0</v>
      </c>
      <c r="V313" s="172">
        <f>IF(T313="","",Feuil1!AJ318)</f>
        <v>0</v>
      </c>
      <c r="W313" s="92">
        <f>IF(V313="","",Feuil1!AK318)</f>
        <v>0</v>
      </c>
      <c r="X313" s="92">
        <f>IF(W313="","",Feuil1!AL318)</f>
        <v>0</v>
      </c>
      <c r="Y313" s="173">
        <f t="shared" si="41"/>
        <v>0</v>
      </c>
      <c r="Z313" s="172">
        <f>IF(X313="","",Feuil1!AM318)</f>
        <v>0</v>
      </c>
      <c r="AA313" s="92">
        <f>IF(Z313="","",Feuil1!AN318)</f>
        <v>0</v>
      </c>
      <c r="AB313" s="92">
        <f>IF(AA313="","",Feuil1!AO318)</f>
        <v>0</v>
      </c>
      <c r="AC313" s="173">
        <f t="shared" si="42"/>
        <v>0</v>
      </c>
      <c r="AD313" s="172">
        <f>IF(AB313="","",Feuil1!AP318)</f>
        <v>0</v>
      </c>
      <c r="AE313" s="92">
        <f>IF(AD313="","",Feuil1!AQ318)</f>
        <v>0</v>
      </c>
      <c r="AF313" s="92">
        <f>IF(AE313="","",Feuil1!AR318)</f>
        <v>0</v>
      </c>
      <c r="AG313" s="173">
        <f t="shared" si="43"/>
        <v>0</v>
      </c>
      <c r="AH313" s="172">
        <f>IF(AF313="","",Feuil1!AS318)</f>
        <v>0</v>
      </c>
      <c r="AI313" s="92">
        <f>IF(AH313="","",Feuil1!AT318)</f>
        <v>0</v>
      </c>
      <c r="AJ313" s="92">
        <f>IF(AI313="","",Feuil1!AU318)</f>
        <v>0</v>
      </c>
      <c r="AK313" s="173">
        <f t="shared" si="44"/>
        <v>0</v>
      </c>
      <c r="AN313" s="5">
        <v>725</v>
      </c>
      <c r="AO313" s="5">
        <v>25</v>
      </c>
      <c r="AP313" s="5">
        <v>40</v>
      </c>
      <c r="AQ313" s="5">
        <v>850</v>
      </c>
      <c r="AR313" s="5">
        <v>925</v>
      </c>
      <c r="AS313" s="5">
        <v>3</v>
      </c>
      <c r="AT313" s="5">
        <v>5</v>
      </c>
      <c r="AU313" s="5">
        <v>350</v>
      </c>
      <c r="AV313" s="5">
        <v>125</v>
      </c>
    </row>
    <row r="314" spans="1:48" s="6" customFormat="1" ht="12.75">
      <c r="A314" s="171">
        <f>IF(Feuil1!A319="","",Feuil1!A319)</f>
        <v>45236</v>
      </c>
      <c r="B314" s="172">
        <f>IF(A314="","",Feuil1!U319)</f>
        <v>0</v>
      </c>
      <c r="C314" s="92">
        <f>IF(B314="","",Feuil1!V319)</f>
        <v>0</v>
      </c>
      <c r="D314" s="92">
        <f>IF(C314="","",Feuil1!W319)</f>
        <v>0</v>
      </c>
      <c r="E314" s="173">
        <f t="shared" si="36"/>
        <v>0</v>
      </c>
      <c r="F314" s="172">
        <f>IF(D314="","",Feuil1!X319)</f>
        <v>0</v>
      </c>
      <c r="G314" s="92">
        <f>IF(F314="","",Feuil1!Y319)</f>
        <v>0</v>
      </c>
      <c r="H314" s="92">
        <f>IF(G314="","",Feuil1!Z319)</f>
        <v>0</v>
      </c>
      <c r="I314" s="173">
        <f t="shared" si="37"/>
        <v>0</v>
      </c>
      <c r="J314" s="172">
        <f>IF(H314="","",Feuil1!AA319)</f>
        <v>0</v>
      </c>
      <c r="K314" s="92">
        <f>IF(J314="","",Feuil1!AB319)</f>
        <v>0</v>
      </c>
      <c r="L314" s="92">
        <f>IF(K314="","",Feuil1!AC319)</f>
        <v>0</v>
      </c>
      <c r="M314" s="173">
        <f t="shared" si="38"/>
        <v>0</v>
      </c>
      <c r="N314" s="172">
        <f>IF(L314="","",Feuil1!AD319)</f>
        <v>0</v>
      </c>
      <c r="O314" s="92">
        <f>IF(N314="","",Feuil1!AE319)</f>
        <v>0</v>
      </c>
      <c r="P314" s="92">
        <f>IF(O314="","",Feuil1!AF319)</f>
        <v>0</v>
      </c>
      <c r="Q314" s="173">
        <f t="shared" si="39"/>
        <v>0</v>
      </c>
      <c r="R314" s="172">
        <f>IF(P314="","",Feuil1!AG319)</f>
        <v>0</v>
      </c>
      <c r="S314" s="92">
        <f>IF(R314="","",Feuil1!AH319)</f>
        <v>0</v>
      </c>
      <c r="T314" s="92">
        <f>IF(S314="","",Feuil1!AI319)</f>
        <v>0</v>
      </c>
      <c r="U314" s="173">
        <f t="shared" si="40"/>
        <v>0</v>
      </c>
      <c r="V314" s="172">
        <f>IF(T314="","",Feuil1!AJ319)</f>
        <v>0</v>
      </c>
      <c r="W314" s="92">
        <f>IF(V314="","",Feuil1!AK319)</f>
        <v>0</v>
      </c>
      <c r="X314" s="92">
        <f>IF(W314="","",Feuil1!AL319)</f>
        <v>0</v>
      </c>
      <c r="Y314" s="173">
        <f t="shared" si="41"/>
        <v>0</v>
      </c>
      <c r="Z314" s="172">
        <f>IF(X314="","",Feuil1!AM319)</f>
        <v>0</v>
      </c>
      <c r="AA314" s="92">
        <f>IF(Z314="","",Feuil1!AN319)</f>
        <v>0</v>
      </c>
      <c r="AB314" s="92">
        <f>IF(AA314="","",Feuil1!AO319)</f>
        <v>0</v>
      </c>
      <c r="AC314" s="173">
        <f t="shared" si="42"/>
        <v>0</v>
      </c>
      <c r="AD314" s="172">
        <f>IF(AB314="","",Feuil1!AP319)</f>
        <v>0</v>
      </c>
      <c r="AE314" s="92">
        <f>IF(AD314="","",Feuil1!AQ319)</f>
        <v>0</v>
      </c>
      <c r="AF314" s="92">
        <f>IF(AE314="","",Feuil1!AR319)</f>
        <v>0</v>
      </c>
      <c r="AG314" s="173">
        <f t="shared" si="43"/>
        <v>0</v>
      </c>
      <c r="AH314" s="172">
        <f>IF(AF314="","",Feuil1!AS319)</f>
        <v>0</v>
      </c>
      <c r="AI314" s="92">
        <f>IF(AH314="","",Feuil1!AT319)</f>
        <v>0</v>
      </c>
      <c r="AJ314" s="92">
        <f>IF(AI314="","",Feuil1!AU319)</f>
        <v>0</v>
      </c>
      <c r="AK314" s="173">
        <f t="shared" si="44"/>
        <v>0</v>
      </c>
      <c r="AN314" s="5">
        <v>725</v>
      </c>
      <c r="AO314" s="5">
        <v>25</v>
      </c>
      <c r="AP314" s="5">
        <v>40</v>
      </c>
      <c r="AQ314" s="5">
        <v>850</v>
      </c>
      <c r="AR314" s="5">
        <v>925</v>
      </c>
      <c r="AS314" s="5">
        <v>3</v>
      </c>
      <c r="AT314" s="5">
        <v>5</v>
      </c>
      <c r="AU314" s="5">
        <v>350</v>
      </c>
      <c r="AV314" s="5">
        <v>125</v>
      </c>
    </row>
    <row r="315" spans="1:48" s="6" customFormat="1" ht="12.75">
      <c r="A315" s="171">
        <f>IF(Feuil1!A320="","",Feuil1!A320)</f>
        <v>45237</v>
      </c>
      <c r="B315" s="172">
        <f>IF(A315="","",Feuil1!U320)</f>
        <v>0</v>
      </c>
      <c r="C315" s="92">
        <f>IF(B315="","",Feuil1!V320)</f>
        <v>0</v>
      </c>
      <c r="D315" s="92">
        <f>IF(C315="","",Feuil1!W320)</f>
        <v>0</v>
      </c>
      <c r="E315" s="173">
        <f t="shared" si="36"/>
        <v>0</v>
      </c>
      <c r="F315" s="172">
        <f>IF(D315="","",Feuil1!X320)</f>
        <v>0</v>
      </c>
      <c r="G315" s="92">
        <f>IF(F315="","",Feuil1!Y320)</f>
        <v>0</v>
      </c>
      <c r="H315" s="92">
        <f>IF(G315="","",Feuil1!Z320)</f>
        <v>0</v>
      </c>
      <c r="I315" s="173">
        <f t="shared" si="37"/>
        <v>0</v>
      </c>
      <c r="J315" s="172">
        <f>IF(H315="","",Feuil1!AA320)</f>
        <v>0</v>
      </c>
      <c r="K315" s="92">
        <f>IF(J315="","",Feuil1!AB320)</f>
        <v>0</v>
      </c>
      <c r="L315" s="92">
        <f>IF(K315="","",Feuil1!AC320)</f>
        <v>0</v>
      </c>
      <c r="M315" s="173">
        <f t="shared" si="38"/>
        <v>0</v>
      </c>
      <c r="N315" s="172">
        <f>IF(L315="","",Feuil1!AD320)</f>
        <v>0</v>
      </c>
      <c r="O315" s="92">
        <f>IF(N315="","",Feuil1!AE320)</f>
        <v>0</v>
      </c>
      <c r="P315" s="92">
        <f>IF(O315="","",Feuil1!AF320)</f>
        <v>0</v>
      </c>
      <c r="Q315" s="173">
        <f t="shared" si="39"/>
        <v>0</v>
      </c>
      <c r="R315" s="172">
        <f>IF(P315="","",Feuil1!AG320)</f>
        <v>0</v>
      </c>
      <c r="S315" s="92">
        <f>IF(R315="","",Feuil1!AH320)</f>
        <v>0</v>
      </c>
      <c r="T315" s="92">
        <f>IF(S315="","",Feuil1!AI320)</f>
        <v>0</v>
      </c>
      <c r="U315" s="173">
        <f t="shared" si="40"/>
        <v>0</v>
      </c>
      <c r="V315" s="172">
        <f>IF(T315="","",Feuil1!AJ320)</f>
        <v>0</v>
      </c>
      <c r="W315" s="92">
        <f>IF(V315="","",Feuil1!AK320)</f>
        <v>0</v>
      </c>
      <c r="X315" s="92">
        <f>IF(W315="","",Feuil1!AL320)</f>
        <v>0</v>
      </c>
      <c r="Y315" s="173">
        <f t="shared" si="41"/>
        <v>0</v>
      </c>
      <c r="Z315" s="172">
        <f>IF(X315="","",Feuil1!AM320)</f>
        <v>0</v>
      </c>
      <c r="AA315" s="92">
        <f>IF(Z315="","",Feuil1!AN320)</f>
        <v>0</v>
      </c>
      <c r="AB315" s="92">
        <f>IF(AA315="","",Feuil1!AO320)</f>
        <v>0</v>
      </c>
      <c r="AC315" s="173">
        <f t="shared" si="42"/>
        <v>0</v>
      </c>
      <c r="AD315" s="172">
        <f>IF(AB315="","",Feuil1!AP320)</f>
        <v>0</v>
      </c>
      <c r="AE315" s="92">
        <f>IF(AD315="","",Feuil1!AQ320)</f>
        <v>0</v>
      </c>
      <c r="AF315" s="92">
        <f>IF(AE315="","",Feuil1!AR320)</f>
        <v>0</v>
      </c>
      <c r="AG315" s="173">
        <f t="shared" si="43"/>
        <v>0</v>
      </c>
      <c r="AH315" s="172">
        <f>IF(AF315="","",Feuil1!AS320)</f>
        <v>0</v>
      </c>
      <c r="AI315" s="92">
        <f>IF(AH315="","",Feuil1!AT320)</f>
        <v>0</v>
      </c>
      <c r="AJ315" s="92">
        <f>IF(AI315="","",Feuil1!AU320)</f>
        <v>0</v>
      </c>
      <c r="AK315" s="173">
        <f t="shared" si="44"/>
        <v>0</v>
      </c>
      <c r="AN315" s="5">
        <v>725</v>
      </c>
      <c r="AO315" s="5">
        <v>25</v>
      </c>
      <c r="AP315" s="5">
        <v>40</v>
      </c>
      <c r="AQ315" s="5">
        <v>850</v>
      </c>
      <c r="AR315" s="5">
        <v>925</v>
      </c>
      <c r="AS315" s="5">
        <v>3</v>
      </c>
      <c r="AT315" s="5">
        <v>5</v>
      </c>
      <c r="AU315" s="5">
        <v>350</v>
      </c>
      <c r="AV315" s="5">
        <v>125</v>
      </c>
    </row>
    <row r="316" spans="1:48" s="6" customFormat="1" ht="12.75">
      <c r="A316" s="171">
        <f>IF(Feuil1!A321="","",Feuil1!A321)</f>
        <v>45238</v>
      </c>
      <c r="B316" s="172">
        <f>IF(A316="","",Feuil1!U321)</f>
        <v>0</v>
      </c>
      <c r="C316" s="92">
        <f>IF(B316="","",Feuil1!V321)</f>
        <v>0</v>
      </c>
      <c r="D316" s="92">
        <f>IF(C316="","",Feuil1!W321)</f>
        <v>0</v>
      </c>
      <c r="E316" s="173">
        <f t="shared" si="36"/>
        <v>0</v>
      </c>
      <c r="F316" s="172">
        <f>IF(D316="","",Feuil1!X321)</f>
        <v>0</v>
      </c>
      <c r="G316" s="92">
        <f>IF(F316="","",Feuil1!Y321)</f>
        <v>0</v>
      </c>
      <c r="H316" s="92">
        <f>IF(G316="","",Feuil1!Z321)</f>
        <v>0</v>
      </c>
      <c r="I316" s="173">
        <f t="shared" si="37"/>
        <v>0</v>
      </c>
      <c r="J316" s="172">
        <f>IF(H316="","",Feuil1!AA321)</f>
        <v>0</v>
      </c>
      <c r="K316" s="92">
        <f>IF(J316="","",Feuil1!AB321)</f>
        <v>0</v>
      </c>
      <c r="L316" s="92">
        <f>IF(K316="","",Feuil1!AC321)</f>
        <v>0</v>
      </c>
      <c r="M316" s="173">
        <f t="shared" si="38"/>
        <v>0</v>
      </c>
      <c r="N316" s="172">
        <f>IF(L316="","",Feuil1!AD321)</f>
        <v>0</v>
      </c>
      <c r="O316" s="92">
        <f>IF(N316="","",Feuil1!AE321)</f>
        <v>0</v>
      </c>
      <c r="P316" s="92">
        <f>IF(O316="","",Feuil1!AF321)</f>
        <v>0</v>
      </c>
      <c r="Q316" s="173">
        <f t="shared" si="39"/>
        <v>0</v>
      </c>
      <c r="R316" s="172">
        <f>IF(P316="","",Feuil1!AG321)</f>
        <v>0</v>
      </c>
      <c r="S316" s="92">
        <f>IF(R316="","",Feuil1!AH321)</f>
        <v>0</v>
      </c>
      <c r="T316" s="92">
        <f>IF(S316="","",Feuil1!AI321)</f>
        <v>0</v>
      </c>
      <c r="U316" s="173">
        <f t="shared" si="40"/>
        <v>0</v>
      </c>
      <c r="V316" s="172">
        <f>IF(T316="","",Feuil1!AJ321)</f>
        <v>0</v>
      </c>
      <c r="W316" s="92">
        <f>IF(V316="","",Feuil1!AK321)</f>
        <v>0</v>
      </c>
      <c r="X316" s="92">
        <f>IF(W316="","",Feuil1!AL321)</f>
        <v>0</v>
      </c>
      <c r="Y316" s="173">
        <f t="shared" si="41"/>
        <v>0</v>
      </c>
      <c r="Z316" s="172">
        <f>IF(X316="","",Feuil1!AM321)</f>
        <v>0</v>
      </c>
      <c r="AA316" s="92">
        <f>IF(Z316="","",Feuil1!AN321)</f>
        <v>0</v>
      </c>
      <c r="AB316" s="92">
        <f>IF(AA316="","",Feuil1!AO321)</f>
        <v>0</v>
      </c>
      <c r="AC316" s="173">
        <f t="shared" si="42"/>
        <v>0</v>
      </c>
      <c r="AD316" s="172">
        <f>IF(AB316="","",Feuil1!AP321)</f>
        <v>0</v>
      </c>
      <c r="AE316" s="92">
        <f>IF(AD316="","",Feuil1!AQ321)</f>
        <v>0</v>
      </c>
      <c r="AF316" s="92">
        <f>IF(AE316="","",Feuil1!AR321)</f>
        <v>0</v>
      </c>
      <c r="AG316" s="173">
        <f t="shared" si="43"/>
        <v>0</v>
      </c>
      <c r="AH316" s="172">
        <f>IF(AF316="","",Feuil1!AS321)</f>
        <v>0</v>
      </c>
      <c r="AI316" s="92">
        <f>IF(AH316="","",Feuil1!AT321)</f>
        <v>0</v>
      </c>
      <c r="AJ316" s="92">
        <f>IF(AI316="","",Feuil1!AU321)</f>
        <v>0</v>
      </c>
      <c r="AK316" s="173">
        <f t="shared" si="44"/>
        <v>0</v>
      </c>
      <c r="AN316" s="5">
        <v>725</v>
      </c>
      <c r="AO316" s="5">
        <v>25</v>
      </c>
      <c r="AP316" s="5">
        <v>40</v>
      </c>
      <c r="AQ316" s="5">
        <v>850</v>
      </c>
      <c r="AR316" s="5">
        <v>925</v>
      </c>
      <c r="AS316" s="5">
        <v>3</v>
      </c>
      <c r="AT316" s="5">
        <v>5</v>
      </c>
      <c r="AU316" s="5">
        <v>350</v>
      </c>
      <c r="AV316" s="5">
        <v>125</v>
      </c>
    </row>
    <row r="317" spans="1:48" s="6" customFormat="1" ht="12.75">
      <c r="A317" s="171">
        <f>IF(Feuil1!A322="","",Feuil1!A322)</f>
        <v>45239</v>
      </c>
      <c r="B317" s="172">
        <f>IF(A317="","",Feuil1!U322)</f>
        <v>0</v>
      </c>
      <c r="C317" s="92">
        <f>IF(B317="","",Feuil1!V322)</f>
        <v>0</v>
      </c>
      <c r="D317" s="92">
        <f>IF(C317="","",Feuil1!W322)</f>
        <v>0</v>
      </c>
      <c r="E317" s="173">
        <f t="shared" si="36"/>
        <v>0</v>
      </c>
      <c r="F317" s="172">
        <f>IF(D317="","",Feuil1!X322)</f>
        <v>0</v>
      </c>
      <c r="G317" s="92">
        <f>IF(F317="","",Feuil1!Y322)</f>
        <v>0</v>
      </c>
      <c r="H317" s="92">
        <f>IF(G317="","",Feuil1!Z322)</f>
        <v>0</v>
      </c>
      <c r="I317" s="173">
        <f t="shared" si="37"/>
        <v>0</v>
      </c>
      <c r="J317" s="172">
        <f>IF(H317="","",Feuil1!AA322)</f>
        <v>0</v>
      </c>
      <c r="K317" s="92">
        <f>IF(J317="","",Feuil1!AB322)</f>
        <v>0</v>
      </c>
      <c r="L317" s="92">
        <f>IF(K317="","",Feuil1!AC322)</f>
        <v>0</v>
      </c>
      <c r="M317" s="173">
        <f t="shared" si="38"/>
        <v>0</v>
      </c>
      <c r="N317" s="172">
        <f>IF(L317="","",Feuil1!AD322)</f>
        <v>0</v>
      </c>
      <c r="O317" s="92">
        <f>IF(N317="","",Feuil1!AE322)</f>
        <v>0</v>
      </c>
      <c r="P317" s="92">
        <f>IF(O317="","",Feuil1!AF322)</f>
        <v>0</v>
      </c>
      <c r="Q317" s="173">
        <f t="shared" si="39"/>
        <v>0</v>
      </c>
      <c r="R317" s="172">
        <f>IF(P317="","",Feuil1!AG322)</f>
        <v>0</v>
      </c>
      <c r="S317" s="92">
        <f>IF(R317="","",Feuil1!AH322)</f>
        <v>0</v>
      </c>
      <c r="T317" s="92">
        <f>IF(S317="","",Feuil1!AI322)</f>
        <v>0</v>
      </c>
      <c r="U317" s="173">
        <f t="shared" si="40"/>
        <v>0</v>
      </c>
      <c r="V317" s="172">
        <f>IF(T317="","",Feuil1!AJ322)</f>
        <v>0</v>
      </c>
      <c r="W317" s="92">
        <f>IF(V317="","",Feuil1!AK322)</f>
        <v>0</v>
      </c>
      <c r="X317" s="92">
        <f>IF(W317="","",Feuil1!AL322)</f>
        <v>0</v>
      </c>
      <c r="Y317" s="173">
        <f t="shared" si="41"/>
        <v>0</v>
      </c>
      <c r="Z317" s="172">
        <f>IF(X317="","",Feuil1!AM322)</f>
        <v>0</v>
      </c>
      <c r="AA317" s="92">
        <f>IF(Z317="","",Feuil1!AN322)</f>
        <v>0</v>
      </c>
      <c r="AB317" s="92">
        <f>IF(AA317="","",Feuil1!AO322)</f>
        <v>0</v>
      </c>
      <c r="AC317" s="173">
        <f t="shared" si="42"/>
        <v>0</v>
      </c>
      <c r="AD317" s="172">
        <f>IF(AB317="","",Feuil1!AP322)</f>
        <v>0</v>
      </c>
      <c r="AE317" s="92">
        <f>IF(AD317="","",Feuil1!AQ322)</f>
        <v>0</v>
      </c>
      <c r="AF317" s="92">
        <f>IF(AE317="","",Feuil1!AR322)</f>
        <v>0</v>
      </c>
      <c r="AG317" s="173">
        <f t="shared" si="43"/>
        <v>0</v>
      </c>
      <c r="AH317" s="172">
        <f>IF(AF317="","",Feuil1!AS322)</f>
        <v>0</v>
      </c>
      <c r="AI317" s="92">
        <f>IF(AH317="","",Feuil1!AT322)</f>
        <v>0</v>
      </c>
      <c r="AJ317" s="92">
        <f>IF(AI317="","",Feuil1!AU322)</f>
        <v>0</v>
      </c>
      <c r="AK317" s="173">
        <f t="shared" si="44"/>
        <v>0</v>
      </c>
      <c r="AN317" s="5">
        <v>725</v>
      </c>
      <c r="AO317" s="5">
        <v>25</v>
      </c>
      <c r="AP317" s="5">
        <v>40</v>
      </c>
      <c r="AQ317" s="5">
        <v>850</v>
      </c>
      <c r="AR317" s="5">
        <v>925</v>
      </c>
      <c r="AS317" s="5">
        <v>3</v>
      </c>
      <c r="AT317" s="5">
        <v>5</v>
      </c>
      <c r="AU317" s="5">
        <v>350</v>
      </c>
      <c r="AV317" s="5">
        <v>125</v>
      </c>
    </row>
    <row r="318" spans="1:48" s="6" customFormat="1" ht="12.75">
      <c r="A318" s="171">
        <f>IF(Feuil1!A323="","",Feuil1!A323)</f>
        <v>45240</v>
      </c>
      <c r="B318" s="172">
        <f>IF(A318="","",Feuil1!U323)</f>
        <v>0</v>
      </c>
      <c r="C318" s="92">
        <f>IF(B318="","",Feuil1!V323)</f>
        <v>0</v>
      </c>
      <c r="D318" s="92">
        <f>IF(C318="","",Feuil1!W323)</f>
        <v>0</v>
      </c>
      <c r="E318" s="173">
        <f t="shared" si="36"/>
        <v>0</v>
      </c>
      <c r="F318" s="172">
        <f>IF(D318="","",Feuil1!X323)</f>
        <v>0</v>
      </c>
      <c r="G318" s="92">
        <f>IF(F318="","",Feuil1!Y323)</f>
        <v>0</v>
      </c>
      <c r="H318" s="92">
        <f>IF(G318="","",Feuil1!Z323)</f>
        <v>0</v>
      </c>
      <c r="I318" s="173">
        <f t="shared" si="37"/>
        <v>0</v>
      </c>
      <c r="J318" s="172">
        <f>IF(H318="","",Feuil1!AA323)</f>
        <v>0</v>
      </c>
      <c r="K318" s="92">
        <f>IF(J318="","",Feuil1!AB323)</f>
        <v>0</v>
      </c>
      <c r="L318" s="92">
        <f>IF(K318="","",Feuil1!AC323)</f>
        <v>0</v>
      </c>
      <c r="M318" s="173">
        <f t="shared" si="38"/>
        <v>0</v>
      </c>
      <c r="N318" s="172">
        <f>IF(L318="","",Feuil1!AD323)</f>
        <v>0</v>
      </c>
      <c r="O318" s="92">
        <f>IF(N318="","",Feuil1!AE323)</f>
        <v>0</v>
      </c>
      <c r="P318" s="92">
        <f>IF(O318="","",Feuil1!AF323)</f>
        <v>0</v>
      </c>
      <c r="Q318" s="173">
        <f t="shared" si="39"/>
        <v>0</v>
      </c>
      <c r="R318" s="172">
        <f>IF(P318="","",Feuil1!AG323)</f>
        <v>0</v>
      </c>
      <c r="S318" s="92">
        <f>IF(R318="","",Feuil1!AH323)</f>
        <v>0</v>
      </c>
      <c r="T318" s="92">
        <f>IF(S318="","",Feuil1!AI323)</f>
        <v>0</v>
      </c>
      <c r="U318" s="173">
        <f t="shared" si="40"/>
        <v>0</v>
      </c>
      <c r="V318" s="172">
        <f>IF(T318="","",Feuil1!AJ323)</f>
        <v>0</v>
      </c>
      <c r="W318" s="92">
        <f>IF(V318="","",Feuil1!AK323)</f>
        <v>0</v>
      </c>
      <c r="X318" s="92">
        <f>IF(W318="","",Feuil1!AL323)</f>
        <v>0</v>
      </c>
      <c r="Y318" s="173">
        <f t="shared" si="41"/>
        <v>0</v>
      </c>
      <c r="Z318" s="172">
        <f>IF(X318="","",Feuil1!AM323)</f>
        <v>0</v>
      </c>
      <c r="AA318" s="92">
        <f>IF(Z318="","",Feuil1!AN323)</f>
        <v>0</v>
      </c>
      <c r="AB318" s="92">
        <f>IF(AA318="","",Feuil1!AO323)</f>
        <v>0</v>
      </c>
      <c r="AC318" s="173">
        <f t="shared" si="42"/>
        <v>0</v>
      </c>
      <c r="AD318" s="172">
        <f>IF(AB318="","",Feuil1!AP323)</f>
        <v>0</v>
      </c>
      <c r="AE318" s="92">
        <f>IF(AD318="","",Feuil1!AQ323)</f>
        <v>0</v>
      </c>
      <c r="AF318" s="92">
        <f>IF(AE318="","",Feuil1!AR323)</f>
        <v>0</v>
      </c>
      <c r="AG318" s="173">
        <f t="shared" si="43"/>
        <v>0</v>
      </c>
      <c r="AH318" s="172">
        <f>IF(AF318="","",Feuil1!AS323)</f>
        <v>0</v>
      </c>
      <c r="AI318" s="92">
        <f>IF(AH318="","",Feuil1!AT323)</f>
        <v>0</v>
      </c>
      <c r="AJ318" s="92">
        <f>IF(AI318="","",Feuil1!AU323)</f>
        <v>0</v>
      </c>
      <c r="AK318" s="173">
        <f t="shared" si="44"/>
        <v>0</v>
      </c>
      <c r="AN318" s="5">
        <v>725</v>
      </c>
      <c r="AO318" s="5">
        <v>25</v>
      </c>
      <c r="AP318" s="5">
        <v>40</v>
      </c>
      <c r="AQ318" s="5">
        <v>850</v>
      </c>
      <c r="AR318" s="5">
        <v>925</v>
      </c>
      <c r="AS318" s="5">
        <v>3</v>
      </c>
      <c r="AT318" s="5">
        <v>5</v>
      </c>
      <c r="AU318" s="5">
        <v>350</v>
      </c>
      <c r="AV318" s="5">
        <v>125</v>
      </c>
    </row>
    <row r="319" spans="1:48" s="6" customFormat="1" ht="12.75">
      <c r="A319" s="171">
        <f>IF(Feuil1!A324="","",Feuil1!A324)</f>
        <v>45241</v>
      </c>
      <c r="B319" s="172">
        <f>IF(A319="","",Feuil1!U324)</f>
        <v>0</v>
      </c>
      <c r="C319" s="92">
        <f>IF(B319="","",Feuil1!V324)</f>
        <v>0</v>
      </c>
      <c r="D319" s="92">
        <f>IF(C319="","",Feuil1!W324)</f>
        <v>0</v>
      </c>
      <c r="E319" s="173">
        <f t="shared" si="36"/>
        <v>0</v>
      </c>
      <c r="F319" s="172">
        <f>IF(D319="","",Feuil1!X324)</f>
        <v>0</v>
      </c>
      <c r="G319" s="92">
        <f>IF(F319="","",Feuil1!Y324)</f>
        <v>0</v>
      </c>
      <c r="H319" s="92">
        <f>IF(G319="","",Feuil1!Z324)</f>
        <v>0</v>
      </c>
      <c r="I319" s="173">
        <f t="shared" si="37"/>
        <v>0</v>
      </c>
      <c r="J319" s="172">
        <f>IF(H319="","",Feuil1!AA324)</f>
        <v>0</v>
      </c>
      <c r="K319" s="92">
        <f>IF(J319="","",Feuil1!AB324)</f>
        <v>0</v>
      </c>
      <c r="L319" s="92">
        <f>IF(K319="","",Feuil1!AC324)</f>
        <v>0</v>
      </c>
      <c r="M319" s="173">
        <f t="shared" si="38"/>
        <v>0</v>
      </c>
      <c r="N319" s="172">
        <f>IF(L319="","",Feuil1!AD324)</f>
        <v>0</v>
      </c>
      <c r="O319" s="92">
        <f>IF(N319="","",Feuil1!AE324)</f>
        <v>0</v>
      </c>
      <c r="P319" s="92">
        <f>IF(O319="","",Feuil1!AF324)</f>
        <v>0</v>
      </c>
      <c r="Q319" s="173">
        <f t="shared" si="39"/>
        <v>0</v>
      </c>
      <c r="R319" s="172">
        <f>IF(P319="","",Feuil1!AG324)</f>
        <v>0</v>
      </c>
      <c r="S319" s="92">
        <f>IF(R319="","",Feuil1!AH324)</f>
        <v>0</v>
      </c>
      <c r="T319" s="92">
        <f>IF(S319="","",Feuil1!AI324)</f>
        <v>0</v>
      </c>
      <c r="U319" s="173">
        <f t="shared" si="40"/>
        <v>0</v>
      </c>
      <c r="V319" s="172">
        <f>IF(T319="","",Feuil1!AJ324)</f>
        <v>0</v>
      </c>
      <c r="W319" s="92">
        <f>IF(V319="","",Feuil1!AK324)</f>
        <v>0</v>
      </c>
      <c r="X319" s="92">
        <f>IF(W319="","",Feuil1!AL324)</f>
        <v>0</v>
      </c>
      <c r="Y319" s="173">
        <f t="shared" si="41"/>
        <v>0</v>
      </c>
      <c r="Z319" s="172">
        <f>IF(X319="","",Feuil1!AM324)</f>
        <v>0</v>
      </c>
      <c r="AA319" s="92">
        <f>IF(Z319="","",Feuil1!AN324)</f>
        <v>0</v>
      </c>
      <c r="AB319" s="92">
        <f>IF(AA319="","",Feuil1!AO324)</f>
        <v>0</v>
      </c>
      <c r="AC319" s="173">
        <f t="shared" si="42"/>
        <v>0</v>
      </c>
      <c r="AD319" s="172">
        <f>IF(AB319="","",Feuil1!AP324)</f>
        <v>0</v>
      </c>
      <c r="AE319" s="92">
        <f>IF(AD319="","",Feuil1!AQ324)</f>
        <v>0</v>
      </c>
      <c r="AF319" s="92">
        <f>IF(AE319="","",Feuil1!AR324)</f>
        <v>0</v>
      </c>
      <c r="AG319" s="173">
        <f t="shared" si="43"/>
        <v>0</v>
      </c>
      <c r="AH319" s="172">
        <f>IF(AF319="","",Feuil1!AS324)</f>
        <v>0</v>
      </c>
      <c r="AI319" s="92">
        <f>IF(AH319="","",Feuil1!AT324)</f>
        <v>0</v>
      </c>
      <c r="AJ319" s="92">
        <f>IF(AI319="","",Feuil1!AU324)</f>
        <v>0</v>
      </c>
      <c r="AK319" s="173">
        <f t="shared" si="44"/>
        <v>0</v>
      </c>
      <c r="AN319" s="5">
        <v>725</v>
      </c>
      <c r="AO319" s="5">
        <v>25</v>
      </c>
      <c r="AP319" s="5">
        <v>40</v>
      </c>
      <c r="AQ319" s="5">
        <v>850</v>
      </c>
      <c r="AR319" s="5">
        <v>925</v>
      </c>
      <c r="AS319" s="5">
        <v>3</v>
      </c>
      <c r="AT319" s="5">
        <v>5</v>
      </c>
      <c r="AU319" s="5">
        <v>350</v>
      </c>
      <c r="AV319" s="5">
        <v>125</v>
      </c>
    </row>
    <row r="320" spans="1:48" s="6" customFormat="1" ht="12.75">
      <c r="A320" s="171">
        <f>IF(Feuil1!A325="","",Feuil1!A325)</f>
        <v>45242</v>
      </c>
      <c r="B320" s="172">
        <f>IF(A320="","",Feuil1!U325)</f>
        <v>0</v>
      </c>
      <c r="C320" s="92">
        <f>IF(B320="","",Feuil1!V325)</f>
        <v>0</v>
      </c>
      <c r="D320" s="92">
        <f>IF(C320="","",Feuil1!W325)</f>
        <v>0</v>
      </c>
      <c r="E320" s="173">
        <f t="shared" si="36"/>
        <v>0</v>
      </c>
      <c r="F320" s="172">
        <f>IF(D320="","",Feuil1!X325)</f>
        <v>0</v>
      </c>
      <c r="G320" s="92">
        <f>IF(F320="","",Feuil1!Y325)</f>
        <v>0</v>
      </c>
      <c r="H320" s="92">
        <f>IF(G320="","",Feuil1!Z325)</f>
        <v>0</v>
      </c>
      <c r="I320" s="173">
        <f t="shared" si="37"/>
        <v>0</v>
      </c>
      <c r="J320" s="172">
        <f>IF(H320="","",Feuil1!AA325)</f>
        <v>0</v>
      </c>
      <c r="K320" s="92">
        <f>IF(J320="","",Feuil1!AB325)</f>
        <v>0</v>
      </c>
      <c r="L320" s="92">
        <f>IF(K320="","",Feuil1!AC325)</f>
        <v>0</v>
      </c>
      <c r="M320" s="173">
        <f t="shared" si="38"/>
        <v>0</v>
      </c>
      <c r="N320" s="172">
        <f>IF(L320="","",Feuil1!AD325)</f>
        <v>0</v>
      </c>
      <c r="O320" s="92">
        <f>IF(N320="","",Feuil1!AE325)</f>
        <v>0</v>
      </c>
      <c r="P320" s="92">
        <f>IF(O320="","",Feuil1!AF325)</f>
        <v>0</v>
      </c>
      <c r="Q320" s="173">
        <f t="shared" si="39"/>
        <v>0</v>
      </c>
      <c r="R320" s="172">
        <f>IF(P320="","",Feuil1!AG325)</f>
        <v>0</v>
      </c>
      <c r="S320" s="92">
        <f>IF(R320="","",Feuil1!AH325)</f>
        <v>0</v>
      </c>
      <c r="T320" s="92">
        <f>IF(S320="","",Feuil1!AI325)</f>
        <v>0</v>
      </c>
      <c r="U320" s="173">
        <f t="shared" si="40"/>
        <v>0</v>
      </c>
      <c r="V320" s="172">
        <f>IF(T320="","",Feuil1!AJ325)</f>
        <v>0</v>
      </c>
      <c r="W320" s="92">
        <f>IF(V320="","",Feuil1!AK325)</f>
        <v>0</v>
      </c>
      <c r="X320" s="92">
        <f>IF(W320="","",Feuil1!AL325)</f>
        <v>0</v>
      </c>
      <c r="Y320" s="173">
        <f t="shared" si="41"/>
        <v>0</v>
      </c>
      <c r="Z320" s="172">
        <f>IF(X320="","",Feuil1!AM325)</f>
        <v>0</v>
      </c>
      <c r="AA320" s="92">
        <f>IF(Z320="","",Feuil1!AN325)</f>
        <v>0</v>
      </c>
      <c r="AB320" s="92">
        <f>IF(AA320="","",Feuil1!AO325)</f>
        <v>0</v>
      </c>
      <c r="AC320" s="173">
        <f t="shared" si="42"/>
        <v>0</v>
      </c>
      <c r="AD320" s="172">
        <f>IF(AB320="","",Feuil1!AP325)</f>
        <v>0</v>
      </c>
      <c r="AE320" s="92">
        <f>IF(AD320="","",Feuil1!AQ325)</f>
        <v>0</v>
      </c>
      <c r="AF320" s="92">
        <f>IF(AE320="","",Feuil1!AR325)</f>
        <v>0</v>
      </c>
      <c r="AG320" s="173">
        <f t="shared" si="43"/>
        <v>0</v>
      </c>
      <c r="AH320" s="172">
        <f>IF(AF320="","",Feuil1!AS325)</f>
        <v>0</v>
      </c>
      <c r="AI320" s="92">
        <f>IF(AH320="","",Feuil1!AT325)</f>
        <v>0</v>
      </c>
      <c r="AJ320" s="92">
        <f>IF(AI320="","",Feuil1!AU325)</f>
        <v>0</v>
      </c>
      <c r="AK320" s="173">
        <f t="shared" si="44"/>
        <v>0</v>
      </c>
      <c r="AN320" s="5">
        <v>725</v>
      </c>
      <c r="AO320" s="5">
        <v>25</v>
      </c>
      <c r="AP320" s="5">
        <v>40</v>
      </c>
      <c r="AQ320" s="5">
        <v>850</v>
      </c>
      <c r="AR320" s="5">
        <v>925</v>
      </c>
      <c r="AS320" s="5">
        <v>3</v>
      </c>
      <c r="AT320" s="5">
        <v>5</v>
      </c>
      <c r="AU320" s="5">
        <v>350</v>
      </c>
      <c r="AV320" s="5">
        <v>125</v>
      </c>
    </row>
    <row r="321" spans="1:48" s="6" customFormat="1" ht="12.75">
      <c r="A321" s="171">
        <f>IF(Feuil1!A326="","",Feuil1!A326)</f>
        <v>45243</v>
      </c>
      <c r="B321" s="172">
        <f>IF(A321="","",Feuil1!U326)</f>
        <v>0</v>
      </c>
      <c r="C321" s="92">
        <f>IF(B321="","",Feuil1!V326)</f>
        <v>0</v>
      </c>
      <c r="D321" s="92">
        <f>IF(C321="","",Feuil1!W326)</f>
        <v>0</v>
      </c>
      <c r="E321" s="173">
        <f t="shared" si="36"/>
        <v>0</v>
      </c>
      <c r="F321" s="172">
        <f>IF(D321="","",Feuil1!X326)</f>
        <v>0</v>
      </c>
      <c r="G321" s="92">
        <f>IF(F321="","",Feuil1!Y326)</f>
        <v>0</v>
      </c>
      <c r="H321" s="92">
        <f>IF(G321="","",Feuil1!Z326)</f>
        <v>0</v>
      </c>
      <c r="I321" s="173">
        <f t="shared" si="37"/>
        <v>0</v>
      </c>
      <c r="J321" s="172">
        <f>IF(H321="","",Feuil1!AA326)</f>
        <v>0</v>
      </c>
      <c r="K321" s="92">
        <f>IF(J321="","",Feuil1!AB326)</f>
        <v>0</v>
      </c>
      <c r="L321" s="92">
        <f>IF(K321="","",Feuil1!AC326)</f>
        <v>0</v>
      </c>
      <c r="M321" s="173">
        <f t="shared" si="38"/>
        <v>0</v>
      </c>
      <c r="N321" s="172">
        <f>IF(L321="","",Feuil1!AD326)</f>
        <v>0</v>
      </c>
      <c r="O321" s="92">
        <f>IF(N321="","",Feuil1!AE326)</f>
        <v>0</v>
      </c>
      <c r="P321" s="92">
        <f>IF(O321="","",Feuil1!AF326)</f>
        <v>0</v>
      </c>
      <c r="Q321" s="173">
        <f t="shared" si="39"/>
        <v>0</v>
      </c>
      <c r="R321" s="172">
        <f>IF(P321="","",Feuil1!AG326)</f>
        <v>0</v>
      </c>
      <c r="S321" s="92">
        <f>IF(R321="","",Feuil1!AH326)</f>
        <v>0</v>
      </c>
      <c r="T321" s="92">
        <f>IF(S321="","",Feuil1!AI326)</f>
        <v>0</v>
      </c>
      <c r="U321" s="173">
        <f t="shared" si="40"/>
        <v>0</v>
      </c>
      <c r="V321" s="172">
        <f>IF(T321="","",Feuil1!AJ326)</f>
        <v>0</v>
      </c>
      <c r="W321" s="92">
        <f>IF(V321="","",Feuil1!AK326)</f>
        <v>0</v>
      </c>
      <c r="X321" s="92">
        <f>IF(W321="","",Feuil1!AL326)</f>
        <v>0</v>
      </c>
      <c r="Y321" s="173">
        <f t="shared" si="41"/>
        <v>0</v>
      </c>
      <c r="Z321" s="172">
        <f>IF(X321="","",Feuil1!AM326)</f>
        <v>0</v>
      </c>
      <c r="AA321" s="92">
        <f>IF(Z321="","",Feuil1!AN326)</f>
        <v>0</v>
      </c>
      <c r="AB321" s="92">
        <f>IF(AA321="","",Feuil1!AO326)</f>
        <v>0</v>
      </c>
      <c r="AC321" s="173">
        <f t="shared" si="42"/>
        <v>0</v>
      </c>
      <c r="AD321" s="172">
        <f>IF(AB321="","",Feuil1!AP326)</f>
        <v>0</v>
      </c>
      <c r="AE321" s="92">
        <f>IF(AD321="","",Feuil1!AQ326)</f>
        <v>0</v>
      </c>
      <c r="AF321" s="92">
        <f>IF(AE321="","",Feuil1!AR326)</f>
        <v>0</v>
      </c>
      <c r="AG321" s="173">
        <f t="shared" si="43"/>
        <v>0</v>
      </c>
      <c r="AH321" s="172">
        <f>IF(AF321="","",Feuil1!AS326)</f>
        <v>0</v>
      </c>
      <c r="AI321" s="92">
        <f>IF(AH321="","",Feuil1!AT326)</f>
        <v>0</v>
      </c>
      <c r="AJ321" s="92">
        <f>IF(AI321="","",Feuil1!AU326)</f>
        <v>0</v>
      </c>
      <c r="AK321" s="173">
        <f t="shared" si="44"/>
        <v>0</v>
      </c>
      <c r="AN321" s="5">
        <v>725</v>
      </c>
      <c r="AO321" s="5">
        <v>25</v>
      </c>
      <c r="AP321" s="5">
        <v>40</v>
      </c>
      <c r="AQ321" s="5">
        <v>850</v>
      </c>
      <c r="AR321" s="5">
        <v>925</v>
      </c>
      <c r="AS321" s="5">
        <v>3</v>
      </c>
      <c r="AT321" s="5">
        <v>5</v>
      </c>
      <c r="AU321" s="5">
        <v>350</v>
      </c>
      <c r="AV321" s="5">
        <v>125</v>
      </c>
    </row>
    <row r="322" spans="1:48" s="6" customFormat="1" ht="12.75">
      <c r="A322" s="171">
        <f>IF(Feuil1!A327="","",Feuil1!A327)</f>
        <v>45244</v>
      </c>
      <c r="B322" s="172">
        <f>IF(A322="","",Feuil1!U327)</f>
        <v>0</v>
      </c>
      <c r="C322" s="92">
        <f>IF(B322="","",Feuil1!V327)</f>
        <v>0</v>
      </c>
      <c r="D322" s="92">
        <f>IF(C322="","",Feuil1!W327)</f>
        <v>0</v>
      </c>
      <c r="E322" s="173">
        <f t="shared" si="36"/>
        <v>0</v>
      </c>
      <c r="F322" s="172">
        <f>IF(D322="","",Feuil1!X327)</f>
        <v>0</v>
      </c>
      <c r="G322" s="92">
        <f>IF(F322="","",Feuil1!Y327)</f>
        <v>0</v>
      </c>
      <c r="H322" s="92">
        <f>IF(G322="","",Feuil1!Z327)</f>
        <v>0</v>
      </c>
      <c r="I322" s="173">
        <f t="shared" si="37"/>
        <v>0</v>
      </c>
      <c r="J322" s="172">
        <f>IF(H322="","",Feuil1!AA327)</f>
        <v>0</v>
      </c>
      <c r="K322" s="92">
        <f>IF(J322="","",Feuil1!AB327)</f>
        <v>0</v>
      </c>
      <c r="L322" s="92">
        <f>IF(K322="","",Feuil1!AC327)</f>
        <v>0</v>
      </c>
      <c r="M322" s="173">
        <f t="shared" si="38"/>
        <v>0</v>
      </c>
      <c r="N322" s="172">
        <f>IF(L322="","",Feuil1!AD327)</f>
        <v>0</v>
      </c>
      <c r="O322" s="92">
        <f>IF(N322="","",Feuil1!AE327)</f>
        <v>0</v>
      </c>
      <c r="P322" s="92">
        <f>IF(O322="","",Feuil1!AF327)</f>
        <v>0</v>
      </c>
      <c r="Q322" s="173">
        <f t="shared" si="39"/>
        <v>0</v>
      </c>
      <c r="R322" s="172">
        <f>IF(P322="","",Feuil1!AG327)</f>
        <v>0</v>
      </c>
      <c r="S322" s="92">
        <f>IF(R322="","",Feuil1!AH327)</f>
        <v>0</v>
      </c>
      <c r="T322" s="92">
        <f>IF(S322="","",Feuil1!AI327)</f>
        <v>0</v>
      </c>
      <c r="U322" s="173">
        <f t="shared" si="40"/>
        <v>0</v>
      </c>
      <c r="V322" s="172">
        <f>IF(T322="","",Feuil1!AJ327)</f>
        <v>0</v>
      </c>
      <c r="W322" s="92">
        <f>IF(V322="","",Feuil1!AK327)</f>
        <v>0</v>
      </c>
      <c r="X322" s="92">
        <f>IF(W322="","",Feuil1!AL327)</f>
        <v>0</v>
      </c>
      <c r="Y322" s="173">
        <f t="shared" si="41"/>
        <v>0</v>
      </c>
      <c r="Z322" s="172">
        <f>IF(X322="","",Feuil1!AM327)</f>
        <v>0</v>
      </c>
      <c r="AA322" s="92">
        <f>IF(Z322="","",Feuil1!AN327)</f>
        <v>0</v>
      </c>
      <c r="AB322" s="92">
        <f>IF(AA322="","",Feuil1!AO327)</f>
        <v>0</v>
      </c>
      <c r="AC322" s="173">
        <f t="shared" si="42"/>
        <v>0</v>
      </c>
      <c r="AD322" s="172">
        <f>IF(AB322="","",Feuil1!AP327)</f>
        <v>0</v>
      </c>
      <c r="AE322" s="92">
        <f>IF(AD322="","",Feuil1!AQ327)</f>
        <v>0</v>
      </c>
      <c r="AF322" s="92">
        <f>IF(AE322="","",Feuil1!AR327)</f>
        <v>0</v>
      </c>
      <c r="AG322" s="173">
        <f t="shared" si="43"/>
        <v>0</v>
      </c>
      <c r="AH322" s="172">
        <f>IF(AF322="","",Feuil1!AS327)</f>
        <v>0</v>
      </c>
      <c r="AI322" s="92">
        <f>IF(AH322="","",Feuil1!AT327)</f>
        <v>0</v>
      </c>
      <c r="AJ322" s="92">
        <f>IF(AI322="","",Feuil1!AU327)</f>
        <v>0</v>
      </c>
      <c r="AK322" s="173">
        <f t="shared" si="44"/>
        <v>0</v>
      </c>
      <c r="AN322" s="5">
        <v>725</v>
      </c>
      <c r="AO322" s="5">
        <v>25</v>
      </c>
      <c r="AP322" s="5">
        <v>40</v>
      </c>
      <c r="AQ322" s="5">
        <v>850</v>
      </c>
      <c r="AR322" s="5">
        <v>925</v>
      </c>
      <c r="AS322" s="5">
        <v>3</v>
      </c>
      <c r="AT322" s="5">
        <v>5</v>
      </c>
      <c r="AU322" s="5">
        <v>350</v>
      </c>
      <c r="AV322" s="5">
        <v>125</v>
      </c>
    </row>
    <row r="323" spans="1:48" s="6" customFormat="1" ht="12.75">
      <c r="A323" s="171">
        <f>IF(Feuil1!A328="","",Feuil1!A328)</f>
        <v>45245</v>
      </c>
      <c r="B323" s="172">
        <f>IF(A323="","",Feuil1!U328)</f>
        <v>0</v>
      </c>
      <c r="C323" s="92">
        <f>IF(B323="","",Feuil1!V328)</f>
        <v>0</v>
      </c>
      <c r="D323" s="92">
        <f>IF(C323="","",Feuil1!W328)</f>
        <v>0</v>
      </c>
      <c r="E323" s="173">
        <f t="shared" si="36"/>
        <v>0</v>
      </c>
      <c r="F323" s="172">
        <f>IF(D323="","",Feuil1!X328)</f>
        <v>0</v>
      </c>
      <c r="G323" s="92">
        <f>IF(F323="","",Feuil1!Y328)</f>
        <v>0</v>
      </c>
      <c r="H323" s="92">
        <f>IF(G323="","",Feuil1!Z328)</f>
        <v>0</v>
      </c>
      <c r="I323" s="173">
        <f t="shared" si="37"/>
        <v>0</v>
      </c>
      <c r="J323" s="172">
        <f>IF(H323="","",Feuil1!AA328)</f>
        <v>0</v>
      </c>
      <c r="K323" s="92">
        <f>IF(J323="","",Feuil1!AB328)</f>
        <v>0</v>
      </c>
      <c r="L323" s="92">
        <f>IF(K323="","",Feuil1!AC328)</f>
        <v>0</v>
      </c>
      <c r="M323" s="173">
        <f t="shared" si="38"/>
        <v>0</v>
      </c>
      <c r="N323" s="172">
        <f>IF(L323="","",Feuil1!AD328)</f>
        <v>0</v>
      </c>
      <c r="O323" s="92">
        <f>IF(N323="","",Feuil1!AE328)</f>
        <v>0</v>
      </c>
      <c r="P323" s="92">
        <f>IF(O323="","",Feuil1!AF328)</f>
        <v>0</v>
      </c>
      <c r="Q323" s="173">
        <f t="shared" si="39"/>
        <v>0</v>
      </c>
      <c r="R323" s="172">
        <f>IF(P323="","",Feuil1!AG328)</f>
        <v>0</v>
      </c>
      <c r="S323" s="92">
        <f>IF(R323="","",Feuil1!AH328)</f>
        <v>0</v>
      </c>
      <c r="T323" s="92">
        <f>IF(S323="","",Feuil1!AI328)</f>
        <v>0</v>
      </c>
      <c r="U323" s="173">
        <f t="shared" si="40"/>
        <v>0</v>
      </c>
      <c r="V323" s="172">
        <f>IF(T323="","",Feuil1!AJ328)</f>
        <v>0</v>
      </c>
      <c r="W323" s="92">
        <f>IF(V323="","",Feuil1!AK328)</f>
        <v>0</v>
      </c>
      <c r="X323" s="92">
        <f>IF(W323="","",Feuil1!AL328)</f>
        <v>0</v>
      </c>
      <c r="Y323" s="173">
        <f t="shared" si="41"/>
        <v>0</v>
      </c>
      <c r="Z323" s="172">
        <f>IF(X323="","",Feuil1!AM328)</f>
        <v>0</v>
      </c>
      <c r="AA323" s="92">
        <f>IF(Z323="","",Feuil1!AN328)</f>
        <v>0</v>
      </c>
      <c r="AB323" s="92">
        <f>IF(AA323="","",Feuil1!AO328)</f>
        <v>0</v>
      </c>
      <c r="AC323" s="173">
        <f t="shared" si="42"/>
        <v>0</v>
      </c>
      <c r="AD323" s="172">
        <f>IF(AB323="","",Feuil1!AP328)</f>
        <v>0</v>
      </c>
      <c r="AE323" s="92">
        <f>IF(AD323="","",Feuil1!AQ328)</f>
        <v>0</v>
      </c>
      <c r="AF323" s="92">
        <f>IF(AE323="","",Feuil1!AR328)</f>
        <v>0</v>
      </c>
      <c r="AG323" s="173">
        <f t="shared" si="43"/>
        <v>0</v>
      </c>
      <c r="AH323" s="172">
        <f>IF(AF323="","",Feuil1!AS328)</f>
        <v>0</v>
      </c>
      <c r="AI323" s="92">
        <f>IF(AH323="","",Feuil1!AT328)</f>
        <v>0</v>
      </c>
      <c r="AJ323" s="92">
        <f>IF(AI323="","",Feuil1!AU328)</f>
        <v>0</v>
      </c>
      <c r="AK323" s="173">
        <f t="shared" si="44"/>
        <v>0</v>
      </c>
      <c r="AN323" s="5">
        <v>725</v>
      </c>
      <c r="AO323" s="5">
        <v>25</v>
      </c>
      <c r="AP323" s="5">
        <v>40</v>
      </c>
      <c r="AQ323" s="5">
        <v>850</v>
      </c>
      <c r="AR323" s="5">
        <v>925</v>
      </c>
      <c r="AS323" s="5">
        <v>3</v>
      </c>
      <c r="AT323" s="5">
        <v>5</v>
      </c>
      <c r="AU323" s="5">
        <v>350</v>
      </c>
      <c r="AV323" s="5">
        <v>125</v>
      </c>
    </row>
    <row r="324" spans="1:48" s="6" customFormat="1" ht="12.75">
      <c r="A324" s="171">
        <f>IF(Feuil1!A329="","",Feuil1!A329)</f>
        <v>45246</v>
      </c>
      <c r="B324" s="172">
        <f>IF(A324="","",Feuil1!U329)</f>
        <v>0</v>
      </c>
      <c r="C324" s="92">
        <f>IF(B324="","",Feuil1!V329)</f>
        <v>0</v>
      </c>
      <c r="D324" s="92">
        <f>IF(C324="","",Feuil1!W329)</f>
        <v>0</v>
      </c>
      <c r="E324" s="173">
        <f t="shared" si="36"/>
        <v>0</v>
      </c>
      <c r="F324" s="172">
        <f>IF(D324="","",Feuil1!X329)</f>
        <v>0</v>
      </c>
      <c r="G324" s="92">
        <f>IF(F324="","",Feuil1!Y329)</f>
        <v>0</v>
      </c>
      <c r="H324" s="92">
        <f>IF(G324="","",Feuil1!Z329)</f>
        <v>0</v>
      </c>
      <c r="I324" s="173">
        <f t="shared" si="37"/>
        <v>0</v>
      </c>
      <c r="J324" s="172">
        <f>IF(H324="","",Feuil1!AA329)</f>
        <v>0</v>
      </c>
      <c r="K324" s="92">
        <f>IF(J324="","",Feuil1!AB329)</f>
        <v>0</v>
      </c>
      <c r="L324" s="92">
        <f>IF(K324="","",Feuil1!AC329)</f>
        <v>0</v>
      </c>
      <c r="M324" s="173">
        <f t="shared" si="38"/>
        <v>0</v>
      </c>
      <c r="N324" s="172">
        <f>IF(L324="","",Feuil1!AD329)</f>
        <v>0</v>
      </c>
      <c r="O324" s="92">
        <f>IF(N324="","",Feuil1!AE329)</f>
        <v>0</v>
      </c>
      <c r="P324" s="92">
        <f>IF(O324="","",Feuil1!AF329)</f>
        <v>0</v>
      </c>
      <c r="Q324" s="173">
        <f t="shared" si="39"/>
        <v>0</v>
      </c>
      <c r="R324" s="172">
        <f>IF(P324="","",Feuil1!AG329)</f>
        <v>0</v>
      </c>
      <c r="S324" s="92">
        <f>IF(R324="","",Feuil1!AH329)</f>
        <v>0</v>
      </c>
      <c r="T324" s="92">
        <f>IF(S324="","",Feuil1!AI329)</f>
        <v>0</v>
      </c>
      <c r="U324" s="173">
        <f t="shared" si="40"/>
        <v>0</v>
      </c>
      <c r="V324" s="172">
        <f>IF(T324="","",Feuil1!AJ329)</f>
        <v>0</v>
      </c>
      <c r="W324" s="92">
        <f>IF(V324="","",Feuil1!AK329)</f>
        <v>0</v>
      </c>
      <c r="X324" s="92">
        <f>IF(W324="","",Feuil1!AL329)</f>
        <v>0</v>
      </c>
      <c r="Y324" s="173">
        <f t="shared" si="41"/>
        <v>0</v>
      </c>
      <c r="Z324" s="172">
        <f>IF(X324="","",Feuil1!AM329)</f>
        <v>0</v>
      </c>
      <c r="AA324" s="92">
        <f>IF(Z324="","",Feuil1!AN329)</f>
        <v>0</v>
      </c>
      <c r="AB324" s="92">
        <f>IF(AA324="","",Feuil1!AO329)</f>
        <v>0</v>
      </c>
      <c r="AC324" s="173">
        <f t="shared" si="42"/>
        <v>0</v>
      </c>
      <c r="AD324" s="172">
        <f>IF(AB324="","",Feuil1!AP329)</f>
        <v>0</v>
      </c>
      <c r="AE324" s="92">
        <f>IF(AD324="","",Feuil1!AQ329)</f>
        <v>0</v>
      </c>
      <c r="AF324" s="92">
        <f>IF(AE324="","",Feuil1!AR329)</f>
        <v>0</v>
      </c>
      <c r="AG324" s="173">
        <f t="shared" si="43"/>
        <v>0</v>
      </c>
      <c r="AH324" s="172">
        <f>IF(AF324="","",Feuil1!AS329)</f>
        <v>0</v>
      </c>
      <c r="AI324" s="92">
        <f>IF(AH324="","",Feuil1!AT329)</f>
        <v>0</v>
      </c>
      <c r="AJ324" s="92">
        <f>IF(AI324="","",Feuil1!AU329)</f>
        <v>0</v>
      </c>
      <c r="AK324" s="173">
        <f t="shared" si="44"/>
        <v>0</v>
      </c>
      <c r="AN324" s="5">
        <v>725</v>
      </c>
      <c r="AO324" s="5">
        <v>25</v>
      </c>
      <c r="AP324" s="5">
        <v>40</v>
      </c>
      <c r="AQ324" s="5">
        <v>850</v>
      </c>
      <c r="AR324" s="5">
        <v>925</v>
      </c>
      <c r="AS324" s="5">
        <v>3</v>
      </c>
      <c r="AT324" s="5">
        <v>5</v>
      </c>
      <c r="AU324" s="5">
        <v>350</v>
      </c>
      <c r="AV324" s="5">
        <v>125</v>
      </c>
    </row>
    <row r="325" spans="1:48" s="6" customFormat="1" ht="12.75">
      <c r="A325" s="171">
        <f>IF(Feuil1!A330="","",Feuil1!A330)</f>
        <v>45247</v>
      </c>
      <c r="B325" s="172">
        <f>IF(A325="","",Feuil1!U330)</f>
        <v>0</v>
      </c>
      <c r="C325" s="92">
        <f>IF(B325="","",Feuil1!V330)</f>
        <v>0</v>
      </c>
      <c r="D325" s="92">
        <f>IF(C325="","",Feuil1!W330)</f>
        <v>0</v>
      </c>
      <c r="E325" s="173">
        <f t="shared" si="36"/>
        <v>0</v>
      </c>
      <c r="F325" s="172">
        <f>IF(D325="","",Feuil1!X330)</f>
        <v>0</v>
      </c>
      <c r="G325" s="92">
        <f>IF(F325="","",Feuil1!Y330)</f>
        <v>0</v>
      </c>
      <c r="H325" s="92">
        <f>IF(G325="","",Feuil1!Z330)</f>
        <v>0</v>
      </c>
      <c r="I325" s="173">
        <f t="shared" si="37"/>
        <v>0</v>
      </c>
      <c r="J325" s="172">
        <f>IF(H325="","",Feuil1!AA330)</f>
        <v>0</v>
      </c>
      <c r="K325" s="92">
        <f>IF(J325="","",Feuil1!AB330)</f>
        <v>0</v>
      </c>
      <c r="L325" s="92">
        <f>IF(K325="","",Feuil1!AC330)</f>
        <v>0</v>
      </c>
      <c r="M325" s="173">
        <f t="shared" si="38"/>
        <v>0</v>
      </c>
      <c r="N325" s="172">
        <f>IF(L325="","",Feuil1!AD330)</f>
        <v>0</v>
      </c>
      <c r="O325" s="92">
        <f>IF(N325="","",Feuil1!AE330)</f>
        <v>0</v>
      </c>
      <c r="P325" s="92">
        <f>IF(O325="","",Feuil1!AF330)</f>
        <v>0</v>
      </c>
      <c r="Q325" s="173">
        <f t="shared" si="39"/>
        <v>0</v>
      </c>
      <c r="R325" s="172">
        <f>IF(P325="","",Feuil1!AG330)</f>
        <v>0</v>
      </c>
      <c r="S325" s="92">
        <f>IF(R325="","",Feuil1!AH330)</f>
        <v>0</v>
      </c>
      <c r="T325" s="92">
        <f>IF(S325="","",Feuil1!AI330)</f>
        <v>0</v>
      </c>
      <c r="U325" s="173">
        <f t="shared" si="40"/>
        <v>0</v>
      </c>
      <c r="V325" s="172">
        <f>IF(T325="","",Feuil1!AJ330)</f>
        <v>0</v>
      </c>
      <c r="W325" s="92">
        <f>IF(V325="","",Feuil1!AK330)</f>
        <v>0</v>
      </c>
      <c r="X325" s="92">
        <f>IF(W325="","",Feuil1!AL330)</f>
        <v>0</v>
      </c>
      <c r="Y325" s="173">
        <f t="shared" si="41"/>
        <v>0</v>
      </c>
      <c r="Z325" s="172">
        <f>IF(X325="","",Feuil1!AM330)</f>
        <v>0</v>
      </c>
      <c r="AA325" s="92">
        <f>IF(Z325="","",Feuil1!AN330)</f>
        <v>0</v>
      </c>
      <c r="AB325" s="92">
        <f>IF(AA325="","",Feuil1!AO330)</f>
        <v>0</v>
      </c>
      <c r="AC325" s="173">
        <f t="shared" si="42"/>
        <v>0</v>
      </c>
      <c r="AD325" s="172">
        <f>IF(AB325="","",Feuil1!AP330)</f>
        <v>0</v>
      </c>
      <c r="AE325" s="92">
        <f>IF(AD325="","",Feuil1!AQ330)</f>
        <v>0</v>
      </c>
      <c r="AF325" s="92">
        <f>IF(AE325="","",Feuil1!AR330)</f>
        <v>0</v>
      </c>
      <c r="AG325" s="173">
        <f t="shared" si="43"/>
        <v>0</v>
      </c>
      <c r="AH325" s="172">
        <f>IF(AF325="","",Feuil1!AS330)</f>
        <v>0</v>
      </c>
      <c r="AI325" s="92">
        <f>IF(AH325="","",Feuil1!AT330)</f>
        <v>0</v>
      </c>
      <c r="AJ325" s="92">
        <f>IF(AI325="","",Feuil1!AU330)</f>
        <v>0</v>
      </c>
      <c r="AK325" s="173">
        <f t="shared" si="44"/>
        <v>0</v>
      </c>
      <c r="AN325" s="5">
        <v>725</v>
      </c>
      <c r="AO325" s="5">
        <v>25</v>
      </c>
      <c r="AP325" s="5">
        <v>40</v>
      </c>
      <c r="AQ325" s="5">
        <v>850</v>
      </c>
      <c r="AR325" s="5">
        <v>925</v>
      </c>
      <c r="AS325" s="5">
        <v>3</v>
      </c>
      <c r="AT325" s="5">
        <v>5</v>
      </c>
      <c r="AU325" s="5">
        <v>350</v>
      </c>
      <c r="AV325" s="5">
        <v>125</v>
      </c>
    </row>
    <row r="326" spans="1:48" s="6" customFormat="1" ht="12.75">
      <c r="A326" s="171">
        <f>IF(Feuil1!A331="","",Feuil1!A331)</f>
        <v>45248</v>
      </c>
      <c r="B326" s="172">
        <f>IF(A326="","",Feuil1!U331)</f>
        <v>0</v>
      </c>
      <c r="C326" s="92">
        <f>IF(B326="","",Feuil1!V331)</f>
        <v>0</v>
      </c>
      <c r="D326" s="92">
        <f>IF(C326="","",Feuil1!W331)</f>
        <v>0</v>
      </c>
      <c r="E326" s="173">
        <f t="shared" ref="E326:E370" si="45">IFERROR(D326/(B326+C326),0)</f>
        <v>0</v>
      </c>
      <c r="F326" s="172">
        <f>IF(D326="","",Feuil1!X331)</f>
        <v>0</v>
      </c>
      <c r="G326" s="92">
        <f>IF(F326="","",Feuil1!Y331)</f>
        <v>0</v>
      </c>
      <c r="H326" s="92">
        <f>IF(G326="","",Feuil1!Z331)</f>
        <v>0</v>
      </c>
      <c r="I326" s="173">
        <f t="shared" ref="I326:I370" si="46">IFERROR(H326/(F326+G326),0)</f>
        <v>0</v>
      </c>
      <c r="J326" s="172">
        <f>IF(H326="","",Feuil1!AA331)</f>
        <v>0</v>
      </c>
      <c r="K326" s="92">
        <f>IF(J326="","",Feuil1!AB331)</f>
        <v>0</v>
      </c>
      <c r="L326" s="92">
        <f>IF(K326="","",Feuil1!AC331)</f>
        <v>0</v>
      </c>
      <c r="M326" s="173">
        <f t="shared" ref="M326:M370" si="47">IFERROR(L326/(J326+K326),0)</f>
        <v>0</v>
      </c>
      <c r="N326" s="172">
        <f>IF(L326="","",Feuil1!AD331)</f>
        <v>0</v>
      </c>
      <c r="O326" s="92">
        <f>IF(N326="","",Feuil1!AE331)</f>
        <v>0</v>
      </c>
      <c r="P326" s="92">
        <f>IF(O326="","",Feuil1!AF331)</f>
        <v>0</v>
      </c>
      <c r="Q326" s="173">
        <f t="shared" ref="Q326:Q370" si="48">IFERROR(P326/(N326+O326),0)</f>
        <v>0</v>
      </c>
      <c r="R326" s="172">
        <f>IF(P326="","",Feuil1!AG331)</f>
        <v>0</v>
      </c>
      <c r="S326" s="92">
        <f>IF(R326="","",Feuil1!AH331)</f>
        <v>0</v>
      </c>
      <c r="T326" s="92">
        <f>IF(S326="","",Feuil1!AI331)</f>
        <v>0</v>
      </c>
      <c r="U326" s="173">
        <f t="shared" ref="U326:U370" si="49">IFERROR(T326/(R326+S326),0)</f>
        <v>0</v>
      </c>
      <c r="V326" s="172">
        <f>IF(T326="","",Feuil1!AJ331)</f>
        <v>0</v>
      </c>
      <c r="W326" s="92">
        <f>IF(V326="","",Feuil1!AK331)</f>
        <v>0</v>
      </c>
      <c r="X326" s="92">
        <f>IF(W326="","",Feuil1!AL331)</f>
        <v>0</v>
      </c>
      <c r="Y326" s="173">
        <f t="shared" ref="Y326:Y370" si="50">IFERROR(X326/(V326+W326),0)</f>
        <v>0</v>
      </c>
      <c r="Z326" s="172">
        <f>IF(X326="","",Feuil1!AM331)</f>
        <v>0</v>
      </c>
      <c r="AA326" s="92">
        <f>IF(Z326="","",Feuil1!AN331)</f>
        <v>0</v>
      </c>
      <c r="AB326" s="92">
        <f>IF(AA326="","",Feuil1!AO331)</f>
        <v>0</v>
      </c>
      <c r="AC326" s="173">
        <f t="shared" ref="AC326:AC370" si="51">IFERROR(AB326/(Z326+AA326),0)</f>
        <v>0</v>
      </c>
      <c r="AD326" s="172">
        <f>IF(AB326="","",Feuil1!AP331)</f>
        <v>0</v>
      </c>
      <c r="AE326" s="92">
        <f>IF(AD326="","",Feuil1!AQ331)</f>
        <v>0</v>
      </c>
      <c r="AF326" s="92">
        <f>IF(AE326="","",Feuil1!AR331)</f>
        <v>0</v>
      </c>
      <c r="AG326" s="173">
        <f t="shared" ref="AG326:AG370" si="52">IFERROR(AF326/(AD326+AE326),0)</f>
        <v>0</v>
      </c>
      <c r="AH326" s="172">
        <f>IF(AF326="","",Feuil1!AS331)</f>
        <v>0</v>
      </c>
      <c r="AI326" s="92">
        <f>IF(AH326="","",Feuil1!AT331)</f>
        <v>0</v>
      </c>
      <c r="AJ326" s="92">
        <f>IF(AI326="","",Feuil1!AU331)</f>
        <v>0</v>
      </c>
      <c r="AK326" s="173">
        <f t="shared" ref="AK326:AK370" si="53">IFERROR(AJ326/(AH326+AI326),0)</f>
        <v>0</v>
      </c>
      <c r="AN326" s="5">
        <v>725</v>
      </c>
      <c r="AO326" s="5">
        <v>25</v>
      </c>
      <c r="AP326" s="5">
        <v>40</v>
      </c>
      <c r="AQ326" s="5">
        <v>850</v>
      </c>
      <c r="AR326" s="5">
        <v>925</v>
      </c>
      <c r="AS326" s="5">
        <v>3</v>
      </c>
      <c r="AT326" s="5">
        <v>5</v>
      </c>
      <c r="AU326" s="5">
        <v>350</v>
      </c>
      <c r="AV326" s="5">
        <v>125</v>
      </c>
    </row>
    <row r="327" spans="1:48" s="6" customFormat="1" ht="12.75">
      <c r="A327" s="171">
        <f>IF(Feuil1!A332="","",Feuil1!A332)</f>
        <v>45249</v>
      </c>
      <c r="B327" s="172">
        <f>IF(A327="","",Feuil1!U332)</f>
        <v>0</v>
      </c>
      <c r="C327" s="92">
        <f>IF(B327="","",Feuil1!V332)</f>
        <v>0</v>
      </c>
      <c r="D327" s="92">
        <f>IF(C327="","",Feuil1!W332)</f>
        <v>0</v>
      </c>
      <c r="E327" s="173">
        <f t="shared" si="45"/>
        <v>0</v>
      </c>
      <c r="F327" s="172">
        <f>IF(D327="","",Feuil1!X332)</f>
        <v>0</v>
      </c>
      <c r="G327" s="92">
        <f>IF(F327="","",Feuil1!Y332)</f>
        <v>0</v>
      </c>
      <c r="H327" s="92">
        <f>IF(G327="","",Feuil1!Z332)</f>
        <v>0</v>
      </c>
      <c r="I327" s="173">
        <f t="shared" si="46"/>
        <v>0</v>
      </c>
      <c r="J327" s="172">
        <f>IF(H327="","",Feuil1!AA332)</f>
        <v>0</v>
      </c>
      <c r="K327" s="92">
        <f>IF(J327="","",Feuil1!AB332)</f>
        <v>0</v>
      </c>
      <c r="L327" s="92">
        <f>IF(K327="","",Feuil1!AC332)</f>
        <v>0</v>
      </c>
      <c r="M327" s="173">
        <f t="shared" si="47"/>
        <v>0</v>
      </c>
      <c r="N327" s="172">
        <f>IF(L327="","",Feuil1!AD332)</f>
        <v>0</v>
      </c>
      <c r="O327" s="92">
        <f>IF(N327="","",Feuil1!AE332)</f>
        <v>0</v>
      </c>
      <c r="P327" s="92">
        <f>IF(O327="","",Feuil1!AF332)</f>
        <v>0</v>
      </c>
      <c r="Q327" s="173">
        <f t="shared" si="48"/>
        <v>0</v>
      </c>
      <c r="R327" s="172">
        <f>IF(P327="","",Feuil1!AG332)</f>
        <v>0</v>
      </c>
      <c r="S327" s="92">
        <f>IF(R327="","",Feuil1!AH332)</f>
        <v>0</v>
      </c>
      <c r="T327" s="92">
        <f>IF(S327="","",Feuil1!AI332)</f>
        <v>0</v>
      </c>
      <c r="U327" s="173">
        <f t="shared" si="49"/>
        <v>0</v>
      </c>
      <c r="V327" s="172">
        <f>IF(T327="","",Feuil1!AJ332)</f>
        <v>0</v>
      </c>
      <c r="W327" s="92">
        <f>IF(V327="","",Feuil1!AK332)</f>
        <v>0</v>
      </c>
      <c r="X327" s="92">
        <f>IF(W327="","",Feuil1!AL332)</f>
        <v>0</v>
      </c>
      <c r="Y327" s="173">
        <f t="shared" si="50"/>
        <v>0</v>
      </c>
      <c r="Z327" s="172">
        <f>IF(X327="","",Feuil1!AM332)</f>
        <v>0</v>
      </c>
      <c r="AA327" s="92">
        <f>IF(Z327="","",Feuil1!AN332)</f>
        <v>0</v>
      </c>
      <c r="AB327" s="92">
        <f>IF(AA327="","",Feuil1!AO332)</f>
        <v>0</v>
      </c>
      <c r="AC327" s="173">
        <f t="shared" si="51"/>
        <v>0</v>
      </c>
      <c r="AD327" s="172">
        <f>IF(AB327="","",Feuil1!AP332)</f>
        <v>0</v>
      </c>
      <c r="AE327" s="92">
        <f>IF(AD327="","",Feuil1!AQ332)</f>
        <v>0</v>
      </c>
      <c r="AF327" s="92">
        <f>IF(AE327="","",Feuil1!AR332)</f>
        <v>0</v>
      </c>
      <c r="AG327" s="173">
        <f t="shared" si="52"/>
        <v>0</v>
      </c>
      <c r="AH327" s="172">
        <f>IF(AF327="","",Feuil1!AS332)</f>
        <v>0</v>
      </c>
      <c r="AI327" s="92">
        <f>IF(AH327="","",Feuil1!AT332)</f>
        <v>0</v>
      </c>
      <c r="AJ327" s="92">
        <f>IF(AI327="","",Feuil1!AU332)</f>
        <v>0</v>
      </c>
      <c r="AK327" s="173">
        <f t="shared" si="53"/>
        <v>0</v>
      </c>
      <c r="AN327" s="5">
        <v>725</v>
      </c>
      <c r="AO327" s="5">
        <v>25</v>
      </c>
      <c r="AP327" s="5">
        <v>40</v>
      </c>
      <c r="AQ327" s="5">
        <v>850</v>
      </c>
      <c r="AR327" s="5">
        <v>925</v>
      </c>
      <c r="AS327" s="5">
        <v>3</v>
      </c>
      <c r="AT327" s="5">
        <v>5</v>
      </c>
      <c r="AU327" s="5">
        <v>350</v>
      </c>
      <c r="AV327" s="5">
        <v>125</v>
      </c>
    </row>
    <row r="328" spans="1:48" s="6" customFormat="1" ht="12.75">
      <c r="A328" s="171">
        <f>IF(Feuil1!A333="","",Feuil1!A333)</f>
        <v>45250</v>
      </c>
      <c r="B328" s="172">
        <f>IF(A328="","",Feuil1!U333)</f>
        <v>0</v>
      </c>
      <c r="C328" s="92">
        <f>IF(B328="","",Feuil1!V333)</f>
        <v>0</v>
      </c>
      <c r="D328" s="92">
        <f>IF(C328="","",Feuil1!W333)</f>
        <v>0</v>
      </c>
      <c r="E328" s="173">
        <f t="shared" si="45"/>
        <v>0</v>
      </c>
      <c r="F328" s="172">
        <f>IF(D328="","",Feuil1!X333)</f>
        <v>0</v>
      </c>
      <c r="G328" s="92">
        <f>IF(F328="","",Feuil1!Y333)</f>
        <v>0</v>
      </c>
      <c r="H328" s="92">
        <f>IF(G328="","",Feuil1!Z333)</f>
        <v>0</v>
      </c>
      <c r="I328" s="173">
        <f t="shared" si="46"/>
        <v>0</v>
      </c>
      <c r="J328" s="172">
        <f>IF(H328="","",Feuil1!AA333)</f>
        <v>0</v>
      </c>
      <c r="K328" s="92">
        <f>IF(J328="","",Feuil1!AB333)</f>
        <v>0</v>
      </c>
      <c r="L328" s="92">
        <f>IF(K328="","",Feuil1!AC333)</f>
        <v>0</v>
      </c>
      <c r="M328" s="173">
        <f t="shared" si="47"/>
        <v>0</v>
      </c>
      <c r="N328" s="172">
        <f>IF(L328="","",Feuil1!AD333)</f>
        <v>0</v>
      </c>
      <c r="O328" s="92">
        <f>IF(N328="","",Feuil1!AE333)</f>
        <v>0</v>
      </c>
      <c r="P328" s="92">
        <f>IF(O328="","",Feuil1!AF333)</f>
        <v>0</v>
      </c>
      <c r="Q328" s="173">
        <f t="shared" si="48"/>
        <v>0</v>
      </c>
      <c r="R328" s="172">
        <f>IF(P328="","",Feuil1!AG333)</f>
        <v>0</v>
      </c>
      <c r="S328" s="92">
        <f>IF(R328="","",Feuil1!AH333)</f>
        <v>0</v>
      </c>
      <c r="T328" s="92">
        <f>IF(S328="","",Feuil1!AI333)</f>
        <v>0</v>
      </c>
      <c r="U328" s="173">
        <f t="shared" si="49"/>
        <v>0</v>
      </c>
      <c r="V328" s="172">
        <f>IF(T328="","",Feuil1!AJ333)</f>
        <v>0</v>
      </c>
      <c r="W328" s="92">
        <f>IF(V328="","",Feuil1!AK333)</f>
        <v>0</v>
      </c>
      <c r="X328" s="92">
        <f>IF(W328="","",Feuil1!AL333)</f>
        <v>0</v>
      </c>
      <c r="Y328" s="173">
        <f t="shared" si="50"/>
        <v>0</v>
      </c>
      <c r="Z328" s="172">
        <f>IF(X328="","",Feuil1!AM333)</f>
        <v>0</v>
      </c>
      <c r="AA328" s="92">
        <f>IF(Z328="","",Feuil1!AN333)</f>
        <v>0</v>
      </c>
      <c r="AB328" s="92">
        <f>IF(AA328="","",Feuil1!AO333)</f>
        <v>0</v>
      </c>
      <c r="AC328" s="173">
        <f t="shared" si="51"/>
        <v>0</v>
      </c>
      <c r="AD328" s="172">
        <f>IF(AB328="","",Feuil1!AP333)</f>
        <v>0</v>
      </c>
      <c r="AE328" s="92">
        <f>IF(AD328="","",Feuil1!AQ333)</f>
        <v>0</v>
      </c>
      <c r="AF328" s="92">
        <f>IF(AE328="","",Feuil1!AR333)</f>
        <v>0</v>
      </c>
      <c r="AG328" s="173">
        <f t="shared" si="52"/>
        <v>0</v>
      </c>
      <c r="AH328" s="172">
        <f>IF(AF328="","",Feuil1!AS333)</f>
        <v>0</v>
      </c>
      <c r="AI328" s="92">
        <f>IF(AH328="","",Feuil1!AT333)</f>
        <v>0</v>
      </c>
      <c r="AJ328" s="92">
        <f>IF(AI328="","",Feuil1!AU333)</f>
        <v>0</v>
      </c>
      <c r="AK328" s="173">
        <f t="shared" si="53"/>
        <v>0</v>
      </c>
      <c r="AN328" s="5">
        <v>725</v>
      </c>
      <c r="AO328" s="5">
        <v>25</v>
      </c>
      <c r="AP328" s="5">
        <v>40</v>
      </c>
      <c r="AQ328" s="5">
        <v>850</v>
      </c>
      <c r="AR328" s="5">
        <v>925</v>
      </c>
      <c r="AS328" s="5">
        <v>3</v>
      </c>
      <c r="AT328" s="5">
        <v>5</v>
      </c>
      <c r="AU328" s="5">
        <v>350</v>
      </c>
      <c r="AV328" s="5">
        <v>125</v>
      </c>
    </row>
    <row r="329" spans="1:48" s="6" customFormat="1" ht="12.75">
      <c r="A329" s="171">
        <f>IF(Feuil1!A334="","",Feuil1!A334)</f>
        <v>45251</v>
      </c>
      <c r="B329" s="172">
        <f>IF(A329="","",Feuil1!U334)</f>
        <v>0</v>
      </c>
      <c r="C329" s="92">
        <f>IF(B329="","",Feuil1!V334)</f>
        <v>0</v>
      </c>
      <c r="D329" s="92">
        <f>IF(C329="","",Feuil1!W334)</f>
        <v>0</v>
      </c>
      <c r="E329" s="173">
        <f t="shared" si="45"/>
        <v>0</v>
      </c>
      <c r="F329" s="172">
        <f>IF(D329="","",Feuil1!X334)</f>
        <v>0</v>
      </c>
      <c r="G329" s="92">
        <f>IF(F329="","",Feuil1!Y334)</f>
        <v>0</v>
      </c>
      <c r="H329" s="92">
        <f>IF(G329="","",Feuil1!Z334)</f>
        <v>0</v>
      </c>
      <c r="I329" s="173">
        <f t="shared" si="46"/>
        <v>0</v>
      </c>
      <c r="J329" s="172">
        <f>IF(H329="","",Feuil1!AA334)</f>
        <v>0</v>
      </c>
      <c r="K329" s="92">
        <f>IF(J329="","",Feuil1!AB334)</f>
        <v>0</v>
      </c>
      <c r="L329" s="92">
        <f>IF(K329="","",Feuil1!AC334)</f>
        <v>0</v>
      </c>
      <c r="M329" s="173">
        <f t="shared" si="47"/>
        <v>0</v>
      </c>
      <c r="N329" s="172">
        <f>IF(L329="","",Feuil1!AD334)</f>
        <v>0</v>
      </c>
      <c r="O329" s="92">
        <f>IF(N329="","",Feuil1!AE334)</f>
        <v>0</v>
      </c>
      <c r="P329" s="92">
        <f>IF(O329="","",Feuil1!AF334)</f>
        <v>0</v>
      </c>
      <c r="Q329" s="173">
        <f t="shared" si="48"/>
        <v>0</v>
      </c>
      <c r="R329" s="172">
        <f>IF(P329="","",Feuil1!AG334)</f>
        <v>0</v>
      </c>
      <c r="S329" s="92">
        <f>IF(R329="","",Feuil1!AH334)</f>
        <v>0</v>
      </c>
      <c r="T329" s="92">
        <f>IF(S329="","",Feuil1!AI334)</f>
        <v>0</v>
      </c>
      <c r="U329" s="173">
        <f t="shared" si="49"/>
        <v>0</v>
      </c>
      <c r="V329" s="172">
        <f>IF(T329="","",Feuil1!AJ334)</f>
        <v>0</v>
      </c>
      <c r="W329" s="92">
        <f>IF(V329="","",Feuil1!AK334)</f>
        <v>0</v>
      </c>
      <c r="X329" s="92">
        <f>IF(W329="","",Feuil1!AL334)</f>
        <v>0</v>
      </c>
      <c r="Y329" s="173">
        <f t="shared" si="50"/>
        <v>0</v>
      </c>
      <c r="Z329" s="172">
        <f>IF(X329="","",Feuil1!AM334)</f>
        <v>0</v>
      </c>
      <c r="AA329" s="92">
        <f>IF(Z329="","",Feuil1!AN334)</f>
        <v>0</v>
      </c>
      <c r="AB329" s="92">
        <f>IF(AA329="","",Feuil1!AO334)</f>
        <v>0</v>
      </c>
      <c r="AC329" s="173">
        <f t="shared" si="51"/>
        <v>0</v>
      </c>
      <c r="AD329" s="172">
        <f>IF(AB329="","",Feuil1!AP334)</f>
        <v>0</v>
      </c>
      <c r="AE329" s="92">
        <f>IF(AD329="","",Feuil1!AQ334)</f>
        <v>0</v>
      </c>
      <c r="AF329" s="92">
        <f>IF(AE329="","",Feuil1!AR334)</f>
        <v>0</v>
      </c>
      <c r="AG329" s="173">
        <f t="shared" si="52"/>
        <v>0</v>
      </c>
      <c r="AH329" s="172">
        <f>IF(AF329="","",Feuil1!AS334)</f>
        <v>0</v>
      </c>
      <c r="AI329" s="92">
        <f>IF(AH329="","",Feuil1!AT334)</f>
        <v>0</v>
      </c>
      <c r="AJ329" s="92">
        <f>IF(AI329="","",Feuil1!AU334)</f>
        <v>0</v>
      </c>
      <c r="AK329" s="173">
        <f t="shared" si="53"/>
        <v>0</v>
      </c>
      <c r="AN329" s="5">
        <v>725</v>
      </c>
      <c r="AO329" s="5">
        <v>25</v>
      </c>
      <c r="AP329" s="5">
        <v>40</v>
      </c>
      <c r="AQ329" s="5">
        <v>850</v>
      </c>
      <c r="AR329" s="5">
        <v>925</v>
      </c>
      <c r="AS329" s="5">
        <v>3</v>
      </c>
      <c r="AT329" s="5">
        <v>5</v>
      </c>
      <c r="AU329" s="5">
        <v>350</v>
      </c>
      <c r="AV329" s="5">
        <v>125</v>
      </c>
    </row>
    <row r="330" spans="1:48" s="6" customFormat="1" ht="12.75">
      <c r="A330" s="171">
        <f>IF(Feuil1!A335="","",Feuil1!A335)</f>
        <v>45252</v>
      </c>
      <c r="B330" s="172">
        <f>IF(A330="","",Feuil1!U335)</f>
        <v>0</v>
      </c>
      <c r="C330" s="92">
        <f>IF(B330="","",Feuil1!V335)</f>
        <v>0</v>
      </c>
      <c r="D330" s="92">
        <f>IF(C330="","",Feuil1!W335)</f>
        <v>0</v>
      </c>
      <c r="E330" s="173">
        <f t="shared" si="45"/>
        <v>0</v>
      </c>
      <c r="F330" s="172">
        <f>IF(D330="","",Feuil1!X335)</f>
        <v>0</v>
      </c>
      <c r="G330" s="92">
        <f>IF(F330="","",Feuil1!Y335)</f>
        <v>0</v>
      </c>
      <c r="H330" s="92">
        <f>IF(G330="","",Feuil1!Z335)</f>
        <v>0</v>
      </c>
      <c r="I330" s="173">
        <f t="shared" si="46"/>
        <v>0</v>
      </c>
      <c r="J330" s="172">
        <f>IF(H330="","",Feuil1!AA335)</f>
        <v>0</v>
      </c>
      <c r="K330" s="92">
        <f>IF(J330="","",Feuil1!AB335)</f>
        <v>0</v>
      </c>
      <c r="L330" s="92">
        <f>IF(K330="","",Feuil1!AC335)</f>
        <v>0</v>
      </c>
      <c r="M330" s="173">
        <f t="shared" si="47"/>
        <v>0</v>
      </c>
      <c r="N330" s="172">
        <f>IF(L330="","",Feuil1!AD335)</f>
        <v>0</v>
      </c>
      <c r="O330" s="92">
        <f>IF(N330="","",Feuil1!AE335)</f>
        <v>0</v>
      </c>
      <c r="P330" s="92">
        <f>IF(O330="","",Feuil1!AF335)</f>
        <v>0</v>
      </c>
      <c r="Q330" s="173">
        <f t="shared" si="48"/>
        <v>0</v>
      </c>
      <c r="R330" s="172">
        <f>IF(P330="","",Feuil1!AG335)</f>
        <v>0</v>
      </c>
      <c r="S330" s="92">
        <f>IF(R330="","",Feuil1!AH335)</f>
        <v>0</v>
      </c>
      <c r="T330" s="92">
        <f>IF(S330="","",Feuil1!AI335)</f>
        <v>0</v>
      </c>
      <c r="U330" s="173">
        <f t="shared" si="49"/>
        <v>0</v>
      </c>
      <c r="V330" s="172">
        <f>IF(T330="","",Feuil1!AJ335)</f>
        <v>0</v>
      </c>
      <c r="W330" s="92">
        <f>IF(V330="","",Feuil1!AK335)</f>
        <v>0</v>
      </c>
      <c r="X330" s="92">
        <f>IF(W330="","",Feuil1!AL335)</f>
        <v>0</v>
      </c>
      <c r="Y330" s="173">
        <f t="shared" si="50"/>
        <v>0</v>
      </c>
      <c r="Z330" s="172">
        <f>IF(X330="","",Feuil1!AM335)</f>
        <v>0</v>
      </c>
      <c r="AA330" s="92">
        <f>IF(Z330="","",Feuil1!AN335)</f>
        <v>0</v>
      </c>
      <c r="AB330" s="92">
        <f>IF(AA330="","",Feuil1!AO335)</f>
        <v>0</v>
      </c>
      <c r="AC330" s="173">
        <f t="shared" si="51"/>
        <v>0</v>
      </c>
      <c r="AD330" s="172">
        <f>IF(AB330="","",Feuil1!AP335)</f>
        <v>0</v>
      </c>
      <c r="AE330" s="92">
        <f>IF(AD330="","",Feuil1!AQ335)</f>
        <v>0</v>
      </c>
      <c r="AF330" s="92">
        <f>IF(AE330="","",Feuil1!AR335)</f>
        <v>0</v>
      </c>
      <c r="AG330" s="173">
        <f t="shared" si="52"/>
        <v>0</v>
      </c>
      <c r="AH330" s="172">
        <f>IF(AF330="","",Feuil1!AS335)</f>
        <v>0</v>
      </c>
      <c r="AI330" s="92">
        <f>IF(AH330="","",Feuil1!AT335)</f>
        <v>0</v>
      </c>
      <c r="AJ330" s="92">
        <f>IF(AI330="","",Feuil1!AU335)</f>
        <v>0</v>
      </c>
      <c r="AK330" s="173">
        <f t="shared" si="53"/>
        <v>0</v>
      </c>
      <c r="AN330" s="5">
        <v>725</v>
      </c>
      <c r="AO330" s="5">
        <v>25</v>
      </c>
      <c r="AP330" s="5">
        <v>40</v>
      </c>
      <c r="AQ330" s="5">
        <v>850</v>
      </c>
      <c r="AR330" s="5">
        <v>925</v>
      </c>
      <c r="AS330" s="5">
        <v>3</v>
      </c>
      <c r="AT330" s="5">
        <v>5</v>
      </c>
      <c r="AU330" s="5">
        <v>350</v>
      </c>
      <c r="AV330" s="5">
        <v>125</v>
      </c>
    </row>
    <row r="331" spans="1:48" s="6" customFormat="1" ht="12.75">
      <c r="A331" s="171">
        <f>IF(Feuil1!A336="","",Feuil1!A336)</f>
        <v>45253</v>
      </c>
      <c r="B331" s="172">
        <f>IF(A331="","",Feuil1!U336)</f>
        <v>0</v>
      </c>
      <c r="C331" s="92">
        <f>IF(B331="","",Feuil1!V336)</f>
        <v>0</v>
      </c>
      <c r="D331" s="92">
        <f>IF(C331="","",Feuil1!W336)</f>
        <v>0</v>
      </c>
      <c r="E331" s="173">
        <f t="shared" si="45"/>
        <v>0</v>
      </c>
      <c r="F331" s="172">
        <f>IF(D331="","",Feuil1!X336)</f>
        <v>0</v>
      </c>
      <c r="G331" s="92">
        <f>IF(F331="","",Feuil1!Y336)</f>
        <v>0</v>
      </c>
      <c r="H331" s="92">
        <f>IF(G331="","",Feuil1!Z336)</f>
        <v>0</v>
      </c>
      <c r="I331" s="173">
        <f t="shared" si="46"/>
        <v>0</v>
      </c>
      <c r="J331" s="172">
        <f>IF(H331="","",Feuil1!AA336)</f>
        <v>0</v>
      </c>
      <c r="K331" s="92">
        <f>IF(J331="","",Feuil1!AB336)</f>
        <v>0</v>
      </c>
      <c r="L331" s="92">
        <f>IF(K331="","",Feuil1!AC336)</f>
        <v>0</v>
      </c>
      <c r="M331" s="173">
        <f t="shared" si="47"/>
        <v>0</v>
      </c>
      <c r="N331" s="172">
        <f>IF(L331="","",Feuil1!AD336)</f>
        <v>0</v>
      </c>
      <c r="O331" s="92">
        <f>IF(N331="","",Feuil1!AE336)</f>
        <v>0</v>
      </c>
      <c r="P331" s="92">
        <f>IF(O331="","",Feuil1!AF336)</f>
        <v>0</v>
      </c>
      <c r="Q331" s="173">
        <f t="shared" si="48"/>
        <v>0</v>
      </c>
      <c r="R331" s="172">
        <f>IF(P331="","",Feuil1!AG336)</f>
        <v>0</v>
      </c>
      <c r="S331" s="92">
        <f>IF(R331="","",Feuil1!AH336)</f>
        <v>0</v>
      </c>
      <c r="T331" s="92">
        <f>IF(S331="","",Feuil1!AI336)</f>
        <v>0</v>
      </c>
      <c r="U331" s="173">
        <f t="shared" si="49"/>
        <v>0</v>
      </c>
      <c r="V331" s="172">
        <f>IF(T331="","",Feuil1!AJ336)</f>
        <v>0</v>
      </c>
      <c r="W331" s="92">
        <f>IF(V331="","",Feuil1!AK336)</f>
        <v>0</v>
      </c>
      <c r="X331" s="92">
        <f>IF(W331="","",Feuil1!AL336)</f>
        <v>0</v>
      </c>
      <c r="Y331" s="173">
        <f t="shared" si="50"/>
        <v>0</v>
      </c>
      <c r="Z331" s="172">
        <f>IF(X331="","",Feuil1!AM336)</f>
        <v>0</v>
      </c>
      <c r="AA331" s="92">
        <f>IF(Z331="","",Feuil1!AN336)</f>
        <v>0</v>
      </c>
      <c r="AB331" s="92">
        <f>IF(AA331="","",Feuil1!AO336)</f>
        <v>0</v>
      </c>
      <c r="AC331" s="173">
        <f t="shared" si="51"/>
        <v>0</v>
      </c>
      <c r="AD331" s="172">
        <f>IF(AB331="","",Feuil1!AP336)</f>
        <v>0</v>
      </c>
      <c r="AE331" s="92">
        <f>IF(AD331="","",Feuil1!AQ336)</f>
        <v>0</v>
      </c>
      <c r="AF331" s="92">
        <f>IF(AE331="","",Feuil1!AR336)</f>
        <v>0</v>
      </c>
      <c r="AG331" s="173">
        <f t="shared" si="52"/>
        <v>0</v>
      </c>
      <c r="AH331" s="172">
        <f>IF(AF331="","",Feuil1!AS336)</f>
        <v>0</v>
      </c>
      <c r="AI331" s="92">
        <f>IF(AH331="","",Feuil1!AT336)</f>
        <v>0</v>
      </c>
      <c r="AJ331" s="92">
        <f>IF(AI331="","",Feuil1!AU336)</f>
        <v>0</v>
      </c>
      <c r="AK331" s="173">
        <f t="shared" si="53"/>
        <v>0</v>
      </c>
      <c r="AN331" s="5">
        <v>725</v>
      </c>
      <c r="AO331" s="5">
        <v>25</v>
      </c>
      <c r="AP331" s="5">
        <v>40</v>
      </c>
      <c r="AQ331" s="5">
        <v>850</v>
      </c>
      <c r="AR331" s="5">
        <v>925</v>
      </c>
      <c r="AS331" s="5">
        <v>3</v>
      </c>
      <c r="AT331" s="5">
        <v>5</v>
      </c>
      <c r="AU331" s="5">
        <v>350</v>
      </c>
      <c r="AV331" s="5">
        <v>125</v>
      </c>
    </row>
    <row r="332" spans="1:48" s="6" customFormat="1" ht="12.75">
      <c r="A332" s="171">
        <f>IF(Feuil1!A337="","",Feuil1!A337)</f>
        <v>45254</v>
      </c>
      <c r="B332" s="172">
        <f>IF(A332="","",Feuil1!U337)</f>
        <v>0</v>
      </c>
      <c r="C332" s="92">
        <f>IF(B332="","",Feuil1!V337)</f>
        <v>0</v>
      </c>
      <c r="D332" s="92">
        <f>IF(C332="","",Feuil1!W337)</f>
        <v>0</v>
      </c>
      <c r="E332" s="173">
        <f t="shared" si="45"/>
        <v>0</v>
      </c>
      <c r="F332" s="172">
        <f>IF(D332="","",Feuil1!X337)</f>
        <v>0</v>
      </c>
      <c r="G332" s="92">
        <f>IF(F332="","",Feuil1!Y337)</f>
        <v>0</v>
      </c>
      <c r="H332" s="92">
        <f>IF(G332="","",Feuil1!Z337)</f>
        <v>0</v>
      </c>
      <c r="I332" s="173">
        <f t="shared" si="46"/>
        <v>0</v>
      </c>
      <c r="J332" s="172">
        <f>IF(H332="","",Feuil1!AA337)</f>
        <v>0</v>
      </c>
      <c r="K332" s="92">
        <f>IF(J332="","",Feuil1!AB337)</f>
        <v>0</v>
      </c>
      <c r="L332" s="92">
        <f>IF(K332="","",Feuil1!AC337)</f>
        <v>0</v>
      </c>
      <c r="M332" s="173">
        <f t="shared" si="47"/>
        <v>0</v>
      </c>
      <c r="N332" s="172">
        <f>IF(L332="","",Feuil1!AD337)</f>
        <v>0</v>
      </c>
      <c r="O332" s="92">
        <f>IF(N332="","",Feuil1!AE337)</f>
        <v>0</v>
      </c>
      <c r="P332" s="92">
        <f>IF(O332="","",Feuil1!AF337)</f>
        <v>0</v>
      </c>
      <c r="Q332" s="173">
        <f t="shared" si="48"/>
        <v>0</v>
      </c>
      <c r="R332" s="172">
        <f>IF(P332="","",Feuil1!AG337)</f>
        <v>0</v>
      </c>
      <c r="S332" s="92">
        <f>IF(R332="","",Feuil1!AH337)</f>
        <v>0</v>
      </c>
      <c r="T332" s="92">
        <f>IF(S332="","",Feuil1!AI337)</f>
        <v>0</v>
      </c>
      <c r="U332" s="173">
        <f t="shared" si="49"/>
        <v>0</v>
      </c>
      <c r="V332" s="172">
        <f>IF(T332="","",Feuil1!AJ337)</f>
        <v>0</v>
      </c>
      <c r="W332" s="92">
        <f>IF(V332="","",Feuil1!AK337)</f>
        <v>0</v>
      </c>
      <c r="X332" s="92">
        <f>IF(W332="","",Feuil1!AL337)</f>
        <v>0</v>
      </c>
      <c r="Y332" s="173">
        <f t="shared" si="50"/>
        <v>0</v>
      </c>
      <c r="Z332" s="172">
        <f>IF(X332="","",Feuil1!AM337)</f>
        <v>0</v>
      </c>
      <c r="AA332" s="92">
        <f>IF(Z332="","",Feuil1!AN337)</f>
        <v>0</v>
      </c>
      <c r="AB332" s="92">
        <f>IF(AA332="","",Feuil1!AO337)</f>
        <v>0</v>
      </c>
      <c r="AC332" s="173">
        <f t="shared" si="51"/>
        <v>0</v>
      </c>
      <c r="AD332" s="172">
        <f>IF(AB332="","",Feuil1!AP337)</f>
        <v>0</v>
      </c>
      <c r="AE332" s="92">
        <f>IF(AD332="","",Feuil1!AQ337)</f>
        <v>0</v>
      </c>
      <c r="AF332" s="92">
        <f>IF(AE332="","",Feuil1!AR337)</f>
        <v>0</v>
      </c>
      <c r="AG332" s="173">
        <f t="shared" si="52"/>
        <v>0</v>
      </c>
      <c r="AH332" s="172">
        <f>IF(AF332="","",Feuil1!AS337)</f>
        <v>0</v>
      </c>
      <c r="AI332" s="92">
        <f>IF(AH332="","",Feuil1!AT337)</f>
        <v>0</v>
      </c>
      <c r="AJ332" s="92">
        <f>IF(AI332="","",Feuil1!AU337)</f>
        <v>0</v>
      </c>
      <c r="AK332" s="173">
        <f t="shared" si="53"/>
        <v>0</v>
      </c>
      <c r="AN332" s="5">
        <v>725</v>
      </c>
      <c r="AO332" s="5">
        <v>25</v>
      </c>
      <c r="AP332" s="5">
        <v>40</v>
      </c>
      <c r="AQ332" s="5">
        <v>850</v>
      </c>
      <c r="AR332" s="5">
        <v>925</v>
      </c>
      <c r="AS332" s="5">
        <v>3</v>
      </c>
      <c r="AT332" s="5">
        <v>5</v>
      </c>
      <c r="AU332" s="5">
        <v>350</v>
      </c>
      <c r="AV332" s="5">
        <v>125</v>
      </c>
    </row>
    <row r="333" spans="1:48" s="6" customFormat="1" ht="12.75">
      <c r="A333" s="171">
        <f>IF(Feuil1!A338="","",Feuil1!A338)</f>
        <v>45255</v>
      </c>
      <c r="B333" s="172">
        <f>IF(A333="","",Feuil1!U338)</f>
        <v>0</v>
      </c>
      <c r="C333" s="92">
        <f>IF(B333="","",Feuil1!V338)</f>
        <v>0</v>
      </c>
      <c r="D333" s="92">
        <f>IF(C333="","",Feuil1!W338)</f>
        <v>0</v>
      </c>
      <c r="E333" s="173">
        <f t="shared" si="45"/>
        <v>0</v>
      </c>
      <c r="F333" s="172">
        <f>IF(D333="","",Feuil1!X338)</f>
        <v>0</v>
      </c>
      <c r="G333" s="92">
        <f>IF(F333="","",Feuil1!Y338)</f>
        <v>0</v>
      </c>
      <c r="H333" s="92">
        <f>IF(G333="","",Feuil1!Z338)</f>
        <v>0</v>
      </c>
      <c r="I333" s="173">
        <f t="shared" si="46"/>
        <v>0</v>
      </c>
      <c r="J333" s="172">
        <f>IF(H333="","",Feuil1!AA338)</f>
        <v>0</v>
      </c>
      <c r="K333" s="92">
        <f>IF(J333="","",Feuil1!AB338)</f>
        <v>0</v>
      </c>
      <c r="L333" s="92">
        <f>IF(K333="","",Feuil1!AC338)</f>
        <v>0</v>
      </c>
      <c r="M333" s="173">
        <f t="shared" si="47"/>
        <v>0</v>
      </c>
      <c r="N333" s="172">
        <f>IF(L333="","",Feuil1!AD338)</f>
        <v>0</v>
      </c>
      <c r="O333" s="92">
        <f>IF(N333="","",Feuil1!AE338)</f>
        <v>0</v>
      </c>
      <c r="P333" s="92">
        <f>IF(O333="","",Feuil1!AF338)</f>
        <v>0</v>
      </c>
      <c r="Q333" s="173">
        <f t="shared" si="48"/>
        <v>0</v>
      </c>
      <c r="R333" s="172">
        <f>IF(P333="","",Feuil1!AG338)</f>
        <v>0</v>
      </c>
      <c r="S333" s="92">
        <f>IF(R333="","",Feuil1!AH338)</f>
        <v>0</v>
      </c>
      <c r="T333" s="92">
        <f>IF(S333="","",Feuil1!AI338)</f>
        <v>0</v>
      </c>
      <c r="U333" s="173">
        <f t="shared" si="49"/>
        <v>0</v>
      </c>
      <c r="V333" s="172">
        <f>IF(T333="","",Feuil1!AJ338)</f>
        <v>0</v>
      </c>
      <c r="W333" s="92">
        <f>IF(V333="","",Feuil1!AK338)</f>
        <v>0</v>
      </c>
      <c r="X333" s="92">
        <f>IF(W333="","",Feuil1!AL338)</f>
        <v>0</v>
      </c>
      <c r="Y333" s="173">
        <f t="shared" si="50"/>
        <v>0</v>
      </c>
      <c r="Z333" s="172">
        <f>IF(X333="","",Feuil1!AM338)</f>
        <v>0</v>
      </c>
      <c r="AA333" s="92">
        <f>IF(Z333="","",Feuil1!AN338)</f>
        <v>0</v>
      </c>
      <c r="AB333" s="92">
        <f>IF(AA333="","",Feuil1!AO338)</f>
        <v>0</v>
      </c>
      <c r="AC333" s="173">
        <f t="shared" si="51"/>
        <v>0</v>
      </c>
      <c r="AD333" s="172">
        <f>IF(AB333="","",Feuil1!AP338)</f>
        <v>0</v>
      </c>
      <c r="AE333" s="92">
        <f>IF(AD333="","",Feuil1!AQ338)</f>
        <v>0</v>
      </c>
      <c r="AF333" s="92">
        <f>IF(AE333="","",Feuil1!AR338)</f>
        <v>0</v>
      </c>
      <c r="AG333" s="173">
        <f t="shared" si="52"/>
        <v>0</v>
      </c>
      <c r="AH333" s="172">
        <f>IF(AF333="","",Feuil1!AS338)</f>
        <v>0</v>
      </c>
      <c r="AI333" s="92">
        <f>IF(AH333="","",Feuil1!AT338)</f>
        <v>0</v>
      </c>
      <c r="AJ333" s="92">
        <f>IF(AI333="","",Feuil1!AU338)</f>
        <v>0</v>
      </c>
      <c r="AK333" s="173">
        <f t="shared" si="53"/>
        <v>0</v>
      </c>
      <c r="AN333" s="5">
        <v>725</v>
      </c>
      <c r="AO333" s="5">
        <v>25</v>
      </c>
      <c r="AP333" s="5">
        <v>40</v>
      </c>
      <c r="AQ333" s="5">
        <v>850</v>
      </c>
      <c r="AR333" s="5">
        <v>925</v>
      </c>
      <c r="AS333" s="5">
        <v>3</v>
      </c>
      <c r="AT333" s="5">
        <v>5</v>
      </c>
      <c r="AU333" s="5">
        <v>350</v>
      </c>
      <c r="AV333" s="5">
        <v>125</v>
      </c>
    </row>
    <row r="334" spans="1:48" s="6" customFormat="1" ht="12.75">
      <c r="A334" s="171">
        <f>IF(Feuil1!A339="","",Feuil1!A339)</f>
        <v>45256</v>
      </c>
      <c r="B334" s="172">
        <f>IF(A334="","",Feuil1!U339)</f>
        <v>0</v>
      </c>
      <c r="C334" s="92">
        <f>IF(B334="","",Feuil1!V339)</f>
        <v>0</v>
      </c>
      <c r="D334" s="92">
        <f>IF(C334="","",Feuil1!W339)</f>
        <v>0</v>
      </c>
      <c r="E334" s="173">
        <f t="shared" si="45"/>
        <v>0</v>
      </c>
      <c r="F334" s="172">
        <f>IF(D334="","",Feuil1!X339)</f>
        <v>0</v>
      </c>
      <c r="G334" s="92">
        <f>IF(F334="","",Feuil1!Y339)</f>
        <v>0</v>
      </c>
      <c r="H334" s="92">
        <f>IF(G334="","",Feuil1!Z339)</f>
        <v>0</v>
      </c>
      <c r="I334" s="173">
        <f t="shared" si="46"/>
        <v>0</v>
      </c>
      <c r="J334" s="172">
        <f>IF(H334="","",Feuil1!AA339)</f>
        <v>0</v>
      </c>
      <c r="K334" s="92">
        <f>IF(J334="","",Feuil1!AB339)</f>
        <v>0</v>
      </c>
      <c r="L334" s="92">
        <f>IF(K334="","",Feuil1!AC339)</f>
        <v>0</v>
      </c>
      <c r="M334" s="173">
        <f t="shared" si="47"/>
        <v>0</v>
      </c>
      <c r="N334" s="172">
        <f>IF(L334="","",Feuil1!AD339)</f>
        <v>0</v>
      </c>
      <c r="O334" s="92">
        <f>IF(N334="","",Feuil1!AE339)</f>
        <v>0</v>
      </c>
      <c r="P334" s="92">
        <f>IF(O334="","",Feuil1!AF339)</f>
        <v>0</v>
      </c>
      <c r="Q334" s="173">
        <f t="shared" si="48"/>
        <v>0</v>
      </c>
      <c r="R334" s="172">
        <f>IF(P334="","",Feuil1!AG339)</f>
        <v>0</v>
      </c>
      <c r="S334" s="92">
        <f>IF(R334="","",Feuil1!AH339)</f>
        <v>0</v>
      </c>
      <c r="T334" s="92">
        <f>IF(S334="","",Feuil1!AI339)</f>
        <v>0</v>
      </c>
      <c r="U334" s="173">
        <f t="shared" si="49"/>
        <v>0</v>
      </c>
      <c r="V334" s="172">
        <f>IF(T334="","",Feuil1!AJ339)</f>
        <v>0</v>
      </c>
      <c r="W334" s="92">
        <f>IF(V334="","",Feuil1!AK339)</f>
        <v>0</v>
      </c>
      <c r="X334" s="92">
        <f>IF(W334="","",Feuil1!AL339)</f>
        <v>0</v>
      </c>
      <c r="Y334" s="173">
        <f t="shared" si="50"/>
        <v>0</v>
      </c>
      <c r="Z334" s="172">
        <f>IF(X334="","",Feuil1!AM339)</f>
        <v>0</v>
      </c>
      <c r="AA334" s="92">
        <f>IF(Z334="","",Feuil1!AN339)</f>
        <v>0</v>
      </c>
      <c r="AB334" s="92">
        <f>IF(AA334="","",Feuil1!AO339)</f>
        <v>0</v>
      </c>
      <c r="AC334" s="173">
        <f t="shared" si="51"/>
        <v>0</v>
      </c>
      <c r="AD334" s="172">
        <f>IF(AB334="","",Feuil1!AP339)</f>
        <v>0</v>
      </c>
      <c r="AE334" s="92">
        <f>IF(AD334="","",Feuil1!AQ339)</f>
        <v>0</v>
      </c>
      <c r="AF334" s="92">
        <f>IF(AE334="","",Feuil1!AR339)</f>
        <v>0</v>
      </c>
      <c r="AG334" s="173">
        <f t="shared" si="52"/>
        <v>0</v>
      </c>
      <c r="AH334" s="172">
        <f>IF(AF334="","",Feuil1!AS339)</f>
        <v>0</v>
      </c>
      <c r="AI334" s="92">
        <f>IF(AH334="","",Feuil1!AT339)</f>
        <v>0</v>
      </c>
      <c r="AJ334" s="92">
        <f>IF(AI334="","",Feuil1!AU339)</f>
        <v>0</v>
      </c>
      <c r="AK334" s="173">
        <f t="shared" si="53"/>
        <v>0</v>
      </c>
      <c r="AN334" s="5">
        <v>725</v>
      </c>
      <c r="AO334" s="5">
        <v>25</v>
      </c>
      <c r="AP334" s="5">
        <v>40</v>
      </c>
      <c r="AQ334" s="5">
        <v>850</v>
      </c>
      <c r="AR334" s="5">
        <v>925</v>
      </c>
      <c r="AS334" s="5">
        <v>3</v>
      </c>
      <c r="AT334" s="5">
        <v>5</v>
      </c>
      <c r="AU334" s="5">
        <v>350</v>
      </c>
      <c r="AV334" s="5">
        <v>125</v>
      </c>
    </row>
    <row r="335" spans="1:48" s="6" customFormat="1" ht="12.75">
      <c r="A335" s="171">
        <f>IF(Feuil1!A340="","",Feuil1!A340)</f>
        <v>45257</v>
      </c>
      <c r="B335" s="172">
        <f>IF(A335="","",Feuil1!U340)</f>
        <v>0</v>
      </c>
      <c r="C335" s="92">
        <f>IF(B335="","",Feuil1!V340)</f>
        <v>0</v>
      </c>
      <c r="D335" s="92">
        <f>IF(C335="","",Feuil1!W340)</f>
        <v>0</v>
      </c>
      <c r="E335" s="173">
        <f t="shared" si="45"/>
        <v>0</v>
      </c>
      <c r="F335" s="172">
        <f>IF(D335="","",Feuil1!X340)</f>
        <v>0</v>
      </c>
      <c r="G335" s="92">
        <f>IF(F335="","",Feuil1!Y340)</f>
        <v>0</v>
      </c>
      <c r="H335" s="92">
        <f>IF(G335="","",Feuil1!Z340)</f>
        <v>0</v>
      </c>
      <c r="I335" s="173">
        <f t="shared" si="46"/>
        <v>0</v>
      </c>
      <c r="J335" s="172">
        <f>IF(H335="","",Feuil1!AA340)</f>
        <v>0</v>
      </c>
      <c r="K335" s="92">
        <f>IF(J335="","",Feuil1!AB340)</f>
        <v>0</v>
      </c>
      <c r="L335" s="92">
        <f>IF(K335="","",Feuil1!AC340)</f>
        <v>0</v>
      </c>
      <c r="M335" s="173">
        <f t="shared" si="47"/>
        <v>0</v>
      </c>
      <c r="N335" s="172">
        <f>IF(L335="","",Feuil1!AD340)</f>
        <v>0</v>
      </c>
      <c r="O335" s="92">
        <f>IF(N335="","",Feuil1!AE340)</f>
        <v>0</v>
      </c>
      <c r="P335" s="92">
        <f>IF(O335="","",Feuil1!AF340)</f>
        <v>0</v>
      </c>
      <c r="Q335" s="173">
        <f t="shared" si="48"/>
        <v>0</v>
      </c>
      <c r="R335" s="172">
        <f>IF(P335="","",Feuil1!AG340)</f>
        <v>0</v>
      </c>
      <c r="S335" s="92">
        <f>IF(R335="","",Feuil1!AH340)</f>
        <v>0</v>
      </c>
      <c r="T335" s="92">
        <f>IF(S335="","",Feuil1!AI340)</f>
        <v>0</v>
      </c>
      <c r="U335" s="173">
        <f t="shared" si="49"/>
        <v>0</v>
      </c>
      <c r="V335" s="172">
        <f>IF(T335="","",Feuil1!AJ340)</f>
        <v>0</v>
      </c>
      <c r="W335" s="92">
        <f>IF(V335="","",Feuil1!AK340)</f>
        <v>0</v>
      </c>
      <c r="X335" s="92">
        <f>IF(W335="","",Feuil1!AL340)</f>
        <v>0</v>
      </c>
      <c r="Y335" s="173">
        <f t="shared" si="50"/>
        <v>0</v>
      </c>
      <c r="Z335" s="172">
        <f>IF(X335="","",Feuil1!AM340)</f>
        <v>0</v>
      </c>
      <c r="AA335" s="92">
        <f>IF(Z335="","",Feuil1!AN340)</f>
        <v>0</v>
      </c>
      <c r="AB335" s="92">
        <f>IF(AA335="","",Feuil1!AO340)</f>
        <v>0</v>
      </c>
      <c r="AC335" s="173">
        <f t="shared" si="51"/>
        <v>0</v>
      </c>
      <c r="AD335" s="172">
        <f>IF(AB335="","",Feuil1!AP340)</f>
        <v>0</v>
      </c>
      <c r="AE335" s="92">
        <f>IF(AD335="","",Feuil1!AQ340)</f>
        <v>0</v>
      </c>
      <c r="AF335" s="92">
        <f>IF(AE335="","",Feuil1!AR340)</f>
        <v>0</v>
      </c>
      <c r="AG335" s="173">
        <f t="shared" si="52"/>
        <v>0</v>
      </c>
      <c r="AH335" s="172">
        <f>IF(AF335="","",Feuil1!AS340)</f>
        <v>0</v>
      </c>
      <c r="AI335" s="92">
        <f>IF(AH335="","",Feuil1!AT340)</f>
        <v>0</v>
      </c>
      <c r="AJ335" s="92">
        <f>IF(AI335="","",Feuil1!AU340)</f>
        <v>0</v>
      </c>
      <c r="AK335" s="173">
        <f t="shared" si="53"/>
        <v>0</v>
      </c>
      <c r="AN335" s="5">
        <v>725</v>
      </c>
      <c r="AO335" s="5">
        <v>25</v>
      </c>
      <c r="AP335" s="5">
        <v>40</v>
      </c>
      <c r="AQ335" s="5">
        <v>850</v>
      </c>
      <c r="AR335" s="5">
        <v>925</v>
      </c>
      <c r="AS335" s="5">
        <v>3</v>
      </c>
      <c r="AT335" s="5">
        <v>5</v>
      </c>
      <c r="AU335" s="5">
        <v>350</v>
      </c>
      <c r="AV335" s="5">
        <v>125</v>
      </c>
    </row>
    <row r="336" spans="1:48" s="6" customFormat="1" ht="12.75">
      <c r="A336" s="171">
        <f>IF(Feuil1!A341="","",Feuil1!A341)</f>
        <v>45258</v>
      </c>
      <c r="B336" s="172">
        <f>IF(A336="","",Feuil1!U341)</f>
        <v>0</v>
      </c>
      <c r="C336" s="92">
        <f>IF(B336="","",Feuil1!V341)</f>
        <v>0</v>
      </c>
      <c r="D336" s="92">
        <f>IF(C336="","",Feuil1!W341)</f>
        <v>0</v>
      </c>
      <c r="E336" s="173">
        <f t="shared" si="45"/>
        <v>0</v>
      </c>
      <c r="F336" s="172">
        <f>IF(D336="","",Feuil1!X341)</f>
        <v>0</v>
      </c>
      <c r="G336" s="92">
        <f>IF(F336="","",Feuil1!Y341)</f>
        <v>0</v>
      </c>
      <c r="H336" s="92">
        <f>IF(G336="","",Feuil1!Z341)</f>
        <v>0</v>
      </c>
      <c r="I336" s="173">
        <f t="shared" si="46"/>
        <v>0</v>
      </c>
      <c r="J336" s="172">
        <f>IF(H336="","",Feuil1!AA341)</f>
        <v>0</v>
      </c>
      <c r="K336" s="92">
        <f>IF(J336="","",Feuil1!AB341)</f>
        <v>0</v>
      </c>
      <c r="L336" s="92">
        <f>IF(K336="","",Feuil1!AC341)</f>
        <v>0</v>
      </c>
      <c r="M336" s="173">
        <f t="shared" si="47"/>
        <v>0</v>
      </c>
      <c r="N336" s="172">
        <f>IF(L336="","",Feuil1!AD341)</f>
        <v>0</v>
      </c>
      <c r="O336" s="92">
        <f>IF(N336="","",Feuil1!AE341)</f>
        <v>0</v>
      </c>
      <c r="P336" s="92">
        <f>IF(O336="","",Feuil1!AF341)</f>
        <v>0</v>
      </c>
      <c r="Q336" s="173">
        <f t="shared" si="48"/>
        <v>0</v>
      </c>
      <c r="R336" s="172">
        <f>IF(P336="","",Feuil1!AG341)</f>
        <v>0</v>
      </c>
      <c r="S336" s="92">
        <f>IF(R336="","",Feuil1!AH341)</f>
        <v>0</v>
      </c>
      <c r="T336" s="92">
        <f>IF(S336="","",Feuil1!AI341)</f>
        <v>0</v>
      </c>
      <c r="U336" s="173">
        <f t="shared" si="49"/>
        <v>0</v>
      </c>
      <c r="V336" s="172">
        <f>IF(T336="","",Feuil1!AJ341)</f>
        <v>0</v>
      </c>
      <c r="W336" s="92">
        <f>IF(V336="","",Feuil1!AK341)</f>
        <v>0</v>
      </c>
      <c r="X336" s="92">
        <f>IF(W336="","",Feuil1!AL341)</f>
        <v>0</v>
      </c>
      <c r="Y336" s="173">
        <f t="shared" si="50"/>
        <v>0</v>
      </c>
      <c r="Z336" s="172">
        <f>IF(X336="","",Feuil1!AM341)</f>
        <v>0</v>
      </c>
      <c r="AA336" s="92">
        <f>IF(Z336="","",Feuil1!AN341)</f>
        <v>0</v>
      </c>
      <c r="AB336" s="92">
        <f>IF(AA336="","",Feuil1!AO341)</f>
        <v>0</v>
      </c>
      <c r="AC336" s="173">
        <f t="shared" si="51"/>
        <v>0</v>
      </c>
      <c r="AD336" s="172">
        <f>IF(AB336="","",Feuil1!AP341)</f>
        <v>0</v>
      </c>
      <c r="AE336" s="92">
        <f>IF(AD336="","",Feuil1!AQ341)</f>
        <v>0</v>
      </c>
      <c r="AF336" s="92">
        <f>IF(AE336="","",Feuil1!AR341)</f>
        <v>0</v>
      </c>
      <c r="AG336" s="173">
        <f t="shared" si="52"/>
        <v>0</v>
      </c>
      <c r="AH336" s="172">
        <f>IF(AF336="","",Feuil1!AS341)</f>
        <v>0</v>
      </c>
      <c r="AI336" s="92">
        <f>IF(AH336="","",Feuil1!AT341)</f>
        <v>0</v>
      </c>
      <c r="AJ336" s="92">
        <f>IF(AI336="","",Feuil1!AU341)</f>
        <v>0</v>
      </c>
      <c r="AK336" s="173">
        <f t="shared" si="53"/>
        <v>0</v>
      </c>
      <c r="AN336" s="5">
        <v>725</v>
      </c>
      <c r="AO336" s="5">
        <v>25</v>
      </c>
      <c r="AP336" s="5">
        <v>40</v>
      </c>
      <c r="AQ336" s="5">
        <v>850</v>
      </c>
      <c r="AR336" s="5">
        <v>925</v>
      </c>
      <c r="AS336" s="5">
        <v>3</v>
      </c>
      <c r="AT336" s="5">
        <v>5</v>
      </c>
      <c r="AU336" s="5">
        <v>350</v>
      </c>
      <c r="AV336" s="5">
        <v>125</v>
      </c>
    </row>
    <row r="337" spans="1:48" s="6" customFormat="1" ht="12.75">
      <c r="A337" s="171">
        <f>IF(Feuil1!A342="","",Feuil1!A342)</f>
        <v>45259</v>
      </c>
      <c r="B337" s="172">
        <f>IF(A337="","",Feuil1!U342)</f>
        <v>0</v>
      </c>
      <c r="C337" s="92">
        <f>IF(B337="","",Feuil1!V342)</f>
        <v>0</v>
      </c>
      <c r="D337" s="92">
        <f>IF(C337="","",Feuil1!W342)</f>
        <v>0</v>
      </c>
      <c r="E337" s="173">
        <f t="shared" si="45"/>
        <v>0</v>
      </c>
      <c r="F337" s="172">
        <f>IF(D337="","",Feuil1!X342)</f>
        <v>0</v>
      </c>
      <c r="G337" s="92">
        <f>IF(F337="","",Feuil1!Y342)</f>
        <v>0</v>
      </c>
      <c r="H337" s="92">
        <f>IF(G337="","",Feuil1!Z342)</f>
        <v>0</v>
      </c>
      <c r="I337" s="173">
        <f t="shared" si="46"/>
        <v>0</v>
      </c>
      <c r="J337" s="172">
        <f>IF(H337="","",Feuil1!AA342)</f>
        <v>0</v>
      </c>
      <c r="K337" s="92">
        <f>IF(J337="","",Feuil1!AB342)</f>
        <v>0</v>
      </c>
      <c r="L337" s="92">
        <f>IF(K337="","",Feuil1!AC342)</f>
        <v>0</v>
      </c>
      <c r="M337" s="173">
        <f t="shared" si="47"/>
        <v>0</v>
      </c>
      <c r="N337" s="172">
        <f>IF(L337="","",Feuil1!AD342)</f>
        <v>0</v>
      </c>
      <c r="O337" s="92">
        <f>IF(N337="","",Feuil1!AE342)</f>
        <v>0</v>
      </c>
      <c r="P337" s="92">
        <f>IF(O337="","",Feuil1!AF342)</f>
        <v>0</v>
      </c>
      <c r="Q337" s="173">
        <f t="shared" si="48"/>
        <v>0</v>
      </c>
      <c r="R337" s="172">
        <f>IF(P337="","",Feuil1!AG342)</f>
        <v>0</v>
      </c>
      <c r="S337" s="92">
        <f>IF(R337="","",Feuil1!AH342)</f>
        <v>0</v>
      </c>
      <c r="T337" s="92">
        <f>IF(S337="","",Feuil1!AI342)</f>
        <v>0</v>
      </c>
      <c r="U337" s="173">
        <f t="shared" si="49"/>
        <v>0</v>
      </c>
      <c r="V337" s="172">
        <f>IF(T337="","",Feuil1!AJ342)</f>
        <v>0</v>
      </c>
      <c r="W337" s="92">
        <f>IF(V337="","",Feuil1!AK342)</f>
        <v>0</v>
      </c>
      <c r="X337" s="92">
        <f>IF(W337="","",Feuil1!AL342)</f>
        <v>0</v>
      </c>
      <c r="Y337" s="173">
        <f t="shared" si="50"/>
        <v>0</v>
      </c>
      <c r="Z337" s="172">
        <f>IF(X337="","",Feuil1!AM342)</f>
        <v>0</v>
      </c>
      <c r="AA337" s="92">
        <f>IF(Z337="","",Feuil1!AN342)</f>
        <v>0</v>
      </c>
      <c r="AB337" s="92">
        <f>IF(AA337="","",Feuil1!AO342)</f>
        <v>0</v>
      </c>
      <c r="AC337" s="173">
        <f t="shared" si="51"/>
        <v>0</v>
      </c>
      <c r="AD337" s="172">
        <f>IF(AB337="","",Feuil1!AP342)</f>
        <v>0</v>
      </c>
      <c r="AE337" s="92">
        <f>IF(AD337="","",Feuil1!AQ342)</f>
        <v>0</v>
      </c>
      <c r="AF337" s="92">
        <f>IF(AE337="","",Feuil1!AR342)</f>
        <v>0</v>
      </c>
      <c r="AG337" s="173">
        <f t="shared" si="52"/>
        <v>0</v>
      </c>
      <c r="AH337" s="172">
        <f>IF(AF337="","",Feuil1!AS342)</f>
        <v>0</v>
      </c>
      <c r="AI337" s="92">
        <f>IF(AH337="","",Feuil1!AT342)</f>
        <v>0</v>
      </c>
      <c r="AJ337" s="92">
        <f>IF(AI337="","",Feuil1!AU342)</f>
        <v>0</v>
      </c>
      <c r="AK337" s="173">
        <f t="shared" si="53"/>
        <v>0</v>
      </c>
      <c r="AN337" s="5">
        <v>725</v>
      </c>
      <c r="AO337" s="5">
        <v>25</v>
      </c>
      <c r="AP337" s="5">
        <v>40</v>
      </c>
      <c r="AQ337" s="5">
        <v>850</v>
      </c>
      <c r="AR337" s="5">
        <v>925</v>
      </c>
      <c r="AS337" s="5">
        <v>3</v>
      </c>
      <c r="AT337" s="5">
        <v>5</v>
      </c>
      <c r="AU337" s="5">
        <v>350</v>
      </c>
      <c r="AV337" s="5">
        <v>125</v>
      </c>
    </row>
    <row r="338" spans="1:48" s="6" customFormat="1" ht="12.75">
      <c r="A338" s="171">
        <f>IF(Feuil1!A343="","",Feuil1!A343)</f>
        <v>45260</v>
      </c>
      <c r="B338" s="172">
        <f>IF(A338="","",Feuil1!U343)</f>
        <v>0</v>
      </c>
      <c r="C338" s="92">
        <f>IF(B338="","",Feuil1!V343)</f>
        <v>0</v>
      </c>
      <c r="D338" s="92">
        <f>IF(C338="","",Feuil1!W343)</f>
        <v>0</v>
      </c>
      <c r="E338" s="173">
        <f t="shared" si="45"/>
        <v>0</v>
      </c>
      <c r="F338" s="172">
        <f>IF(D338="","",Feuil1!X343)</f>
        <v>0</v>
      </c>
      <c r="G338" s="92">
        <f>IF(F338="","",Feuil1!Y343)</f>
        <v>0</v>
      </c>
      <c r="H338" s="92">
        <f>IF(G338="","",Feuil1!Z343)</f>
        <v>0</v>
      </c>
      <c r="I338" s="173">
        <f t="shared" si="46"/>
        <v>0</v>
      </c>
      <c r="J338" s="172">
        <f>IF(H338="","",Feuil1!AA343)</f>
        <v>0</v>
      </c>
      <c r="K338" s="92">
        <f>IF(J338="","",Feuil1!AB343)</f>
        <v>0</v>
      </c>
      <c r="L338" s="92">
        <f>IF(K338="","",Feuil1!AC343)</f>
        <v>0</v>
      </c>
      <c r="M338" s="173">
        <f t="shared" si="47"/>
        <v>0</v>
      </c>
      <c r="N338" s="172">
        <f>IF(L338="","",Feuil1!AD343)</f>
        <v>0</v>
      </c>
      <c r="O338" s="92">
        <f>IF(N338="","",Feuil1!AE343)</f>
        <v>0</v>
      </c>
      <c r="P338" s="92">
        <f>IF(O338="","",Feuil1!AF343)</f>
        <v>0</v>
      </c>
      <c r="Q338" s="173">
        <f t="shared" si="48"/>
        <v>0</v>
      </c>
      <c r="R338" s="172">
        <f>IF(P338="","",Feuil1!AG343)</f>
        <v>0</v>
      </c>
      <c r="S338" s="92">
        <f>IF(R338="","",Feuil1!AH343)</f>
        <v>0</v>
      </c>
      <c r="T338" s="92">
        <f>IF(S338="","",Feuil1!AI343)</f>
        <v>0</v>
      </c>
      <c r="U338" s="173">
        <f t="shared" si="49"/>
        <v>0</v>
      </c>
      <c r="V338" s="172">
        <f>IF(T338="","",Feuil1!AJ343)</f>
        <v>0</v>
      </c>
      <c r="W338" s="92">
        <f>IF(V338="","",Feuil1!AK343)</f>
        <v>0</v>
      </c>
      <c r="X338" s="92">
        <f>IF(W338="","",Feuil1!AL343)</f>
        <v>0</v>
      </c>
      <c r="Y338" s="173">
        <f t="shared" si="50"/>
        <v>0</v>
      </c>
      <c r="Z338" s="172">
        <f>IF(X338="","",Feuil1!AM343)</f>
        <v>0</v>
      </c>
      <c r="AA338" s="92">
        <f>IF(Z338="","",Feuil1!AN343)</f>
        <v>0</v>
      </c>
      <c r="AB338" s="92">
        <f>IF(AA338="","",Feuil1!AO343)</f>
        <v>0</v>
      </c>
      <c r="AC338" s="173">
        <f t="shared" si="51"/>
        <v>0</v>
      </c>
      <c r="AD338" s="172">
        <f>IF(AB338="","",Feuil1!AP343)</f>
        <v>0</v>
      </c>
      <c r="AE338" s="92">
        <f>IF(AD338="","",Feuil1!AQ343)</f>
        <v>0</v>
      </c>
      <c r="AF338" s="92">
        <f>IF(AE338="","",Feuil1!AR343)</f>
        <v>0</v>
      </c>
      <c r="AG338" s="173">
        <f t="shared" si="52"/>
        <v>0</v>
      </c>
      <c r="AH338" s="172">
        <f>IF(AF338="","",Feuil1!AS343)</f>
        <v>0</v>
      </c>
      <c r="AI338" s="92">
        <f>IF(AH338="","",Feuil1!AT343)</f>
        <v>0</v>
      </c>
      <c r="AJ338" s="92">
        <f>IF(AI338="","",Feuil1!AU343)</f>
        <v>0</v>
      </c>
      <c r="AK338" s="173">
        <f t="shared" si="53"/>
        <v>0</v>
      </c>
      <c r="AN338" s="5">
        <v>725</v>
      </c>
      <c r="AO338" s="5">
        <v>25</v>
      </c>
      <c r="AP338" s="5">
        <v>40</v>
      </c>
      <c r="AQ338" s="5">
        <v>850</v>
      </c>
      <c r="AR338" s="5">
        <v>925</v>
      </c>
      <c r="AS338" s="5">
        <v>3</v>
      </c>
      <c r="AT338" s="5">
        <v>5</v>
      </c>
      <c r="AU338" s="5">
        <v>350</v>
      </c>
      <c r="AV338" s="5">
        <v>125</v>
      </c>
    </row>
    <row r="339" spans="1:48" s="6" customFormat="1" ht="12.75">
      <c r="A339" s="171">
        <f>IF(Feuil1!A344="","",Feuil1!A344)</f>
        <v>45261</v>
      </c>
      <c r="B339" s="172">
        <f>IF(A339="","",Feuil1!U344)</f>
        <v>0</v>
      </c>
      <c r="C339" s="92">
        <f>IF(B339="","",Feuil1!V344)</f>
        <v>0</v>
      </c>
      <c r="D339" s="92">
        <f>IF(C339="","",Feuil1!W344)</f>
        <v>0</v>
      </c>
      <c r="E339" s="173">
        <f t="shared" si="45"/>
        <v>0</v>
      </c>
      <c r="F339" s="172">
        <f>IF(D339="","",Feuil1!X344)</f>
        <v>0</v>
      </c>
      <c r="G339" s="92">
        <f>IF(F339="","",Feuil1!Y344)</f>
        <v>0</v>
      </c>
      <c r="H339" s="92">
        <f>IF(G339="","",Feuil1!Z344)</f>
        <v>0</v>
      </c>
      <c r="I339" s="173">
        <f t="shared" si="46"/>
        <v>0</v>
      </c>
      <c r="J339" s="172">
        <f>IF(H339="","",Feuil1!AA344)</f>
        <v>0</v>
      </c>
      <c r="K339" s="92">
        <f>IF(J339="","",Feuil1!AB344)</f>
        <v>0</v>
      </c>
      <c r="L339" s="92">
        <f>IF(K339="","",Feuil1!AC344)</f>
        <v>0</v>
      </c>
      <c r="M339" s="173">
        <f t="shared" si="47"/>
        <v>0</v>
      </c>
      <c r="N339" s="172">
        <f>IF(L339="","",Feuil1!AD344)</f>
        <v>0</v>
      </c>
      <c r="O339" s="92">
        <f>IF(N339="","",Feuil1!AE344)</f>
        <v>0</v>
      </c>
      <c r="P339" s="92">
        <f>IF(O339="","",Feuil1!AF344)</f>
        <v>0</v>
      </c>
      <c r="Q339" s="173">
        <f t="shared" si="48"/>
        <v>0</v>
      </c>
      <c r="R339" s="172">
        <f>IF(P339="","",Feuil1!AG344)</f>
        <v>0</v>
      </c>
      <c r="S339" s="92">
        <f>IF(R339="","",Feuil1!AH344)</f>
        <v>0</v>
      </c>
      <c r="T339" s="92">
        <f>IF(S339="","",Feuil1!AI344)</f>
        <v>0</v>
      </c>
      <c r="U339" s="173">
        <f t="shared" si="49"/>
        <v>0</v>
      </c>
      <c r="V339" s="172">
        <f>IF(T339="","",Feuil1!AJ344)</f>
        <v>0</v>
      </c>
      <c r="W339" s="92">
        <f>IF(V339="","",Feuil1!AK344)</f>
        <v>0</v>
      </c>
      <c r="X339" s="92">
        <f>IF(W339="","",Feuil1!AL344)</f>
        <v>0</v>
      </c>
      <c r="Y339" s="173">
        <f t="shared" si="50"/>
        <v>0</v>
      </c>
      <c r="Z339" s="172">
        <f>IF(X339="","",Feuil1!AM344)</f>
        <v>0</v>
      </c>
      <c r="AA339" s="92">
        <f>IF(Z339="","",Feuil1!AN344)</f>
        <v>0</v>
      </c>
      <c r="AB339" s="92">
        <f>IF(AA339="","",Feuil1!AO344)</f>
        <v>0</v>
      </c>
      <c r="AC339" s="173">
        <f t="shared" si="51"/>
        <v>0</v>
      </c>
      <c r="AD339" s="172">
        <f>IF(AB339="","",Feuil1!AP344)</f>
        <v>0</v>
      </c>
      <c r="AE339" s="92">
        <f>IF(AD339="","",Feuil1!AQ344)</f>
        <v>0</v>
      </c>
      <c r="AF339" s="92">
        <f>IF(AE339="","",Feuil1!AR344)</f>
        <v>0</v>
      </c>
      <c r="AG339" s="173">
        <f t="shared" si="52"/>
        <v>0</v>
      </c>
      <c r="AH339" s="172">
        <f>IF(AF339="","",Feuil1!AS344)</f>
        <v>0</v>
      </c>
      <c r="AI339" s="92">
        <f>IF(AH339="","",Feuil1!AT344)</f>
        <v>0</v>
      </c>
      <c r="AJ339" s="92">
        <f>IF(AI339="","",Feuil1!AU344)</f>
        <v>0</v>
      </c>
      <c r="AK339" s="173">
        <f t="shared" si="53"/>
        <v>0</v>
      </c>
      <c r="AN339" s="5">
        <v>725</v>
      </c>
      <c r="AO339" s="5">
        <v>25</v>
      </c>
      <c r="AP339" s="5">
        <v>40</v>
      </c>
      <c r="AQ339" s="5">
        <v>850</v>
      </c>
      <c r="AR339" s="5">
        <v>925</v>
      </c>
      <c r="AS339" s="5">
        <v>3</v>
      </c>
      <c r="AT339" s="5">
        <v>5</v>
      </c>
      <c r="AU339" s="5">
        <v>350</v>
      </c>
      <c r="AV339" s="5">
        <v>125</v>
      </c>
    </row>
    <row r="340" spans="1:48" s="6" customFormat="1" ht="12.75">
      <c r="A340" s="171">
        <f>IF(Feuil1!A345="","",Feuil1!A345)</f>
        <v>45262</v>
      </c>
      <c r="B340" s="172">
        <f>IF(A340="","",Feuil1!U345)</f>
        <v>0</v>
      </c>
      <c r="C340" s="92">
        <f>IF(B340="","",Feuil1!V345)</f>
        <v>0</v>
      </c>
      <c r="D340" s="92">
        <f>IF(C340="","",Feuil1!W345)</f>
        <v>0</v>
      </c>
      <c r="E340" s="173">
        <f t="shared" si="45"/>
        <v>0</v>
      </c>
      <c r="F340" s="172">
        <f>IF(D340="","",Feuil1!X345)</f>
        <v>0</v>
      </c>
      <c r="G340" s="92">
        <f>IF(F340="","",Feuil1!Y345)</f>
        <v>0</v>
      </c>
      <c r="H340" s="92">
        <f>IF(G340="","",Feuil1!Z345)</f>
        <v>0</v>
      </c>
      <c r="I340" s="173">
        <f t="shared" si="46"/>
        <v>0</v>
      </c>
      <c r="J340" s="172">
        <f>IF(H340="","",Feuil1!AA345)</f>
        <v>0</v>
      </c>
      <c r="K340" s="92">
        <f>IF(J340="","",Feuil1!AB345)</f>
        <v>0</v>
      </c>
      <c r="L340" s="92">
        <f>IF(K340="","",Feuil1!AC345)</f>
        <v>0</v>
      </c>
      <c r="M340" s="173">
        <f t="shared" si="47"/>
        <v>0</v>
      </c>
      <c r="N340" s="172">
        <f>IF(L340="","",Feuil1!AD345)</f>
        <v>0</v>
      </c>
      <c r="O340" s="92">
        <f>IF(N340="","",Feuil1!AE345)</f>
        <v>0</v>
      </c>
      <c r="P340" s="92">
        <f>IF(O340="","",Feuil1!AF345)</f>
        <v>0</v>
      </c>
      <c r="Q340" s="173">
        <f t="shared" si="48"/>
        <v>0</v>
      </c>
      <c r="R340" s="172">
        <f>IF(P340="","",Feuil1!AG345)</f>
        <v>0</v>
      </c>
      <c r="S340" s="92">
        <f>IF(R340="","",Feuil1!AH345)</f>
        <v>0</v>
      </c>
      <c r="T340" s="92">
        <f>IF(S340="","",Feuil1!AI345)</f>
        <v>0</v>
      </c>
      <c r="U340" s="173">
        <f t="shared" si="49"/>
        <v>0</v>
      </c>
      <c r="V340" s="172">
        <f>IF(T340="","",Feuil1!AJ345)</f>
        <v>0</v>
      </c>
      <c r="W340" s="92">
        <f>IF(V340="","",Feuil1!AK345)</f>
        <v>0</v>
      </c>
      <c r="X340" s="92">
        <f>IF(W340="","",Feuil1!AL345)</f>
        <v>0</v>
      </c>
      <c r="Y340" s="173">
        <f t="shared" si="50"/>
        <v>0</v>
      </c>
      <c r="Z340" s="172">
        <f>IF(X340="","",Feuil1!AM345)</f>
        <v>0</v>
      </c>
      <c r="AA340" s="92">
        <f>IF(Z340="","",Feuil1!AN345)</f>
        <v>0</v>
      </c>
      <c r="AB340" s="92">
        <f>IF(AA340="","",Feuil1!AO345)</f>
        <v>0</v>
      </c>
      <c r="AC340" s="173">
        <f t="shared" si="51"/>
        <v>0</v>
      </c>
      <c r="AD340" s="172">
        <f>IF(AB340="","",Feuil1!AP345)</f>
        <v>0</v>
      </c>
      <c r="AE340" s="92">
        <f>IF(AD340="","",Feuil1!AQ345)</f>
        <v>0</v>
      </c>
      <c r="AF340" s="92">
        <f>IF(AE340="","",Feuil1!AR345)</f>
        <v>0</v>
      </c>
      <c r="AG340" s="173">
        <f t="shared" si="52"/>
        <v>0</v>
      </c>
      <c r="AH340" s="172">
        <f>IF(AF340="","",Feuil1!AS345)</f>
        <v>0</v>
      </c>
      <c r="AI340" s="92">
        <f>IF(AH340="","",Feuil1!AT345)</f>
        <v>0</v>
      </c>
      <c r="AJ340" s="92">
        <f>IF(AI340="","",Feuil1!AU345)</f>
        <v>0</v>
      </c>
      <c r="AK340" s="173">
        <f t="shared" si="53"/>
        <v>0</v>
      </c>
      <c r="AN340" s="5">
        <v>725</v>
      </c>
      <c r="AO340" s="5">
        <v>25</v>
      </c>
      <c r="AP340" s="5">
        <v>40</v>
      </c>
      <c r="AQ340" s="5">
        <v>850</v>
      </c>
      <c r="AR340" s="5">
        <v>925</v>
      </c>
      <c r="AS340" s="5">
        <v>3</v>
      </c>
      <c r="AT340" s="5">
        <v>5</v>
      </c>
      <c r="AU340" s="5">
        <v>350</v>
      </c>
      <c r="AV340" s="5">
        <v>125</v>
      </c>
    </row>
    <row r="341" spans="1:48" s="6" customFormat="1" ht="12.75">
      <c r="A341" s="171">
        <f>IF(Feuil1!A346="","",Feuil1!A346)</f>
        <v>45263</v>
      </c>
      <c r="B341" s="172">
        <f>IF(A341="","",Feuil1!U346)</f>
        <v>0</v>
      </c>
      <c r="C341" s="92">
        <f>IF(B341="","",Feuil1!V346)</f>
        <v>0</v>
      </c>
      <c r="D341" s="92">
        <f>IF(C341="","",Feuil1!W346)</f>
        <v>0</v>
      </c>
      <c r="E341" s="173">
        <f t="shared" si="45"/>
        <v>0</v>
      </c>
      <c r="F341" s="172">
        <f>IF(D341="","",Feuil1!X346)</f>
        <v>0</v>
      </c>
      <c r="G341" s="92">
        <f>IF(F341="","",Feuil1!Y346)</f>
        <v>0</v>
      </c>
      <c r="H341" s="92">
        <f>IF(G341="","",Feuil1!Z346)</f>
        <v>0</v>
      </c>
      <c r="I341" s="173">
        <f t="shared" si="46"/>
        <v>0</v>
      </c>
      <c r="J341" s="172">
        <f>IF(H341="","",Feuil1!AA346)</f>
        <v>0</v>
      </c>
      <c r="K341" s="92">
        <f>IF(J341="","",Feuil1!AB346)</f>
        <v>0</v>
      </c>
      <c r="L341" s="92">
        <f>IF(K341="","",Feuil1!AC346)</f>
        <v>0</v>
      </c>
      <c r="M341" s="173">
        <f t="shared" si="47"/>
        <v>0</v>
      </c>
      <c r="N341" s="172">
        <f>IF(L341="","",Feuil1!AD346)</f>
        <v>0</v>
      </c>
      <c r="O341" s="92">
        <f>IF(N341="","",Feuil1!AE346)</f>
        <v>0</v>
      </c>
      <c r="P341" s="92">
        <f>IF(O341="","",Feuil1!AF346)</f>
        <v>0</v>
      </c>
      <c r="Q341" s="173">
        <f t="shared" si="48"/>
        <v>0</v>
      </c>
      <c r="R341" s="172">
        <f>IF(P341="","",Feuil1!AG346)</f>
        <v>0</v>
      </c>
      <c r="S341" s="92">
        <f>IF(R341="","",Feuil1!AH346)</f>
        <v>0</v>
      </c>
      <c r="T341" s="92">
        <f>IF(S341="","",Feuil1!AI346)</f>
        <v>0</v>
      </c>
      <c r="U341" s="173">
        <f t="shared" si="49"/>
        <v>0</v>
      </c>
      <c r="V341" s="172">
        <f>IF(T341="","",Feuil1!AJ346)</f>
        <v>0</v>
      </c>
      <c r="W341" s="92">
        <f>IF(V341="","",Feuil1!AK346)</f>
        <v>0</v>
      </c>
      <c r="X341" s="92">
        <f>IF(W341="","",Feuil1!AL346)</f>
        <v>0</v>
      </c>
      <c r="Y341" s="173">
        <f t="shared" si="50"/>
        <v>0</v>
      </c>
      <c r="Z341" s="172">
        <f>IF(X341="","",Feuil1!AM346)</f>
        <v>0</v>
      </c>
      <c r="AA341" s="92">
        <f>IF(Z341="","",Feuil1!AN346)</f>
        <v>0</v>
      </c>
      <c r="AB341" s="92">
        <f>IF(AA341="","",Feuil1!AO346)</f>
        <v>0</v>
      </c>
      <c r="AC341" s="173">
        <f t="shared" si="51"/>
        <v>0</v>
      </c>
      <c r="AD341" s="172">
        <f>IF(AB341="","",Feuil1!AP346)</f>
        <v>0</v>
      </c>
      <c r="AE341" s="92">
        <f>IF(AD341="","",Feuil1!AQ346)</f>
        <v>0</v>
      </c>
      <c r="AF341" s="92">
        <f>IF(AE341="","",Feuil1!AR346)</f>
        <v>0</v>
      </c>
      <c r="AG341" s="173">
        <f t="shared" si="52"/>
        <v>0</v>
      </c>
      <c r="AH341" s="172">
        <f>IF(AF341="","",Feuil1!AS346)</f>
        <v>0</v>
      </c>
      <c r="AI341" s="92">
        <f>IF(AH341="","",Feuil1!AT346)</f>
        <v>0</v>
      </c>
      <c r="AJ341" s="92">
        <f>IF(AI341="","",Feuil1!AU346)</f>
        <v>0</v>
      </c>
      <c r="AK341" s="173">
        <f t="shared" si="53"/>
        <v>0</v>
      </c>
      <c r="AN341" s="5">
        <v>725</v>
      </c>
      <c r="AO341" s="5">
        <v>25</v>
      </c>
      <c r="AP341" s="5">
        <v>40</v>
      </c>
      <c r="AQ341" s="5">
        <v>850</v>
      </c>
      <c r="AR341" s="5">
        <v>925</v>
      </c>
      <c r="AS341" s="5">
        <v>3</v>
      </c>
      <c r="AT341" s="5">
        <v>5</v>
      </c>
      <c r="AU341" s="5">
        <v>350</v>
      </c>
      <c r="AV341" s="5">
        <v>125</v>
      </c>
    </row>
    <row r="342" spans="1:48" s="6" customFormat="1" ht="12.75">
      <c r="A342" s="171">
        <f>IF(Feuil1!A347="","",Feuil1!A347)</f>
        <v>45264</v>
      </c>
      <c r="B342" s="172">
        <f>IF(A342="","",Feuil1!U347)</f>
        <v>0</v>
      </c>
      <c r="C342" s="92">
        <f>IF(B342="","",Feuil1!V347)</f>
        <v>0</v>
      </c>
      <c r="D342" s="92">
        <f>IF(C342="","",Feuil1!W347)</f>
        <v>0</v>
      </c>
      <c r="E342" s="173">
        <f t="shared" si="45"/>
        <v>0</v>
      </c>
      <c r="F342" s="172">
        <f>IF(D342="","",Feuil1!X347)</f>
        <v>0</v>
      </c>
      <c r="G342" s="92">
        <f>IF(F342="","",Feuil1!Y347)</f>
        <v>0</v>
      </c>
      <c r="H342" s="92">
        <f>IF(G342="","",Feuil1!Z347)</f>
        <v>0</v>
      </c>
      <c r="I342" s="173">
        <f t="shared" si="46"/>
        <v>0</v>
      </c>
      <c r="J342" s="172">
        <f>IF(H342="","",Feuil1!AA347)</f>
        <v>0</v>
      </c>
      <c r="K342" s="92">
        <f>IF(J342="","",Feuil1!AB347)</f>
        <v>0</v>
      </c>
      <c r="L342" s="92">
        <f>IF(K342="","",Feuil1!AC347)</f>
        <v>0</v>
      </c>
      <c r="M342" s="173">
        <f t="shared" si="47"/>
        <v>0</v>
      </c>
      <c r="N342" s="172">
        <f>IF(L342="","",Feuil1!AD347)</f>
        <v>0</v>
      </c>
      <c r="O342" s="92">
        <f>IF(N342="","",Feuil1!AE347)</f>
        <v>0</v>
      </c>
      <c r="P342" s="92">
        <f>IF(O342="","",Feuil1!AF347)</f>
        <v>0</v>
      </c>
      <c r="Q342" s="173">
        <f t="shared" si="48"/>
        <v>0</v>
      </c>
      <c r="R342" s="172">
        <f>IF(P342="","",Feuil1!AG347)</f>
        <v>0</v>
      </c>
      <c r="S342" s="92">
        <f>IF(R342="","",Feuil1!AH347)</f>
        <v>0</v>
      </c>
      <c r="T342" s="92">
        <f>IF(S342="","",Feuil1!AI347)</f>
        <v>0</v>
      </c>
      <c r="U342" s="173">
        <f t="shared" si="49"/>
        <v>0</v>
      </c>
      <c r="V342" s="172">
        <f>IF(T342="","",Feuil1!AJ347)</f>
        <v>0</v>
      </c>
      <c r="W342" s="92">
        <f>IF(V342="","",Feuil1!AK347)</f>
        <v>0</v>
      </c>
      <c r="X342" s="92">
        <f>IF(W342="","",Feuil1!AL347)</f>
        <v>0</v>
      </c>
      <c r="Y342" s="173">
        <f t="shared" si="50"/>
        <v>0</v>
      </c>
      <c r="Z342" s="172">
        <f>IF(X342="","",Feuil1!AM347)</f>
        <v>0</v>
      </c>
      <c r="AA342" s="92">
        <f>IF(Z342="","",Feuil1!AN347)</f>
        <v>0</v>
      </c>
      <c r="AB342" s="92">
        <f>IF(AA342="","",Feuil1!AO347)</f>
        <v>0</v>
      </c>
      <c r="AC342" s="173">
        <f t="shared" si="51"/>
        <v>0</v>
      </c>
      <c r="AD342" s="172">
        <f>IF(AB342="","",Feuil1!AP347)</f>
        <v>0</v>
      </c>
      <c r="AE342" s="92">
        <f>IF(AD342="","",Feuil1!AQ347)</f>
        <v>0</v>
      </c>
      <c r="AF342" s="92">
        <f>IF(AE342="","",Feuil1!AR347)</f>
        <v>0</v>
      </c>
      <c r="AG342" s="173">
        <f t="shared" si="52"/>
        <v>0</v>
      </c>
      <c r="AH342" s="172">
        <f>IF(AF342="","",Feuil1!AS347)</f>
        <v>0</v>
      </c>
      <c r="AI342" s="92">
        <f>IF(AH342="","",Feuil1!AT347)</f>
        <v>0</v>
      </c>
      <c r="AJ342" s="92">
        <f>IF(AI342="","",Feuil1!AU347)</f>
        <v>0</v>
      </c>
      <c r="AK342" s="173">
        <f t="shared" si="53"/>
        <v>0</v>
      </c>
      <c r="AN342" s="5">
        <v>725</v>
      </c>
      <c r="AO342" s="5">
        <v>25</v>
      </c>
      <c r="AP342" s="5">
        <v>40</v>
      </c>
      <c r="AQ342" s="5">
        <v>850</v>
      </c>
      <c r="AR342" s="5">
        <v>925</v>
      </c>
      <c r="AS342" s="5">
        <v>3</v>
      </c>
      <c r="AT342" s="5">
        <v>5</v>
      </c>
      <c r="AU342" s="5">
        <v>350</v>
      </c>
      <c r="AV342" s="5">
        <v>125</v>
      </c>
    </row>
    <row r="343" spans="1:48" s="6" customFormat="1" ht="12.75">
      <c r="A343" s="171">
        <f>IF(Feuil1!A348="","",Feuil1!A348)</f>
        <v>45265</v>
      </c>
      <c r="B343" s="172">
        <f>IF(A343="","",Feuil1!U348)</f>
        <v>0</v>
      </c>
      <c r="C343" s="92">
        <f>IF(B343="","",Feuil1!V348)</f>
        <v>0</v>
      </c>
      <c r="D343" s="92">
        <f>IF(C343="","",Feuil1!W348)</f>
        <v>0</v>
      </c>
      <c r="E343" s="173">
        <f t="shared" si="45"/>
        <v>0</v>
      </c>
      <c r="F343" s="172">
        <f>IF(D343="","",Feuil1!X348)</f>
        <v>0</v>
      </c>
      <c r="G343" s="92">
        <f>IF(F343="","",Feuil1!Y348)</f>
        <v>0</v>
      </c>
      <c r="H343" s="92">
        <f>IF(G343="","",Feuil1!Z348)</f>
        <v>0</v>
      </c>
      <c r="I343" s="173">
        <f t="shared" si="46"/>
        <v>0</v>
      </c>
      <c r="J343" s="172">
        <f>IF(H343="","",Feuil1!AA348)</f>
        <v>0</v>
      </c>
      <c r="K343" s="92">
        <f>IF(J343="","",Feuil1!AB348)</f>
        <v>0</v>
      </c>
      <c r="L343" s="92">
        <f>IF(K343="","",Feuil1!AC348)</f>
        <v>0</v>
      </c>
      <c r="M343" s="173">
        <f t="shared" si="47"/>
        <v>0</v>
      </c>
      <c r="N343" s="172">
        <f>IF(L343="","",Feuil1!AD348)</f>
        <v>0</v>
      </c>
      <c r="O343" s="92">
        <f>IF(N343="","",Feuil1!AE348)</f>
        <v>0</v>
      </c>
      <c r="P343" s="92">
        <f>IF(O343="","",Feuil1!AF348)</f>
        <v>0</v>
      </c>
      <c r="Q343" s="173">
        <f t="shared" si="48"/>
        <v>0</v>
      </c>
      <c r="R343" s="172">
        <f>IF(P343="","",Feuil1!AG348)</f>
        <v>0</v>
      </c>
      <c r="S343" s="92">
        <f>IF(R343="","",Feuil1!AH348)</f>
        <v>0</v>
      </c>
      <c r="T343" s="92">
        <f>IF(S343="","",Feuil1!AI348)</f>
        <v>0</v>
      </c>
      <c r="U343" s="173">
        <f t="shared" si="49"/>
        <v>0</v>
      </c>
      <c r="V343" s="172">
        <f>IF(T343="","",Feuil1!AJ348)</f>
        <v>0</v>
      </c>
      <c r="W343" s="92">
        <f>IF(V343="","",Feuil1!AK348)</f>
        <v>0</v>
      </c>
      <c r="X343" s="92">
        <f>IF(W343="","",Feuil1!AL348)</f>
        <v>0</v>
      </c>
      <c r="Y343" s="173">
        <f t="shared" si="50"/>
        <v>0</v>
      </c>
      <c r="Z343" s="172">
        <f>IF(X343="","",Feuil1!AM348)</f>
        <v>0</v>
      </c>
      <c r="AA343" s="92">
        <f>IF(Z343="","",Feuil1!AN348)</f>
        <v>0</v>
      </c>
      <c r="AB343" s="92">
        <f>IF(AA343="","",Feuil1!AO348)</f>
        <v>0</v>
      </c>
      <c r="AC343" s="173">
        <f t="shared" si="51"/>
        <v>0</v>
      </c>
      <c r="AD343" s="172">
        <f>IF(AB343="","",Feuil1!AP348)</f>
        <v>0</v>
      </c>
      <c r="AE343" s="92">
        <f>IF(AD343="","",Feuil1!AQ348)</f>
        <v>0</v>
      </c>
      <c r="AF343" s="92">
        <f>IF(AE343="","",Feuil1!AR348)</f>
        <v>0</v>
      </c>
      <c r="AG343" s="173">
        <f t="shared" si="52"/>
        <v>0</v>
      </c>
      <c r="AH343" s="172">
        <f>IF(AF343="","",Feuil1!AS348)</f>
        <v>0</v>
      </c>
      <c r="AI343" s="92">
        <f>IF(AH343="","",Feuil1!AT348)</f>
        <v>0</v>
      </c>
      <c r="AJ343" s="92">
        <f>IF(AI343="","",Feuil1!AU348)</f>
        <v>0</v>
      </c>
      <c r="AK343" s="173">
        <f t="shared" si="53"/>
        <v>0</v>
      </c>
      <c r="AN343" s="5">
        <v>725</v>
      </c>
      <c r="AO343" s="5">
        <v>25</v>
      </c>
      <c r="AP343" s="5">
        <v>40</v>
      </c>
      <c r="AQ343" s="5">
        <v>850</v>
      </c>
      <c r="AR343" s="5">
        <v>925</v>
      </c>
      <c r="AS343" s="5">
        <v>3</v>
      </c>
      <c r="AT343" s="5">
        <v>5</v>
      </c>
      <c r="AU343" s="5">
        <v>350</v>
      </c>
      <c r="AV343" s="5">
        <v>125</v>
      </c>
    </row>
    <row r="344" spans="1:48" s="6" customFormat="1" ht="12.75">
      <c r="A344" s="171">
        <f>IF(Feuil1!A349="","",Feuil1!A349)</f>
        <v>45266</v>
      </c>
      <c r="B344" s="172">
        <f>IF(A344="","",Feuil1!U349)</f>
        <v>0</v>
      </c>
      <c r="C344" s="92">
        <f>IF(B344="","",Feuil1!V349)</f>
        <v>0</v>
      </c>
      <c r="D344" s="92">
        <f>IF(C344="","",Feuil1!W349)</f>
        <v>0</v>
      </c>
      <c r="E344" s="173">
        <f t="shared" si="45"/>
        <v>0</v>
      </c>
      <c r="F344" s="172">
        <f>IF(D344="","",Feuil1!X349)</f>
        <v>0</v>
      </c>
      <c r="G344" s="92">
        <f>IF(F344="","",Feuil1!Y349)</f>
        <v>0</v>
      </c>
      <c r="H344" s="92">
        <f>IF(G344="","",Feuil1!Z349)</f>
        <v>0</v>
      </c>
      <c r="I344" s="173">
        <f t="shared" si="46"/>
        <v>0</v>
      </c>
      <c r="J344" s="172">
        <f>IF(H344="","",Feuil1!AA349)</f>
        <v>0</v>
      </c>
      <c r="K344" s="92">
        <f>IF(J344="","",Feuil1!AB349)</f>
        <v>0</v>
      </c>
      <c r="L344" s="92">
        <f>IF(K344="","",Feuil1!AC349)</f>
        <v>0</v>
      </c>
      <c r="M344" s="173">
        <f t="shared" si="47"/>
        <v>0</v>
      </c>
      <c r="N344" s="172">
        <f>IF(L344="","",Feuil1!AD349)</f>
        <v>0</v>
      </c>
      <c r="O344" s="92">
        <f>IF(N344="","",Feuil1!AE349)</f>
        <v>0</v>
      </c>
      <c r="P344" s="92">
        <f>IF(O344="","",Feuil1!AF349)</f>
        <v>0</v>
      </c>
      <c r="Q344" s="173">
        <f t="shared" si="48"/>
        <v>0</v>
      </c>
      <c r="R344" s="172">
        <f>IF(P344="","",Feuil1!AG349)</f>
        <v>0</v>
      </c>
      <c r="S344" s="92">
        <f>IF(R344="","",Feuil1!AH349)</f>
        <v>0</v>
      </c>
      <c r="T344" s="92">
        <f>IF(S344="","",Feuil1!AI349)</f>
        <v>0</v>
      </c>
      <c r="U344" s="173">
        <f t="shared" si="49"/>
        <v>0</v>
      </c>
      <c r="V344" s="172">
        <f>IF(T344="","",Feuil1!AJ349)</f>
        <v>0</v>
      </c>
      <c r="W344" s="92">
        <f>IF(V344="","",Feuil1!AK349)</f>
        <v>0</v>
      </c>
      <c r="X344" s="92">
        <f>IF(W344="","",Feuil1!AL349)</f>
        <v>0</v>
      </c>
      <c r="Y344" s="173">
        <f t="shared" si="50"/>
        <v>0</v>
      </c>
      <c r="Z344" s="172">
        <f>IF(X344="","",Feuil1!AM349)</f>
        <v>0</v>
      </c>
      <c r="AA344" s="92">
        <f>IF(Z344="","",Feuil1!AN349)</f>
        <v>0</v>
      </c>
      <c r="AB344" s="92">
        <f>IF(AA344="","",Feuil1!AO349)</f>
        <v>0</v>
      </c>
      <c r="AC344" s="173">
        <f t="shared" si="51"/>
        <v>0</v>
      </c>
      <c r="AD344" s="172">
        <f>IF(AB344="","",Feuil1!AP349)</f>
        <v>0</v>
      </c>
      <c r="AE344" s="92">
        <f>IF(AD344="","",Feuil1!AQ349)</f>
        <v>0</v>
      </c>
      <c r="AF344" s="92">
        <f>IF(AE344="","",Feuil1!AR349)</f>
        <v>0</v>
      </c>
      <c r="AG344" s="173">
        <f t="shared" si="52"/>
        <v>0</v>
      </c>
      <c r="AH344" s="172">
        <f>IF(AF344="","",Feuil1!AS349)</f>
        <v>0</v>
      </c>
      <c r="AI344" s="92">
        <f>IF(AH344="","",Feuil1!AT349)</f>
        <v>0</v>
      </c>
      <c r="AJ344" s="92">
        <f>IF(AI344="","",Feuil1!AU349)</f>
        <v>0</v>
      </c>
      <c r="AK344" s="173">
        <f t="shared" si="53"/>
        <v>0</v>
      </c>
      <c r="AN344" s="5">
        <v>725</v>
      </c>
      <c r="AO344" s="5">
        <v>25</v>
      </c>
      <c r="AP344" s="5">
        <v>40</v>
      </c>
      <c r="AQ344" s="5">
        <v>850</v>
      </c>
      <c r="AR344" s="5">
        <v>925</v>
      </c>
      <c r="AS344" s="5">
        <v>3</v>
      </c>
      <c r="AT344" s="5">
        <v>5</v>
      </c>
      <c r="AU344" s="5">
        <v>350</v>
      </c>
      <c r="AV344" s="5">
        <v>125</v>
      </c>
    </row>
    <row r="345" spans="1:48" s="6" customFormat="1" ht="12.75">
      <c r="A345" s="171">
        <f>IF(Feuil1!A350="","",Feuil1!A350)</f>
        <v>45267</v>
      </c>
      <c r="B345" s="172">
        <f>IF(A345="","",Feuil1!U350)</f>
        <v>0</v>
      </c>
      <c r="C345" s="92">
        <f>IF(B345="","",Feuil1!V350)</f>
        <v>0</v>
      </c>
      <c r="D345" s="92">
        <f>IF(C345="","",Feuil1!W350)</f>
        <v>0</v>
      </c>
      <c r="E345" s="173">
        <f t="shared" si="45"/>
        <v>0</v>
      </c>
      <c r="F345" s="172">
        <f>IF(D345="","",Feuil1!X350)</f>
        <v>0</v>
      </c>
      <c r="G345" s="92">
        <f>IF(F345="","",Feuil1!Y350)</f>
        <v>0</v>
      </c>
      <c r="H345" s="92">
        <f>IF(G345="","",Feuil1!Z350)</f>
        <v>0</v>
      </c>
      <c r="I345" s="173">
        <f t="shared" si="46"/>
        <v>0</v>
      </c>
      <c r="J345" s="172">
        <f>IF(H345="","",Feuil1!AA350)</f>
        <v>0</v>
      </c>
      <c r="K345" s="92">
        <f>IF(J345="","",Feuil1!AB350)</f>
        <v>0</v>
      </c>
      <c r="L345" s="92">
        <f>IF(K345="","",Feuil1!AC350)</f>
        <v>0</v>
      </c>
      <c r="M345" s="173">
        <f t="shared" si="47"/>
        <v>0</v>
      </c>
      <c r="N345" s="172">
        <f>IF(L345="","",Feuil1!AD350)</f>
        <v>0</v>
      </c>
      <c r="O345" s="92">
        <f>IF(N345="","",Feuil1!AE350)</f>
        <v>0</v>
      </c>
      <c r="P345" s="92">
        <f>IF(O345="","",Feuil1!AF350)</f>
        <v>0</v>
      </c>
      <c r="Q345" s="173">
        <f t="shared" si="48"/>
        <v>0</v>
      </c>
      <c r="R345" s="172">
        <f>IF(P345="","",Feuil1!AG350)</f>
        <v>0</v>
      </c>
      <c r="S345" s="92">
        <f>IF(R345="","",Feuil1!AH350)</f>
        <v>0</v>
      </c>
      <c r="T345" s="92">
        <f>IF(S345="","",Feuil1!AI350)</f>
        <v>0</v>
      </c>
      <c r="U345" s="173">
        <f t="shared" si="49"/>
        <v>0</v>
      </c>
      <c r="V345" s="172">
        <f>IF(T345="","",Feuil1!AJ350)</f>
        <v>0</v>
      </c>
      <c r="W345" s="92">
        <f>IF(V345="","",Feuil1!AK350)</f>
        <v>0</v>
      </c>
      <c r="X345" s="92">
        <f>IF(W345="","",Feuil1!AL350)</f>
        <v>0</v>
      </c>
      <c r="Y345" s="173">
        <f t="shared" si="50"/>
        <v>0</v>
      </c>
      <c r="Z345" s="172">
        <f>IF(X345="","",Feuil1!AM350)</f>
        <v>0</v>
      </c>
      <c r="AA345" s="92">
        <f>IF(Z345="","",Feuil1!AN350)</f>
        <v>0</v>
      </c>
      <c r="AB345" s="92">
        <f>IF(AA345="","",Feuil1!AO350)</f>
        <v>0</v>
      </c>
      <c r="AC345" s="173">
        <f t="shared" si="51"/>
        <v>0</v>
      </c>
      <c r="AD345" s="172">
        <f>IF(AB345="","",Feuil1!AP350)</f>
        <v>0</v>
      </c>
      <c r="AE345" s="92">
        <f>IF(AD345="","",Feuil1!AQ350)</f>
        <v>0</v>
      </c>
      <c r="AF345" s="92">
        <f>IF(AE345="","",Feuil1!AR350)</f>
        <v>0</v>
      </c>
      <c r="AG345" s="173">
        <f t="shared" si="52"/>
        <v>0</v>
      </c>
      <c r="AH345" s="172">
        <f>IF(AF345="","",Feuil1!AS350)</f>
        <v>0</v>
      </c>
      <c r="AI345" s="92">
        <f>IF(AH345="","",Feuil1!AT350)</f>
        <v>0</v>
      </c>
      <c r="AJ345" s="92">
        <f>IF(AI345="","",Feuil1!AU350)</f>
        <v>0</v>
      </c>
      <c r="AK345" s="173">
        <f t="shared" si="53"/>
        <v>0</v>
      </c>
      <c r="AN345" s="5">
        <v>725</v>
      </c>
      <c r="AO345" s="5">
        <v>25</v>
      </c>
      <c r="AP345" s="5">
        <v>40</v>
      </c>
      <c r="AQ345" s="5">
        <v>850</v>
      </c>
      <c r="AR345" s="5">
        <v>925</v>
      </c>
      <c r="AS345" s="5">
        <v>3</v>
      </c>
      <c r="AT345" s="5">
        <v>5</v>
      </c>
      <c r="AU345" s="5">
        <v>350</v>
      </c>
      <c r="AV345" s="5">
        <v>125</v>
      </c>
    </row>
    <row r="346" spans="1:48" s="6" customFormat="1" ht="12.75">
      <c r="A346" s="171">
        <f>IF(Feuil1!A351="","",Feuil1!A351)</f>
        <v>45268</v>
      </c>
      <c r="B346" s="172">
        <f>IF(A346="","",Feuil1!U351)</f>
        <v>0</v>
      </c>
      <c r="C346" s="92">
        <f>IF(B346="","",Feuil1!V351)</f>
        <v>0</v>
      </c>
      <c r="D346" s="92">
        <f>IF(C346="","",Feuil1!W351)</f>
        <v>0</v>
      </c>
      <c r="E346" s="173">
        <f t="shared" si="45"/>
        <v>0</v>
      </c>
      <c r="F346" s="172">
        <f>IF(D346="","",Feuil1!X351)</f>
        <v>0</v>
      </c>
      <c r="G346" s="92">
        <f>IF(F346="","",Feuil1!Y351)</f>
        <v>0</v>
      </c>
      <c r="H346" s="92">
        <f>IF(G346="","",Feuil1!Z351)</f>
        <v>0</v>
      </c>
      <c r="I346" s="173">
        <f t="shared" si="46"/>
        <v>0</v>
      </c>
      <c r="J346" s="172">
        <f>IF(H346="","",Feuil1!AA351)</f>
        <v>0</v>
      </c>
      <c r="K346" s="92">
        <f>IF(J346="","",Feuil1!AB351)</f>
        <v>0</v>
      </c>
      <c r="L346" s="92">
        <f>IF(K346="","",Feuil1!AC351)</f>
        <v>0</v>
      </c>
      <c r="M346" s="173">
        <f t="shared" si="47"/>
        <v>0</v>
      </c>
      <c r="N346" s="172">
        <f>IF(L346="","",Feuil1!AD351)</f>
        <v>0</v>
      </c>
      <c r="O346" s="92">
        <f>IF(N346="","",Feuil1!AE351)</f>
        <v>0</v>
      </c>
      <c r="P346" s="92">
        <f>IF(O346="","",Feuil1!AF351)</f>
        <v>0</v>
      </c>
      <c r="Q346" s="173">
        <f t="shared" si="48"/>
        <v>0</v>
      </c>
      <c r="R346" s="172">
        <f>IF(P346="","",Feuil1!AG351)</f>
        <v>0</v>
      </c>
      <c r="S346" s="92">
        <f>IF(R346="","",Feuil1!AH351)</f>
        <v>0</v>
      </c>
      <c r="T346" s="92">
        <f>IF(S346="","",Feuil1!AI351)</f>
        <v>0</v>
      </c>
      <c r="U346" s="173">
        <f t="shared" si="49"/>
        <v>0</v>
      </c>
      <c r="V346" s="172">
        <f>IF(T346="","",Feuil1!AJ351)</f>
        <v>0</v>
      </c>
      <c r="W346" s="92">
        <f>IF(V346="","",Feuil1!AK351)</f>
        <v>0</v>
      </c>
      <c r="X346" s="92">
        <f>IF(W346="","",Feuil1!AL351)</f>
        <v>0</v>
      </c>
      <c r="Y346" s="173">
        <f t="shared" si="50"/>
        <v>0</v>
      </c>
      <c r="Z346" s="172">
        <f>IF(X346="","",Feuil1!AM351)</f>
        <v>0</v>
      </c>
      <c r="AA346" s="92">
        <f>IF(Z346="","",Feuil1!AN351)</f>
        <v>0</v>
      </c>
      <c r="AB346" s="92">
        <f>IF(AA346="","",Feuil1!AO351)</f>
        <v>0</v>
      </c>
      <c r="AC346" s="173">
        <f t="shared" si="51"/>
        <v>0</v>
      </c>
      <c r="AD346" s="172">
        <f>IF(AB346="","",Feuil1!AP351)</f>
        <v>0</v>
      </c>
      <c r="AE346" s="92">
        <f>IF(AD346="","",Feuil1!AQ351)</f>
        <v>0</v>
      </c>
      <c r="AF346" s="92">
        <f>IF(AE346="","",Feuil1!AR351)</f>
        <v>0</v>
      </c>
      <c r="AG346" s="173">
        <f t="shared" si="52"/>
        <v>0</v>
      </c>
      <c r="AH346" s="172">
        <f>IF(AF346="","",Feuil1!AS351)</f>
        <v>0</v>
      </c>
      <c r="AI346" s="92">
        <f>IF(AH346="","",Feuil1!AT351)</f>
        <v>0</v>
      </c>
      <c r="AJ346" s="92">
        <f>IF(AI346="","",Feuil1!AU351)</f>
        <v>0</v>
      </c>
      <c r="AK346" s="173">
        <f t="shared" si="53"/>
        <v>0</v>
      </c>
      <c r="AN346" s="5">
        <v>725</v>
      </c>
      <c r="AO346" s="5">
        <v>25</v>
      </c>
      <c r="AP346" s="5">
        <v>40</v>
      </c>
      <c r="AQ346" s="5">
        <v>850</v>
      </c>
      <c r="AR346" s="5">
        <v>925</v>
      </c>
      <c r="AS346" s="5">
        <v>3</v>
      </c>
      <c r="AT346" s="5">
        <v>5</v>
      </c>
      <c r="AU346" s="5">
        <v>350</v>
      </c>
      <c r="AV346" s="5">
        <v>125</v>
      </c>
    </row>
    <row r="347" spans="1:48" s="6" customFormat="1" ht="12.75">
      <c r="A347" s="171">
        <f>IF(Feuil1!A352="","",Feuil1!A352)</f>
        <v>45269</v>
      </c>
      <c r="B347" s="172">
        <f>IF(A347="","",Feuil1!U352)</f>
        <v>0</v>
      </c>
      <c r="C347" s="92">
        <f>IF(B347="","",Feuil1!V352)</f>
        <v>0</v>
      </c>
      <c r="D347" s="92">
        <f>IF(C347="","",Feuil1!W352)</f>
        <v>0</v>
      </c>
      <c r="E347" s="173">
        <f t="shared" si="45"/>
        <v>0</v>
      </c>
      <c r="F347" s="172">
        <f>IF(D347="","",Feuil1!X352)</f>
        <v>0</v>
      </c>
      <c r="G347" s="92">
        <f>IF(F347="","",Feuil1!Y352)</f>
        <v>0</v>
      </c>
      <c r="H347" s="92">
        <f>IF(G347="","",Feuil1!Z352)</f>
        <v>0</v>
      </c>
      <c r="I347" s="173">
        <f t="shared" si="46"/>
        <v>0</v>
      </c>
      <c r="J347" s="172">
        <f>IF(H347="","",Feuil1!AA352)</f>
        <v>0</v>
      </c>
      <c r="K347" s="92">
        <f>IF(J347="","",Feuil1!AB352)</f>
        <v>0</v>
      </c>
      <c r="L347" s="92">
        <f>IF(K347="","",Feuil1!AC352)</f>
        <v>0</v>
      </c>
      <c r="M347" s="173">
        <f t="shared" si="47"/>
        <v>0</v>
      </c>
      <c r="N347" s="172">
        <f>IF(L347="","",Feuil1!AD352)</f>
        <v>0</v>
      </c>
      <c r="O347" s="92">
        <f>IF(N347="","",Feuil1!AE352)</f>
        <v>0</v>
      </c>
      <c r="P347" s="92">
        <f>IF(O347="","",Feuil1!AF352)</f>
        <v>0</v>
      </c>
      <c r="Q347" s="173">
        <f t="shared" si="48"/>
        <v>0</v>
      </c>
      <c r="R347" s="172">
        <f>IF(P347="","",Feuil1!AG352)</f>
        <v>0</v>
      </c>
      <c r="S347" s="92">
        <f>IF(R347="","",Feuil1!AH352)</f>
        <v>0</v>
      </c>
      <c r="T347" s="92">
        <f>IF(S347="","",Feuil1!AI352)</f>
        <v>0</v>
      </c>
      <c r="U347" s="173">
        <f t="shared" si="49"/>
        <v>0</v>
      </c>
      <c r="V347" s="172">
        <f>IF(T347="","",Feuil1!AJ352)</f>
        <v>0</v>
      </c>
      <c r="W347" s="92">
        <f>IF(V347="","",Feuil1!AK352)</f>
        <v>0</v>
      </c>
      <c r="X347" s="92">
        <f>IF(W347="","",Feuil1!AL352)</f>
        <v>0</v>
      </c>
      <c r="Y347" s="173">
        <f t="shared" si="50"/>
        <v>0</v>
      </c>
      <c r="Z347" s="172">
        <f>IF(X347="","",Feuil1!AM352)</f>
        <v>0</v>
      </c>
      <c r="AA347" s="92">
        <f>IF(Z347="","",Feuil1!AN352)</f>
        <v>0</v>
      </c>
      <c r="AB347" s="92">
        <f>IF(AA347="","",Feuil1!AO352)</f>
        <v>0</v>
      </c>
      <c r="AC347" s="173">
        <f t="shared" si="51"/>
        <v>0</v>
      </c>
      <c r="AD347" s="172">
        <f>IF(AB347="","",Feuil1!AP352)</f>
        <v>0</v>
      </c>
      <c r="AE347" s="92">
        <f>IF(AD347="","",Feuil1!AQ352)</f>
        <v>0</v>
      </c>
      <c r="AF347" s="92">
        <f>IF(AE347="","",Feuil1!AR352)</f>
        <v>0</v>
      </c>
      <c r="AG347" s="173">
        <f t="shared" si="52"/>
        <v>0</v>
      </c>
      <c r="AH347" s="172">
        <f>IF(AF347="","",Feuil1!AS352)</f>
        <v>0</v>
      </c>
      <c r="AI347" s="92">
        <f>IF(AH347="","",Feuil1!AT352)</f>
        <v>0</v>
      </c>
      <c r="AJ347" s="92">
        <f>IF(AI347="","",Feuil1!AU352)</f>
        <v>0</v>
      </c>
      <c r="AK347" s="173">
        <f t="shared" si="53"/>
        <v>0</v>
      </c>
      <c r="AN347" s="5">
        <v>725</v>
      </c>
      <c r="AO347" s="5">
        <v>25</v>
      </c>
      <c r="AP347" s="5">
        <v>40</v>
      </c>
      <c r="AQ347" s="5">
        <v>850</v>
      </c>
      <c r="AR347" s="5">
        <v>925</v>
      </c>
      <c r="AS347" s="5">
        <v>3</v>
      </c>
      <c r="AT347" s="5">
        <v>5</v>
      </c>
      <c r="AU347" s="5">
        <v>350</v>
      </c>
      <c r="AV347" s="5">
        <v>125</v>
      </c>
    </row>
    <row r="348" spans="1:48" s="6" customFormat="1" ht="12.75">
      <c r="A348" s="171">
        <f>IF(Feuil1!A353="","",Feuil1!A353)</f>
        <v>45270</v>
      </c>
      <c r="B348" s="172">
        <f>IF(A348="","",Feuil1!U353)</f>
        <v>0</v>
      </c>
      <c r="C348" s="92">
        <f>IF(B348="","",Feuil1!V353)</f>
        <v>0</v>
      </c>
      <c r="D348" s="92">
        <f>IF(C348="","",Feuil1!W353)</f>
        <v>0</v>
      </c>
      <c r="E348" s="173">
        <f t="shared" si="45"/>
        <v>0</v>
      </c>
      <c r="F348" s="172">
        <f>IF(D348="","",Feuil1!X353)</f>
        <v>0</v>
      </c>
      <c r="G348" s="92">
        <f>IF(F348="","",Feuil1!Y353)</f>
        <v>0</v>
      </c>
      <c r="H348" s="92">
        <f>IF(G348="","",Feuil1!Z353)</f>
        <v>0</v>
      </c>
      <c r="I348" s="173">
        <f t="shared" si="46"/>
        <v>0</v>
      </c>
      <c r="J348" s="172">
        <f>IF(H348="","",Feuil1!AA353)</f>
        <v>0</v>
      </c>
      <c r="K348" s="92">
        <f>IF(J348="","",Feuil1!AB353)</f>
        <v>0</v>
      </c>
      <c r="L348" s="92">
        <f>IF(K348="","",Feuil1!AC353)</f>
        <v>0</v>
      </c>
      <c r="M348" s="173">
        <f t="shared" si="47"/>
        <v>0</v>
      </c>
      <c r="N348" s="172">
        <f>IF(L348="","",Feuil1!AD353)</f>
        <v>0</v>
      </c>
      <c r="O348" s="92">
        <f>IF(N348="","",Feuil1!AE353)</f>
        <v>0</v>
      </c>
      <c r="P348" s="92">
        <f>IF(O348="","",Feuil1!AF353)</f>
        <v>0</v>
      </c>
      <c r="Q348" s="173">
        <f t="shared" si="48"/>
        <v>0</v>
      </c>
      <c r="R348" s="172">
        <f>IF(P348="","",Feuil1!AG353)</f>
        <v>0</v>
      </c>
      <c r="S348" s="92">
        <f>IF(R348="","",Feuil1!AH353)</f>
        <v>0</v>
      </c>
      <c r="T348" s="92">
        <f>IF(S348="","",Feuil1!AI353)</f>
        <v>0</v>
      </c>
      <c r="U348" s="173">
        <f t="shared" si="49"/>
        <v>0</v>
      </c>
      <c r="V348" s="172">
        <f>IF(T348="","",Feuil1!AJ353)</f>
        <v>0</v>
      </c>
      <c r="W348" s="92">
        <f>IF(V348="","",Feuil1!AK353)</f>
        <v>0</v>
      </c>
      <c r="X348" s="92">
        <f>IF(W348="","",Feuil1!AL353)</f>
        <v>0</v>
      </c>
      <c r="Y348" s="173">
        <f t="shared" si="50"/>
        <v>0</v>
      </c>
      <c r="Z348" s="172">
        <f>IF(X348="","",Feuil1!AM353)</f>
        <v>0</v>
      </c>
      <c r="AA348" s="92">
        <f>IF(Z348="","",Feuil1!AN353)</f>
        <v>0</v>
      </c>
      <c r="AB348" s="92">
        <f>IF(AA348="","",Feuil1!AO353)</f>
        <v>0</v>
      </c>
      <c r="AC348" s="173">
        <f t="shared" si="51"/>
        <v>0</v>
      </c>
      <c r="AD348" s="172">
        <f>IF(AB348="","",Feuil1!AP353)</f>
        <v>0</v>
      </c>
      <c r="AE348" s="92">
        <f>IF(AD348="","",Feuil1!AQ353)</f>
        <v>0</v>
      </c>
      <c r="AF348" s="92">
        <f>IF(AE348="","",Feuil1!AR353)</f>
        <v>0</v>
      </c>
      <c r="AG348" s="173">
        <f t="shared" si="52"/>
        <v>0</v>
      </c>
      <c r="AH348" s="172">
        <f>IF(AF348="","",Feuil1!AS353)</f>
        <v>0</v>
      </c>
      <c r="AI348" s="92">
        <f>IF(AH348="","",Feuil1!AT353)</f>
        <v>0</v>
      </c>
      <c r="AJ348" s="92">
        <f>IF(AI348="","",Feuil1!AU353)</f>
        <v>0</v>
      </c>
      <c r="AK348" s="173">
        <f t="shared" si="53"/>
        <v>0</v>
      </c>
      <c r="AN348" s="5">
        <v>725</v>
      </c>
      <c r="AO348" s="5">
        <v>25</v>
      </c>
      <c r="AP348" s="5">
        <v>40</v>
      </c>
      <c r="AQ348" s="5">
        <v>850</v>
      </c>
      <c r="AR348" s="5">
        <v>925</v>
      </c>
      <c r="AS348" s="5">
        <v>3</v>
      </c>
      <c r="AT348" s="5">
        <v>5</v>
      </c>
      <c r="AU348" s="5">
        <v>350</v>
      </c>
      <c r="AV348" s="5">
        <v>125</v>
      </c>
    </row>
    <row r="349" spans="1:48" s="6" customFormat="1" ht="12.75">
      <c r="A349" s="171">
        <f>IF(Feuil1!A354="","",Feuil1!A354)</f>
        <v>45271</v>
      </c>
      <c r="B349" s="172">
        <f>IF(A349="","",Feuil1!U354)</f>
        <v>0</v>
      </c>
      <c r="C349" s="92">
        <f>IF(B349="","",Feuil1!V354)</f>
        <v>0</v>
      </c>
      <c r="D349" s="92">
        <f>IF(C349="","",Feuil1!W354)</f>
        <v>0</v>
      </c>
      <c r="E349" s="173">
        <f t="shared" si="45"/>
        <v>0</v>
      </c>
      <c r="F349" s="172">
        <f>IF(D349="","",Feuil1!X354)</f>
        <v>0</v>
      </c>
      <c r="G349" s="92">
        <f>IF(F349="","",Feuil1!Y354)</f>
        <v>0</v>
      </c>
      <c r="H349" s="92">
        <f>IF(G349="","",Feuil1!Z354)</f>
        <v>0</v>
      </c>
      <c r="I349" s="173">
        <f t="shared" si="46"/>
        <v>0</v>
      </c>
      <c r="J349" s="172">
        <f>IF(H349="","",Feuil1!AA354)</f>
        <v>0</v>
      </c>
      <c r="K349" s="92">
        <f>IF(J349="","",Feuil1!AB354)</f>
        <v>0</v>
      </c>
      <c r="L349" s="92">
        <f>IF(K349="","",Feuil1!AC354)</f>
        <v>0</v>
      </c>
      <c r="M349" s="173">
        <f t="shared" si="47"/>
        <v>0</v>
      </c>
      <c r="N349" s="172">
        <f>IF(L349="","",Feuil1!AD354)</f>
        <v>0</v>
      </c>
      <c r="O349" s="92">
        <f>IF(N349="","",Feuil1!AE354)</f>
        <v>0</v>
      </c>
      <c r="P349" s="92">
        <f>IF(O349="","",Feuil1!AF354)</f>
        <v>0</v>
      </c>
      <c r="Q349" s="173">
        <f t="shared" si="48"/>
        <v>0</v>
      </c>
      <c r="R349" s="172">
        <f>IF(P349="","",Feuil1!AG354)</f>
        <v>0</v>
      </c>
      <c r="S349" s="92">
        <f>IF(R349="","",Feuil1!AH354)</f>
        <v>0</v>
      </c>
      <c r="T349" s="92">
        <f>IF(S349="","",Feuil1!AI354)</f>
        <v>0</v>
      </c>
      <c r="U349" s="173">
        <f t="shared" si="49"/>
        <v>0</v>
      </c>
      <c r="V349" s="172">
        <f>IF(T349="","",Feuil1!AJ354)</f>
        <v>0</v>
      </c>
      <c r="W349" s="92">
        <f>IF(V349="","",Feuil1!AK354)</f>
        <v>0</v>
      </c>
      <c r="X349" s="92">
        <f>IF(W349="","",Feuil1!AL354)</f>
        <v>0</v>
      </c>
      <c r="Y349" s="173">
        <f t="shared" si="50"/>
        <v>0</v>
      </c>
      <c r="Z349" s="172">
        <f>IF(X349="","",Feuil1!AM354)</f>
        <v>0</v>
      </c>
      <c r="AA349" s="92">
        <f>IF(Z349="","",Feuil1!AN354)</f>
        <v>0</v>
      </c>
      <c r="AB349" s="92">
        <f>IF(AA349="","",Feuil1!AO354)</f>
        <v>0</v>
      </c>
      <c r="AC349" s="173">
        <f t="shared" si="51"/>
        <v>0</v>
      </c>
      <c r="AD349" s="172">
        <f>IF(AB349="","",Feuil1!AP354)</f>
        <v>0</v>
      </c>
      <c r="AE349" s="92">
        <f>IF(AD349="","",Feuil1!AQ354)</f>
        <v>0</v>
      </c>
      <c r="AF349" s="92">
        <f>IF(AE349="","",Feuil1!AR354)</f>
        <v>0</v>
      </c>
      <c r="AG349" s="173">
        <f t="shared" si="52"/>
        <v>0</v>
      </c>
      <c r="AH349" s="172">
        <f>IF(AF349="","",Feuil1!AS354)</f>
        <v>0</v>
      </c>
      <c r="AI349" s="92">
        <f>IF(AH349="","",Feuil1!AT354)</f>
        <v>0</v>
      </c>
      <c r="AJ349" s="92">
        <f>IF(AI349="","",Feuil1!AU354)</f>
        <v>0</v>
      </c>
      <c r="AK349" s="173">
        <f t="shared" si="53"/>
        <v>0</v>
      </c>
      <c r="AN349" s="5">
        <v>725</v>
      </c>
      <c r="AO349" s="5">
        <v>25</v>
      </c>
      <c r="AP349" s="5">
        <v>40</v>
      </c>
      <c r="AQ349" s="5">
        <v>850</v>
      </c>
      <c r="AR349" s="5">
        <v>925</v>
      </c>
      <c r="AS349" s="5">
        <v>3</v>
      </c>
      <c r="AT349" s="5">
        <v>5</v>
      </c>
      <c r="AU349" s="5">
        <v>350</v>
      </c>
      <c r="AV349" s="5">
        <v>125</v>
      </c>
    </row>
    <row r="350" spans="1:48" s="6" customFormat="1" ht="12.75">
      <c r="A350" s="171">
        <f>IF(Feuil1!A355="","",Feuil1!A355)</f>
        <v>45272</v>
      </c>
      <c r="B350" s="172">
        <f>IF(A350="","",Feuil1!U355)</f>
        <v>0</v>
      </c>
      <c r="C350" s="92">
        <f>IF(B350="","",Feuil1!V355)</f>
        <v>0</v>
      </c>
      <c r="D350" s="92">
        <f>IF(C350="","",Feuil1!W355)</f>
        <v>0</v>
      </c>
      <c r="E350" s="173">
        <f t="shared" si="45"/>
        <v>0</v>
      </c>
      <c r="F350" s="172">
        <f>IF(D350="","",Feuil1!X355)</f>
        <v>0</v>
      </c>
      <c r="G350" s="92">
        <f>IF(F350="","",Feuil1!Y355)</f>
        <v>0</v>
      </c>
      <c r="H350" s="92">
        <f>IF(G350="","",Feuil1!Z355)</f>
        <v>0</v>
      </c>
      <c r="I350" s="173">
        <f t="shared" si="46"/>
        <v>0</v>
      </c>
      <c r="J350" s="172">
        <f>IF(H350="","",Feuil1!AA355)</f>
        <v>0</v>
      </c>
      <c r="K350" s="92">
        <f>IF(J350="","",Feuil1!AB355)</f>
        <v>0</v>
      </c>
      <c r="L350" s="92">
        <f>IF(K350="","",Feuil1!AC355)</f>
        <v>0</v>
      </c>
      <c r="M350" s="173">
        <f t="shared" si="47"/>
        <v>0</v>
      </c>
      <c r="N350" s="172">
        <f>IF(L350="","",Feuil1!AD355)</f>
        <v>0</v>
      </c>
      <c r="O350" s="92">
        <f>IF(N350="","",Feuil1!AE355)</f>
        <v>0</v>
      </c>
      <c r="P350" s="92">
        <f>IF(O350="","",Feuil1!AF355)</f>
        <v>0</v>
      </c>
      <c r="Q350" s="173">
        <f t="shared" si="48"/>
        <v>0</v>
      </c>
      <c r="R350" s="172">
        <f>IF(P350="","",Feuil1!AG355)</f>
        <v>0</v>
      </c>
      <c r="S350" s="92">
        <f>IF(R350="","",Feuil1!AH355)</f>
        <v>0</v>
      </c>
      <c r="T350" s="92">
        <f>IF(S350="","",Feuil1!AI355)</f>
        <v>0</v>
      </c>
      <c r="U350" s="173">
        <f t="shared" si="49"/>
        <v>0</v>
      </c>
      <c r="V350" s="172">
        <f>IF(T350="","",Feuil1!AJ355)</f>
        <v>0</v>
      </c>
      <c r="W350" s="92">
        <f>IF(V350="","",Feuil1!AK355)</f>
        <v>0</v>
      </c>
      <c r="X350" s="92">
        <f>IF(W350="","",Feuil1!AL355)</f>
        <v>0</v>
      </c>
      <c r="Y350" s="173">
        <f t="shared" si="50"/>
        <v>0</v>
      </c>
      <c r="Z350" s="172">
        <f>IF(X350="","",Feuil1!AM355)</f>
        <v>0</v>
      </c>
      <c r="AA350" s="92">
        <f>IF(Z350="","",Feuil1!AN355)</f>
        <v>0</v>
      </c>
      <c r="AB350" s="92">
        <f>IF(AA350="","",Feuil1!AO355)</f>
        <v>0</v>
      </c>
      <c r="AC350" s="173">
        <f t="shared" si="51"/>
        <v>0</v>
      </c>
      <c r="AD350" s="172">
        <f>IF(AB350="","",Feuil1!AP355)</f>
        <v>0</v>
      </c>
      <c r="AE350" s="92">
        <f>IF(AD350="","",Feuil1!AQ355)</f>
        <v>0</v>
      </c>
      <c r="AF350" s="92">
        <f>IF(AE350="","",Feuil1!AR355)</f>
        <v>0</v>
      </c>
      <c r="AG350" s="173">
        <f t="shared" si="52"/>
        <v>0</v>
      </c>
      <c r="AH350" s="172">
        <f>IF(AF350="","",Feuil1!AS355)</f>
        <v>0</v>
      </c>
      <c r="AI350" s="92">
        <f>IF(AH350="","",Feuil1!AT355)</f>
        <v>0</v>
      </c>
      <c r="AJ350" s="92">
        <f>IF(AI350="","",Feuil1!AU355)</f>
        <v>0</v>
      </c>
      <c r="AK350" s="173">
        <f t="shared" si="53"/>
        <v>0</v>
      </c>
      <c r="AN350" s="5">
        <v>725</v>
      </c>
      <c r="AO350" s="5">
        <v>25</v>
      </c>
      <c r="AP350" s="5">
        <v>40</v>
      </c>
      <c r="AQ350" s="5">
        <v>850</v>
      </c>
      <c r="AR350" s="5">
        <v>925</v>
      </c>
      <c r="AS350" s="5">
        <v>3</v>
      </c>
      <c r="AT350" s="5">
        <v>5</v>
      </c>
      <c r="AU350" s="5">
        <v>350</v>
      </c>
      <c r="AV350" s="5">
        <v>125</v>
      </c>
    </row>
    <row r="351" spans="1:48" s="6" customFormat="1" ht="12.75">
      <c r="A351" s="171">
        <f>IF(Feuil1!A356="","",Feuil1!A356)</f>
        <v>45273</v>
      </c>
      <c r="B351" s="172">
        <f>IF(A351="","",Feuil1!U356)</f>
        <v>0</v>
      </c>
      <c r="C351" s="92">
        <f>IF(B351="","",Feuil1!V356)</f>
        <v>0</v>
      </c>
      <c r="D351" s="92">
        <f>IF(C351="","",Feuil1!W356)</f>
        <v>0</v>
      </c>
      <c r="E351" s="173">
        <f t="shared" si="45"/>
        <v>0</v>
      </c>
      <c r="F351" s="172">
        <f>IF(D351="","",Feuil1!X356)</f>
        <v>0</v>
      </c>
      <c r="G351" s="92">
        <f>IF(F351="","",Feuil1!Y356)</f>
        <v>0</v>
      </c>
      <c r="H351" s="92">
        <f>IF(G351="","",Feuil1!Z356)</f>
        <v>0</v>
      </c>
      <c r="I351" s="173">
        <f t="shared" si="46"/>
        <v>0</v>
      </c>
      <c r="J351" s="172">
        <f>IF(H351="","",Feuil1!AA356)</f>
        <v>0</v>
      </c>
      <c r="K351" s="92">
        <f>IF(J351="","",Feuil1!AB356)</f>
        <v>0</v>
      </c>
      <c r="L351" s="92">
        <f>IF(K351="","",Feuil1!AC356)</f>
        <v>0</v>
      </c>
      <c r="M351" s="173">
        <f t="shared" si="47"/>
        <v>0</v>
      </c>
      <c r="N351" s="172">
        <f>IF(L351="","",Feuil1!AD356)</f>
        <v>0</v>
      </c>
      <c r="O351" s="92">
        <f>IF(N351="","",Feuil1!AE356)</f>
        <v>0</v>
      </c>
      <c r="P351" s="92">
        <f>IF(O351="","",Feuil1!AF356)</f>
        <v>0</v>
      </c>
      <c r="Q351" s="173">
        <f t="shared" si="48"/>
        <v>0</v>
      </c>
      <c r="R351" s="172">
        <f>IF(P351="","",Feuil1!AG356)</f>
        <v>0</v>
      </c>
      <c r="S351" s="92">
        <f>IF(R351="","",Feuil1!AH356)</f>
        <v>0</v>
      </c>
      <c r="T351" s="92">
        <f>IF(S351="","",Feuil1!AI356)</f>
        <v>0</v>
      </c>
      <c r="U351" s="173">
        <f t="shared" si="49"/>
        <v>0</v>
      </c>
      <c r="V351" s="172">
        <f>IF(T351="","",Feuil1!AJ356)</f>
        <v>0</v>
      </c>
      <c r="W351" s="92">
        <f>IF(V351="","",Feuil1!AK356)</f>
        <v>0</v>
      </c>
      <c r="X351" s="92">
        <f>IF(W351="","",Feuil1!AL356)</f>
        <v>0</v>
      </c>
      <c r="Y351" s="173">
        <f t="shared" si="50"/>
        <v>0</v>
      </c>
      <c r="Z351" s="172">
        <f>IF(X351="","",Feuil1!AM356)</f>
        <v>0</v>
      </c>
      <c r="AA351" s="92">
        <f>IF(Z351="","",Feuil1!AN356)</f>
        <v>0</v>
      </c>
      <c r="AB351" s="92">
        <f>IF(AA351="","",Feuil1!AO356)</f>
        <v>0</v>
      </c>
      <c r="AC351" s="173">
        <f t="shared" si="51"/>
        <v>0</v>
      </c>
      <c r="AD351" s="172">
        <f>IF(AB351="","",Feuil1!AP356)</f>
        <v>0</v>
      </c>
      <c r="AE351" s="92">
        <f>IF(AD351="","",Feuil1!AQ356)</f>
        <v>0</v>
      </c>
      <c r="AF351" s="92">
        <f>IF(AE351="","",Feuil1!AR356)</f>
        <v>0</v>
      </c>
      <c r="AG351" s="173">
        <f t="shared" si="52"/>
        <v>0</v>
      </c>
      <c r="AH351" s="172">
        <f>IF(AF351="","",Feuil1!AS356)</f>
        <v>0</v>
      </c>
      <c r="AI351" s="92">
        <f>IF(AH351="","",Feuil1!AT356)</f>
        <v>0</v>
      </c>
      <c r="AJ351" s="92">
        <f>IF(AI351="","",Feuil1!AU356)</f>
        <v>0</v>
      </c>
      <c r="AK351" s="173">
        <f t="shared" si="53"/>
        <v>0</v>
      </c>
      <c r="AN351" s="5">
        <v>725</v>
      </c>
      <c r="AO351" s="5">
        <v>25</v>
      </c>
      <c r="AP351" s="5">
        <v>40</v>
      </c>
      <c r="AQ351" s="5">
        <v>850</v>
      </c>
      <c r="AR351" s="5">
        <v>925</v>
      </c>
      <c r="AS351" s="5">
        <v>3</v>
      </c>
      <c r="AT351" s="5">
        <v>5</v>
      </c>
      <c r="AU351" s="5">
        <v>350</v>
      </c>
      <c r="AV351" s="5">
        <v>125</v>
      </c>
    </row>
    <row r="352" spans="1:48" s="6" customFormat="1" ht="12.75">
      <c r="A352" s="171">
        <f>IF(Feuil1!A357="","",Feuil1!A357)</f>
        <v>45274</v>
      </c>
      <c r="B352" s="172">
        <f>IF(A352="","",Feuil1!U357)</f>
        <v>0</v>
      </c>
      <c r="C352" s="92">
        <f>IF(B352="","",Feuil1!V357)</f>
        <v>0</v>
      </c>
      <c r="D352" s="92">
        <f>IF(C352="","",Feuil1!W357)</f>
        <v>0</v>
      </c>
      <c r="E352" s="173">
        <f t="shared" si="45"/>
        <v>0</v>
      </c>
      <c r="F352" s="172">
        <f>IF(D352="","",Feuil1!X357)</f>
        <v>0</v>
      </c>
      <c r="G352" s="92">
        <f>IF(F352="","",Feuil1!Y357)</f>
        <v>0</v>
      </c>
      <c r="H352" s="92">
        <f>IF(G352="","",Feuil1!Z357)</f>
        <v>0</v>
      </c>
      <c r="I352" s="173">
        <f t="shared" si="46"/>
        <v>0</v>
      </c>
      <c r="J352" s="172">
        <f>IF(H352="","",Feuil1!AA357)</f>
        <v>0</v>
      </c>
      <c r="K352" s="92">
        <f>IF(J352="","",Feuil1!AB357)</f>
        <v>0</v>
      </c>
      <c r="L352" s="92">
        <f>IF(K352="","",Feuil1!AC357)</f>
        <v>0</v>
      </c>
      <c r="M352" s="173">
        <f t="shared" si="47"/>
        <v>0</v>
      </c>
      <c r="N352" s="172">
        <f>IF(L352="","",Feuil1!AD357)</f>
        <v>0</v>
      </c>
      <c r="O352" s="92">
        <f>IF(N352="","",Feuil1!AE357)</f>
        <v>0</v>
      </c>
      <c r="P352" s="92">
        <f>IF(O352="","",Feuil1!AF357)</f>
        <v>0</v>
      </c>
      <c r="Q352" s="173">
        <f t="shared" si="48"/>
        <v>0</v>
      </c>
      <c r="R352" s="172">
        <f>IF(P352="","",Feuil1!AG357)</f>
        <v>0</v>
      </c>
      <c r="S352" s="92">
        <f>IF(R352="","",Feuil1!AH357)</f>
        <v>0</v>
      </c>
      <c r="T352" s="92">
        <f>IF(S352="","",Feuil1!AI357)</f>
        <v>0</v>
      </c>
      <c r="U352" s="173">
        <f t="shared" si="49"/>
        <v>0</v>
      </c>
      <c r="V352" s="172">
        <f>IF(T352="","",Feuil1!AJ357)</f>
        <v>0</v>
      </c>
      <c r="W352" s="92">
        <f>IF(V352="","",Feuil1!AK357)</f>
        <v>0</v>
      </c>
      <c r="X352" s="92">
        <f>IF(W352="","",Feuil1!AL357)</f>
        <v>0</v>
      </c>
      <c r="Y352" s="173">
        <f t="shared" si="50"/>
        <v>0</v>
      </c>
      <c r="Z352" s="172">
        <f>IF(X352="","",Feuil1!AM357)</f>
        <v>0</v>
      </c>
      <c r="AA352" s="92">
        <f>IF(Z352="","",Feuil1!AN357)</f>
        <v>0</v>
      </c>
      <c r="AB352" s="92">
        <f>IF(AA352="","",Feuil1!AO357)</f>
        <v>0</v>
      </c>
      <c r="AC352" s="173">
        <f t="shared" si="51"/>
        <v>0</v>
      </c>
      <c r="AD352" s="172">
        <f>IF(AB352="","",Feuil1!AP357)</f>
        <v>0</v>
      </c>
      <c r="AE352" s="92">
        <f>IF(AD352="","",Feuil1!AQ357)</f>
        <v>0</v>
      </c>
      <c r="AF352" s="92">
        <f>IF(AE352="","",Feuil1!AR357)</f>
        <v>0</v>
      </c>
      <c r="AG352" s="173">
        <f t="shared" si="52"/>
        <v>0</v>
      </c>
      <c r="AH352" s="172">
        <f>IF(AF352="","",Feuil1!AS357)</f>
        <v>0</v>
      </c>
      <c r="AI352" s="92">
        <f>IF(AH352="","",Feuil1!AT357)</f>
        <v>0</v>
      </c>
      <c r="AJ352" s="92">
        <f>IF(AI352="","",Feuil1!AU357)</f>
        <v>0</v>
      </c>
      <c r="AK352" s="173">
        <f t="shared" si="53"/>
        <v>0</v>
      </c>
      <c r="AN352" s="5">
        <v>725</v>
      </c>
      <c r="AO352" s="5">
        <v>25</v>
      </c>
      <c r="AP352" s="5">
        <v>40</v>
      </c>
      <c r="AQ352" s="5">
        <v>850</v>
      </c>
      <c r="AR352" s="5">
        <v>925</v>
      </c>
      <c r="AS352" s="5">
        <v>3</v>
      </c>
      <c r="AT352" s="5">
        <v>5</v>
      </c>
      <c r="AU352" s="5">
        <v>350</v>
      </c>
      <c r="AV352" s="5">
        <v>125</v>
      </c>
    </row>
    <row r="353" spans="1:48" s="6" customFormat="1" ht="12.75">
      <c r="A353" s="171">
        <f>IF(Feuil1!A358="","",Feuil1!A358)</f>
        <v>45275</v>
      </c>
      <c r="B353" s="172">
        <f>IF(A353="","",Feuil1!U358)</f>
        <v>0</v>
      </c>
      <c r="C353" s="92">
        <f>IF(B353="","",Feuil1!V358)</f>
        <v>0</v>
      </c>
      <c r="D353" s="92">
        <f>IF(C353="","",Feuil1!W358)</f>
        <v>0</v>
      </c>
      <c r="E353" s="173">
        <f t="shared" si="45"/>
        <v>0</v>
      </c>
      <c r="F353" s="172">
        <f>IF(D353="","",Feuil1!X358)</f>
        <v>0</v>
      </c>
      <c r="G353" s="92">
        <f>IF(F353="","",Feuil1!Y358)</f>
        <v>0</v>
      </c>
      <c r="H353" s="92">
        <f>IF(G353="","",Feuil1!Z358)</f>
        <v>0</v>
      </c>
      <c r="I353" s="173">
        <f t="shared" si="46"/>
        <v>0</v>
      </c>
      <c r="J353" s="172">
        <f>IF(H353="","",Feuil1!AA358)</f>
        <v>0</v>
      </c>
      <c r="K353" s="92">
        <f>IF(J353="","",Feuil1!AB358)</f>
        <v>0</v>
      </c>
      <c r="L353" s="92">
        <f>IF(K353="","",Feuil1!AC358)</f>
        <v>0</v>
      </c>
      <c r="M353" s="173">
        <f t="shared" si="47"/>
        <v>0</v>
      </c>
      <c r="N353" s="172">
        <f>IF(L353="","",Feuil1!AD358)</f>
        <v>0</v>
      </c>
      <c r="O353" s="92">
        <f>IF(N353="","",Feuil1!AE358)</f>
        <v>0</v>
      </c>
      <c r="P353" s="92">
        <f>IF(O353="","",Feuil1!AF358)</f>
        <v>0</v>
      </c>
      <c r="Q353" s="173">
        <f t="shared" si="48"/>
        <v>0</v>
      </c>
      <c r="R353" s="172">
        <f>IF(P353="","",Feuil1!AG358)</f>
        <v>0</v>
      </c>
      <c r="S353" s="92">
        <f>IF(R353="","",Feuil1!AH358)</f>
        <v>0</v>
      </c>
      <c r="T353" s="92">
        <f>IF(S353="","",Feuil1!AI358)</f>
        <v>0</v>
      </c>
      <c r="U353" s="173">
        <f t="shared" si="49"/>
        <v>0</v>
      </c>
      <c r="V353" s="172">
        <f>IF(T353="","",Feuil1!AJ358)</f>
        <v>0</v>
      </c>
      <c r="W353" s="92">
        <f>IF(V353="","",Feuil1!AK358)</f>
        <v>0</v>
      </c>
      <c r="X353" s="92">
        <f>IF(W353="","",Feuil1!AL358)</f>
        <v>0</v>
      </c>
      <c r="Y353" s="173">
        <f t="shared" si="50"/>
        <v>0</v>
      </c>
      <c r="Z353" s="172">
        <f>IF(X353="","",Feuil1!AM358)</f>
        <v>0</v>
      </c>
      <c r="AA353" s="92">
        <f>IF(Z353="","",Feuil1!AN358)</f>
        <v>0</v>
      </c>
      <c r="AB353" s="92">
        <f>IF(AA353="","",Feuil1!AO358)</f>
        <v>0</v>
      </c>
      <c r="AC353" s="173">
        <f t="shared" si="51"/>
        <v>0</v>
      </c>
      <c r="AD353" s="172">
        <f>IF(AB353="","",Feuil1!AP358)</f>
        <v>0</v>
      </c>
      <c r="AE353" s="92">
        <f>IF(AD353="","",Feuil1!AQ358)</f>
        <v>0</v>
      </c>
      <c r="AF353" s="92">
        <f>IF(AE353="","",Feuil1!AR358)</f>
        <v>0</v>
      </c>
      <c r="AG353" s="173">
        <f t="shared" si="52"/>
        <v>0</v>
      </c>
      <c r="AH353" s="172">
        <f>IF(AF353="","",Feuil1!AS358)</f>
        <v>0</v>
      </c>
      <c r="AI353" s="92">
        <f>IF(AH353="","",Feuil1!AT358)</f>
        <v>0</v>
      </c>
      <c r="AJ353" s="92">
        <f>IF(AI353="","",Feuil1!AU358)</f>
        <v>0</v>
      </c>
      <c r="AK353" s="173">
        <f t="shared" si="53"/>
        <v>0</v>
      </c>
      <c r="AN353" s="5">
        <v>725</v>
      </c>
      <c r="AO353" s="5">
        <v>25</v>
      </c>
      <c r="AP353" s="5">
        <v>40</v>
      </c>
      <c r="AQ353" s="5">
        <v>850</v>
      </c>
      <c r="AR353" s="5">
        <v>925</v>
      </c>
      <c r="AS353" s="5">
        <v>3</v>
      </c>
      <c r="AT353" s="5">
        <v>5</v>
      </c>
      <c r="AU353" s="5">
        <v>350</v>
      </c>
      <c r="AV353" s="5">
        <v>125</v>
      </c>
    </row>
    <row r="354" spans="1:48" s="6" customFormat="1" ht="12.75">
      <c r="A354" s="171">
        <f>IF(Feuil1!A359="","",Feuil1!A359)</f>
        <v>45276</v>
      </c>
      <c r="B354" s="172">
        <f>IF(A354="","",Feuil1!U359)</f>
        <v>0</v>
      </c>
      <c r="C354" s="92">
        <f>IF(B354="","",Feuil1!V359)</f>
        <v>0</v>
      </c>
      <c r="D354" s="92">
        <f>IF(C354="","",Feuil1!W359)</f>
        <v>0</v>
      </c>
      <c r="E354" s="173">
        <f t="shared" si="45"/>
        <v>0</v>
      </c>
      <c r="F354" s="172">
        <f>IF(D354="","",Feuil1!X359)</f>
        <v>0</v>
      </c>
      <c r="G354" s="92">
        <f>IF(F354="","",Feuil1!Y359)</f>
        <v>0</v>
      </c>
      <c r="H354" s="92">
        <f>IF(G354="","",Feuil1!Z359)</f>
        <v>0</v>
      </c>
      <c r="I354" s="173">
        <f t="shared" si="46"/>
        <v>0</v>
      </c>
      <c r="J354" s="172">
        <f>IF(H354="","",Feuil1!AA359)</f>
        <v>0</v>
      </c>
      <c r="K354" s="92">
        <f>IF(J354="","",Feuil1!AB359)</f>
        <v>0</v>
      </c>
      <c r="L354" s="92">
        <f>IF(K354="","",Feuil1!AC359)</f>
        <v>0</v>
      </c>
      <c r="M354" s="173">
        <f t="shared" si="47"/>
        <v>0</v>
      </c>
      <c r="N354" s="172">
        <f>IF(L354="","",Feuil1!AD359)</f>
        <v>0</v>
      </c>
      <c r="O354" s="92">
        <f>IF(N354="","",Feuil1!AE359)</f>
        <v>0</v>
      </c>
      <c r="P354" s="92">
        <f>IF(O354="","",Feuil1!AF359)</f>
        <v>0</v>
      </c>
      <c r="Q354" s="173">
        <f t="shared" si="48"/>
        <v>0</v>
      </c>
      <c r="R354" s="172">
        <f>IF(P354="","",Feuil1!AG359)</f>
        <v>0</v>
      </c>
      <c r="S354" s="92">
        <f>IF(R354="","",Feuil1!AH359)</f>
        <v>0</v>
      </c>
      <c r="T354" s="92">
        <f>IF(S354="","",Feuil1!AI359)</f>
        <v>0</v>
      </c>
      <c r="U354" s="173">
        <f t="shared" si="49"/>
        <v>0</v>
      </c>
      <c r="V354" s="172">
        <f>IF(T354="","",Feuil1!AJ359)</f>
        <v>0</v>
      </c>
      <c r="W354" s="92">
        <f>IF(V354="","",Feuil1!AK359)</f>
        <v>0</v>
      </c>
      <c r="X354" s="92">
        <f>IF(W354="","",Feuil1!AL359)</f>
        <v>0</v>
      </c>
      <c r="Y354" s="173">
        <f t="shared" si="50"/>
        <v>0</v>
      </c>
      <c r="Z354" s="172">
        <f>IF(X354="","",Feuil1!AM359)</f>
        <v>0</v>
      </c>
      <c r="AA354" s="92">
        <f>IF(Z354="","",Feuil1!AN359)</f>
        <v>0</v>
      </c>
      <c r="AB354" s="92">
        <f>IF(AA354="","",Feuil1!AO359)</f>
        <v>0</v>
      </c>
      <c r="AC354" s="173">
        <f t="shared" si="51"/>
        <v>0</v>
      </c>
      <c r="AD354" s="172">
        <f>IF(AB354="","",Feuil1!AP359)</f>
        <v>0</v>
      </c>
      <c r="AE354" s="92">
        <f>IF(AD354="","",Feuil1!AQ359)</f>
        <v>0</v>
      </c>
      <c r="AF354" s="92">
        <f>IF(AE354="","",Feuil1!AR359)</f>
        <v>0</v>
      </c>
      <c r="AG354" s="173">
        <f t="shared" si="52"/>
        <v>0</v>
      </c>
      <c r="AH354" s="172">
        <f>IF(AF354="","",Feuil1!AS359)</f>
        <v>0</v>
      </c>
      <c r="AI354" s="92">
        <f>IF(AH354="","",Feuil1!AT359)</f>
        <v>0</v>
      </c>
      <c r="AJ354" s="92">
        <f>IF(AI354="","",Feuil1!AU359)</f>
        <v>0</v>
      </c>
      <c r="AK354" s="173">
        <f t="shared" si="53"/>
        <v>0</v>
      </c>
      <c r="AN354" s="5">
        <v>725</v>
      </c>
      <c r="AO354" s="5">
        <v>25</v>
      </c>
      <c r="AP354" s="5">
        <v>40</v>
      </c>
      <c r="AQ354" s="5">
        <v>850</v>
      </c>
      <c r="AR354" s="5">
        <v>925</v>
      </c>
      <c r="AS354" s="5">
        <v>3</v>
      </c>
      <c r="AT354" s="5">
        <v>5</v>
      </c>
      <c r="AU354" s="5">
        <v>350</v>
      </c>
      <c r="AV354" s="5">
        <v>125</v>
      </c>
    </row>
    <row r="355" spans="1:48" s="6" customFormat="1" ht="12.75">
      <c r="A355" s="171">
        <f>IF(Feuil1!A360="","",Feuil1!A360)</f>
        <v>45277</v>
      </c>
      <c r="B355" s="172">
        <f>IF(A355="","",Feuil1!U360)</f>
        <v>0</v>
      </c>
      <c r="C355" s="92">
        <f>IF(B355="","",Feuil1!V360)</f>
        <v>0</v>
      </c>
      <c r="D355" s="92">
        <f>IF(C355="","",Feuil1!W360)</f>
        <v>0</v>
      </c>
      <c r="E355" s="173">
        <f t="shared" si="45"/>
        <v>0</v>
      </c>
      <c r="F355" s="172">
        <f>IF(D355="","",Feuil1!X360)</f>
        <v>0</v>
      </c>
      <c r="G355" s="92">
        <f>IF(F355="","",Feuil1!Y360)</f>
        <v>0</v>
      </c>
      <c r="H355" s="92">
        <f>IF(G355="","",Feuil1!Z360)</f>
        <v>0</v>
      </c>
      <c r="I355" s="173">
        <f t="shared" si="46"/>
        <v>0</v>
      </c>
      <c r="J355" s="172">
        <f>IF(H355="","",Feuil1!AA360)</f>
        <v>0</v>
      </c>
      <c r="K355" s="92">
        <f>IF(J355="","",Feuil1!AB360)</f>
        <v>0</v>
      </c>
      <c r="L355" s="92">
        <f>IF(K355="","",Feuil1!AC360)</f>
        <v>0</v>
      </c>
      <c r="M355" s="173">
        <f t="shared" si="47"/>
        <v>0</v>
      </c>
      <c r="N355" s="172">
        <f>IF(L355="","",Feuil1!AD360)</f>
        <v>0</v>
      </c>
      <c r="O355" s="92">
        <f>IF(N355="","",Feuil1!AE360)</f>
        <v>0</v>
      </c>
      <c r="P355" s="92">
        <f>IF(O355="","",Feuil1!AF360)</f>
        <v>0</v>
      </c>
      <c r="Q355" s="173">
        <f t="shared" si="48"/>
        <v>0</v>
      </c>
      <c r="R355" s="172">
        <f>IF(P355="","",Feuil1!AG360)</f>
        <v>0</v>
      </c>
      <c r="S355" s="92">
        <f>IF(R355="","",Feuil1!AH360)</f>
        <v>0</v>
      </c>
      <c r="T355" s="92">
        <f>IF(S355="","",Feuil1!AI360)</f>
        <v>0</v>
      </c>
      <c r="U355" s="173">
        <f t="shared" si="49"/>
        <v>0</v>
      </c>
      <c r="V355" s="172">
        <f>IF(T355="","",Feuil1!AJ360)</f>
        <v>0</v>
      </c>
      <c r="W355" s="92">
        <f>IF(V355="","",Feuil1!AK360)</f>
        <v>0</v>
      </c>
      <c r="X355" s="92">
        <f>IF(W355="","",Feuil1!AL360)</f>
        <v>0</v>
      </c>
      <c r="Y355" s="173">
        <f t="shared" si="50"/>
        <v>0</v>
      </c>
      <c r="Z355" s="172">
        <f>IF(X355="","",Feuil1!AM360)</f>
        <v>0</v>
      </c>
      <c r="AA355" s="92">
        <f>IF(Z355="","",Feuil1!AN360)</f>
        <v>0</v>
      </c>
      <c r="AB355" s="92">
        <f>IF(AA355="","",Feuil1!AO360)</f>
        <v>0</v>
      </c>
      <c r="AC355" s="173">
        <f t="shared" si="51"/>
        <v>0</v>
      </c>
      <c r="AD355" s="172">
        <f>IF(AB355="","",Feuil1!AP360)</f>
        <v>0</v>
      </c>
      <c r="AE355" s="92">
        <f>IF(AD355="","",Feuil1!AQ360)</f>
        <v>0</v>
      </c>
      <c r="AF355" s="92">
        <f>IF(AE355="","",Feuil1!AR360)</f>
        <v>0</v>
      </c>
      <c r="AG355" s="173">
        <f t="shared" si="52"/>
        <v>0</v>
      </c>
      <c r="AH355" s="172">
        <f>IF(AF355="","",Feuil1!AS360)</f>
        <v>0</v>
      </c>
      <c r="AI355" s="92">
        <f>IF(AH355="","",Feuil1!AT360)</f>
        <v>0</v>
      </c>
      <c r="AJ355" s="92">
        <f>IF(AI355="","",Feuil1!AU360)</f>
        <v>0</v>
      </c>
      <c r="AK355" s="173">
        <f t="shared" si="53"/>
        <v>0</v>
      </c>
      <c r="AN355" s="5">
        <v>725</v>
      </c>
      <c r="AO355" s="5">
        <v>25</v>
      </c>
      <c r="AP355" s="5">
        <v>40</v>
      </c>
      <c r="AQ355" s="5">
        <v>850</v>
      </c>
      <c r="AR355" s="5">
        <v>925</v>
      </c>
      <c r="AS355" s="5">
        <v>3</v>
      </c>
      <c r="AT355" s="5">
        <v>5</v>
      </c>
      <c r="AU355" s="5">
        <v>350</v>
      </c>
      <c r="AV355" s="5">
        <v>125</v>
      </c>
    </row>
    <row r="356" spans="1:48" s="6" customFormat="1" ht="12.75">
      <c r="A356" s="171">
        <f>IF(Feuil1!A361="","",Feuil1!A361)</f>
        <v>45278</v>
      </c>
      <c r="B356" s="172">
        <f>IF(A356="","",Feuil1!U361)</f>
        <v>0</v>
      </c>
      <c r="C356" s="92">
        <f>IF(B356="","",Feuil1!V361)</f>
        <v>0</v>
      </c>
      <c r="D356" s="92">
        <f>IF(C356="","",Feuil1!W361)</f>
        <v>0</v>
      </c>
      <c r="E356" s="173">
        <f t="shared" si="45"/>
        <v>0</v>
      </c>
      <c r="F356" s="172">
        <f>IF(D356="","",Feuil1!X361)</f>
        <v>0</v>
      </c>
      <c r="G356" s="92">
        <f>IF(F356="","",Feuil1!Y361)</f>
        <v>0</v>
      </c>
      <c r="H356" s="92">
        <f>IF(G356="","",Feuil1!Z361)</f>
        <v>0</v>
      </c>
      <c r="I356" s="173">
        <f t="shared" si="46"/>
        <v>0</v>
      </c>
      <c r="J356" s="172">
        <f>IF(H356="","",Feuil1!AA361)</f>
        <v>0</v>
      </c>
      <c r="K356" s="92">
        <f>IF(J356="","",Feuil1!AB361)</f>
        <v>0</v>
      </c>
      <c r="L356" s="92">
        <f>IF(K356="","",Feuil1!AC361)</f>
        <v>0</v>
      </c>
      <c r="M356" s="173">
        <f t="shared" si="47"/>
        <v>0</v>
      </c>
      <c r="N356" s="172">
        <f>IF(L356="","",Feuil1!AD361)</f>
        <v>0</v>
      </c>
      <c r="O356" s="92">
        <f>IF(N356="","",Feuil1!AE361)</f>
        <v>0</v>
      </c>
      <c r="P356" s="92">
        <f>IF(O356="","",Feuil1!AF361)</f>
        <v>0</v>
      </c>
      <c r="Q356" s="173">
        <f t="shared" si="48"/>
        <v>0</v>
      </c>
      <c r="R356" s="172">
        <f>IF(P356="","",Feuil1!AG361)</f>
        <v>0</v>
      </c>
      <c r="S356" s="92">
        <f>IF(R356="","",Feuil1!AH361)</f>
        <v>0</v>
      </c>
      <c r="T356" s="92">
        <f>IF(S356="","",Feuil1!AI361)</f>
        <v>0</v>
      </c>
      <c r="U356" s="173">
        <f t="shared" si="49"/>
        <v>0</v>
      </c>
      <c r="V356" s="172">
        <f>IF(T356="","",Feuil1!AJ361)</f>
        <v>0</v>
      </c>
      <c r="W356" s="92">
        <f>IF(V356="","",Feuil1!AK361)</f>
        <v>0</v>
      </c>
      <c r="X356" s="92">
        <f>IF(W356="","",Feuil1!AL361)</f>
        <v>0</v>
      </c>
      <c r="Y356" s="173">
        <f t="shared" si="50"/>
        <v>0</v>
      </c>
      <c r="Z356" s="172">
        <f>IF(X356="","",Feuil1!AM361)</f>
        <v>0</v>
      </c>
      <c r="AA356" s="92">
        <f>IF(Z356="","",Feuil1!AN361)</f>
        <v>0</v>
      </c>
      <c r="AB356" s="92">
        <f>IF(AA356="","",Feuil1!AO361)</f>
        <v>0</v>
      </c>
      <c r="AC356" s="173">
        <f t="shared" si="51"/>
        <v>0</v>
      </c>
      <c r="AD356" s="172">
        <f>IF(AB356="","",Feuil1!AP361)</f>
        <v>0</v>
      </c>
      <c r="AE356" s="92">
        <f>IF(AD356="","",Feuil1!AQ361)</f>
        <v>0</v>
      </c>
      <c r="AF356" s="92">
        <f>IF(AE356="","",Feuil1!AR361)</f>
        <v>0</v>
      </c>
      <c r="AG356" s="173">
        <f t="shared" si="52"/>
        <v>0</v>
      </c>
      <c r="AH356" s="172">
        <f>IF(AF356="","",Feuil1!AS361)</f>
        <v>0</v>
      </c>
      <c r="AI356" s="92">
        <f>IF(AH356="","",Feuil1!AT361)</f>
        <v>0</v>
      </c>
      <c r="AJ356" s="92">
        <f>IF(AI356="","",Feuil1!AU361)</f>
        <v>0</v>
      </c>
      <c r="AK356" s="173">
        <f t="shared" si="53"/>
        <v>0</v>
      </c>
      <c r="AN356" s="5">
        <v>725</v>
      </c>
      <c r="AO356" s="5">
        <v>25</v>
      </c>
      <c r="AP356" s="5">
        <v>40</v>
      </c>
      <c r="AQ356" s="5">
        <v>850</v>
      </c>
      <c r="AR356" s="5">
        <v>925</v>
      </c>
      <c r="AS356" s="5">
        <v>3</v>
      </c>
      <c r="AT356" s="5">
        <v>5</v>
      </c>
      <c r="AU356" s="5">
        <v>350</v>
      </c>
      <c r="AV356" s="5">
        <v>125</v>
      </c>
    </row>
    <row r="357" spans="1:48" s="6" customFormat="1" ht="12.75">
      <c r="A357" s="171">
        <f>IF(Feuil1!A362="","",Feuil1!A362)</f>
        <v>45279</v>
      </c>
      <c r="B357" s="172">
        <f>IF(A357="","",Feuil1!U362)</f>
        <v>0</v>
      </c>
      <c r="C357" s="92">
        <f>IF(B357="","",Feuil1!V362)</f>
        <v>0</v>
      </c>
      <c r="D357" s="92">
        <f>IF(C357="","",Feuil1!W362)</f>
        <v>0</v>
      </c>
      <c r="E357" s="173">
        <f t="shared" si="45"/>
        <v>0</v>
      </c>
      <c r="F357" s="172">
        <f>IF(D357="","",Feuil1!X362)</f>
        <v>0</v>
      </c>
      <c r="G357" s="92">
        <f>IF(F357="","",Feuil1!Y362)</f>
        <v>0</v>
      </c>
      <c r="H357" s="92">
        <f>IF(G357="","",Feuil1!Z362)</f>
        <v>0</v>
      </c>
      <c r="I357" s="173">
        <f t="shared" si="46"/>
        <v>0</v>
      </c>
      <c r="J357" s="172">
        <f>IF(H357="","",Feuil1!AA362)</f>
        <v>0</v>
      </c>
      <c r="K357" s="92">
        <f>IF(J357="","",Feuil1!AB362)</f>
        <v>0</v>
      </c>
      <c r="L357" s="92">
        <f>IF(K357="","",Feuil1!AC362)</f>
        <v>0</v>
      </c>
      <c r="M357" s="173">
        <f t="shared" si="47"/>
        <v>0</v>
      </c>
      <c r="N357" s="172">
        <f>IF(L357="","",Feuil1!AD362)</f>
        <v>0</v>
      </c>
      <c r="O357" s="92">
        <f>IF(N357="","",Feuil1!AE362)</f>
        <v>0</v>
      </c>
      <c r="P357" s="92">
        <f>IF(O357="","",Feuil1!AF362)</f>
        <v>0</v>
      </c>
      <c r="Q357" s="173">
        <f t="shared" si="48"/>
        <v>0</v>
      </c>
      <c r="R357" s="172">
        <f>IF(P357="","",Feuil1!AG362)</f>
        <v>0</v>
      </c>
      <c r="S357" s="92">
        <f>IF(R357="","",Feuil1!AH362)</f>
        <v>0</v>
      </c>
      <c r="T357" s="92">
        <f>IF(S357="","",Feuil1!AI362)</f>
        <v>0</v>
      </c>
      <c r="U357" s="173">
        <f t="shared" si="49"/>
        <v>0</v>
      </c>
      <c r="V357" s="172">
        <f>IF(T357="","",Feuil1!AJ362)</f>
        <v>0</v>
      </c>
      <c r="W357" s="92">
        <f>IF(V357="","",Feuil1!AK362)</f>
        <v>0</v>
      </c>
      <c r="X357" s="92">
        <f>IF(W357="","",Feuil1!AL362)</f>
        <v>0</v>
      </c>
      <c r="Y357" s="173">
        <f t="shared" si="50"/>
        <v>0</v>
      </c>
      <c r="Z357" s="172">
        <f>IF(X357="","",Feuil1!AM362)</f>
        <v>0</v>
      </c>
      <c r="AA357" s="92">
        <f>IF(Z357="","",Feuil1!AN362)</f>
        <v>0</v>
      </c>
      <c r="AB357" s="92">
        <f>IF(AA357="","",Feuil1!AO362)</f>
        <v>0</v>
      </c>
      <c r="AC357" s="173">
        <f t="shared" si="51"/>
        <v>0</v>
      </c>
      <c r="AD357" s="172">
        <f>IF(AB357="","",Feuil1!AP362)</f>
        <v>0</v>
      </c>
      <c r="AE357" s="92">
        <f>IF(AD357="","",Feuil1!AQ362)</f>
        <v>0</v>
      </c>
      <c r="AF357" s="92">
        <f>IF(AE357="","",Feuil1!AR362)</f>
        <v>0</v>
      </c>
      <c r="AG357" s="173">
        <f t="shared" si="52"/>
        <v>0</v>
      </c>
      <c r="AH357" s="172">
        <f>IF(AF357="","",Feuil1!AS362)</f>
        <v>0</v>
      </c>
      <c r="AI357" s="92">
        <f>IF(AH357="","",Feuil1!AT362)</f>
        <v>0</v>
      </c>
      <c r="AJ357" s="92">
        <f>IF(AI357="","",Feuil1!AU362)</f>
        <v>0</v>
      </c>
      <c r="AK357" s="173">
        <f t="shared" si="53"/>
        <v>0</v>
      </c>
      <c r="AN357" s="5">
        <v>725</v>
      </c>
      <c r="AO357" s="5">
        <v>25</v>
      </c>
      <c r="AP357" s="5">
        <v>40</v>
      </c>
      <c r="AQ357" s="5">
        <v>850</v>
      </c>
      <c r="AR357" s="5">
        <v>925</v>
      </c>
      <c r="AS357" s="5">
        <v>3</v>
      </c>
      <c r="AT357" s="5">
        <v>5</v>
      </c>
      <c r="AU357" s="5">
        <v>350</v>
      </c>
      <c r="AV357" s="5">
        <v>125</v>
      </c>
    </row>
    <row r="358" spans="1:48" s="6" customFormat="1" ht="12.75">
      <c r="A358" s="171">
        <f>IF(Feuil1!A363="","",Feuil1!A363)</f>
        <v>45280</v>
      </c>
      <c r="B358" s="172">
        <f>IF(A358="","",Feuil1!U363)</f>
        <v>0</v>
      </c>
      <c r="C358" s="92">
        <f>IF(B358="","",Feuil1!V363)</f>
        <v>0</v>
      </c>
      <c r="D358" s="92">
        <f>IF(C358="","",Feuil1!W363)</f>
        <v>0</v>
      </c>
      <c r="E358" s="173">
        <f t="shared" si="45"/>
        <v>0</v>
      </c>
      <c r="F358" s="172">
        <f>IF(D358="","",Feuil1!X363)</f>
        <v>0</v>
      </c>
      <c r="G358" s="92">
        <f>IF(F358="","",Feuil1!Y363)</f>
        <v>0</v>
      </c>
      <c r="H358" s="92">
        <f>IF(G358="","",Feuil1!Z363)</f>
        <v>0</v>
      </c>
      <c r="I358" s="173">
        <f t="shared" si="46"/>
        <v>0</v>
      </c>
      <c r="J358" s="172">
        <f>IF(H358="","",Feuil1!AA363)</f>
        <v>0</v>
      </c>
      <c r="K358" s="92">
        <f>IF(J358="","",Feuil1!AB363)</f>
        <v>0</v>
      </c>
      <c r="L358" s="92">
        <f>IF(K358="","",Feuil1!AC363)</f>
        <v>0</v>
      </c>
      <c r="M358" s="173">
        <f t="shared" si="47"/>
        <v>0</v>
      </c>
      <c r="N358" s="172">
        <f>IF(L358="","",Feuil1!AD363)</f>
        <v>0</v>
      </c>
      <c r="O358" s="92">
        <f>IF(N358="","",Feuil1!AE363)</f>
        <v>0</v>
      </c>
      <c r="P358" s="92">
        <f>IF(O358="","",Feuil1!AF363)</f>
        <v>0</v>
      </c>
      <c r="Q358" s="173">
        <f t="shared" si="48"/>
        <v>0</v>
      </c>
      <c r="R358" s="172">
        <f>IF(P358="","",Feuil1!AG363)</f>
        <v>0</v>
      </c>
      <c r="S358" s="92">
        <f>IF(R358="","",Feuil1!AH363)</f>
        <v>0</v>
      </c>
      <c r="T358" s="92">
        <f>IF(S358="","",Feuil1!AI363)</f>
        <v>0</v>
      </c>
      <c r="U358" s="173">
        <f t="shared" si="49"/>
        <v>0</v>
      </c>
      <c r="V358" s="172">
        <f>IF(T358="","",Feuil1!AJ363)</f>
        <v>0</v>
      </c>
      <c r="W358" s="92">
        <f>IF(V358="","",Feuil1!AK363)</f>
        <v>0</v>
      </c>
      <c r="X358" s="92">
        <f>IF(W358="","",Feuil1!AL363)</f>
        <v>0</v>
      </c>
      <c r="Y358" s="173">
        <f t="shared" si="50"/>
        <v>0</v>
      </c>
      <c r="Z358" s="172">
        <f>IF(X358="","",Feuil1!AM363)</f>
        <v>0</v>
      </c>
      <c r="AA358" s="92">
        <f>IF(Z358="","",Feuil1!AN363)</f>
        <v>0</v>
      </c>
      <c r="AB358" s="92">
        <f>IF(AA358="","",Feuil1!AO363)</f>
        <v>0</v>
      </c>
      <c r="AC358" s="173">
        <f t="shared" si="51"/>
        <v>0</v>
      </c>
      <c r="AD358" s="172">
        <f>IF(AB358="","",Feuil1!AP363)</f>
        <v>0</v>
      </c>
      <c r="AE358" s="92">
        <f>IF(AD358="","",Feuil1!AQ363)</f>
        <v>0</v>
      </c>
      <c r="AF358" s="92">
        <f>IF(AE358="","",Feuil1!AR363)</f>
        <v>0</v>
      </c>
      <c r="AG358" s="173">
        <f t="shared" si="52"/>
        <v>0</v>
      </c>
      <c r="AH358" s="172">
        <f>IF(AF358="","",Feuil1!AS363)</f>
        <v>0</v>
      </c>
      <c r="AI358" s="92">
        <f>IF(AH358="","",Feuil1!AT363)</f>
        <v>0</v>
      </c>
      <c r="AJ358" s="92">
        <f>IF(AI358="","",Feuil1!AU363)</f>
        <v>0</v>
      </c>
      <c r="AK358" s="173">
        <f t="shared" si="53"/>
        <v>0</v>
      </c>
      <c r="AN358" s="5">
        <v>725</v>
      </c>
      <c r="AO358" s="5">
        <v>25</v>
      </c>
      <c r="AP358" s="5">
        <v>40</v>
      </c>
      <c r="AQ358" s="5">
        <v>850</v>
      </c>
      <c r="AR358" s="5">
        <v>925</v>
      </c>
      <c r="AS358" s="5">
        <v>3</v>
      </c>
      <c r="AT358" s="5">
        <v>5</v>
      </c>
      <c r="AU358" s="5">
        <v>350</v>
      </c>
      <c r="AV358" s="5">
        <v>125</v>
      </c>
    </row>
    <row r="359" spans="1:48" s="6" customFormat="1" ht="12.75">
      <c r="A359" s="171">
        <f>IF(Feuil1!A364="","",Feuil1!A364)</f>
        <v>45281</v>
      </c>
      <c r="B359" s="172">
        <f>IF(A359="","",Feuil1!U364)</f>
        <v>0</v>
      </c>
      <c r="C359" s="92">
        <f>IF(B359="","",Feuil1!V364)</f>
        <v>0</v>
      </c>
      <c r="D359" s="92">
        <f>IF(C359="","",Feuil1!W364)</f>
        <v>0</v>
      </c>
      <c r="E359" s="173">
        <f t="shared" si="45"/>
        <v>0</v>
      </c>
      <c r="F359" s="172">
        <f>IF(D359="","",Feuil1!X364)</f>
        <v>0</v>
      </c>
      <c r="G359" s="92">
        <f>IF(F359="","",Feuil1!Y364)</f>
        <v>0</v>
      </c>
      <c r="H359" s="92">
        <f>IF(G359="","",Feuil1!Z364)</f>
        <v>0</v>
      </c>
      <c r="I359" s="173">
        <f t="shared" si="46"/>
        <v>0</v>
      </c>
      <c r="J359" s="172">
        <f>IF(H359="","",Feuil1!AA364)</f>
        <v>0</v>
      </c>
      <c r="K359" s="92">
        <f>IF(J359="","",Feuil1!AB364)</f>
        <v>0</v>
      </c>
      <c r="L359" s="92">
        <f>IF(K359="","",Feuil1!AC364)</f>
        <v>0</v>
      </c>
      <c r="M359" s="173">
        <f t="shared" si="47"/>
        <v>0</v>
      </c>
      <c r="N359" s="172">
        <f>IF(L359="","",Feuil1!AD364)</f>
        <v>0</v>
      </c>
      <c r="O359" s="92">
        <f>IF(N359="","",Feuil1!AE364)</f>
        <v>0</v>
      </c>
      <c r="P359" s="92">
        <f>IF(O359="","",Feuil1!AF364)</f>
        <v>0</v>
      </c>
      <c r="Q359" s="173">
        <f t="shared" si="48"/>
        <v>0</v>
      </c>
      <c r="R359" s="172">
        <f>IF(P359="","",Feuil1!AG364)</f>
        <v>0</v>
      </c>
      <c r="S359" s="92">
        <f>IF(R359="","",Feuil1!AH364)</f>
        <v>0</v>
      </c>
      <c r="T359" s="92">
        <f>IF(S359="","",Feuil1!AI364)</f>
        <v>0</v>
      </c>
      <c r="U359" s="173">
        <f t="shared" si="49"/>
        <v>0</v>
      </c>
      <c r="V359" s="172">
        <f>IF(T359="","",Feuil1!AJ364)</f>
        <v>0</v>
      </c>
      <c r="W359" s="92">
        <f>IF(V359="","",Feuil1!AK364)</f>
        <v>0</v>
      </c>
      <c r="X359" s="92">
        <f>IF(W359="","",Feuil1!AL364)</f>
        <v>0</v>
      </c>
      <c r="Y359" s="173">
        <f t="shared" si="50"/>
        <v>0</v>
      </c>
      <c r="Z359" s="172">
        <f>IF(X359="","",Feuil1!AM364)</f>
        <v>0</v>
      </c>
      <c r="AA359" s="92">
        <f>IF(Z359="","",Feuil1!AN364)</f>
        <v>0</v>
      </c>
      <c r="AB359" s="92">
        <f>IF(AA359="","",Feuil1!AO364)</f>
        <v>0</v>
      </c>
      <c r="AC359" s="173">
        <f t="shared" si="51"/>
        <v>0</v>
      </c>
      <c r="AD359" s="172">
        <f>IF(AB359="","",Feuil1!AP364)</f>
        <v>0</v>
      </c>
      <c r="AE359" s="92">
        <f>IF(AD359="","",Feuil1!AQ364)</f>
        <v>0</v>
      </c>
      <c r="AF359" s="92">
        <f>IF(AE359="","",Feuil1!AR364)</f>
        <v>0</v>
      </c>
      <c r="AG359" s="173">
        <f t="shared" si="52"/>
        <v>0</v>
      </c>
      <c r="AH359" s="172">
        <f>IF(AF359="","",Feuil1!AS364)</f>
        <v>0</v>
      </c>
      <c r="AI359" s="92">
        <f>IF(AH359="","",Feuil1!AT364)</f>
        <v>0</v>
      </c>
      <c r="AJ359" s="92">
        <f>IF(AI359="","",Feuil1!AU364)</f>
        <v>0</v>
      </c>
      <c r="AK359" s="173">
        <f t="shared" si="53"/>
        <v>0</v>
      </c>
      <c r="AN359" s="5">
        <v>725</v>
      </c>
      <c r="AO359" s="5">
        <v>25</v>
      </c>
      <c r="AP359" s="5">
        <v>40</v>
      </c>
      <c r="AQ359" s="5">
        <v>850</v>
      </c>
      <c r="AR359" s="5">
        <v>925</v>
      </c>
      <c r="AS359" s="5">
        <v>3</v>
      </c>
      <c r="AT359" s="5">
        <v>5</v>
      </c>
      <c r="AU359" s="5">
        <v>350</v>
      </c>
      <c r="AV359" s="5">
        <v>125</v>
      </c>
    </row>
    <row r="360" spans="1:48" s="6" customFormat="1" ht="12.75">
      <c r="A360" s="171">
        <f>IF(Feuil1!A365="","",Feuil1!A365)</f>
        <v>45282</v>
      </c>
      <c r="B360" s="172">
        <f>IF(A360="","",Feuil1!U365)</f>
        <v>0</v>
      </c>
      <c r="C360" s="92">
        <f>IF(B360="","",Feuil1!V365)</f>
        <v>0</v>
      </c>
      <c r="D360" s="92">
        <f>IF(C360="","",Feuil1!W365)</f>
        <v>0</v>
      </c>
      <c r="E360" s="173">
        <f t="shared" si="45"/>
        <v>0</v>
      </c>
      <c r="F360" s="172">
        <f>IF(D360="","",Feuil1!X365)</f>
        <v>0</v>
      </c>
      <c r="G360" s="92">
        <f>IF(F360="","",Feuil1!Y365)</f>
        <v>0</v>
      </c>
      <c r="H360" s="92">
        <f>IF(G360="","",Feuil1!Z365)</f>
        <v>0</v>
      </c>
      <c r="I360" s="173">
        <f t="shared" si="46"/>
        <v>0</v>
      </c>
      <c r="J360" s="172">
        <f>IF(H360="","",Feuil1!AA365)</f>
        <v>0</v>
      </c>
      <c r="K360" s="92">
        <f>IF(J360="","",Feuil1!AB365)</f>
        <v>0</v>
      </c>
      <c r="L360" s="92">
        <f>IF(K360="","",Feuil1!AC365)</f>
        <v>0</v>
      </c>
      <c r="M360" s="173">
        <f t="shared" si="47"/>
        <v>0</v>
      </c>
      <c r="N360" s="172">
        <f>IF(L360="","",Feuil1!AD365)</f>
        <v>0</v>
      </c>
      <c r="O360" s="92">
        <f>IF(N360="","",Feuil1!AE365)</f>
        <v>0</v>
      </c>
      <c r="P360" s="92">
        <f>IF(O360="","",Feuil1!AF365)</f>
        <v>0</v>
      </c>
      <c r="Q360" s="173">
        <f t="shared" si="48"/>
        <v>0</v>
      </c>
      <c r="R360" s="172">
        <f>IF(P360="","",Feuil1!AG365)</f>
        <v>0</v>
      </c>
      <c r="S360" s="92">
        <f>IF(R360="","",Feuil1!AH365)</f>
        <v>0</v>
      </c>
      <c r="T360" s="92">
        <f>IF(S360="","",Feuil1!AI365)</f>
        <v>0</v>
      </c>
      <c r="U360" s="173">
        <f t="shared" si="49"/>
        <v>0</v>
      </c>
      <c r="V360" s="172">
        <f>IF(T360="","",Feuil1!AJ365)</f>
        <v>0</v>
      </c>
      <c r="W360" s="92">
        <f>IF(V360="","",Feuil1!AK365)</f>
        <v>0</v>
      </c>
      <c r="X360" s="92">
        <f>IF(W360="","",Feuil1!AL365)</f>
        <v>0</v>
      </c>
      <c r="Y360" s="173">
        <f t="shared" si="50"/>
        <v>0</v>
      </c>
      <c r="Z360" s="172">
        <f>IF(X360="","",Feuil1!AM365)</f>
        <v>0</v>
      </c>
      <c r="AA360" s="92">
        <f>IF(Z360="","",Feuil1!AN365)</f>
        <v>0</v>
      </c>
      <c r="AB360" s="92">
        <f>IF(AA360="","",Feuil1!AO365)</f>
        <v>0</v>
      </c>
      <c r="AC360" s="173">
        <f t="shared" si="51"/>
        <v>0</v>
      </c>
      <c r="AD360" s="172">
        <f>IF(AB360="","",Feuil1!AP365)</f>
        <v>0</v>
      </c>
      <c r="AE360" s="92">
        <f>IF(AD360="","",Feuil1!AQ365)</f>
        <v>0</v>
      </c>
      <c r="AF360" s="92">
        <f>IF(AE360="","",Feuil1!AR365)</f>
        <v>0</v>
      </c>
      <c r="AG360" s="173">
        <f t="shared" si="52"/>
        <v>0</v>
      </c>
      <c r="AH360" s="172">
        <f>IF(AF360="","",Feuil1!AS365)</f>
        <v>0</v>
      </c>
      <c r="AI360" s="92">
        <f>IF(AH360="","",Feuil1!AT365)</f>
        <v>0</v>
      </c>
      <c r="AJ360" s="92">
        <f>IF(AI360="","",Feuil1!AU365)</f>
        <v>0</v>
      </c>
      <c r="AK360" s="173">
        <f t="shared" si="53"/>
        <v>0</v>
      </c>
      <c r="AN360" s="5">
        <v>725</v>
      </c>
      <c r="AO360" s="5">
        <v>25</v>
      </c>
      <c r="AP360" s="5">
        <v>40</v>
      </c>
      <c r="AQ360" s="5">
        <v>850</v>
      </c>
      <c r="AR360" s="5">
        <v>925</v>
      </c>
      <c r="AS360" s="5">
        <v>3</v>
      </c>
      <c r="AT360" s="5">
        <v>5</v>
      </c>
      <c r="AU360" s="5">
        <v>350</v>
      </c>
      <c r="AV360" s="5">
        <v>125</v>
      </c>
    </row>
    <row r="361" spans="1:48" s="6" customFormat="1" ht="12.75">
      <c r="A361" s="171">
        <f>IF(Feuil1!A366="","",Feuil1!A366)</f>
        <v>45283</v>
      </c>
      <c r="B361" s="172">
        <f>IF(A361="","",Feuil1!U366)</f>
        <v>0</v>
      </c>
      <c r="C361" s="92">
        <f>IF(B361="","",Feuil1!V366)</f>
        <v>0</v>
      </c>
      <c r="D361" s="92">
        <f>IF(C361="","",Feuil1!W366)</f>
        <v>0</v>
      </c>
      <c r="E361" s="173">
        <f t="shared" si="45"/>
        <v>0</v>
      </c>
      <c r="F361" s="172">
        <f>IF(D361="","",Feuil1!X366)</f>
        <v>0</v>
      </c>
      <c r="G361" s="92">
        <f>IF(F361="","",Feuil1!Y366)</f>
        <v>0</v>
      </c>
      <c r="H361" s="92">
        <f>IF(G361="","",Feuil1!Z366)</f>
        <v>0</v>
      </c>
      <c r="I361" s="173">
        <f t="shared" si="46"/>
        <v>0</v>
      </c>
      <c r="J361" s="172">
        <f>IF(H361="","",Feuil1!AA366)</f>
        <v>0</v>
      </c>
      <c r="K361" s="92">
        <f>IF(J361="","",Feuil1!AB366)</f>
        <v>0</v>
      </c>
      <c r="L361" s="92">
        <f>IF(K361="","",Feuil1!AC366)</f>
        <v>0</v>
      </c>
      <c r="M361" s="173">
        <f t="shared" si="47"/>
        <v>0</v>
      </c>
      <c r="N361" s="172">
        <f>IF(L361="","",Feuil1!AD366)</f>
        <v>0</v>
      </c>
      <c r="O361" s="92">
        <f>IF(N361="","",Feuil1!AE366)</f>
        <v>0</v>
      </c>
      <c r="P361" s="92">
        <f>IF(O361="","",Feuil1!AF366)</f>
        <v>0</v>
      </c>
      <c r="Q361" s="173">
        <f t="shared" si="48"/>
        <v>0</v>
      </c>
      <c r="R361" s="172">
        <f>IF(P361="","",Feuil1!AG366)</f>
        <v>0</v>
      </c>
      <c r="S361" s="92">
        <f>IF(R361="","",Feuil1!AH366)</f>
        <v>0</v>
      </c>
      <c r="T361" s="92">
        <f>IF(S361="","",Feuil1!AI366)</f>
        <v>0</v>
      </c>
      <c r="U361" s="173">
        <f t="shared" si="49"/>
        <v>0</v>
      </c>
      <c r="V361" s="172">
        <f>IF(T361="","",Feuil1!AJ366)</f>
        <v>0</v>
      </c>
      <c r="W361" s="92">
        <f>IF(V361="","",Feuil1!AK366)</f>
        <v>0</v>
      </c>
      <c r="X361" s="92">
        <f>IF(W361="","",Feuil1!AL366)</f>
        <v>0</v>
      </c>
      <c r="Y361" s="173">
        <f t="shared" si="50"/>
        <v>0</v>
      </c>
      <c r="Z361" s="172">
        <f>IF(X361="","",Feuil1!AM366)</f>
        <v>0</v>
      </c>
      <c r="AA361" s="92">
        <f>IF(Z361="","",Feuil1!AN366)</f>
        <v>0</v>
      </c>
      <c r="AB361" s="92">
        <f>IF(AA361="","",Feuil1!AO366)</f>
        <v>0</v>
      </c>
      <c r="AC361" s="173">
        <f t="shared" si="51"/>
        <v>0</v>
      </c>
      <c r="AD361" s="172">
        <f>IF(AB361="","",Feuil1!AP366)</f>
        <v>0</v>
      </c>
      <c r="AE361" s="92">
        <f>IF(AD361="","",Feuil1!AQ366)</f>
        <v>0</v>
      </c>
      <c r="AF361" s="92">
        <f>IF(AE361="","",Feuil1!AR366)</f>
        <v>0</v>
      </c>
      <c r="AG361" s="173">
        <f t="shared" si="52"/>
        <v>0</v>
      </c>
      <c r="AH361" s="172">
        <f>IF(AF361="","",Feuil1!AS366)</f>
        <v>0</v>
      </c>
      <c r="AI361" s="92">
        <f>IF(AH361="","",Feuil1!AT366)</f>
        <v>0</v>
      </c>
      <c r="AJ361" s="92">
        <f>IF(AI361="","",Feuil1!AU366)</f>
        <v>0</v>
      </c>
      <c r="AK361" s="173">
        <f t="shared" si="53"/>
        <v>0</v>
      </c>
      <c r="AN361" s="5">
        <v>725</v>
      </c>
      <c r="AO361" s="5">
        <v>25</v>
      </c>
      <c r="AP361" s="5">
        <v>40</v>
      </c>
      <c r="AQ361" s="5">
        <v>850</v>
      </c>
      <c r="AR361" s="5">
        <v>925</v>
      </c>
      <c r="AS361" s="5">
        <v>3</v>
      </c>
      <c r="AT361" s="5">
        <v>5</v>
      </c>
      <c r="AU361" s="5">
        <v>350</v>
      </c>
      <c r="AV361" s="5">
        <v>125</v>
      </c>
    </row>
    <row r="362" spans="1:48" s="6" customFormat="1" ht="12.75">
      <c r="A362" s="171">
        <f>IF(Feuil1!A367="","",Feuil1!A367)</f>
        <v>45284</v>
      </c>
      <c r="B362" s="172">
        <f>IF(A362="","",Feuil1!U367)</f>
        <v>0</v>
      </c>
      <c r="C362" s="92">
        <f>IF(B362="","",Feuil1!V367)</f>
        <v>0</v>
      </c>
      <c r="D362" s="92">
        <f>IF(C362="","",Feuil1!W367)</f>
        <v>0</v>
      </c>
      <c r="E362" s="173">
        <f t="shared" si="45"/>
        <v>0</v>
      </c>
      <c r="F362" s="172">
        <f>IF(D362="","",Feuil1!X367)</f>
        <v>0</v>
      </c>
      <c r="G362" s="92">
        <f>IF(F362="","",Feuil1!Y367)</f>
        <v>0</v>
      </c>
      <c r="H362" s="92">
        <f>IF(G362="","",Feuil1!Z367)</f>
        <v>0</v>
      </c>
      <c r="I362" s="173">
        <f t="shared" si="46"/>
        <v>0</v>
      </c>
      <c r="J362" s="172">
        <f>IF(H362="","",Feuil1!AA367)</f>
        <v>0</v>
      </c>
      <c r="K362" s="92">
        <f>IF(J362="","",Feuil1!AB367)</f>
        <v>0</v>
      </c>
      <c r="L362" s="92">
        <f>IF(K362="","",Feuil1!AC367)</f>
        <v>0</v>
      </c>
      <c r="M362" s="173">
        <f t="shared" si="47"/>
        <v>0</v>
      </c>
      <c r="N362" s="172">
        <f>IF(L362="","",Feuil1!AD367)</f>
        <v>0</v>
      </c>
      <c r="O362" s="92">
        <f>IF(N362="","",Feuil1!AE367)</f>
        <v>0</v>
      </c>
      <c r="P362" s="92">
        <f>IF(O362="","",Feuil1!AF367)</f>
        <v>0</v>
      </c>
      <c r="Q362" s="173">
        <f t="shared" si="48"/>
        <v>0</v>
      </c>
      <c r="R362" s="172">
        <f>IF(P362="","",Feuil1!AG367)</f>
        <v>0</v>
      </c>
      <c r="S362" s="92">
        <f>IF(R362="","",Feuil1!AH367)</f>
        <v>0</v>
      </c>
      <c r="T362" s="92">
        <f>IF(S362="","",Feuil1!AI367)</f>
        <v>0</v>
      </c>
      <c r="U362" s="173">
        <f t="shared" si="49"/>
        <v>0</v>
      </c>
      <c r="V362" s="172">
        <f>IF(T362="","",Feuil1!AJ367)</f>
        <v>0</v>
      </c>
      <c r="W362" s="92">
        <f>IF(V362="","",Feuil1!AK367)</f>
        <v>0</v>
      </c>
      <c r="X362" s="92">
        <f>IF(W362="","",Feuil1!AL367)</f>
        <v>0</v>
      </c>
      <c r="Y362" s="173">
        <f t="shared" si="50"/>
        <v>0</v>
      </c>
      <c r="Z362" s="172">
        <f>IF(X362="","",Feuil1!AM367)</f>
        <v>0</v>
      </c>
      <c r="AA362" s="92">
        <f>IF(Z362="","",Feuil1!AN367)</f>
        <v>0</v>
      </c>
      <c r="AB362" s="92">
        <f>IF(AA362="","",Feuil1!AO367)</f>
        <v>0</v>
      </c>
      <c r="AC362" s="173">
        <f t="shared" si="51"/>
        <v>0</v>
      </c>
      <c r="AD362" s="172">
        <f>IF(AB362="","",Feuil1!AP367)</f>
        <v>0</v>
      </c>
      <c r="AE362" s="92">
        <f>IF(AD362="","",Feuil1!AQ367)</f>
        <v>0</v>
      </c>
      <c r="AF362" s="92">
        <f>IF(AE362="","",Feuil1!AR367)</f>
        <v>0</v>
      </c>
      <c r="AG362" s="173">
        <f t="shared" si="52"/>
        <v>0</v>
      </c>
      <c r="AH362" s="172">
        <f>IF(AF362="","",Feuil1!AS367)</f>
        <v>0</v>
      </c>
      <c r="AI362" s="92">
        <f>IF(AH362="","",Feuil1!AT367)</f>
        <v>0</v>
      </c>
      <c r="AJ362" s="92">
        <f>IF(AI362="","",Feuil1!AU367)</f>
        <v>0</v>
      </c>
      <c r="AK362" s="173">
        <f t="shared" si="53"/>
        <v>0</v>
      </c>
      <c r="AN362" s="5">
        <v>725</v>
      </c>
      <c r="AO362" s="5">
        <v>25</v>
      </c>
      <c r="AP362" s="5">
        <v>40</v>
      </c>
      <c r="AQ362" s="5">
        <v>850</v>
      </c>
      <c r="AR362" s="5">
        <v>925</v>
      </c>
      <c r="AS362" s="5">
        <v>3</v>
      </c>
      <c r="AT362" s="5">
        <v>5</v>
      </c>
      <c r="AU362" s="5">
        <v>350</v>
      </c>
      <c r="AV362" s="5">
        <v>125</v>
      </c>
    </row>
    <row r="363" spans="1:48" s="6" customFormat="1" ht="12.75">
      <c r="A363" s="171">
        <f>IF(Feuil1!A368="","",Feuil1!A368)</f>
        <v>45285</v>
      </c>
      <c r="B363" s="172">
        <f>IF(A363="","",Feuil1!U368)</f>
        <v>0</v>
      </c>
      <c r="C363" s="92">
        <f>IF(B363="","",Feuil1!V368)</f>
        <v>0</v>
      </c>
      <c r="D363" s="92">
        <f>IF(C363="","",Feuil1!W368)</f>
        <v>0</v>
      </c>
      <c r="E363" s="173">
        <f t="shared" si="45"/>
        <v>0</v>
      </c>
      <c r="F363" s="172">
        <f>IF(D363="","",Feuil1!X368)</f>
        <v>0</v>
      </c>
      <c r="G363" s="92">
        <f>IF(F363="","",Feuil1!Y368)</f>
        <v>0</v>
      </c>
      <c r="H363" s="92">
        <f>IF(G363="","",Feuil1!Z368)</f>
        <v>0</v>
      </c>
      <c r="I363" s="173">
        <f t="shared" si="46"/>
        <v>0</v>
      </c>
      <c r="J363" s="172">
        <f>IF(H363="","",Feuil1!AA368)</f>
        <v>0</v>
      </c>
      <c r="K363" s="92">
        <f>IF(J363="","",Feuil1!AB368)</f>
        <v>0</v>
      </c>
      <c r="L363" s="92">
        <f>IF(K363="","",Feuil1!AC368)</f>
        <v>0</v>
      </c>
      <c r="M363" s="173">
        <f t="shared" si="47"/>
        <v>0</v>
      </c>
      <c r="N363" s="172">
        <f>IF(L363="","",Feuil1!AD368)</f>
        <v>0</v>
      </c>
      <c r="O363" s="92">
        <f>IF(N363="","",Feuil1!AE368)</f>
        <v>0</v>
      </c>
      <c r="P363" s="92">
        <f>IF(O363="","",Feuil1!AF368)</f>
        <v>0</v>
      </c>
      <c r="Q363" s="173">
        <f t="shared" si="48"/>
        <v>0</v>
      </c>
      <c r="R363" s="172">
        <f>IF(P363="","",Feuil1!AG368)</f>
        <v>0</v>
      </c>
      <c r="S363" s="92">
        <f>IF(R363="","",Feuil1!AH368)</f>
        <v>0</v>
      </c>
      <c r="T363" s="92">
        <f>IF(S363="","",Feuil1!AI368)</f>
        <v>0</v>
      </c>
      <c r="U363" s="173">
        <f t="shared" si="49"/>
        <v>0</v>
      </c>
      <c r="V363" s="172">
        <f>IF(T363="","",Feuil1!AJ368)</f>
        <v>0</v>
      </c>
      <c r="W363" s="92">
        <f>IF(V363="","",Feuil1!AK368)</f>
        <v>0</v>
      </c>
      <c r="X363" s="92">
        <f>IF(W363="","",Feuil1!AL368)</f>
        <v>0</v>
      </c>
      <c r="Y363" s="173">
        <f t="shared" si="50"/>
        <v>0</v>
      </c>
      <c r="Z363" s="172">
        <f>IF(X363="","",Feuil1!AM368)</f>
        <v>0</v>
      </c>
      <c r="AA363" s="92">
        <f>IF(Z363="","",Feuil1!AN368)</f>
        <v>0</v>
      </c>
      <c r="AB363" s="92">
        <f>IF(AA363="","",Feuil1!AO368)</f>
        <v>0</v>
      </c>
      <c r="AC363" s="173">
        <f t="shared" si="51"/>
        <v>0</v>
      </c>
      <c r="AD363" s="172">
        <f>IF(AB363="","",Feuil1!AP368)</f>
        <v>0</v>
      </c>
      <c r="AE363" s="92">
        <f>IF(AD363="","",Feuil1!AQ368)</f>
        <v>0</v>
      </c>
      <c r="AF363" s="92">
        <f>IF(AE363="","",Feuil1!AR368)</f>
        <v>0</v>
      </c>
      <c r="AG363" s="173">
        <f t="shared" si="52"/>
        <v>0</v>
      </c>
      <c r="AH363" s="172">
        <f>IF(AF363="","",Feuil1!AS368)</f>
        <v>0</v>
      </c>
      <c r="AI363" s="92">
        <f>IF(AH363="","",Feuil1!AT368)</f>
        <v>0</v>
      </c>
      <c r="AJ363" s="92">
        <f>IF(AI363="","",Feuil1!AU368)</f>
        <v>0</v>
      </c>
      <c r="AK363" s="173">
        <f t="shared" si="53"/>
        <v>0</v>
      </c>
      <c r="AN363" s="5">
        <v>725</v>
      </c>
      <c r="AO363" s="5">
        <v>25</v>
      </c>
      <c r="AP363" s="5">
        <v>40</v>
      </c>
      <c r="AQ363" s="5">
        <v>850</v>
      </c>
      <c r="AR363" s="5">
        <v>925</v>
      </c>
      <c r="AS363" s="5">
        <v>3</v>
      </c>
      <c r="AT363" s="5">
        <v>5</v>
      </c>
      <c r="AU363" s="5">
        <v>350</v>
      </c>
      <c r="AV363" s="5">
        <v>125</v>
      </c>
    </row>
    <row r="364" spans="1:48" s="6" customFormat="1" ht="12.75">
      <c r="A364" s="171">
        <f>IF(Feuil1!A369="","",Feuil1!A369)</f>
        <v>45286</v>
      </c>
      <c r="B364" s="172">
        <f>IF(A364="","",Feuil1!U369)</f>
        <v>0</v>
      </c>
      <c r="C364" s="92">
        <f>IF(B364="","",Feuil1!V369)</f>
        <v>0</v>
      </c>
      <c r="D364" s="92">
        <f>IF(C364="","",Feuil1!W369)</f>
        <v>0</v>
      </c>
      <c r="E364" s="173">
        <f t="shared" si="45"/>
        <v>0</v>
      </c>
      <c r="F364" s="172">
        <f>IF(D364="","",Feuil1!X369)</f>
        <v>0</v>
      </c>
      <c r="G364" s="92">
        <f>IF(F364="","",Feuil1!Y369)</f>
        <v>0</v>
      </c>
      <c r="H364" s="92">
        <f>IF(G364="","",Feuil1!Z369)</f>
        <v>0</v>
      </c>
      <c r="I364" s="173">
        <f t="shared" si="46"/>
        <v>0</v>
      </c>
      <c r="J364" s="172">
        <f>IF(H364="","",Feuil1!AA369)</f>
        <v>0</v>
      </c>
      <c r="K364" s="92">
        <f>IF(J364="","",Feuil1!AB369)</f>
        <v>0</v>
      </c>
      <c r="L364" s="92">
        <f>IF(K364="","",Feuil1!AC369)</f>
        <v>0</v>
      </c>
      <c r="M364" s="173">
        <f t="shared" si="47"/>
        <v>0</v>
      </c>
      <c r="N364" s="172">
        <f>IF(L364="","",Feuil1!AD369)</f>
        <v>0</v>
      </c>
      <c r="O364" s="92">
        <f>IF(N364="","",Feuil1!AE369)</f>
        <v>0</v>
      </c>
      <c r="P364" s="92">
        <f>IF(O364="","",Feuil1!AF369)</f>
        <v>0</v>
      </c>
      <c r="Q364" s="173">
        <f t="shared" si="48"/>
        <v>0</v>
      </c>
      <c r="R364" s="172">
        <f>IF(P364="","",Feuil1!AG369)</f>
        <v>0</v>
      </c>
      <c r="S364" s="92">
        <f>IF(R364="","",Feuil1!AH369)</f>
        <v>0</v>
      </c>
      <c r="T364" s="92">
        <f>IF(S364="","",Feuil1!AI369)</f>
        <v>0</v>
      </c>
      <c r="U364" s="173">
        <f t="shared" si="49"/>
        <v>0</v>
      </c>
      <c r="V364" s="172">
        <f>IF(T364="","",Feuil1!AJ369)</f>
        <v>0</v>
      </c>
      <c r="W364" s="92">
        <f>IF(V364="","",Feuil1!AK369)</f>
        <v>0</v>
      </c>
      <c r="X364" s="92">
        <f>IF(W364="","",Feuil1!AL369)</f>
        <v>0</v>
      </c>
      <c r="Y364" s="173">
        <f t="shared" si="50"/>
        <v>0</v>
      </c>
      <c r="Z364" s="172">
        <f>IF(X364="","",Feuil1!AM369)</f>
        <v>0</v>
      </c>
      <c r="AA364" s="92">
        <f>IF(Z364="","",Feuil1!AN369)</f>
        <v>0</v>
      </c>
      <c r="AB364" s="92">
        <f>IF(AA364="","",Feuil1!AO369)</f>
        <v>0</v>
      </c>
      <c r="AC364" s="173">
        <f t="shared" si="51"/>
        <v>0</v>
      </c>
      <c r="AD364" s="172">
        <f>IF(AB364="","",Feuil1!AP369)</f>
        <v>0</v>
      </c>
      <c r="AE364" s="92">
        <f>IF(AD364="","",Feuil1!AQ369)</f>
        <v>0</v>
      </c>
      <c r="AF364" s="92">
        <f>IF(AE364="","",Feuil1!AR369)</f>
        <v>0</v>
      </c>
      <c r="AG364" s="173">
        <f t="shared" si="52"/>
        <v>0</v>
      </c>
      <c r="AH364" s="172">
        <f>IF(AF364="","",Feuil1!AS369)</f>
        <v>0</v>
      </c>
      <c r="AI364" s="92">
        <f>IF(AH364="","",Feuil1!AT369)</f>
        <v>0</v>
      </c>
      <c r="AJ364" s="92">
        <f>IF(AI364="","",Feuil1!AU369)</f>
        <v>0</v>
      </c>
      <c r="AK364" s="173">
        <f t="shared" si="53"/>
        <v>0</v>
      </c>
      <c r="AN364" s="5">
        <v>725</v>
      </c>
      <c r="AO364" s="5">
        <v>25</v>
      </c>
      <c r="AP364" s="5">
        <v>40</v>
      </c>
      <c r="AQ364" s="5">
        <v>850</v>
      </c>
      <c r="AR364" s="5">
        <v>925</v>
      </c>
      <c r="AS364" s="5">
        <v>3</v>
      </c>
      <c r="AT364" s="5">
        <v>5</v>
      </c>
      <c r="AU364" s="5">
        <v>350</v>
      </c>
      <c r="AV364" s="5">
        <v>125</v>
      </c>
    </row>
    <row r="365" spans="1:48" s="6" customFormat="1" ht="12.75">
      <c r="A365" s="171">
        <f>IF(Feuil1!A370="","",Feuil1!A370)</f>
        <v>45287</v>
      </c>
      <c r="B365" s="172">
        <f>IF(A365="","",Feuil1!U370)</f>
        <v>0</v>
      </c>
      <c r="C365" s="92">
        <f>IF(B365="","",Feuil1!V370)</f>
        <v>0</v>
      </c>
      <c r="D365" s="92">
        <f>IF(C365="","",Feuil1!W370)</f>
        <v>0</v>
      </c>
      <c r="E365" s="173">
        <f t="shared" si="45"/>
        <v>0</v>
      </c>
      <c r="F365" s="172">
        <f>IF(D365="","",Feuil1!X370)</f>
        <v>0</v>
      </c>
      <c r="G365" s="92">
        <f>IF(F365="","",Feuil1!Y370)</f>
        <v>0</v>
      </c>
      <c r="H365" s="92">
        <f>IF(G365="","",Feuil1!Z370)</f>
        <v>0</v>
      </c>
      <c r="I365" s="173">
        <f t="shared" si="46"/>
        <v>0</v>
      </c>
      <c r="J365" s="172">
        <f>IF(H365="","",Feuil1!AA370)</f>
        <v>0</v>
      </c>
      <c r="K365" s="92">
        <f>IF(J365="","",Feuil1!AB370)</f>
        <v>0</v>
      </c>
      <c r="L365" s="92">
        <f>IF(K365="","",Feuil1!AC370)</f>
        <v>0</v>
      </c>
      <c r="M365" s="173">
        <f t="shared" si="47"/>
        <v>0</v>
      </c>
      <c r="N365" s="172">
        <f>IF(L365="","",Feuil1!AD370)</f>
        <v>0</v>
      </c>
      <c r="O365" s="92">
        <f>IF(N365="","",Feuil1!AE370)</f>
        <v>0</v>
      </c>
      <c r="P365" s="92">
        <f>IF(O365="","",Feuil1!AF370)</f>
        <v>0</v>
      </c>
      <c r="Q365" s="173">
        <f t="shared" si="48"/>
        <v>0</v>
      </c>
      <c r="R365" s="172">
        <f>IF(P365="","",Feuil1!AG370)</f>
        <v>0</v>
      </c>
      <c r="S365" s="92">
        <f>IF(R365="","",Feuil1!AH370)</f>
        <v>0</v>
      </c>
      <c r="T365" s="92">
        <f>IF(S365="","",Feuil1!AI370)</f>
        <v>0</v>
      </c>
      <c r="U365" s="173">
        <f t="shared" si="49"/>
        <v>0</v>
      </c>
      <c r="V365" s="172">
        <f>IF(T365="","",Feuil1!AJ370)</f>
        <v>0</v>
      </c>
      <c r="W365" s="92">
        <f>IF(V365="","",Feuil1!AK370)</f>
        <v>0</v>
      </c>
      <c r="X365" s="92">
        <f>IF(W365="","",Feuil1!AL370)</f>
        <v>0</v>
      </c>
      <c r="Y365" s="173">
        <f t="shared" si="50"/>
        <v>0</v>
      </c>
      <c r="Z365" s="172">
        <f>IF(X365="","",Feuil1!AM370)</f>
        <v>0</v>
      </c>
      <c r="AA365" s="92">
        <f>IF(Z365="","",Feuil1!AN370)</f>
        <v>0</v>
      </c>
      <c r="AB365" s="92">
        <f>IF(AA365="","",Feuil1!AO370)</f>
        <v>0</v>
      </c>
      <c r="AC365" s="173">
        <f t="shared" si="51"/>
        <v>0</v>
      </c>
      <c r="AD365" s="172">
        <f>IF(AB365="","",Feuil1!AP370)</f>
        <v>0</v>
      </c>
      <c r="AE365" s="92">
        <f>IF(AD365="","",Feuil1!AQ370)</f>
        <v>0</v>
      </c>
      <c r="AF365" s="92">
        <f>IF(AE365="","",Feuil1!AR370)</f>
        <v>0</v>
      </c>
      <c r="AG365" s="173">
        <f t="shared" si="52"/>
        <v>0</v>
      </c>
      <c r="AH365" s="172">
        <f>IF(AF365="","",Feuil1!AS370)</f>
        <v>0</v>
      </c>
      <c r="AI365" s="92">
        <f>IF(AH365="","",Feuil1!AT370)</f>
        <v>0</v>
      </c>
      <c r="AJ365" s="92">
        <f>IF(AI365="","",Feuil1!AU370)</f>
        <v>0</v>
      </c>
      <c r="AK365" s="173">
        <f t="shared" si="53"/>
        <v>0</v>
      </c>
      <c r="AN365" s="5">
        <v>725</v>
      </c>
      <c r="AO365" s="5">
        <v>25</v>
      </c>
      <c r="AP365" s="5">
        <v>40</v>
      </c>
      <c r="AQ365" s="5">
        <v>850</v>
      </c>
      <c r="AR365" s="5">
        <v>925</v>
      </c>
      <c r="AS365" s="5">
        <v>3</v>
      </c>
      <c r="AT365" s="5">
        <v>5</v>
      </c>
      <c r="AU365" s="5">
        <v>350</v>
      </c>
      <c r="AV365" s="5">
        <v>125</v>
      </c>
    </row>
    <row r="366" spans="1:48" s="6" customFormat="1" ht="12.75">
      <c r="A366" s="171">
        <f>IF(Feuil1!A371="","",Feuil1!A371)</f>
        <v>45288</v>
      </c>
      <c r="B366" s="172">
        <f>IF(A366="","",Feuil1!U371)</f>
        <v>0</v>
      </c>
      <c r="C366" s="92">
        <f>IF(B366="","",Feuil1!V371)</f>
        <v>0</v>
      </c>
      <c r="D366" s="92">
        <f>IF(C366="","",Feuil1!W371)</f>
        <v>0</v>
      </c>
      <c r="E366" s="173">
        <f t="shared" si="45"/>
        <v>0</v>
      </c>
      <c r="F366" s="172">
        <f>IF(D366="","",Feuil1!X371)</f>
        <v>0</v>
      </c>
      <c r="G366" s="92">
        <f>IF(F366="","",Feuil1!Y371)</f>
        <v>0</v>
      </c>
      <c r="H366" s="92">
        <f>IF(G366="","",Feuil1!Z371)</f>
        <v>0</v>
      </c>
      <c r="I366" s="173">
        <f t="shared" si="46"/>
        <v>0</v>
      </c>
      <c r="J366" s="172">
        <f>IF(H366="","",Feuil1!AA371)</f>
        <v>0</v>
      </c>
      <c r="K366" s="92">
        <f>IF(J366="","",Feuil1!AB371)</f>
        <v>0</v>
      </c>
      <c r="L366" s="92">
        <f>IF(K366="","",Feuil1!AC371)</f>
        <v>0</v>
      </c>
      <c r="M366" s="173">
        <f t="shared" si="47"/>
        <v>0</v>
      </c>
      <c r="N366" s="172">
        <f>IF(L366="","",Feuil1!AD371)</f>
        <v>0</v>
      </c>
      <c r="O366" s="92">
        <f>IF(N366="","",Feuil1!AE371)</f>
        <v>0</v>
      </c>
      <c r="P366" s="92">
        <f>IF(O366="","",Feuil1!AF371)</f>
        <v>0</v>
      </c>
      <c r="Q366" s="173">
        <f t="shared" si="48"/>
        <v>0</v>
      </c>
      <c r="R366" s="172">
        <f>IF(P366="","",Feuil1!AG371)</f>
        <v>0</v>
      </c>
      <c r="S366" s="92">
        <f>IF(R366="","",Feuil1!AH371)</f>
        <v>0</v>
      </c>
      <c r="T366" s="92">
        <f>IF(S366="","",Feuil1!AI371)</f>
        <v>0</v>
      </c>
      <c r="U366" s="173">
        <f t="shared" si="49"/>
        <v>0</v>
      </c>
      <c r="V366" s="172">
        <f>IF(T366="","",Feuil1!AJ371)</f>
        <v>0</v>
      </c>
      <c r="W366" s="92">
        <f>IF(V366="","",Feuil1!AK371)</f>
        <v>0</v>
      </c>
      <c r="X366" s="92">
        <f>IF(W366="","",Feuil1!AL371)</f>
        <v>0</v>
      </c>
      <c r="Y366" s="173">
        <f t="shared" si="50"/>
        <v>0</v>
      </c>
      <c r="Z366" s="172">
        <f>IF(X366="","",Feuil1!AM371)</f>
        <v>0</v>
      </c>
      <c r="AA366" s="92">
        <f>IF(Z366="","",Feuil1!AN371)</f>
        <v>0</v>
      </c>
      <c r="AB366" s="92">
        <f>IF(AA366="","",Feuil1!AO371)</f>
        <v>0</v>
      </c>
      <c r="AC366" s="173">
        <f t="shared" si="51"/>
        <v>0</v>
      </c>
      <c r="AD366" s="172">
        <f>IF(AB366="","",Feuil1!AP371)</f>
        <v>0</v>
      </c>
      <c r="AE366" s="92">
        <f>IF(AD366="","",Feuil1!AQ371)</f>
        <v>0</v>
      </c>
      <c r="AF366" s="92">
        <f>IF(AE366="","",Feuil1!AR371)</f>
        <v>0</v>
      </c>
      <c r="AG366" s="173">
        <f t="shared" si="52"/>
        <v>0</v>
      </c>
      <c r="AH366" s="172">
        <f>IF(AF366="","",Feuil1!AS371)</f>
        <v>0</v>
      </c>
      <c r="AI366" s="92">
        <f>IF(AH366="","",Feuil1!AT371)</f>
        <v>0</v>
      </c>
      <c r="AJ366" s="92">
        <f>IF(AI366="","",Feuil1!AU371)</f>
        <v>0</v>
      </c>
      <c r="AK366" s="173">
        <f t="shared" si="53"/>
        <v>0</v>
      </c>
      <c r="AN366" s="5">
        <v>725</v>
      </c>
      <c r="AO366" s="5">
        <v>25</v>
      </c>
      <c r="AP366" s="5">
        <v>40</v>
      </c>
      <c r="AQ366" s="5">
        <v>850</v>
      </c>
      <c r="AR366" s="5">
        <v>925</v>
      </c>
      <c r="AS366" s="5">
        <v>3</v>
      </c>
      <c r="AT366" s="5">
        <v>5</v>
      </c>
      <c r="AU366" s="5">
        <v>350</v>
      </c>
      <c r="AV366" s="5">
        <v>125</v>
      </c>
    </row>
    <row r="367" spans="1:48" s="6" customFormat="1" ht="12.75">
      <c r="A367" s="171">
        <f>IF(Feuil1!A372="","",Feuil1!A372)</f>
        <v>45289</v>
      </c>
      <c r="B367" s="172">
        <f>IF(A367="","",Feuil1!U372)</f>
        <v>0</v>
      </c>
      <c r="C367" s="92">
        <f>IF(B367="","",Feuil1!V372)</f>
        <v>0</v>
      </c>
      <c r="D367" s="92">
        <f>IF(C367="","",Feuil1!W372)</f>
        <v>0</v>
      </c>
      <c r="E367" s="173">
        <f t="shared" si="45"/>
        <v>0</v>
      </c>
      <c r="F367" s="172">
        <f>IF(D367="","",Feuil1!X372)</f>
        <v>0</v>
      </c>
      <c r="G367" s="92">
        <f>IF(F367="","",Feuil1!Y372)</f>
        <v>0</v>
      </c>
      <c r="H367" s="92">
        <f>IF(G367="","",Feuil1!Z372)</f>
        <v>0</v>
      </c>
      <c r="I367" s="173">
        <f t="shared" si="46"/>
        <v>0</v>
      </c>
      <c r="J367" s="172">
        <f>IF(H367="","",Feuil1!AA372)</f>
        <v>0</v>
      </c>
      <c r="K367" s="92">
        <f>IF(J367="","",Feuil1!AB372)</f>
        <v>0</v>
      </c>
      <c r="L367" s="92">
        <f>IF(K367="","",Feuil1!AC372)</f>
        <v>0</v>
      </c>
      <c r="M367" s="173">
        <f t="shared" si="47"/>
        <v>0</v>
      </c>
      <c r="N367" s="172">
        <f>IF(L367="","",Feuil1!AD372)</f>
        <v>0</v>
      </c>
      <c r="O367" s="92">
        <f>IF(N367="","",Feuil1!AE372)</f>
        <v>0</v>
      </c>
      <c r="P367" s="92">
        <f>IF(O367="","",Feuil1!AF372)</f>
        <v>0</v>
      </c>
      <c r="Q367" s="173">
        <f t="shared" si="48"/>
        <v>0</v>
      </c>
      <c r="R367" s="172">
        <f>IF(P367="","",Feuil1!AG372)</f>
        <v>0</v>
      </c>
      <c r="S367" s="92">
        <f>IF(R367="","",Feuil1!AH372)</f>
        <v>0</v>
      </c>
      <c r="T367" s="92">
        <f>IF(S367="","",Feuil1!AI372)</f>
        <v>0</v>
      </c>
      <c r="U367" s="173">
        <f t="shared" si="49"/>
        <v>0</v>
      </c>
      <c r="V367" s="172">
        <f>IF(T367="","",Feuil1!AJ372)</f>
        <v>0</v>
      </c>
      <c r="W367" s="92">
        <f>IF(V367="","",Feuil1!AK372)</f>
        <v>0</v>
      </c>
      <c r="X367" s="92">
        <f>IF(W367="","",Feuil1!AL372)</f>
        <v>0</v>
      </c>
      <c r="Y367" s="173">
        <f t="shared" si="50"/>
        <v>0</v>
      </c>
      <c r="Z367" s="172">
        <f>IF(X367="","",Feuil1!AM372)</f>
        <v>0</v>
      </c>
      <c r="AA367" s="92">
        <f>IF(Z367="","",Feuil1!AN372)</f>
        <v>0</v>
      </c>
      <c r="AB367" s="92">
        <f>IF(AA367="","",Feuil1!AO372)</f>
        <v>0</v>
      </c>
      <c r="AC367" s="173">
        <f t="shared" si="51"/>
        <v>0</v>
      </c>
      <c r="AD367" s="172">
        <f>IF(AB367="","",Feuil1!AP372)</f>
        <v>0</v>
      </c>
      <c r="AE367" s="92">
        <f>IF(AD367="","",Feuil1!AQ372)</f>
        <v>0</v>
      </c>
      <c r="AF367" s="92">
        <f>IF(AE367="","",Feuil1!AR372)</f>
        <v>0</v>
      </c>
      <c r="AG367" s="173">
        <f t="shared" si="52"/>
        <v>0</v>
      </c>
      <c r="AH367" s="172">
        <f>IF(AF367="","",Feuil1!AS372)</f>
        <v>0</v>
      </c>
      <c r="AI367" s="92">
        <f>IF(AH367="","",Feuil1!AT372)</f>
        <v>0</v>
      </c>
      <c r="AJ367" s="92">
        <f>IF(AI367="","",Feuil1!AU372)</f>
        <v>0</v>
      </c>
      <c r="AK367" s="173">
        <f t="shared" si="53"/>
        <v>0</v>
      </c>
      <c r="AN367" s="5">
        <v>725</v>
      </c>
      <c r="AO367" s="5">
        <v>25</v>
      </c>
      <c r="AP367" s="5">
        <v>40</v>
      </c>
      <c r="AQ367" s="5">
        <v>850</v>
      </c>
      <c r="AR367" s="5">
        <v>925</v>
      </c>
      <c r="AS367" s="5">
        <v>3</v>
      </c>
      <c r="AT367" s="5">
        <v>5</v>
      </c>
      <c r="AU367" s="5">
        <v>350</v>
      </c>
      <c r="AV367" s="5">
        <v>125</v>
      </c>
    </row>
    <row r="368" spans="1:48" s="6" customFormat="1" ht="12.75">
      <c r="A368" s="171">
        <f>IF(Feuil1!A373="","",Feuil1!A373)</f>
        <v>45290</v>
      </c>
      <c r="B368" s="172">
        <f>IF(A368="","",Feuil1!U373)</f>
        <v>0</v>
      </c>
      <c r="C368" s="92">
        <f>IF(B368="","",Feuil1!V373)</f>
        <v>0</v>
      </c>
      <c r="D368" s="92">
        <f>IF(C368="","",Feuil1!W373)</f>
        <v>0</v>
      </c>
      <c r="E368" s="173">
        <f t="shared" si="45"/>
        <v>0</v>
      </c>
      <c r="F368" s="172">
        <f>IF(D368="","",Feuil1!X373)</f>
        <v>0</v>
      </c>
      <c r="G368" s="92">
        <f>IF(F368="","",Feuil1!Y373)</f>
        <v>0</v>
      </c>
      <c r="H368" s="92">
        <f>IF(G368="","",Feuil1!Z373)</f>
        <v>0</v>
      </c>
      <c r="I368" s="173">
        <f t="shared" si="46"/>
        <v>0</v>
      </c>
      <c r="J368" s="172">
        <f>IF(H368="","",Feuil1!AA373)</f>
        <v>0</v>
      </c>
      <c r="K368" s="92">
        <f>IF(J368="","",Feuil1!AB373)</f>
        <v>0</v>
      </c>
      <c r="L368" s="92">
        <f>IF(K368="","",Feuil1!AC373)</f>
        <v>0</v>
      </c>
      <c r="M368" s="173">
        <f t="shared" si="47"/>
        <v>0</v>
      </c>
      <c r="N368" s="172">
        <f>IF(L368="","",Feuil1!AD373)</f>
        <v>0</v>
      </c>
      <c r="O368" s="92">
        <f>IF(N368="","",Feuil1!AE373)</f>
        <v>0</v>
      </c>
      <c r="P368" s="92">
        <f>IF(O368="","",Feuil1!AF373)</f>
        <v>0</v>
      </c>
      <c r="Q368" s="173">
        <f t="shared" si="48"/>
        <v>0</v>
      </c>
      <c r="R368" s="172">
        <f>IF(P368="","",Feuil1!AG373)</f>
        <v>0</v>
      </c>
      <c r="S368" s="92">
        <f>IF(R368="","",Feuil1!AH373)</f>
        <v>0</v>
      </c>
      <c r="T368" s="92">
        <f>IF(S368="","",Feuil1!AI373)</f>
        <v>0</v>
      </c>
      <c r="U368" s="173">
        <f t="shared" si="49"/>
        <v>0</v>
      </c>
      <c r="V368" s="172">
        <f>IF(T368="","",Feuil1!AJ373)</f>
        <v>0</v>
      </c>
      <c r="W368" s="92">
        <f>IF(V368="","",Feuil1!AK373)</f>
        <v>0</v>
      </c>
      <c r="X368" s="92">
        <f>IF(W368="","",Feuil1!AL373)</f>
        <v>0</v>
      </c>
      <c r="Y368" s="173">
        <f t="shared" si="50"/>
        <v>0</v>
      </c>
      <c r="Z368" s="172">
        <f>IF(X368="","",Feuil1!AM373)</f>
        <v>0</v>
      </c>
      <c r="AA368" s="92">
        <f>IF(Z368="","",Feuil1!AN373)</f>
        <v>0</v>
      </c>
      <c r="AB368" s="92">
        <f>IF(AA368="","",Feuil1!AO373)</f>
        <v>0</v>
      </c>
      <c r="AC368" s="173">
        <f t="shared" si="51"/>
        <v>0</v>
      </c>
      <c r="AD368" s="172">
        <f>IF(AB368="","",Feuil1!AP373)</f>
        <v>0</v>
      </c>
      <c r="AE368" s="92">
        <f>IF(AD368="","",Feuil1!AQ373)</f>
        <v>0</v>
      </c>
      <c r="AF368" s="92">
        <f>IF(AE368="","",Feuil1!AR373)</f>
        <v>0</v>
      </c>
      <c r="AG368" s="173">
        <f t="shared" si="52"/>
        <v>0</v>
      </c>
      <c r="AH368" s="172">
        <f>IF(AF368="","",Feuil1!AS373)</f>
        <v>0</v>
      </c>
      <c r="AI368" s="92">
        <f>IF(AH368="","",Feuil1!AT373)</f>
        <v>0</v>
      </c>
      <c r="AJ368" s="92">
        <f>IF(AI368="","",Feuil1!AU373)</f>
        <v>0</v>
      </c>
      <c r="AK368" s="173">
        <f t="shared" si="53"/>
        <v>0</v>
      </c>
      <c r="AN368" s="5">
        <v>725</v>
      </c>
      <c r="AO368" s="5">
        <v>25</v>
      </c>
      <c r="AP368" s="5">
        <v>40</v>
      </c>
      <c r="AQ368" s="5">
        <v>850</v>
      </c>
      <c r="AR368" s="5">
        <v>925</v>
      </c>
      <c r="AS368" s="5">
        <v>3</v>
      </c>
      <c r="AT368" s="5">
        <v>5</v>
      </c>
      <c r="AU368" s="5">
        <v>350</v>
      </c>
      <c r="AV368" s="5">
        <v>125</v>
      </c>
    </row>
    <row r="369" spans="1:48" s="6" customFormat="1" ht="12.75">
      <c r="A369" s="171">
        <f>IF(Feuil1!A374="","",Feuil1!A374)</f>
        <v>45291</v>
      </c>
      <c r="B369" s="172">
        <f>IF(A369="","",Feuil1!U374)</f>
        <v>0</v>
      </c>
      <c r="C369" s="92">
        <f>IF(B369="","",Feuil1!V374)</f>
        <v>0</v>
      </c>
      <c r="D369" s="92">
        <f>IF(C369="","",Feuil1!W374)</f>
        <v>0</v>
      </c>
      <c r="E369" s="173">
        <f t="shared" si="45"/>
        <v>0</v>
      </c>
      <c r="F369" s="172">
        <f>IF(D369="","",Feuil1!X374)</f>
        <v>0</v>
      </c>
      <c r="G369" s="92">
        <f>IF(F369="","",Feuil1!Y374)</f>
        <v>0</v>
      </c>
      <c r="H369" s="92">
        <f>IF(G369="","",Feuil1!Z374)</f>
        <v>0</v>
      </c>
      <c r="I369" s="173">
        <f t="shared" si="46"/>
        <v>0</v>
      </c>
      <c r="J369" s="172">
        <f>IF(H369="","",Feuil1!AA374)</f>
        <v>0</v>
      </c>
      <c r="K369" s="92">
        <f>IF(J369="","",Feuil1!AB374)</f>
        <v>0</v>
      </c>
      <c r="L369" s="92">
        <f>IF(K369="","",Feuil1!AC374)</f>
        <v>0</v>
      </c>
      <c r="M369" s="173">
        <f t="shared" si="47"/>
        <v>0</v>
      </c>
      <c r="N369" s="172">
        <f>IF(L369="","",Feuil1!AD374)</f>
        <v>0</v>
      </c>
      <c r="O369" s="92">
        <f>IF(N369="","",Feuil1!AE374)</f>
        <v>0</v>
      </c>
      <c r="P369" s="92">
        <f>IF(O369="","",Feuil1!AF374)</f>
        <v>0</v>
      </c>
      <c r="Q369" s="173">
        <f t="shared" si="48"/>
        <v>0</v>
      </c>
      <c r="R369" s="172">
        <f>IF(P369="","",Feuil1!AG374)</f>
        <v>0</v>
      </c>
      <c r="S369" s="92">
        <f>IF(R369="","",Feuil1!AH374)</f>
        <v>0</v>
      </c>
      <c r="T369" s="92">
        <f>IF(S369="","",Feuil1!AI374)</f>
        <v>0</v>
      </c>
      <c r="U369" s="173">
        <f t="shared" si="49"/>
        <v>0</v>
      </c>
      <c r="V369" s="172">
        <f>IF(T369="","",Feuil1!AJ374)</f>
        <v>0</v>
      </c>
      <c r="W369" s="92">
        <f>IF(V369="","",Feuil1!AK374)</f>
        <v>0</v>
      </c>
      <c r="X369" s="92">
        <f>IF(W369="","",Feuil1!AL374)</f>
        <v>0</v>
      </c>
      <c r="Y369" s="173">
        <f t="shared" si="50"/>
        <v>0</v>
      </c>
      <c r="Z369" s="172">
        <f>IF(X369="","",Feuil1!AM374)</f>
        <v>0</v>
      </c>
      <c r="AA369" s="92">
        <f>IF(Z369="","",Feuil1!AN374)</f>
        <v>0</v>
      </c>
      <c r="AB369" s="92">
        <f>IF(AA369="","",Feuil1!AO374)</f>
        <v>0</v>
      </c>
      <c r="AC369" s="173">
        <f t="shared" si="51"/>
        <v>0</v>
      </c>
      <c r="AD369" s="172">
        <f>IF(AB369="","",Feuil1!AP374)</f>
        <v>0</v>
      </c>
      <c r="AE369" s="92">
        <f>IF(AD369="","",Feuil1!AQ374)</f>
        <v>0</v>
      </c>
      <c r="AF369" s="92">
        <f>IF(AE369="","",Feuil1!AR374)</f>
        <v>0</v>
      </c>
      <c r="AG369" s="173">
        <f t="shared" si="52"/>
        <v>0</v>
      </c>
      <c r="AH369" s="172">
        <f>IF(AF369="","",Feuil1!AS374)</f>
        <v>0</v>
      </c>
      <c r="AI369" s="92">
        <f>IF(AH369="","",Feuil1!AT374)</f>
        <v>0</v>
      </c>
      <c r="AJ369" s="92">
        <f>IF(AI369="","",Feuil1!AU374)</f>
        <v>0</v>
      </c>
      <c r="AK369" s="173">
        <f t="shared" si="53"/>
        <v>0</v>
      </c>
      <c r="AN369" s="5">
        <v>725</v>
      </c>
      <c r="AO369" s="5">
        <v>25</v>
      </c>
      <c r="AP369" s="5">
        <v>40</v>
      </c>
      <c r="AQ369" s="5">
        <v>850</v>
      </c>
      <c r="AR369" s="5">
        <v>925</v>
      </c>
      <c r="AS369" s="5">
        <v>3</v>
      </c>
      <c r="AT369" s="5">
        <v>5</v>
      </c>
      <c r="AU369" s="5">
        <v>350</v>
      </c>
      <c r="AV369" s="5">
        <v>125</v>
      </c>
    </row>
    <row r="370" spans="1:48" s="6" customFormat="1" ht="13.5" thickBot="1">
      <c r="A370" s="174" t="str">
        <f>IF(Feuil1!A375="","",Feuil1!A375)</f>
        <v/>
      </c>
      <c r="B370" s="175" t="str">
        <f>IF(A370="","",Feuil1!U375)</f>
        <v/>
      </c>
      <c r="C370" s="176" t="str">
        <f>IF(B370="","",Feuil1!V375)</f>
        <v/>
      </c>
      <c r="D370" s="176" t="str">
        <f>IF(C370="","",Feuil1!W375)</f>
        <v/>
      </c>
      <c r="E370" s="177">
        <f t="shared" si="45"/>
        <v>0</v>
      </c>
      <c r="F370" s="175" t="str">
        <f>IF(D370="","",Feuil1!X375)</f>
        <v/>
      </c>
      <c r="G370" s="176" t="str">
        <f>IF(F370="","",Feuil1!Y375)</f>
        <v/>
      </c>
      <c r="H370" s="176" t="str">
        <f>IF(G370="","",Feuil1!Z375)</f>
        <v/>
      </c>
      <c r="I370" s="177">
        <f t="shared" si="46"/>
        <v>0</v>
      </c>
      <c r="J370" s="175" t="str">
        <f>IF(H370="","",Feuil1!AA375)</f>
        <v/>
      </c>
      <c r="K370" s="176" t="str">
        <f>IF(J370="","",Feuil1!AB375)</f>
        <v/>
      </c>
      <c r="L370" s="176" t="str">
        <f>IF(K370="","",Feuil1!AC375)</f>
        <v/>
      </c>
      <c r="M370" s="177">
        <f t="shared" si="47"/>
        <v>0</v>
      </c>
      <c r="N370" s="175" t="str">
        <f>IF(L370="","",Feuil1!AD375)</f>
        <v/>
      </c>
      <c r="O370" s="176" t="str">
        <f>IF(N370="","",Feuil1!AE375)</f>
        <v/>
      </c>
      <c r="P370" s="176" t="str">
        <f>IF(O370="","",Feuil1!AF375)</f>
        <v/>
      </c>
      <c r="Q370" s="177">
        <f t="shared" si="48"/>
        <v>0</v>
      </c>
      <c r="R370" s="175" t="str">
        <f>IF(P370="","",Feuil1!AG375)</f>
        <v/>
      </c>
      <c r="S370" s="176" t="str">
        <f>IF(R370="","",Feuil1!AH375)</f>
        <v/>
      </c>
      <c r="T370" s="176" t="str">
        <f>IF(S370="","",Feuil1!AI375)</f>
        <v/>
      </c>
      <c r="U370" s="177">
        <f t="shared" si="49"/>
        <v>0</v>
      </c>
      <c r="V370" s="175" t="str">
        <f>IF(T370="","",Feuil1!AJ375)</f>
        <v/>
      </c>
      <c r="W370" s="176" t="str">
        <f>IF(V370="","",Feuil1!AK375)</f>
        <v/>
      </c>
      <c r="X370" s="176" t="str">
        <f>IF(W370="","",Feuil1!AL375)</f>
        <v/>
      </c>
      <c r="Y370" s="177">
        <f t="shared" si="50"/>
        <v>0</v>
      </c>
      <c r="Z370" s="175" t="str">
        <f>IF(X370="","",Feuil1!AM375)</f>
        <v/>
      </c>
      <c r="AA370" s="176" t="str">
        <f>IF(Z370="","",Feuil1!AN375)</f>
        <v/>
      </c>
      <c r="AB370" s="176" t="str">
        <f>IF(AA370="","",Feuil1!AO375)</f>
        <v/>
      </c>
      <c r="AC370" s="177">
        <f t="shared" si="51"/>
        <v>0</v>
      </c>
      <c r="AD370" s="175" t="str">
        <f>IF(AB370="","",Feuil1!AP375)</f>
        <v/>
      </c>
      <c r="AE370" s="176" t="str">
        <f>IF(AD370="","",Feuil1!AQ375)</f>
        <v/>
      </c>
      <c r="AF370" s="176" t="str">
        <f>IF(AE370="","",Feuil1!AR375)</f>
        <v/>
      </c>
      <c r="AG370" s="177">
        <f t="shared" si="52"/>
        <v>0</v>
      </c>
      <c r="AH370" s="175" t="str">
        <f>IF(AF370="","",Feuil1!AS375)</f>
        <v/>
      </c>
      <c r="AI370" s="176" t="str">
        <f>IF(AH370="","",Feuil1!AT375)</f>
        <v/>
      </c>
      <c r="AJ370" s="176" t="str">
        <f>IF(AI370="","",Feuil1!AU375)</f>
        <v/>
      </c>
      <c r="AK370" s="177">
        <f t="shared" si="53"/>
        <v>0</v>
      </c>
      <c r="AN370" s="5">
        <v>725</v>
      </c>
      <c r="AO370" s="5">
        <v>25</v>
      </c>
      <c r="AP370" s="5">
        <v>40</v>
      </c>
      <c r="AQ370" s="5">
        <v>850</v>
      </c>
      <c r="AR370" s="5">
        <v>925</v>
      </c>
      <c r="AS370" s="5">
        <v>3</v>
      </c>
      <c r="AT370" s="5">
        <v>5</v>
      </c>
      <c r="AU370" s="5">
        <v>350</v>
      </c>
      <c r="AV370" s="5">
        <v>125</v>
      </c>
    </row>
  </sheetData>
  <mergeCells count="11">
    <mergeCell ref="AN1:AV1"/>
    <mergeCell ref="AH2:AK2"/>
    <mergeCell ref="B2:E2"/>
    <mergeCell ref="F2:I2"/>
    <mergeCell ref="A1:AE1"/>
    <mergeCell ref="J2:M2"/>
    <mergeCell ref="N2:Q2"/>
    <mergeCell ref="R2:U2"/>
    <mergeCell ref="V2:Y2"/>
    <mergeCell ref="Z2:AC2"/>
    <mergeCell ref="AD2:AG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"/>
  <sheetViews>
    <sheetView zoomScale="70" zoomScaleNormal="70" workbookViewId="0">
      <selection activeCell="AG22" sqref="AG22"/>
    </sheetView>
  </sheetViews>
  <sheetFormatPr baseColWidth="10"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4"/>
  <sheetViews>
    <sheetView zoomScale="85" zoomScaleNormal="85" workbookViewId="0">
      <selection activeCell="S23" sqref="S23"/>
    </sheetView>
  </sheetViews>
  <sheetFormatPr baseColWidth="10" defaultColWidth="11.42578125" defaultRowHeight="15.75"/>
  <cols>
    <col min="1" max="1" width="49.7109375" bestFit="1" customWidth="1"/>
    <col min="2" max="2" width="10.85546875" style="178" bestFit="1" customWidth="1"/>
    <col min="3" max="3" width="10.85546875" bestFit="1" customWidth="1"/>
    <col min="4" max="4" width="12.42578125" customWidth="1"/>
    <col min="11" max="11" width="12" customWidth="1"/>
    <col min="14" max="14" width="12.140625" bestFit="1" customWidth="1"/>
    <col min="15" max="15" width="13" bestFit="1" customWidth="1"/>
    <col min="16" max="16" width="6.140625" bestFit="1" customWidth="1"/>
    <col min="17" max="17" width="15.7109375" bestFit="1" customWidth="1"/>
    <col min="18" max="18" width="16.5703125" bestFit="1" customWidth="1"/>
    <col min="19" max="24" width="13.140625" customWidth="1"/>
    <col min="26" max="26" width="13.140625" bestFit="1" customWidth="1"/>
    <col min="27" max="27" width="11.5703125" bestFit="1" customWidth="1"/>
  </cols>
  <sheetData>
    <row r="1" spans="1:28" ht="21">
      <c r="A1" s="179" t="s">
        <v>142</v>
      </c>
      <c r="B1" s="180"/>
      <c r="C1" s="181" t="s">
        <v>143</v>
      </c>
      <c r="D1" s="181" t="s">
        <v>144</v>
      </c>
      <c r="E1" s="181" t="s">
        <v>145</v>
      </c>
      <c r="F1" s="181" t="s">
        <v>146</v>
      </c>
      <c r="G1" s="181" t="s">
        <v>147</v>
      </c>
      <c r="H1" s="181" t="s">
        <v>148</v>
      </c>
      <c r="I1" s="181" t="s">
        <v>149</v>
      </c>
      <c r="J1" s="181" t="s">
        <v>150</v>
      </c>
      <c r="K1" s="181" t="s">
        <v>151</v>
      </c>
      <c r="L1" s="181" t="s">
        <v>152</v>
      </c>
      <c r="M1" s="181" t="s">
        <v>153</v>
      </c>
      <c r="N1" s="181" t="s">
        <v>154</v>
      </c>
      <c r="O1" s="182" t="s">
        <v>155</v>
      </c>
      <c r="Q1" s="183" t="s">
        <v>156</v>
      </c>
      <c r="R1" s="184">
        <f ca="1">+NOW()-1.475</f>
        <v>45026.859388888894</v>
      </c>
    </row>
    <row r="2" spans="1:28" ht="21">
      <c r="A2" s="179"/>
      <c r="B2" s="185">
        <v>44926</v>
      </c>
      <c r="C2" s="186">
        <v>44957</v>
      </c>
      <c r="D2" s="186">
        <v>44985</v>
      </c>
      <c r="E2" s="186">
        <v>45016</v>
      </c>
      <c r="F2" s="186" t="s">
        <v>157</v>
      </c>
      <c r="G2" s="186">
        <v>45077</v>
      </c>
      <c r="H2" s="186">
        <v>45107</v>
      </c>
      <c r="I2" s="186">
        <v>45138</v>
      </c>
      <c r="J2" s="186">
        <v>45169</v>
      </c>
      <c r="K2" s="186">
        <v>45199</v>
      </c>
      <c r="L2" s="186">
        <v>45230</v>
      </c>
      <c r="M2" s="187">
        <v>45260</v>
      </c>
      <c r="N2" s="187">
        <v>45291</v>
      </c>
      <c r="O2" s="182"/>
      <c r="P2" s="188">
        <f>+(E2-B2)/365</f>
        <v>0.24657534246575341</v>
      </c>
      <c r="Q2" s="272" t="s">
        <v>158</v>
      </c>
      <c r="R2" s="273"/>
      <c r="Y2" s="274">
        <v>1</v>
      </c>
      <c r="Z2" s="274"/>
      <c r="AA2" s="274">
        <v>0.79</v>
      </c>
      <c r="AB2" s="274"/>
    </row>
    <row r="3" spans="1:28" ht="18.75">
      <c r="A3" s="275" t="s">
        <v>159</v>
      </c>
      <c r="B3" s="189">
        <v>2023</v>
      </c>
      <c r="C3" s="190">
        <f>IF(PRODUCTION!$AH$5="","",SUM(PRODUCTION!$AH$5:$AH$35))</f>
        <v>538790</v>
      </c>
      <c r="D3" s="190">
        <f>IF(PRODUCTION!$AH$36="","",SUM(PRODUCTION!$AH$36:$AH$63))</f>
        <v>421940</v>
      </c>
      <c r="E3" s="190">
        <f>IF(PRODUCTION!$AH$64="","",SUM(PRODUCTION!$AH$64:$AH$94))</f>
        <v>437000</v>
      </c>
      <c r="F3" s="190">
        <f>IF(PRODUCTION!$AH$95="","",SUM(PRODUCTION!$AH$95:$AH$124))</f>
        <v>137020</v>
      </c>
      <c r="G3" s="190" t="str">
        <f>IF(PRODUCTION!$AH$125="","",SUM(PRODUCTION!$AH$125:$AH$155))</f>
        <v/>
      </c>
      <c r="H3" s="190" t="str">
        <f>IF(PRODUCTION!$AH$156="","",SUM(PRODUCTION!$AH$156:$AH$185))</f>
        <v/>
      </c>
      <c r="I3" s="190" t="str">
        <f>IF(PRODUCTION!$AH$186="","",SUM(PRODUCTION!$AH$186:$AH$216))</f>
        <v/>
      </c>
      <c r="J3" s="190" t="str">
        <f>IF(PRODUCTION!$AH$217="","",SUM(PRODUCTION!$AH$217:$AH$247))</f>
        <v/>
      </c>
      <c r="K3" s="190" t="str">
        <f>IF(PRODUCTION!$AH$248="","",SUM(PRODUCTION!AH248:AH277))</f>
        <v/>
      </c>
      <c r="L3" s="190" t="str">
        <f>IF(PRODUCTION!$AH$278="","",SUM(PRODUCTION!$AH$278:$AH$308))</f>
        <v/>
      </c>
      <c r="M3" s="190" t="str">
        <f>IF(PRODUCTION!$AH$309="","",+SUM(PRODUCTION!$AH$309:$AH$338))</f>
        <v/>
      </c>
      <c r="N3" s="190" t="str">
        <f>IF(PRODUCTION!$AH$339="","",SUM(PRODUCTION!$AH$339:$AH$369))</f>
        <v/>
      </c>
      <c r="O3" s="191">
        <f>+SUM(C3:N3)</f>
        <v>1534750</v>
      </c>
      <c r="P3" s="188">
        <f>+O3/O5</f>
        <v>0.26214608783580662</v>
      </c>
      <c r="Q3" s="192" t="s">
        <v>160</v>
      </c>
      <c r="R3" s="193">
        <f>+R5*365</f>
        <v>5601837.5</v>
      </c>
    </row>
    <row r="4" spans="1:28" ht="18.75">
      <c r="A4" s="276"/>
      <c r="B4" s="180">
        <v>2022</v>
      </c>
      <c r="C4" s="194">
        <v>488685</v>
      </c>
      <c r="D4" s="194">
        <v>435550</v>
      </c>
      <c r="E4" s="194">
        <v>460870</v>
      </c>
      <c r="F4" s="194">
        <v>429240</v>
      </c>
      <c r="G4" s="194">
        <v>477010</v>
      </c>
      <c r="H4" s="194">
        <v>454690</v>
      </c>
      <c r="I4" s="194">
        <v>472460</v>
      </c>
      <c r="J4" s="194">
        <v>457730</v>
      </c>
      <c r="K4" s="194">
        <v>471429.953125</v>
      </c>
      <c r="L4" s="194">
        <v>457520</v>
      </c>
      <c r="M4" s="194">
        <v>449440</v>
      </c>
      <c r="N4" s="194">
        <v>471880</v>
      </c>
      <c r="O4" s="191">
        <f>+SUM(C4:N4)</f>
        <v>5526504.953125</v>
      </c>
      <c r="P4" s="195"/>
      <c r="Q4" s="192" t="s">
        <v>161</v>
      </c>
      <c r="R4" s="193">
        <f>+R3-O4</f>
        <v>75332.546875</v>
      </c>
      <c r="Y4" s="196">
        <f>+AA4*Y$2/AA$2</f>
        <v>5854560</v>
      </c>
      <c r="Z4" s="196">
        <f>+Y4/365</f>
        <v>16039.890410958904</v>
      </c>
      <c r="AA4" s="197">
        <f t="shared" ref="AA4:AA11" si="0">+O5*0.79</f>
        <v>4625102.4000000004</v>
      </c>
      <c r="AB4" s="197">
        <f>+AA4/365</f>
        <v>12671.513424657534</v>
      </c>
    </row>
    <row r="5" spans="1:28" ht="18.75">
      <c r="A5" s="276"/>
      <c r="B5" s="180">
        <v>2021</v>
      </c>
      <c r="C5" s="194">
        <v>573980</v>
      </c>
      <c r="D5" s="194">
        <v>467640</v>
      </c>
      <c r="E5" s="194">
        <v>529730</v>
      </c>
      <c r="F5" s="194">
        <v>501300</v>
      </c>
      <c r="G5" s="194">
        <v>497130</v>
      </c>
      <c r="H5" s="194">
        <v>489700</v>
      </c>
      <c r="I5" s="194">
        <v>461760</v>
      </c>
      <c r="J5" s="194">
        <v>457160</v>
      </c>
      <c r="K5" s="194">
        <v>451950</v>
      </c>
      <c r="L5" s="194">
        <v>462410</v>
      </c>
      <c r="M5" s="194">
        <v>462390</v>
      </c>
      <c r="N5" s="194">
        <v>499410</v>
      </c>
      <c r="O5" s="191">
        <f>+SUM(C5:N5)</f>
        <v>5854560</v>
      </c>
      <c r="Q5" s="192" t="s">
        <v>162</v>
      </c>
      <c r="R5" s="198">
        <f>+AVERAGE(PRODUCTION!AH5:AH369)</f>
        <v>15347.5</v>
      </c>
      <c r="Y5" s="196">
        <f t="shared" ref="Y5:Y10" si="1">+AA5*Y$2/AA$2</f>
        <v>6164269.9999999991</v>
      </c>
      <c r="Z5" s="196">
        <f>+Y5/366</f>
        <v>16842.267759562837</v>
      </c>
      <c r="AA5" s="197">
        <f t="shared" si="0"/>
        <v>4869773.3</v>
      </c>
      <c r="AB5" s="197">
        <f>+AA5/366</f>
        <v>13305.391530054645</v>
      </c>
    </row>
    <row r="6" spans="1:28">
      <c r="A6" s="276"/>
      <c r="B6" s="180">
        <v>2020</v>
      </c>
      <c r="C6" s="194">
        <v>520650</v>
      </c>
      <c r="D6" s="194">
        <v>469510</v>
      </c>
      <c r="E6" s="194">
        <v>504900</v>
      </c>
      <c r="F6" s="194">
        <v>490500</v>
      </c>
      <c r="G6" s="194">
        <v>536710</v>
      </c>
      <c r="H6" s="194">
        <v>524510</v>
      </c>
      <c r="I6" s="194">
        <v>555940</v>
      </c>
      <c r="J6" s="194">
        <v>540350</v>
      </c>
      <c r="K6" s="194">
        <v>508760</v>
      </c>
      <c r="L6" s="194">
        <v>491050</v>
      </c>
      <c r="M6" s="194">
        <v>488970</v>
      </c>
      <c r="N6" s="194">
        <v>532420</v>
      </c>
      <c r="O6" s="191">
        <v>6164270</v>
      </c>
      <c r="Y6" s="196">
        <f t="shared" si="1"/>
        <v>5860660</v>
      </c>
      <c r="Z6" s="196">
        <f t="shared" ref="Z6:Z10" si="2">+Y6/365</f>
        <v>16056.602739726028</v>
      </c>
      <c r="AA6" s="197">
        <f t="shared" si="0"/>
        <v>4629921.4000000004</v>
      </c>
      <c r="AB6" s="197">
        <f t="shared" ref="AB6:AB11" si="3">+AA6/365</f>
        <v>12684.716164383563</v>
      </c>
    </row>
    <row r="7" spans="1:28">
      <c r="A7" s="276"/>
      <c r="B7" s="180">
        <v>2019</v>
      </c>
      <c r="C7" s="194">
        <v>518980</v>
      </c>
      <c r="D7" s="194">
        <v>461590</v>
      </c>
      <c r="E7" s="194">
        <v>488940</v>
      </c>
      <c r="F7" s="194">
        <v>458460</v>
      </c>
      <c r="G7" s="194">
        <v>483490</v>
      </c>
      <c r="H7" s="194">
        <v>496850</v>
      </c>
      <c r="I7" s="194">
        <v>492250</v>
      </c>
      <c r="J7" s="194">
        <v>477820</v>
      </c>
      <c r="K7" s="194">
        <v>478310</v>
      </c>
      <c r="L7" s="194">
        <v>504410</v>
      </c>
      <c r="M7" s="194">
        <v>495150</v>
      </c>
      <c r="N7" s="194">
        <v>504410</v>
      </c>
      <c r="O7" s="191">
        <v>5860660</v>
      </c>
      <c r="Y7" s="196">
        <f t="shared" si="1"/>
        <v>5755080</v>
      </c>
      <c r="Z7" s="196">
        <f t="shared" si="2"/>
        <v>15767.342465753425</v>
      </c>
      <c r="AA7" s="197">
        <f t="shared" si="0"/>
        <v>4546513.2</v>
      </c>
      <c r="AB7" s="197">
        <f t="shared" si="3"/>
        <v>12456.200547945205</v>
      </c>
    </row>
    <row r="8" spans="1:28">
      <c r="A8" s="276"/>
      <c r="B8" s="180">
        <v>2018</v>
      </c>
      <c r="C8" s="194">
        <v>498330</v>
      </c>
      <c r="D8" s="194">
        <v>457250</v>
      </c>
      <c r="E8" s="194">
        <v>490860</v>
      </c>
      <c r="F8" s="194">
        <v>471030</v>
      </c>
      <c r="G8" s="194">
        <v>475750</v>
      </c>
      <c r="H8" s="194">
        <v>478830</v>
      </c>
      <c r="I8" s="194">
        <v>494330</v>
      </c>
      <c r="J8" s="194">
        <v>476140</v>
      </c>
      <c r="K8" s="194">
        <v>477010</v>
      </c>
      <c r="L8" s="194">
        <v>482410</v>
      </c>
      <c r="M8" s="194">
        <v>460960</v>
      </c>
      <c r="N8" s="194">
        <v>492180</v>
      </c>
      <c r="O8" s="191">
        <v>5755080</v>
      </c>
      <c r="Y8" s="196">
        <f t="shared" si="1"/>
        <v>6010630</v>
      </c>
      <c r="Z8" s="196">
        <f t="shared" si="2"/>
        <v>16467.479452054795</v>
      </c>
      <c r="AA8" s="197">
        <f t="shared" si="0"/>
        <v>4748397.7</v>
      </c>
      <c r="AB8" s="197">
        <f t="shared" si="3"/>
        <v>13009.308767123288</v>
      </c>
    </row>
    <row r="9" spans="1:28">
      <c r="A9" s="276"/>
      <c r="B9" s="180">
        <v>2017</v>
      </c>
      <c r="C9" s="194">
        <v>550310</v>
      </c>
      <c r="D9" s="194">
        <v>479070</v>
      </c>
      <c r="E9" s="194">
        <v>502190</v>
      </c>
      <c r="F9" s="194">
        <v>488050</v>
      </c>
      <c r="G9" s="194">
        <v>522170</v>
      </c>
      <c r="H9" s="194">
        <v>520950</v>
      </c>
      <c r="I9" s="194">
        <v>500430</v>
      </c>
      <c r="J9" s="194">
        <v>485850</v>
      </c>
      <c r="K9" s="194">
        <v>479470</v>
      </c>
      <c r="L9" s="194">
        <v>499740</v>
      </c>
      <c r="M9" s="194">
        <v>478850</v>
      </c>
      <c r="N9" s="194">
        <v>503550</v>
      </c>
      <c r="O9" s="191">
        <v>6010630</v>
      </c>
      <c r="Q9" s="199"/>
      <c r="Y9" s="196">
        <f t="shared" si="1"/>
        <v>5929361</v>
      </c>
      <c r="Z9" s="196">
        <f>+Y9/366</f>
        <v>16200.439890710382</v>
      </c>
      <c r="AA9" s="197">
        <f t="shared" si="0"/>
        <v>4684195.1900000004</v>
      </c>
      <c r="AB9" s="197">
        <f>+AA9/366</f>
        <v>12798.347513661203</v>
      </c>
    </row>
    <row r="10" spans="1:28">
      <c r="A10" s="276"/>
      <c r="B10" s="180">
        <v>2016</v>
      </c>
      <c r="C10" s="194">
        <v>528030</v>
      </c>
      <c r="D10" s="194">
        <v>483891</v>
      </c>
      <c r="E10" s="194">
        <v>511690</v>
      </c>
      <c r="F10" s="194">
        <v>480340</v>
      </c>
      <c r="G10" s="194">
        <v>488910</v>
      </c>
      <c r="H10" s="194">
        <v>460640</v>
      </c>
      <c r="I10" s="194">
        <v>491910</v>
      </c>
      <c r="J10" s="194">
        <v>494540</v>
      </c>
      <c r="K10" s="194">
        <v>475060</v>
      </c>
      <c r="L10" s="194">
        <v>493880</v>
      </c>
      <c r="M10" s="194">
        <v>492700</v>
      </c>
      <c r="N10" s="194">
        <v>527770</v>
      </c>
      <c r="O10" s="191">
        <v>5929361</v>
      </c>
      <c r="Y10" s="196">
        <f t="shared" si="1"/>
        <v>6073585</v>
      </c>
      <c r="Z10" s="196">
        <f t="shared" si="2"/>
        <v>16639.95890410959</v>
      </c>
      <c r="AA10" s="197">
        <f t="shared" si="0"/>
        <v>4798132.1500000004</v>
      </c>
      <c r="AB10" s="197">
        <f t="shared" si="3"/>
        <v>13145.567534246577</v>
      </c>
    </row>
    <row r="11" spans="1:28">
      <c r="A11" s="277"/>
      <c r="B11" s="180">
        <v>2015</v>
      </c>
      <c r="C11" s="194">
        <v>530951</v>
      </c>
      <c r="D11" s="194">
        <v>493840</v>
      </c>
      <c r="E11" s="194">
        <v>515330</v>
      </c>
      <c r="F11" s="194">
        <v>488934</v>
      </c>
      <c r="G11" s="194">
        <v>494280</v>
      </c>
      <c r="H11" s="194">
        <v>518110</v>
      </c>
      <c r="I11" s="194">
        <v>535140</v>
      </c>
      <c r="J11" s="194">
        <v>506080</v>
      </c>
      <c r="K11" s="194">
        <v>488890</v>
      </c>
      <c r="L11" s="194">
        <v>505490</v>
      </c>
      <c r="M11" s="194">
        <v>486120</v>
      </c>
      <c r="N11" s="194">
        <v>510420</v>
      </c>
      <c r="O11" s="191">
        <v>6073585</v>
      </c>
      <c r="AA11" s="197">
        <f t="shared" si="0"/>
        <v>0</v>
      </c>
      <c r="AB11" s="197">
        <f t="shared" si="3"/>
        <v>0</v>
      </c>
    </row>
    <row r="12" spans="1:28" ht="15">
      <c r="B12"/>
      <c r="Y12">
        <v>79</v>
      </c>
      <c r="Z12">
        <v>4020000</v>
      </c>
      <c r="AA12" s="197">
        <f>+Z12/365</f>
        <v>11013.698630136987</v>
      </c>
    </row>
    <row r="13" spans="1:28">
      <c r="B13" s="200" t="s">
        <v>163</v>
      </c>
      <c r="C13" s="181" t="s">
        <v>143</v>
      </c>
      <c r="D13" s="181" t="s">
        <v>144</v>
      </c>
      <c r="E13" s="181" t="s">
        <v>145</v>
      </c>
      <c r="F13" s="181" t="s">
        <v>146</v>
      </c>
      <c r="G13" s="181" t="s">
        <v>147</v>
      </c>
      <c r="H13" s="181" t="s">
        <v>148</v>
      </c>
      <c r="I13" s="181" t="s">
        <v>149</v>
      </c>
      <c r="J13" s="181" t="s">
        <v>150</v>
      </c>
      <c r="K13" s="181" t="s">
        <v>151</v>
      </c>
      <c r="L13" s="181" t="s">
        <v>152</v>
      </c>
      <c r="M13" s="181" t="s">
        <v>153</v>
      </c>
      <c r="N13" s="181" t="s">
        <v>154</v>
      </c>
      <c r="Y13">
        <v>100</v>
      </c>
      <c r="Z13" s="197">
        <f>+Z12*Y13/Y12</f>
        <v>5088607.5949367089</v>
      </c>
      <c r="AA13" s="197">
        <f>+Z13/365</f>
        <v>13941.390671059477</v>
      </c>
    </row>
    <row r="14" spans="1:28">
      <c r="A14" s="275" t="s">
        <v>164</v>
      </c>
      <c r="B14" s="189">
        <v>2023</v>
      </c>
      <c r="C14" s="190">
        <f>AVERAGE(PRODUCTION!$AH$5:$AH$35)</f>
        <v>17380.322580645163</v>
      </c>
      <c r="D14" s="190">
        <f>IF(D3="","",AVERAGE(PRODUCTION!$AH$36:$AH$63))</f>
        <v>15069.285714285714</v>
      </c>
      <c r="E14" s="190" t="e" cm="1">
        <f t="array" aca="1" ref="E14" ca="1">IF(E3="","",D2MOYENNE(PRODUCTION!$AH$64:$AH$94))</f>
        <v>#NAME?</v>
      </c>
      <c r="F14" s="190">
        <f>IF(D3="","",AVERAGE(PRODUCTION!$AH$95:$AH$124))</f>
        <v>13702</v>
      </c>
      <c r="G14" s="190" t="str">
        <f>IF(G3="","",AVERAGE(PRODUCTION!$AH$125:$AH$155))</f>
        <v/>
      </c>
      <c r="H14" s="190" t="e">
        <f>IF(D3="","",AVERAGE(PRODUCTION!$AH$156:$AH$185))</f>
        <v>#DIV/0!</v>
      </c>
      <c r="I14" s="190" t="str">
        <f>IF(I3="","",AVERAGE(PRODUCTION!$AH$186:$AH$216))</f>
        <v/>
      </c>
      <c r="J14" s="190" t="str">
        <f>IF(J3="","",AVERAGE(PRODUCTION!$AH$217:$AH$247))</f>
        <v/>
      </c>
      <c r="K14" s="190" t="str">
        <f>IF(K3="","",AVERAGE(PRODUCTION!AH259:AH288))</f>
        <v/>
      </c>
      <c r="L14" s="190" t="str">
        <f>IF(L3="","",AVERAGE(PRODUCTION!$AH$278:$AH$308))</f>
        <v/>
      </c>
      <c r="M14" s="190" t="str">
        <f>IF(M3="","",AVERAGE(PRODUCTION!$AH$309:$AH$338))</f>
        <v/>
      </c>
      <c r="N14" s="190" t="str">
        <f>IF(N3="","",AVERAGE(PRODUCTION!$AH$339:$AH$369))</f>
        <v/>
      </c>
    </row>
    <row r="15" spans="1:28">
      <c r="A15" s="276"/>
      <c r="B15" s="180">
        <v>2022</v>
      </c>
      <c r="C15" s="194">
        <f>+C4/31</f>
        <v>15764.032258064517</v>
      </c>
      <c r="D15" s="194">
        <f>+D4/28</f>
        <v>15555.357142857143</v>
      </c>
      <c r="E15" s="194">
        <f>+E4/31</f>
        <v>14866.774193548386</v>
      </c>
      <c r="F15" s="194">
        <f>+F4/30</f>
        <v>14308</v>
      </c>
      <c r="G15" s="194">
        <f>+G4/31</f>
        <v>15387.41935483871</v>
      </c>
      <c r="H15" s="194">
        <f>+H4/30</f>
        <v>15156.333333333334</v>
      </c>
      <c r="I15" s="194">
        <f>+I4/31</f>
        <v>15240.645161290322</v>
      </c>
      <c r="J15" s="194">
        <f>+J4/31</f>
        <v>14765.483870967742</v>
      </c>
      <c r="K15" s="194">
        <f>+K4/30</f>
        <v>15714.331770833332</v>
      </c>
      <c r="L15" s="194">
        <f>+L4/31</f>
        <v>14758.709677419354</v>
      </c>
      <c r="M15" s="194">
        <f>+M4/30</f>
        <v>14981.333333333334</v>
      </c>
      <c r="N15" s="194">
        <f>+N4/31</f>
        <v>15221.935483870968</v>
      </c>
      <c r="U15" s="201"/>
    </row>
    <row r="16" spans="1:28">
      <c r="A16" s="276"/>
      <c r="B16" s="180">
        <v>2021</v>
      </c>
      <c r="C16" s="194">
        <f>+C5/31</f>
        <v>18515.483870967742</v>
      </c>
      <c r="D16" s="194">
        <f>+D5/28</f>
        <v>16701.428571428572</v>
      </c>
      <c r="E16" s="194">
        <f>+E5/31</f>
        <v>17088.064516129034</v>
      </c>
      <c r="F16" s="194">
        <f>+F5/30</f>
        <v>16710</v>
      </c>
      <c r="G16" s="194">
        <f>+G5/31</f>
        <v>16036.451612903225</v>
      </c>
      <c r="H16" s="194">
        <f>+H5/30</f>
        <v>16323.333333333334</v>
      </c>
      <c r="I16" s="194">
        <f>+I5/31</f>
        <v>14895.483870967742</v>
      </c>
      <c r="J16" s="194">
        <f>+J5/31</f>
        <v>14747.096774193549</v>
      </c>
      <c r="K16" s="194">
        <f>+K5/30</f>
        <v>15065</v>
      </c>
      <c r="L16" s="194">
        <f>+L5/31</f>
        <v>14916.451612903225</v>
      </c>
      <c r="M16" s="194">
        <f>+M5/30</f>
        <v>15413</v>
      </c>
      <c r="N16" s="194">
        <f>+N5/31</f>
        <v>16110</v>
      </c>
    </row>
    <row r="17" spans="1:14">
      <c r="A17" s="276"/>
      <c r="B17" s="180">
        <v>2020</v>
      </c>
      <c r="C17" s="194">
        <v>16795.16129032258</v>
      </c>
      <c r="D17" s="194">
        <v>16190</v>
      </c>
      <c r="E17" s="194">
        <v>16287.096774193549</v>
      </c>
      <c r="F17" s="194">
        <v>16350</v>
      </c>
      <c r="G17" s="194">
        <v>17313.225806451614</v>
      </c>
      <c r="H17" s="194">
        <v>17483.666666666668</v>
      </c>
      <c r="I17" s="194">
        <v>17933.548387096773</v>
      </c>
      <c r="J17" s="194">
        <v>17430.645161290322</v>
      </c>
      <c r="K17" s="194">
        <v>16958.666666666668</v>
      </c>
      <c r="L17" s="194">
        <v>15840.322580645161</v>
      </c>
      <c r="M17" s="194">
        <v>16299</v>
      </c>
      <c r="N17" s="194">
        <v>17174.83870967742</v>
      </c>
    </row>
    <row r="18" spans="1:14">
      <c r="A18" s="276"/>
      <c r="B18" s="180">
        <v>2019</v>
      </c>
      <c r="C18" s="194">
        <v>16741.290322580644</v>
      </c>
      <c r="D18" s="194">
        <v>16485.357142857141</v>
      </c>
      <c r="E18" s="194">
        <v>15772.258064516129</v>
      </c>
      <c r="F18" s="194">
        <v>15282</v>
      </c>
      <c r="G18" s="194">
        <v>15596.451612903225</v>
      </c>
      <c r="H18" s="194">
        <v>16561.666666666668</v>
      </c>
      <c r="I18" s="194">
        <v>15879.032258064517</v>
      </c>
      <c r="J18" s="194">
        <v>15413.548387096775</v>
      </c>
      <c r="K18" s="194">
        <v>15943.666666666666</v>
      </c>
      <c r="L18" s="194">
        <v>16271.290322580646</v>
      </c>
      <c r="M18" s="194">
        <v>16505</v>
      </c>
      <c r="N18" s="194">
        <v>16271.290322580646</v>
      </c>
    </row>
    <row r="19" spans="1:14">
      <c r="A19" s="276"/>
      <c r="B19" s="180">
        <v>2018</v>
      </c>
      <c r="C19" s="194">
        <v>16075.161290322581</v>
      </c>
      <c r="D19" s="194">
        <v>16330.357142857143</v>
      </c>
      <c r="E19" s="194">
        <v>15834.193548387097</v>
      </c>
      <c r="F19" s="194">
        <v>15701</v>
      </c>
      <c r="G19" s="194">
        <v>15346.774193548386</v>
      </c>
      <c r="H19" s="194">
        <v>15961</v>
      </c>
      <c r="I19" s="194">
        <v>15946.129032258064</v>
      </c>
      <c r="J19" s="194">
        <v>15359.354838709678</v>
      </c>
      <c r="K19" s="194">
        <v>15900.333333333334</v>
      </c>
      <c r="L19" s="194">
        <v>15561.612903225807</v>
      </c>
      <c r="M19" s="194">
        <v>15365.333333333334</v>
      </c>
      <c r="N19" s="194">
        <v>15876.774193548386</v>
      </c>
    </row>
    <row r="20" spans="1:14">
      <c r="A20" s="276"/>
      <c r="B20" s="180">
        <v>2017</v>
      </c>
      <c r="C20" s="194">
        <v>17751.935483870966</v>
      </c>
      <c r="D20" s="194">
        <v>17109.642857142859</v>
      </c>
      <c r="E20" s="194">
        <v>16199.677419354839</v>
      </c>
      <c r="F20" s="194">
        <v>16268.333333333334</v>
      </c>
      <c r="G20" s="194">
        <v>16844.193548387098</v>
      </c>
      <c r="H20" s="194">
        <v>17365</v>
      </c>
      <c r="I20" s="194">
        <v>16142.903225806451</v>
      </c>
      <c r="J20" s="194">
        <v>15672.58064516129</v>
      </c>
      <c r="K20" s="194">
        <v>15982.333333333334</v>
      </c>
      <c r="L20" s="194">
        <v>16120.645161290322</v>
      </c>
      <c r="M20" s="194">
        <v>15961.666666666666</v>
      </c>
      <c r="N20" s="194">
        <v>16243.548387096775</v>
      </c>
    </row>
    <row r="21" spans="1:14">
      <c r="A21" s="276"/>
      <c r="B21" s="180">
        <v>2016</v>
      </c>
      <c r="C21" s="194">
        <v>17033.225806451614</v>
      </c>
      <c r="D21" s="194">
        <v>16685.896551724138</v>
      </c>
      <c r="E21" s="194">
        <v>16506.129032258064</v>
      </c>
      <c r="F21" s="194">
        <v>16011.333333333334</v>
      </c>
      <c r="G21" s="194">
        <v>15771.290322580646</v>
      </c>
      <c r="H21" s="194">
        <v>15354.666666666666</v>
      </c>
      <c r="I21" s="194">
        <v>15868.064516129032</v>
      </c>
      <c r="J21" s="194">
        <v>15952.903225806451</v>
      </c>
      <c r="K21" s="194">
        <v>15835.333333333334</v>
      </c>
      <c r="L21" s="194">
        <v>15931.612903225807</v>
      </c>
      <c r="M21" s="194">
        <v>16423.333333333332</v>
      </c>
      <c r="N21" s="194">
        <v>17024.83870967742</v>
      </c>
    </row>
    <row r="22" spans="1:14">
      <c r="A22" s="277"/>
      <c r="B22" s="180">
        <v>2015</v>
      </c>
      <c r="C22" s="194">
        <v>17127.451612903227</v>
      </c>
      <c r="D22" s="194">
        <v>17637.142857142859</v>
      </c>
      <c r="E22" s="194">
        <v>16623.548387096773</v>
      </c>
      <c r="F22" s="194">
        <v>16297.8</v>
      </c>
      <c r="G22" s="194">
        <v>15944.516129032258</v>
      </c>
      <c r="H22" s="194">
        <v>17270.333333333332</v>
      </c>
      <c r="I22" s="194">
        <v>17262.580645161292</v>
      </c>
      <c r="J22" s="194">
        <v>16325.161290322581</v>
      </c>
      <c r="K22" s="194">
        <v>16296.333333333334</v>
      </c>
      <c r="L22" s="194">
        <v>16306.129032258064</v>
      </c>
      <c r="M22" s="194">
        <v>16204</v>
      </c>
      <c r="N22" s="194">
        <v>16465.16129032258</v>
      </c>
    </row>
    <row r="23" spans="1:14" ht="15">
      <c r="B23"/>
    </row>
    <row r="24" spans="1:14">
      <c r="A24" s="202" t="s">
        <v>165</v>
      </c>
      <c r="D24" s="199">
        <f>+C26-D26</f>
        <v>1096.763258611265</v>
      </c>
      <c r="E24" s="199">
        <f t="shared" ref="E24:L24" si="4">+D26-E26</f>
        <v>753.2259887005639</v>
      </c>
      <c r="F24" s="199">
        <f t="shared" si="4"/>
        <v>182.83333333333394</v>
      </c>
      <c r="G24" s="199" t="e">
        <f t="shared" si="4"/>
        <v>#VALUE!</v>
      </c>
      <c r="H24" s="199" t="e">
        <f t="shared" si="4"/>
        <v>#VALUE!</v>
      </c>
      <c r="I24" s="199" t="e">
        <f t="shared" si="4"/>
        <v>#VALUE!</v>
      </c>
      <c r="J24" s="199" t="e">
        <f t="shared" si="4"/>
        <v>#VALUE!</v>
      </c>
      <c r="K24" s="199" t="e">
        <f t="shared" si="4"/>
        <v>#VALUE!</v>
      </c>
      <c r="L24" s="199" t="e">
        <f t="shared" si="4"/>
        <v>#VALUE!</v>
      </c>
      <c r="M24" s="199" t="e">
        <f t="shared" ref="M24" si="5">+L26-M26</f>
        <v>#VALUE!</v>
      </c>
      <c r="N24" s="199" t="e">
        <f t="shared" ref="N24" si="6">+M26-N26</f>
        <v>#VALUE!</v>
      </c>
    </row>
    <row r="25" spans="1:14">
      <c r="A25" s="178"/>
      <c r="B25" s="200" t="s">
        <v>163</v>
      </c>
      <c r="C25" s="181" t="s">
        <v>143</v>
      </c>
      <c r="D25" s="181" t="s">
        <v>144</v>
      </c>
      <c r="E25" s="181" t="s">
        <v>145</v>
      </c>
      <c r="F25" s="181" t="s">
        <v>146</v>
      </c>
      <c r="G25" s="181" t="s">
        <v>147</v>
      </c>
      <c r="H25" s="181" t="s">
        <v>148</v>
      </c>
      <c r="I25" s="181" t="s">
        <v>149</v>
      </c>
      <c r="J25" s="181" t="s">
        <v>150</v>
      </c>
      <c r="K25" s="181" t="s">
        <v>151</v>
      </c>
      <c r="L25" s="181" t="s">
        <v>152</v>
      </c>
      <c r="M25" s="181" t="s">
        <v>153</v>
      </c>
      <c r="N25" s="181" t="s">
        <v>154</v>
      </c>
    </row>
    <row r="26" spans="1:14">
      <c r="A26" s="275" t="s">
        <v>166</v>
      </c>
      <c r="B26" s="189">
        <v>2023</v>
      </c>
      <c r="C26" s="190">
        <f>AVERAGE(PRODUCTION!$AH$5:$AH$35)</f>
        <v>17380.322580645163</v>
      </c>
      <c r="D26" s="190">
        <f>IF(D3="","",AVERAGE(PRODUCTION!$AH$5:$AH$63))</f>
        <v>16283.559322033898</v>
      </c>
      <c r="E26" s="190">
        <f>IF(E3="","",AVERAGE(PRODUCTION!$AH$5:$AH$94))</f>
        <v>15530.333333333334</v>
      </c>
      <c r="F26" s="190">
        <f>IF(E3="","",AVERAGE(PRODUCTION!$AH$5:$AH$124))</f>
        <v>15347.5</v>
      </c>
      <c r="G26" s="190" t="str">
        <f>IF(G3="","",AVERAGE(PRODUCTION!$AH$5:$AH$155))</f>
        <v/>
      </c>
      <c r="H26" s="190" t="str">
        <f>IF(H3="","",AVERAGE(PRODUCTION!$AH$5:$AH$185))</f>
        <v/>
      </c>
      <c r="I26" s="190" t="str">
        <f>IF(I3="","",AVERAGE(PRODUCTION!$AH$5:$AH$216))</f>
        <v/>
      </c>
      <c r="J26" s="190" t="str">
        <f>IF(J3="","",AVERAGE(PRODUCTION!$AH$5:$AH$247))</f>
        <v/>
      </c>
      <c r="K26" s="190" t="str">
        <f>IF(K3="","",AVERAGE(PRODUCTION!AH5:AH300))</f>
        <v/>
      </c>
      <c r="L26" s="190" t="str">
        <f>IF(L3="","",AVERAGE(PRODUCTION!$AH$5:$AH$308))</f>
        <v/>
      </c>
      <c r="M26" s="190" t="str">
        <f>IF(M3="","",AVERAGE(PRODUCTION!$AH$5:$AH$338))</f>
        <v/>
      </c>
      <c r="N26" s="190" t="str">
        <f>IF(N3="","",AVERAGE(PRODUCTION!$AH$5:$AH$369))</f>
        <v/>
      </c>
    </row>
    <row r="27" spans="1:14">
      <c r="A27" s="276"/>
      <c r="B27" s="180">
        <v>2022</v>
      </c>
      <c r="C27" s="194">
        <v>15635.322580645161</v>
      </c>
      <c r="D27" s="194">
        <v>15597.372881355932</v>
      </c>
      <c r="E27" s="194">
        <v>15345.722222222223</v>
      </c>
      <c r="F27" s="194">
        <v>15086.291666666666</v>
      </c>
      <c r="G27" s="194">
        <v>15148.509933774834</v>
      </c>
      <c r="H27" s="194">
        <v>15149.806629834255</v>
      </c>
      <c r="I27" s="194">
        <v>15166.627358490567</v>
      </c>
      <c r="J27" s="194">
        <v>15115.45267489712</v>
      </c>
      <c r="K27" s="194">
        <v>15181.263564560439</v>
      </c>
      <c r="L27" s="194">
        <v>15138.174187911185</v>
      </c>
      <c r="M27" s="194">
        <v>15124.086686002995</v>
      </c>
      <c r="N27" s="194">
        <f>+SUM($C4:N4)/365</f>
        <v>15141.109460616439</v>
      </c>
    </row>
    <row r="28" spans="1:14">
      <c r="A28" s="276"/>
      <c r="B28" s="180">
        <v>2021</v>
      </c>
      <c r="C28" s="194">
        <f>+C5/31</f>
        <v>18515.483870967742</v>
      </c>
      <c r="D28" s="194">
        <f>+SUM($C5:D5)/(31+28)</f>
        <v>17654.576271186441</v>
      </c>
      <c r="E28" s="194">
        <f>+SUM($C5:E5)/(31+28+31)</f>
        <v>17459.444444444445</v>
      </c>
      <c r="F28" s="194">
        <f>+SUM($C5:F5)/(31+28+31+30)</f>
        <v>17272.083333333332</v>
      </c>
      <c r="G28" s="194">
        <f>+SUM($C5:G5)/(31+28+31+30+31)</f>
        <v>17018.41059602649</v>
      </c>
      <c r="H28" s="194">
        <f>+SUM($C5:H5)/(31+28+31+30+31+30)</f>
        <v>16903.204419889502</v>
      </c>
      <c r="I28" s="194">
        <f>+SUM($C5:I5)/(31+28+31+30+31+30+31)</f>
        <v>16609.622641509435</v>
      </c>
      <c r="J28" s="194">
        <f>+SUM($C5:J5)/(31+28+31+30+31+30+31+31)</f>
        <v>16372.01646090535</v>
      </c>
      <c r="K28" s="194">
        <f>+SUM($C5:K5)/(31+28+31+30+31+30+31+31+30)</f>
        <v>16228.388278388278</v>
      </c>
      <c r="L28" s="194">
        <f>+SUM($C5:L5)/(31+28+31+30+31+30+31+31+30+31)</f>
        <v>16094.605263157895</v>
      </c>
      <c r="M28" s="194">
        <f>+SUM($C5:M5)/(31+28+31+30+31+30+31+31+30+31+30)</f>
        <v>16033.383233532933</v>
      </c>
      <c r="N28" s="194">
        <f>+SUM($C5:N5)/365</f>
        <v>16039.890410958904</v>
      </c>
    </row>
    <row r="29" spans="1:14">
      <c r="A29" s="276"/>
      <c r="B29" s="180">
        <v>2020</v>
      </c>
      <c r="C29" s="194">
        <v>16795.16129032258</v>
      </c>
      <c r="D29" s="194">
        <v>16502.666666666668</v>
      </c>
      <c r="E29" s="194">
        <v>16429.23076923077</v>
      </c>
      <c r="F29" s="194">
        <v>16409.586776859505</v>
      </c>
      <c r="G29" s="194">
        <v>16593.88157894737</v>
      </c>
      <c r="H29" s="194">
        <v>16740.54945054945</v>
      </c>
      <c r="I29" s="194">
        <v>16914.178403755868</v>
      </c>
      <c r="J29" s="194">
        <v>16979.795081967211</v>
      </c>
      <c r="K29" s="194">
        <v>16977.481751824816</v>
      </c>
      <c r="L29" s="194">
        <v>16861.901639344262</v>
      </c>
      <c r="M29" s="194">
        <v>16811.492537313432</v>
      </c>
      <c r="N29" s="194">
        <v>16842.267759562841</v>
      </c>
    </row>
    <row r="30" spans="1:14">
      <c r="A30" s="276"/>
      <c r="B30" s="180">
        <v>2019</v>
      </c>
      <c r="C30" s="194">
        <v>16741.290322580644</v>
      </c>
      <c r="D30" s="194">
        <v>16619.830508474577</v>
      </c>
      <c r="E30" s="194">
        <v>16327.888888888889</v>
      </c>
      <c r="F30" s="194">
        <v>16066.416666666666</v>
      </c>
      <c r="G30" s="194">
        <v>15969.933774834437</v>
      </c>
      <c r="H30" s="194">
        <v>16068.011049723757</v>
      </c>
      <c r="I30" s="194">
        <v>16040.377358490567</v>
      </c>
      <c r="J30" s="194">
        <v>15960.411522633745</v>
      </c>
      <c r="K30" s="194">
        <v>15958.571428571429</v>
      </c>
      <c r="L30" s="194">
        <v>15990.46052631579</v>
      </c>
      <c r="M30" s="194">
        <v>16036.676646706586</v>
      </c>
      <c r="N30" s="194">
        <v>16056.602739726028</v>
      </c>
    </row>
    <row r="31" spans="1:14">
      <c r="A31" s="276"/>
      <c r="B31" s="180">
        <v>2018</v>
      </c>
      <c r="C31" s="194">
        <v>16075.161290322581</v>
      </c>
      <c r="D31" s="194">
        <v>16196.271186440677</v>
      </c>
      <c r="E31" s="194">
        <v>16071.555555555555</v>
      </c>
      <c r="F31" s="194">
        <v>15978.916666666666</v>
      </c>
      <c r="G31" s="194">
        <v>15849.139072847682</v>
      </c>
      <c r="H31" s="194">
        <v>15867.67955801105</v>
      </c>
      <c r="I31" s="194">
        <v>15879.150943396226</v>
      </c>
      <c r="J31" s="194">
        <v>15812.839506172839</v>
      </c>
      <c r="K31" s="194">
        <v>15822.454212454213</v>
      </c>
      <c r="L31" s="194">
        <v>15795.855263157895</v>
      </c>
      <c r="M31" s="194">
        <v>15757.185628742514</v>
      </c>
      <c r="N31" s="194">
        <v>15767.342465753425</v>
      </c>
    </row>
    <row r="32" spans="1:14">
      <c r="A32" s="276"/>
      <c r="B32" s="180">
        <v>2017</v>
      </c>
      <c r="C32" s="194">
        <v>17751.935483870966</v>
      </c>
      <c r="D32" s="194">
        <v>17447.118644067796</v>
      </c>
      <c r="E32" s="194">
        <v>17017.444444444445</v>
      </c>
      <c r="F32" s="194">
        <v>16830.166666666668</v>
      </c>
      <c r="G32" s="194">
        <v>16833.046357615895</v>
      </c>
      <c r="H32" s="194">
        <v>16921.21546961326</v>
      </c>
      <c r="I32" s="194">
        <v>16807.405660377357</v>
      </c>
      <c r="J32" s="194">
        <v>16662.633744855968</v>
      </c>
      <c r="K32" s="194">
        <v>16587.87545787546</v>
      </c>
      <c r="L32" s="194">
        <v>16540.230263157893</v>
      </c>
      <c r="M32" s="194">
        <v>16488.263473053892</v>
      </c>
      <c r="N32" s="194">
        <v>16467.479452054795</v>
      </c>
    </row>
    <row r="33" spans="1:14">
      <c r="A33" s="276"/>
      <c r="B33" s="180">
        <v>2016</v>
      </c>
      <c r="C33" s="194">
        <v>17033.225806451614</v>
      </c>
      <c r="D33" s="194">
        <v>16865.349999999999</v>
      </c>
      <c r="E33" s="194">
        <v>16742.978021978022</v>
      </c>
      <c r="F33" s="194">
        <v>16561.578512396693</v>
      </c>
      <c r="G33" s="194">
        <v>16400.401315789473</v>
      </c>
      <c r="H33" s="194">
        <v>16228.027472527472</v>
      </c>
      <c r="I33" s="194">
        <v>16175.638497652582</v>
      </c>
      <c r="J33" s="194">
        <v>16147.340163934427</v>
      </c>
      <c r="K33" s="194">
        <v>16113.178832116788</v>
      </c>
      <c r="L33" s="194">
        <v>16094.724590163934</v>
      </c>
      <c r="M33" s="194">
        <v>16124.152238805969</v>
      </c>
      <c r="N33" s="194">
        <v>16200.439890710382</v>
      </c>
    </row>
    <row r="34" spans="1:14">
      <c r="A34" s="277"/>
      <c r="B34" s="180">
        <v>2015</v>
      </c>
      <c r="C34" s="194">
        <v>17127.451612903227</v>
      </c>
      <c r="D34" s="194">
        <v>17369.338983050846</v>
      </c>
      <c r="E34" s="194">
        <v>17112.455555555556</v>
      </c>
      <c r="F34" s="194">
        <v>16908.791666666668</v>
      </c>
      <c r="G34" s="194">
        <v>16710.827814569537</v>
      </c>
      <c r="H34" s="194">
        <v>16803.563535911602</v>
      </c>
      <c r="I34" s="194">
        <v>16870.683962264149</v>
      </c>
      <c r="J34" s="194">
        <v>16801.090534979423</v>
      </c>
      <c r="K34" s="194">
        <v>16745.622710622709</v>
      </c>
      <c r="L34" s="194">
        <v>16700.80592105263</v>
      </c>
      <c r="M34" s="194">
        <v>16656.18263473054</v>
      </c>
      <c r="N34" s="194">
        <v>16639.95890410959</v>
      </c>
    </row>
  </sheetData>
  <mergeCells count="6">
    <mergeCell ref="Q2:R2"/>
    <mergeCell ref="Y2:Z2"/>
    <mergeCell ref="AA2:AB2"/>
    <mergeCell ref="A3:A11"/>
    <mergeCell ref="A26:A34"/>
    <mergeCell ref="A14:A2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7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9" sqref="N9"/>
    </sheetView>
  </sheetViews>
  <sheetFormatPr baseColWidth="10" defaultRowHeight="15"/>
  <sheetData>
    <row r="1" spans="1:13" ht="89.25" customHeight="1" thickBot="1">
      <c r="B1" s="278" t="s">
        <v>167</v>
      </c>
      <c r="C1" s="278"/>
      <c r="D1" s="278"/>
      <c r="E1" s="278"/>
      <c r="F1" s="278"/>
      <c r="G1" s="278"/>
      <c r="H1" s="278"/>
      <c r="I1" s="278"/>
      <c r="J1" s="278"/>
    </row>
    <row r="2" spans="1:13" ht="25.5">
      <c r="A2" s="203">
        <f>Feuil1!D3</f>
        <v>44927</v>
      </c>
      <c r="B2" s="279" t="s">
        <v>168</v>
      </c>
      <c r="C2" s="280"/>
      <c r="D2" s="204" t="s">
        <v>169</v>
      </c>
      <c r="E2" s="279" t="s">
        <v>170</v>
      </c>
      <c r="F2" s="280"/>
      <c r="G2" s="281" t="s">
        <v>171</v>
      </c>
      <c r="H2" s="281"/>
      <c r="I2" s="279" t="s">
        <v>172</v>
      </c>
      <c r="J2" s="282"/>
      <c r="K2" s="280"/>
      <c r="L2" s="205" t="s">
        <v>173</v>
      </c>
    </row>
    <row r="3" spans="1:13">
      <c r="A3" s="206" t="s">
        <v>174</v>
      </c>
      <c r="B3" s="207" t="s">
        <v>97</v>
      </c>
      <c r="C3" s="207" t="s">
        <v>98</v>
      </c>
      <c r="D3" s="207" t="s">
        <v>99</v>
      </c>
      <c r="E3" s="207" t="s">
        <v>100</v>
      </c>
      <c r="F3" s="207" t="s">
        <v>101</v>
      </c>
      <c r="G3" s="207" t="s">
        <v>102</v>
      </c>
      <c r="H3" s="207" t="s">
        <v>175</v>
      </c>
      <c r="I3" s="207" t="s">
        <v>103</v>
      </c>
      <c r="J3" s="207" t="s">
        <v>104</v>
      </c>
      <c r="K3" s="207" t="s">
        <v>105</v>
      </c>
      <c r="L3" s="208" t="s">
        <v>176</v>
      </c>
      <c r="M3" s="209" t="s">
        <v>177</v>
      </c>
    </row>
    <row r="4" spans="1:13">
      <c r="A4" s="206" t="s">
        <v>178</v>
      </c>
      <c r="B4" s="210">
        <v>4000</v>
      </c>
      <c r="C4" s="210">
        <v>3200</v>
      </c>
      <c r="D4" s="210">
        <v>4800</v>
      </c>
      <c r="E4" s="211"/>
      <c r="F4" s="210">
        <v>2600</v>
      </c>
      <c r="G4" s="210">
        <v>5000</v>
      </c>
      <c r="H4" s="210">
        <v>2600</v>
      </c>
      <c r="I4" s="210">
        <v>2400</v>
      </c>
      <c r="J4" s="210">
        <v>1200</v>
      </c>
      <c r="K4" s="210">
        <v>1600</v>
      </c>
      <c r="L4" s="212">
        <f>+SUM(B4:K4)</f>
        <v>27400</v>
      </c>
      <c r="M4">
        <f>50*20</f>
        <v>1000</v>
      </c>
    </row>
    <row r="5" spans="1:13">
      <c r="A5" s="206" t="s">
        <v>179</v>
      </c>
      <c r="B5" s="213">
        <f>120*20</f>
        <v>2400</v>
      </c>
      <c r="C5" s="213">
        <f>85*20</f>
        <v>1700</v>
      </c>
      <c r="D5" s="213">
        <f>175*24</f>
        <v>4200</v>
      </c>
      <c r="E5" s="213"/>
      <c r="F5" s="213">
        <f>120*20</f>
        <v>2400</v>
      </c>
      <c r="G5" s="213">
        <f>250*20</f>
        <v>5000</v>
      </c>
      <c r="H5" s="213">
        <f>125*20</f>
        <v>2500</v>
      </c>
      <c r="I5" s="213">
        <f>115*20</f>
        <v>2300</v>
      </c>
      <c r="J5" s="213">
        <f>65*20</f>
        <v>1300</v>
      </c>
      <c r="K5" s="213">
        <f>65*20</f>
        <v>1300</v>
      </c>
      <c r="L5" s="212">
        <f>+SUM(B5:K5)</f>
        <v>23100</v>
      </c>
    </row>
    <row r="6" spans="1:13" ht="15.75" thickBot="1">
      <c r="A6" s="214" t="s">
        <v>180</v>
      </c>
      <c r="B6" s="215">
        <f>124*24</f>
        <v>2976</v>
      </c>
      <c r="C6" s="215">
        <f>85*24</f>
        <v>2040</v>
      </c>
      <c r="D6" s="215">
        <f>175*24</f>
        <v>4200</v>
      </c>
      <c r="E6" s="215"/>
      <c r="F6" s="215">
        <f>124*24</f>
        <v>2976</v>
      </c>
      <c r="G6" s="215">
        <f>250*24</f>
        <v>6000</v>
      </c>
      <c r="H6" s="215">
        <f>125*24</f>
        <v>3000</v>
      </c>
      <c r="I6" s="215">
        <f>115*24</f>
        <v>2760</v>
      </c>
      <c r="J6" s="215">
        <f>65*24</f>
        <v>1560</v>
      </c>
      <c r="K6" s="215">
        <f>65*24</f>
        <v>1560</v>
      </c>
      <c r="L6" s="216">
        <f>+SUM(B6:K6)</f>
        <v>27072</v>
      </c>
    </row>
    <row r="7" spans="1:13">
      <c r="A7" s="217">
        <f>+PRODUCTION!A5</f>
        <v>44927</v>
      </c>
      <c r="B7" s="218" t="str">
        <f>IF((+PRODUCTION!C5-B$4)&lt;0,"",+PRODUCTION!C5-B$4)</f>
        <v/>
      </c>
      <c r="C7" s="218" t="str">
        <f>IF((+PRODUCTION!F5-C$4)&lt;0,"",+PRODUCTION!F5-C$4)</f>
        <v/>
      </c>
      <c r="D7" s="218" t="str">
        <f>IF((+PRODUCTION!I5-D$4)&lt;0,"",+PRODUCTION!I5-D$4)</f>
        <v/>
      </c>
      <c r="E7" s="219"/>
      <c r="F7" s="218" t="str">
        <f>IF((+PRODUCTION!O5-F$4)&lt;0,"",+PRODUCTION!O5-F$4)</f>
        <v/>
      </c>
      <c r="G7" s="218" t="str">
        <f>IF((+PRODUCTION!S5-G$4)&lt;0,"",+PRODUCTION!S5-G$4)</f>
        <v/>
      </c>
      <c r="H7" s="218" t="str">
        <f>IF((+PRODUCTION!V5-H$4)&lt;0,"",+PRODUCTION!V5-H$4)</f>
        <v/>
      </c>
      <c r="I7" s="218" t="str">
        <f>IF((+PRODUCTION!Y5-I$4)&lt;0,"",+PRODUCTION!Y5-I$4)</f>
        <v/>
      </c>
      <c r="J7" s="218" t="str">
        <f>IF((+PRODUCTION!AB5-J$4)&lt;0,"",+PRODUCTION!AB5-J$4)</f>
        <v/>
      </c>
      <c r="K7" s="220" t="str">
        <f>IF((+PRODUCTION!AE5-K$4)&lt;0,"",+PRODUCTION!AE5-K$4)</f>
        <v/>
      </c>
    </row>
    <row r="8" spans="1:13">
      <c r="A8" s="217">
        <f>+PRODUCTION!A6</f>
        <v>44928</v>
      </c>
      <c r="B8" s="218" t="str">
        <f>IF((+PRODUCTION!C6-B$4)&lt;0,"",+PRODUCTION!C6-B$4)</f>
        <v/>
      </c>
      <c r="C8" s="218" t="str">
        <f>IF((+PRODUCTION!F6-C$4)&lt;0,"",+PRODUCTION!F6-C$4)</f>
        <v/>
      </c>
      <c r="D8" s="218" t="str">
        <f>IF((+PRODUCTION!I6-D$4)&lt;0,"",+PRODUCTION!I6-D$4)</f>
        <v/>
      </c>
      <c r="E8" s="219"/>
      <c r="F8" s="218" t="str">
        <f>IF((+PRODUCTION!O6-F$4)&lt;0,"",+PRODUCTION!O6-F$4)</f>
        <v/>
      </c>
      <c r="G8" s="218" t="str">
        <f>IF((+PRODUCTION!S6-G$4)&lt;0,"",+PRODUCTION!S6-G$4)</f>
        <v/>
      </c>
      <c r="H8" s="218" t="str">
        <f>IF((+PRODUCTION!V6-H$4)&lt;0,"",+PRODUCTION!V6-H$4)</f>
        <v/>
      </c>
      <c r="I8" s="218">
        <f>IF((+PRODUCTION!Y6-I$4)&lt;0,"",+PRODUCTION!Y6-I$4)</f>
        <v>18</v>
      </c>
      <c r="J8" s="218" t="str">
        <f>IF((+PRODUCTION!AB6-J$4)&lt;0,"",+PRODUCTION!AB6-J$4)</f>
        <v/>
      </c>
      <c r="K8" s="220" t="str">
        <f>IF((+PRODUCTION!AE6-K$4)&lt;0,"",+PRODUCTION!AE6-K$4)</f>
        <v/>
      </c>
    </row>
    <row r="9" spans="1:13">
      <c r="A9" s="217">
        <f>+PRODUCTION!A7</f>
        <v>44929</v>
      </c>
      <c r="B9" s="218" t="str">
        <f>IF((+PRODUCTION!C7-B$4)&lt;0,"",+PRODUCTION!C7-B$4)</f>
        <v/>
      </c>
      <c r="C9" s="218" t="str">
        <f>IF((+PRODUCTION!F7-C$4)&lt;0,"",+PRODUCTION!F7-C$4)</f>
        <v/>
      </c>
      <c r="D9" s="218" t="str">
        <f>IF((+PRODUCTION!I7-D$4)&lt;0,"",+PRODUCTION!I7-D$4)</f>
        <v/>
      </c>
      <c r="E9" s="219"/>
      <c r="F9" s="218" t="str">
        <f>IF((+PRODUCTION!O7-F$4)&lt;0,"",+PRODUCTION!O7-F$4)</f>
        <v/>
      </c>
      <c r="G9" s="218" t="str">
        <f>IF((+PRODUCTION!S7-G$4)&lt;0,"",+PRODUCTION!S7-G$4)</f>
        <v/>
      </c>
      <c r="H9" s="218">
        <f>IF((+PRODUCTION!V7-H$4)&lt;0,"",+PRODUCTION!V7-H$4)</f>
        <v>50</v>
      </c>
      <c r="I9" s="218">
        <f>IF((+PRODUCTION!Y7-I$4)&lt;0,"",+PRODUCTION!Y7-I$4)</f>
        <v>139</v>
      </c>
      <c r="J9" s="218" t="str">
        <f>IF((+PRODUCTION!AB7-J$4)&lt;0,"",+PRODUCTION!AB7-J$4)</f>
        <v/>
      </c>
      <c r="K9" s="220" t="str">
        <f>IF((+PRODUCTION!AE7-K$4)&lt;0,"",+PRODUCTION!AE7-K$4)</f>
        <v/>
      </c>
    </row>
    <row r="10" spans="1:13">
      <c r="A10" s="217">
        <f>+PRODUCTION!A8</f>
        <v>44930</v>
      </c>
      <c r="B10" s="218" t="str">
        <f>IF((+PRODUCTION!C8-B$4)&lt;0,"",+PRODUCTION!C8-B$4)</f>
        <v/>
      </c>
      <c r="C10" s="218" t="str">
        <f>IF((+PRODUCTION!F8-C$4)&lt;0,"",+PRODUCTION!F8-C$4)</f>
        <v/>
      </c>
      <c r="D10" s="218" t="str">
        <f>IF((+PRODUCTION!I8-D$4)&lt;0,"",+PRODUCTION!I8-D$4)</f>
        <v/>
      </c>
      <c r="E10" s="219"/>
      <c r="F10" s="218" t="str">
        <f>IF((+PRODUCTION!O8-F$4)&lt;0,"",+PRODUCTION!O8-F$4)</f>
        <v/>
      </c>
      <c r="G10" s="218" t="str">
        <f>IF((+PRODUCTION!S8-G$4)&lt;0,"",+PRODUCTION!S8-G$4)</f>
        <v/>
      </c>
      <c r="H10" s="218" t="str">
        <f>IF((+PRODUCTION!V8-H$4)&lt;0,"",+PRODUCTION!V8-H$4)</f>
        <v/>
      </c>
      <c r="I10" s="218" t="str">
        <f>IF((+PRODUCTION!Y8-I$4)&lt;0,"",+PRODUCTION!Y8-I$4)</f>
        <v/>
      </c>
      <c r="J10" s="218" t="str">
        <f>IF((+PRODUCTION!AB8-J$4)&lt;0,"",+PRODUCTION!AB8-J$4)</f>
        <v/>
      </c>
      <c r="K10" s="220" t="str">
        <f>IF((+PRODUCTION!AE8-K$4)&lt;0,"",+PRODUCTION!AE8-K$4)</f>
        <v/>
      </c>
    </row>
    <row r="11" spans="1:13">
      <c r="A11" s="217">
        <f>+PRODUCTION!A9</f>
        <v>44931</v>
      </c>
      <c r="B11" s="218" t="str">
        <f>IF((+PRODUCTION!C9-B$4)&lt;0,"",+PRODUCTION!C9-B$4)</f>
        <v/>
      </c>
      <c r="C11" s="218" t="str">
        <f>IF((+PRODUCTION!F9-C$4)&lt;0,"",+PRODUCTION!F9-C$4)</f>
        <v/>
      </c>
      <c r="D11" s="218" t="str">
        <f>IF((+PRODUCTION!I9-D$4)&lt;0,"",+PRODUCTION!I9-D$4)</f>
        <v/>
      </c>
      <c r="E11" s="219"/>
      <c r="F11" s="218" t="str">
        <f>IF((+PRODUCTION!O9-F$4)&lt;0,"",+PRODUCTION!O9-F$4)</f>
        <v/>
      </c>
      <c r="G11" s="218" t="str">
        <f>IF((+PRODUCTION!S9-G$4)&lt;0,"",+PRODUCTION!S9-G$4)</f>
        <v/>
      </c>
      <c r="H11" s="218" t="str">
        <f>IF((+PRODUCTION!V9-H$4)&lt;0,"",+PRODUCTION!V9-H$4)</f>
        <v/>
      </c>
      <c r="I11" s="218">
        <f>IF((+PRODUCTION!Y9-I$4)&lt;0,"",+PRODUCTION!Y9-I$4)</f>
        <v>47</v>
      </c>
      <c r="J11" s="218" t="str">
        <f>IF((+PRODUCTION!AB9-J$4)&lt;0,"",+PRODUCTION!AB9-J$4)</f>
        <v/>
      </c>
      <c r="K11" s="220" t="str">
        <f>IF((+PRODUCTION!AE9-K$4)&lt;0,"",+PRODUCTION!AE9-K$4)</f>
        <v/>
      </c>
    </row>
    <row r="12" spans="1:13">
      <c r="A12" s="217">
        <f>+PRODUCTION!A10</f>
        <v>44932</v>
      </c>
      <c r="B12" s="218" t="str">
        <f>IF((+PRODUCTION!C10-B$4)&lt;0,"",+PRODUCTION!C10-B$4)</f>
        <v/>
      </c>
      <c r="C12" s="218" t="str">
        <f>IF((+PRODUCTION!F10-C$4)&lt;0,"",+PRODUCTION!F10-C$4)</f>
        <v/>
      </c>
      <c r="D12" s="218" t="str">
        <f>IF((+PRODUCTION!I10-D$4)&lt;0,"",+PRODUCTION!I10-D$4)</f>
        <v/>
      </c>
      <c r="E12" s="219"/>
      <c r="F12" s="218" t="str">
        <f>IF((+PRODUCTION!O10-F$4)&lt;0,"",+PRODUCTION!O10-F$4)</f>
        <v/>
      </c>
      <c r="G12" s="218" t="str">
        <f>IF((+PRODUCTION!S10-G$4)&lt;0,"",+PRODUCTION!S10-G$4)</f>
        <v/>
      </c>
      <c r="H12" s="218">
        <f>IF((+PRODUCTION!V10-H$4)&lt;0,"",+PRODUCTION!V10-H$4)</f>
        <v>17</v>
      </c>
      <c r="I12" s="218">
        <f>IF((+PRODUCTION!Y10-I$4)&lt;0,"",+PRODUCTION!Y10-I$4)</f>
        <v>105</v>
      </c>
      <c r="J12" s="218" t="str">
        <f>IF((+PRODUCTION!AB10-J$4)&lt;0,"",+PRODUCTION!AB10-J$4)</f>
        <v/>
      </c>
      <c r="K12" s="220" t="str">
        <f>IF((+PRODUCTION!AE10-K$4)&lt;0,"",+PRODUCTION!AE10-K$4)</f>
        <v/>
      </c>
    </row>
    <row r="13" spans="1:13">
      <c r="A13" s="217">
        <f>+PRODUCTION!A11</f>
        <v>44933</v>
      </c>
      <c r="B13" s="218" t="str">
        <f>IF((+PRODUCTION!C11-B$4)&lt;0,"",+PRODUCTION!C11-B$4)</f>
        <v/>
      </c>
      <c r="C13" s="218" t="str">
        <f>IF((+PRODUCTION!F11-C$4)&lt;0,"",+PRODUCTION!F11-C$4)</f>
        <v/>
      </c>
      <c r="D13" s="218" t="str">
        <f>IF((+PRODUCTION!I11-D$4)&lt;0,"",+PRODUCTION!I11-D$4)</f>
        <v/>
      </c>
      <c r="E13" s="219"/>
      <c r="F13" s="218" t="str">
        <f>IF((+PRODUCTION!O11-F$4)&lt;0,"",+PRODUCTION!O11-F$4)</f>
        <v/>
      </c>
      <c r="G13" s="218" t="str">
        <f>IF((+PRODUCTION!S11-G$4)&lt;0,"",+PRODUCTION!S11-G$4)</f>
        <v/>
      </c>
      <c r="H13" s="218" t="str">
        <f>IF((+PRODUCTION!V11-H$4)&lt;0,"",+PRODUCTION!V11-H$4)</f>
        <v/>
      </c>
      <c r="I13" s="218" t="str">
        <f>IF((+PRODUCTION!Y11-I$4)&lt;0,"",+PRODUCTION!Y11-I$4)</f>
        <v/>
      </c>
      <c r="J13" s="218" t="str">
        <f>IF((+PRODUCTION!AB11-J$4)&lt;0,"",+PRODUCTION!AB11-J$4)</f>
        <v/>
      </c>
      <c r="K13" s="220" t="str">
        <f>IF((+PRODUCTION!AE11-K$4)&lt;0,"",+PRODUCTION!AE11-K$4)</f>
        <v/>
      </c>
    </row>
    <row r="14" spans="1:13">
      <c r="A14" s="217">
        <f>+PRODUCTION!A12</f>
        <v>44934</v>
      </c>
      <c r="B14" s="218" t="str">
        <f>IF((+PRODUCTION!C12-B$4)&lt;0,"",+PRODUCTION!C12-B$4)</f>
        <v/>
      </c>
      <c r="C14" s="218" t="str">
        <f>IF((+PRODUCTION!F12-C$4)&lt;0,"",+PRODUCTION!F12-C$4)</f>
        <v/>
      </c>
      <c r="D14" s="218" t="str">
        <f>IF((+PRODUCTION!I12-D$4)&lt;0,"",+PRODUCTION!I12-D$4)</f>
        <v/>
      </c>
      <c r="E14" s="219"/>
      <c r="F14" s="218" t="str">
        <f>IF((+PRODUCTION!O12-F$4)&lt;0,"",+PRODUCTION!O12-F$4)</f>
        <v/>
      </c>
      <c r="G14" s="218" t="str">
        <f>IF((+PRODUCTION!S12-G$4)&lt;0,"",+PRODUCTION!S12-G$4)</f>
        <v/>
      </c>
      <c r="H14" s="218" t="str">
        <f>IF((+PRODUCTION!V12-H$4)&lt;0,"",+PRODUCTION!V12-H$4)</f>
        <v/>
      </c>
      <c r="I14" s="218" t="str">
        <f>IF((+PRODUCTION!Y12-I$4)&lt;0,"",+PRODUCTION!Y12-I$4)</f>
        <v/>
      </c>
      <c r="J14" s="218" t="str">
        <f>IF((+PRODUCTION!AB12-J$4)&lt;0,"",+PRODUCTION!AB12-J$4)</f>
        <v/>
      </c>
      <c r="K14" s="220" t="str">
        <f>IF((+PRODUCTION!AE12-K$4)&lt;0,"",+PRODUCTION!AE12-K$4)</f>
        <v/>
      </c>
    </row>
    <row r="15" spans="1:13">
      <c r="A15" s="217">
        <f>+PRODUCTION!A13</f>
        <v>44935</v>
      </c>
      <c r="B15" s="218" t="str">
        <f>IF((+PRODUCTION!C13-B$4)&lt;0,"",+PRODUCTION!C13-B$4)</f>
        <v/>
      </c>
      <c r="C15" s="218" t="str">
        <f>IF((+PRODUCTION!F13-C$4)&lt;0,"",+PRODUCTION!F13-C$4)</f>
        <v/>
      </c>
      <c r="D15" s="218" t="str">
        <f>IF((+PRODUCTION!I13-D$4)&lt;0,"",+PRODUCTION!I13-D$4)</f>
        <v/>
      </c>
      <c r="E15" s="219"/>
      <c r="F15" s="218" t="str">
        <f>IF((+PRODUCTION!O13-F$4)&lt;0,"",+PRODUCTION!O13-F$4)</f>
        <v/>
      </c>
      <c r="G15" s="218" t="str">
        <f>IF((+PRODUCTION!S13-G$4)&lt;0,"",+PRODUCTION!S13-G$4)</f>
        <v/>
      </c>
      <c r="H15" s="218" t="str">
        <f>IF((+PRODUCTION!V13-H$4)&lt;0,"",+PRODUCTION!V13-H$4)</f>
        <v/>
      </c>
      <c r="I15" s="218">
        <f>IF((+PRODUCTION!Y13-I$4)&lt;0,"",+PRODUCTION!Y13-I$4)</f>
        <v>27</v>
      </c>
      <c r="J15" s="218" t="str">
        <f>IF((+PRODUCTION!AB13-J$4)&lt;0,"",+PRODUCTION!AB13-J$4)</f>
        <v/>
      </c>
      <c r="K15" s="220" t="str">
        <f>IF((+PRODUCTION!AE13-K$4)&lt;0,"",+PRODUCTION!AE13-K$4)</f>
        <v/>
      </c>
    </row>
    <row r="16" spans="1:13">
      <c r="A16" s="217">
        <f>+PRODUCTION!A14</f>
        <v>44936</v>
      </c>
      <c r="B16" s="218" t="str">
        <f>IF((+PRODUCTION!C14-B$4)&lt;0,"",+PRODUCTION!C14-B$4)</f>
        <v/>
      </c>
      <c r="C16" s="218" t="str">
        <f>IF((+PRODUCTION!F14-C$4)&lt;0,"",+PRODUCTION!F14-C$4)</f>
        <v/>
      </c>
      <c r="D16" s="218" t="str">
        <f>IF((+PRODUCTION!I14-D$4)&lt;0,"",+PRODUCTION!I14-D$4)</f>
        <v/>
      </c>
      <c r="E16" s="219"/>
      <c r="F16" s="218" t="str">
        <f>IF((+PRODUCTION!O14-F$4)&lt;0,"",+PRODUCTION!O14-F$4)</f>
        <v/>
      </c>
      <c r="G16" s="218" t="str">
        <f>IF((+PRODUCTION!S14-G$4)&lt;0,"",+PRODUCTION!S14-G$4)</f>
        <v/>
      </c>
      <c r="H16" s="218">
        <f>IF((+PRODUCTION!V14-H$4)&lt;0,"",+PRODUCTION!V14-H$4)</f>
        <v>52</v>
      </c>
      <c r="I16" s="218">
        <f>IF((+PRODUCTION!Y14-I$4)&lt;0,"",+PRODUCTION!Y14-I$4)</f>
        <v>66</v>
      </c>
      <c r="J16" s="218" t="str">
        <f>IF((+PRODUCTION!AB14-J$4)&lt;0,"",+PRODUCTION!AB14-J$4)</f>
        <v/>
      </c>
      <c r="K16" s="220" t="str">
        <f>IF((+PRODUCTION!AE14-K$4)&lt;0,"",+PRODUCTION!AE14-K$4)</f>
        <v/>
      </c>
    </row>
    <row r="17" spans="1:11">
      <c r="A17" s="217">
        <f>+PRODUCTION!A15</f>
        <v>44937</v>
      </c>
      <c r="B17" s="218" t="str">
        <f>IF((+PRODUCTION!C15-B$4)&lt;0,"",+PRODUCTION!C15-B$4)</f>
        <v/>
      </c>
      <c r="C17" s="218" t="str">
        <f>IF((+PRODUCTION!F15-C$4)&lt;0,"",+PRODUCTION!F15-C$4)</f>
        <v/>
      </c>
      <c r="D17" s="218" t="str">
        <f>IF((+PRODUCTION!I15-D$4)&lt;0,"",+PRODUCTION!I15-D$4)</f>
        <v/>
      </c>
      <c r="E17" s="219"/>
      <c r="F17" s="218" t="str">
        <f>IF((+PRODUCTION!O15-F$4)&lt;0,"",+PRODUCTION!O15-F$4)</f>
        <v/>
      </c>
      <c r="G17" s="218" t="str">
        <f>IF((+PRODUCTION!S15-G$4)&lt;0,"",+PRODUCTION!S15-G$4)</f>
        <v/>
      </c>
      <c r="H17" s="218">
        <f>IF((+PRODUCTION!V15-H$4)&lt;0,"",+PRODUCTION!V15-H$4)</f>
        <v>62</v>
      </c>
      <c r="I17" s="218">
        <f>IF((+PRODUCTION!Y15-I$4)&lt;0,"",+PRODUCTION!Y15-I$4)</f>
        <v>131</v>
      </c>
      <c r="J17" s="218" t="str">
        <f>IF((+PRODUCTION!AB15-J$4)&lt;0,"",+PRODUCTION!AB15-J$4)</f>
        <v/>
      </c>
      <c r="K17" s="220" t="str">
        <f>IF((+PRODUCTION!AE15-K$4)&lt;0,"",+PRODUCTION!AE15-K$4)</f>
        <v/>
      </c>
    </row>
    <row r="18" spans="1:11">
      <c r="A18" s="217">
        <f>+PRODUCTION!A16</f>
        <v>44938</v>
      </c>
      <c r="B18" s="218" t="str">
        <f>IF((+PRODUCTION!C16-B$4)&lt;0,"",+PRODUCTION!C16-B$4)</f>
        <v/>
      </c>
      <c r="C18" s="218" t="str">
        <f>IF((+PRODUCTION!F16-C$4)&lt;0,"",+PRODUCTION!F16-C$4)</f>
        <v/>
      </c>
      <c r="D18" s="218" t="str">
        <f>IF((+PRODUCTION!I16-D$4)&lt;0,"",+PRODUCTION!I16-D$4)</f>
        <v/>
      </c>
      <c r="E18" s="219"/>
      <c r="F18" s="218" t="str">
        <f>IF((+PRODUCTION!O16-F$4)&lt;0,"",+PRODUCTION!O16-F$4)</f>
        <v/>
      </c>
      <c r="G18" s="218" t="str">
        <f>IF((+PRODUCTION!S16-G$4)&lt;0,"",+PRODUCTION!S16-G$4)</f>
        <v/>
      </c>
      <c r="H18" s="218">
        <f>IF((+PRODUCTION!V16-H$4)&lt;0,"",+PRODUCTION!V16-H$4)</f>
        <v>48</v>
      </c>
      <c r="I18" s="218">
        <f>IF((+PRODUCTION!Y16-I$4)&lt;0,"",+PRODUCTION!Y16-I$4)</f>
        <v>154</v>
      </c>
      <c r="J18" s="218" t="str">
        <f>IF((+PRODUCTION!AB16-J$4)&lt;0,"",+PRODUCTION!AB16-J$4)</f>
        <v/>
      </c>
      <c r="K18" s="220" t="str">
        <f>IF((+PRODUCTION!AE16-K$4)&lt;0,"",+PRODUCTION!AE16-K$4)</f>
        <v/>
      </c>
    </row>
    <row r="19" spans="1:11">
      <c r="A19" s="217">
        <f>+PRODUCTION!A17</f>
        <v>44939</v>
      </c>
      <c r="B19" s="218" t="str">
        <f>IF((+PRODUCTION!C17-B$4)&lt;0,"",+PRODUCTION!C17-B$4)</f>
        <v/>
      </c>
      <c r="C19" s="218" t="str">
        <f>IF((+PRODUCTION!F17-C$4)&lt;0,"",+PRODUCTION!F17-C$4)</f>
        <v/>
      </c>
      <c r="D19" s="218" t="str">
        <f>IF((+PRODUCTION!I17-D$4)&lt;0,"",+PRODUCTION!I17-D$4)</f>
        <v/>
      </c>
      <c r="E19" s="219"/>
      <c r="F19" s="218" t="str">
        <f>IF((+PRODUCTION!O17-F$4)&lt;0,"",+PRODUCTION!O17-F$4)</f>
        <v/>
      </c>
      <c r="G19" s="218" t="str">
        <f>IF((+PRODUCTION!S17-G$4)&lt;0,"",+PRODUCTION!S17-G$4)</f>
        <v/>
      </c>
      <c r="H19" s="218" t="str">
        <f>IF((+PRODUCTION!V17-H$4)&lt;0,"",+PRODUCTION!V17-H$4)</f>
        <v/>
      </c>
      <c r="I19" s="218">
        <f>IF((+PRODUCTION!Y17-I$4)&lt;0,"",+PRODUCTION!Y17-I$4)</f>
        <v>24</v>
      </c>
      <c r="J19" s="218" t="str">
        <f>IF((+PRODUCTION!AB17-J$4)&lt;0,"",+PRODUCTION!AB17-J$4)</f>
        <v/>
      </c>
      <c r="K19" s="220" t="str">
        <f>IF((+PRODUCTION!AE17-K$4)&lt;0,"",+PRODUCTION!AE17-K$4)</f>
        <v/>
      </c>
    </row>
    <row r="20" spans="1:11">
      <c r="A20" s="217">
        <f>+PRODUCTION!A18</f>
        <v>44940</v>
      </c>
      <c r="B20" s="218" t="str">
        <f>IF((+PRODUCTION!C18-B$4)&lt;0,"",+PRODUCTION!C18-B$4)</f>
        <v/>
      </c>
      <c r="C20" s="218" t="str">
        <f>IF((+PRODUCTION!F18-C$4)&lt;0,"",+PRODUCTION!F18-C$4)</f>
        <v/>
      </c>
      <c r="D20" s="218" t="str">
        <f>IF((+PRODUCTION!I18-D$4)&lt;0,"",+PRODUCTION!I18-D$4)</f>
        <v/>
      </c>
      <c r="E20" s="219"/>
      <c r="F20" s="218" t="str">
        <f>IF((+PRODUCTION!O18-F$4)&lt;0,"",+PRODUCTION!O18-F$4)</f>
        <v/>
      </c>
      <c r="G20" s="218" t="str">
        <f>IF((+PRODUCTION!S18-G$4)&lt;0,"",+PRODUCTION!S18-G$4)</f>
        <v/>
      </c>
      <c r="H20" s="218" t="str">
        <f>IF((+PRODUCTION!V18-H$4)&lt;0,"",+PRODUCTION!V18-H$4)</f>
        <v/>
      </c>
      <c r="I20" s="218" t="str">
        <f>IF((+PRODUCTION!Y18-I$4)&lt;0,"",+PRODUCTION!Y18-I$4)</f>
        <v/>
      </c>
      <c r="J20" s="218" t="str">
        <f>IF((+PRODUCTION!AB18-J$4)&lt;0,"",+PRODUCTION!AB18-J$4)</f>
        <v/>
      </c>
      <c r="K20" s="220" t="str">
        <f>IF((+PRODUCTION!AE18-K$4)&lt;0,"",+PRODUCTION!AE18-K$4)</f>
        <v/>
      </c>
    </row>
    <row r="21" spans="1:11">
      <c r="A21" s="217">
        <f>+PRODUCTION!A19</f>
        <v>44941</v>
      </c>
      <c r="B21" s="218" t="str">
        <f>IF((+PRODUCTION!C19-B$4)&lt;0,"",+PRODUCTION!C19-B$4)</f>
        <v/>
      </c>
      <c r="C21" s="218" t="str">
        <f>IF((+PRODUCTION!F19-C$4)&lt;0,"",+PRODUCTION!F19-C$4)</f>
        <v/>
      </c>
      <c r="D21" s="218" t="str">
        <f>IF((+PRODUCTION!I19-D$4)&lt;0,"",+PRODUCTION!I19-D$4)</f>
        <v/>
      </c>
      <c r="E21" s="219"/>
      <c r="F21" s="218" t="str">
        <f>IF((+PRODUCTION!O19-F$4)&lt;0,"",+PRODUCTION!O19-F$4)</f>
        <v/>
      </c>
      <c r="G21" s="218" t="str">
        <f>IF((+PRODUCTION!S19-G$4)&lt;0,"",+PRODUCTION!S19-G$4)</f>
        <v/>
      </c>
      <c r="H21" s="218" t="str">
        <f>IF((+PRODUCTION!V19-H$4)&lt;0,"",+PRODUCTION!V19-H$4)</f>
        <v/>
      </c>
      <c r="I21" s="218" t="str">
        <f>IF((+PRODUCTION!Y19-I$4)&lt;0,"",+PRODUCTION!Y19-I$4)</f>
        <v/>
      </c>
      <c r="J21" s="218" t="str">
        <f>IF((+PRODUCTION!AB19-J$4)&lt;0,"",+PRODUCTION!AB19-J$4)</f>
        <v/>
      </c>
      <c r="K21" s="220" t="str">
        <f>IF((+PRODUCTION!AE19-K$4)&lt;0,"",+PRODUCTION!AE19-K$4)</f>
        <v/>
      </c>
    </row>
    <row r="22" spans="1:11">
      <c r="A22" s="217">
        <f>+PRODUCTION!A20</f>
        <v>44942</v>
      </c>
      <c r="B22" s="218" t="str">
        <f>IF((+PRODUCTION!C20-B$4)&lt;0,"",+PRODUCTION!C20-B$4)</f>
        <v/>
      </c>
      <c r="C22" s="218" t="str">
        <f>IF((+PRODUCTION!F20-C$4)&lt;0,"",+PRODUCTION!F20-C$4)</f>
        <v/>
      </c>
      <c r="D22" s="218" t="str">
        <f>IF((+PRODUCTION!I20-D$4)&lt;0,"",+PRODUCTION!I20-D$4)</f>
        <v/>
      </c>
      <c r="E22" s="219"/>
      <c r="F22" s="218" t="str">
        <f>IF((+PRODUCTION!O20-F$4)&lt;0,"",+PRODUCTION!O20-F$4)</f>
        <v/>
      </c>
      <c r="G22" s="218" t="str">
        <f>IF((+PRODUCTION!S20-G$4)&lt;0,"",+PRODUCTION!S20-G$4)</f>
        <v/>
      </c>
      <c r="H22" s="218">
        <f>IF((+PRODUCTION!V20-H$4)&lt;0,"",+PRODUCTION!V20-H$4)</f>
        <v>2</v>
      </c>
      <c r="I22" s="218">
        <f>IF((+PRODUCTION!Y20-I$4)&lt;0,"",+PRODUCTION!Y20-I$4)</f>
        <v>30</v>
      </c>
      <c r="J22" s="218" t="str">
        <f>IF((+PRODUCTION!AB20-J$4)&lt;0,"",+PRODUCTION!AB20-J$4)</f>
        <v/>
      </c>
      <c r="K22" s="220" t="str">
        <f>IF((+PRODUCTION!AE20-K$4)&lt;0,"",+PRODUCTION!AE20-K$4)</f>
        <v/>
      </c>
    </row>
    <row r="23" spans="1:11">
      <c r="A23" s="217">
        <f>+PRODUCTION!A21</f>
        <v>44943</v>
      </c>
      <c r="B23" s="218" t="str">
        <f>IF((+PRODUCTION!C21-B$4)&lt;0,"",+PRODUCTION!C21-B$4)</f>
        <v/>
      </c>
      <c r="C23" s="218" t="str">
        <f>IF((+PRODUCTION!F21-C$4)&lt;0,"",+PRODUCTION!F21-C$4)</f>
        <v/>
      </c>
      <c r="D23" s="218" t="str">
        <f>IF((+PRODUCTION!I21-D$4)&lt;0,"",+PRODUCTION!I21-D$4)</f>
        <v/>
      </c>
      <c r="E23" s="219"/>
      <c r="F23" s="218" t="str">
        <f>IF((+PRODUCTION!O21-F$4)&lt;0,"",+PRODUCTION!O21-F$4)</f>
        <v/>
      </c>
      <c r="G23" s="218" t="str">
        <f>IF((+PRODUCTION!S21-G$4)&lt;0,"",+PRODUCTION!S21-G$4)</f>
        <v/>
      </c>
      <c r="H23" s="218">
        <f>IF((+PRODUCTION!V21-H$4)&lt;0,"",+PRODUCTION!V21-H$4)</f>
        <v>71</v>
      </c>
      <c r="I23" s="218">
        <f>IF((+PRODUCTION!Y21-I$4)&lt;0,"",+PRODUCTION!Y21-I$4)</f>
        <v>87</v>
      </c>
      <c r="J23" s="218">
        <f>IF((+PRODUCTION!AB21-J$4)&lt;0,"",+PRODUCTION!AB21-J$4)</f>
        <v>4</v>
      </c>
      <c r="K23" s="220" t="str">
        <f>IF((+PRODUCTION!AE21-K$4)&lt;0,"",+PRODUCTION!AE21-K$4)</f>
        <v/>
      </c>
    </row>
    <row r="24" spans="1:11">
      <c r="A24" s="217">
        <f>+PRODUCTION!A22</f>
        <v>44944</v>
      </c>
      <c r="B24" s="218" t="str">
        <f>IF((+PRODUCTION!C22-B$4)&lt;0,"",+PRODUCTION!C22-B$4)</f>
        <v/>
      </c>
      <c r="C24" s="218" t="str">
        <f>IF((+PRODUCTION!F22-C$4)&lt;0,"",+PRODUCTION!F22-C$4)</f>
        <v/>
      </c>
      <c r="D24" s="218" t="str">
        <f>IF((+PRODUCTION!I22-D$4)&lt;0,"",+PRODUCTION!I22-D$4)</f>
        <v/>
      </c>
      <c r="E24" s="219"/>
      <c r="F24" s="218" t="str">
        <f>IF((+PRODUCTION!O22-F$4)&lt;0,"",+PRODUCTION!O22-F$4)</f>
        <v/>
      </c>
      <c r="G24" s="218" t="str">
        <f>IF((+PRODUCTION!S22-G$4)&lt;0,"",+PRODUCTION!S22-G$4)</f>
        <v/>
      </c>
      <c r="H24" s="218">
        <f>IF((+PRODUCTION!V22-H$4)&lt;0,"",+PRODUCTION!V22-H$4)</f>
        <v>272</v>
      </c>
      <c r="I24" s="218">
        <f>IF((+PRODUCTION!Y22-I$4)&lt;0,"",+PRODUCTION!Y22-I$4)</f>
        <v>268</v>
      </c>
      <c r="J24" s="218">
        <f>IF((+PRODUCTION!AB22-J$4)&lt;0,"",+PRODUCTION!AB22-J$4)</f>
        <v>67</v>
      </c>
      <c r="K24" s="220" t="str">
        <f>IF((+PRODUCTION!AE22-K$4)&lt;0,"",+PRODUCTION!AE22-K$4)</f>
        <v/>
      </c>
    </row>
    <row r="25" spans="1:11">
      <c r="A25" s="217">
        <f>+PRODUCTION!A23</f>
        <v>44945</v>
      </c>
      <c r="B25" s="218" t="str">
        <f>IF((+PRODUCTION!C23-B$4)&lt;0,"",+PRODUCTION!C23-B$4)</f>
        <v/>
      </c>
      <c r="C25" s="218" t="str">
        <f>IF((+PRODUCTION!F23-C$4)&lt;0,"",+PRODUCTION!F23-C$4)</f>
        <v/>
      </c>
      <c r="D25" s="218" t="str">
        <f>IF((+PRODUCTION!I23-D$4)&lt;0,"",+PRODUCTION!I23-D$4)</f>
        <v/>
      </c>
      <c r="E25" s="219"/>
      <c r="F25" s="218" t="str">
        <f>IF((+PRODUCTION!O23-F$4)&lt;0,"",+PRODUCTION!O23-F$4)</f>
        <v/>
      </c>
      <c r="G25" s="218" t="str">
        <f>IF((+PRODUCTION!S23-G$4)&lt;0,"",+PRODUCTION!S23-G$4)</f>
        <v/>
      </c>
      <c r="H25" s="218">
        <f>IF((+PRODUCTION!V23-H$4)&lt;0,"",+PRODUCTION!V23-H$4)</f>
        <v>84</v>
      </c>
      <c r="I25" s="218">
        <f>IF((+PRODUCTION!Y23-I$4)&lt;0,"",+PRODUCTION!Y23-I$4)</f>
        <v>134</v>
      </c>
      <c r="J25" s="218" t="str">
        <f>IF((+PRODUCTION!AB23-J$4)&lt;0,"",+PRODUCTION!AB23-J$4)</f>
        <v/>
      </c>
      <c r="K25" s="220" t="str">
        <f>IF((+PRODUCTION!AE23-K$4)&lt;0,"",+PRODUCTION!AE23-K$4)</f>
        <v/>
      </c>
    </row>
    <row r="26" spans="1:11">
      <c r="A26" s="217">
        <f>+PRODUCTION!A24</f>
        <v>44946</v>
      </c>
      <c r="B26" s="218" t="str">
        <f>IF((+PRODUCTION!C24-B$4)&lt;0,"",+PRODUCTION!C24-B$4)</f>
        <v/>
      </c>
      <c r="C26" s="218" t="str">
        <f>IF((+PRODUCTION!F24-C$4)&lt;0,"",+PRODUCTION!F24-C$4)</f>
        <v/>
      </c>
      <c r="D26" s="218" t="str">
        <f>IF((+PRODUCTION!I24-D$4)&lt;0,"",+PRODUCTION!I24-D$4)</f>
        <v/>
      </c>
      <c r="E26" s="219"/>
      <c r="F26" s="218" t="str">
        <f>IF((+PRODUCTION!O24-F$4)&lt;0,"",+PRODUCTION!O24-F$4)</f>
        <v/>
      </c>
      <c r="G26" s="218" t="str">
        <f>IF((+PRODUCTION!S24-G$4)&lt;0,"",+PRODUCTION!S24-G$4)</f>
        <v/>
      </c>
      <c r="H26" s="218">
        <f>IF((+PRODUCTION!V24-H$4)&lt;0,"",+PRODUCTION!V24-H$4)</f>
        <v>107</v>
      </c>
      <c r="I26" s="218">
        <f>IF((+PRODUCTION!Y24-I$4)&lt;0,"",+PRODUCTION!Y24-I$4)</f>
        <v>152</v>
      </c>
      <c r="J26" s="218" t="str">
        <f>IF((+PRODUCTION!AB24-J$4)&lt;0,"",+PRODUCTION!AB24-J$4)</f>
        <v/>
      </c>
      <c r="K26" s="220" t="str">
        <f>IF((+PRODUCTION!AE24-K$4)&lt;0,"",+PRODUCTION!AE24-K$4)</f>
        <v/>
      </c>
    </row>
    <row r="27" spans="1:11">
      <c r="A27" s="217">
        <f>+PRODUCTION!A25</f>
        <v>44947</v>
      </c>
      <c r="B27" s="218" t="str">
        <f>IF((+PRODUCTION!C25-B$4)&lt;0,"",+PRODUCTION!C25-B$4)</f>
        <v/>
      </c>
      <c r="C27" s="218" t="str">
        <f>IF((+PRODUCTION!F25-C$4)&lt;0,"",+PRODUCTION!F25-C$4)</f>
        <v/>
      </c>
      <c r="D27" s="218" t="str">
        <f>IF((+PRODUCTION!I25-D$4)&lt;0,"",+PRODUCTION!I25-D$4)</f>
        <v/>
      </c>
      <c r="E27" s="219"/>
      <c r="F27" s="218" t="str">
        <f>IF((+PRODUCTION!O25-F$4)&lt;0,"",+PRODUCTION!O25-F$4)</f>
        <v/>
      </c>
      <c r="G27" s="218" t="str">
        <f>IF((+PRODUCTION!S25-G$4)&lt;0,"",+PRODUCTION!S25-G$4)</f>
        <v/>
      </c>
      <c r="H27" s="218" t="str">
        <f>IF((+PRODUCTION!V25-H$4)&lt;0,"",+PRODUCTION!V25-H$4)</f>
        <v/>
      </c>
      <c r="I27" s="218">
        <f>IF((+PRODUCTION!Y25-I$4)&lt;0,"",+PRODUCTION!Y25-I$4)</f>
        <v>145</v>
      </c>
      <c r="J27" s="218" t="str">
        <f>IF((+PRODUCTION!AB25-J$4)&lt;0,"",+PRODUCTION!AB25-J$4)</f>
        <v/>
      </c>
      <c r="K27" s="220" t="str">
        <f>IF((+PRODUCTION!AE25-K$4)&lt;0,"",+PRODUCTION!AE25-K$4)</f>
        <v/>
      </c>
    </row>
    <row r="28" spans="1:11">
      <c r="A28" s="217">
        <f>+PRODUCTION!A26</f>
        <v>44948</v>
      </c>
      <c r="B28" s="218" t="str">
        <f>IF((+PRODUCTION!C26-B$4)&lt;0,"",+PRODUCTION!C26-B$4)</f>
        <v/>
      </c>
      <c r="C28" s="218" t="str">
        <f>IF((+PRODUCTION!F26-C$4)&lt;0,"",+PRODUCTION!F26-C$4)</f>
        <v/>
      </c>
      <c r="D28" s="218" t="str">
        <f>IF((+PRODUCTION!I26-D$4)&lt;0,"",+PRODUCTION!I26-D$4)</f>
        <v/>
      </c>
      <c r="E28" s="219"/>
      <c r="F28" s="218" t="str">
        <f>IF((+PRODUCTION!O26-F$4)&lt;0,"",+PRODUCTION!O26-F$4)</f>
        <v/>
      </c>
      <c r="G28" s="218" t="str">
        <f>IF((+PRODUCTION!S26-G$4)&lt;0,"",+PRODUCTION!S26-G$4)</f>
        <v/>
      </c>
      <c r="H28" s="218" t="str">
        <f>IF((+PRODUCTION!V26-H$4)&lt;0,"",+PRODUCTION!V26-H$4)</f>
        <v/>
      </c>
      <c r="I28" s="218">
        <f>IF((+PRODUCTION!Y26-I$4)&lt;0,"",+PRODUCTION!Y26-I$4)</f>
        <v>121</v>
      </c>
      <c r="J28" s="218" t="str">
        <f>IF((+PRODUCTION!AB26-J$4)&lt;0,"",+PRODUCTION!AB26-J$4)</f>
        <v/>
      </c>
      <c r="K28" s="220" t="str">
        <f>IF((+PRODUCTION!AE26-K$4)&lt;0,"",+PRODUCTION!AE26-K$4)</f>
        <v/>
      </c>
    </row>
    <row r="29" spans="1:11">
      <c r="A29" s="217">
        <f>+PRODUCTION!A27</f>
        <v>44949</v>
      </c>
      <c r="B29" s="218" t="str">
        <f>IF((+PRODUCTION!C27-B$4)&lt;0,"",+PRODUCTION!C27-B$4)</f>
        <v/>
      </c>
      <c r="C29" s="218" t="str">
        <f>IF((+PRODUCTION!F27-C$4)&lt;0,"",+PRODUCTION!F27-C$4)</f>
        <v/>
      </c>
      <c r="D29" s="218" t="str">
        <f>IF((+PRODUCTION!I27-D$4)&lt;0,"",+PRODUCTION!I27-D$4)</f>
        <v/>
      </c>
      <c r="E29" s="219"/>
      <c r="F29" s="218" t="str">
        <f>IF((+PRODUCTION!O27-F$4)&lt;0,"",+PRODUCTION!O27-F$4)</f>
        <v/>
      </c>
      <c r="G29" s="218" t="str">
        <f>IF((+PRODUCTION!S27-G$4)&lt;0,"",+PRODUCTION!S27-G$4)</f>
        <v/>
      </c>
      <c r="H29" s="218">
        <f>IF((+PRODUCTION!V27-H$4)&lt;0,"",+PRODUCTION!V27-H$4)</f>
        <v>168</v>
      </c>
      <c r="I29" s="218">
        <f>IF((+PRODUCTION!Y27-I$4)&lt;0,"",+PRODUCTION!Y27-I$4)</f>
        <v>257</v>
      </c>
      <c r="J29" s="218">
        <f>IF((+PRODUCTION!AB27-J$4)&lt;0,"",+PRODUCTION!AB27-J$4)</f>
        <v>9</v>
      </c>
      <c r="K29" s="220" t="str">
        <f>IF((+PRODUCTION!AE27-K$4)&lt;0,"",+PRODUCTION!AE27-K$4)</f>
        <v/>
      </c>
    </row>
    <row r="30" spans="1:11">
      <c r="A30" s="217">
        <f>+PRODUCTION!A28</f>
        <v>44950</v>
      </c>
      <c r="B30" s="218" t="str">
        <f>IF((+PRODUCTION!C28-B$4)&lt;0,"",+PRODUCTION!C28-B$4)</f>
        <v/>
      </c>
      <c r="C30" s="218" t="str">
        <f>IF((+PRODUCTION!F28-C$4)&lt;0,"",+PRODUCTION!F28-C$4)</f>
        <v/>
      </c>
      <c r="D30" s="218" t="str">
        <f>IF((+PRODUCTION!I28-D$4)&lt;0,"",+PRODUCTION!I28-D$4)</f>
        <v/>
      </c>
      <c r="E30" s="219"/>
      <c r="F30" s="218" t="str">
        <f>IF((+PRODUCTION!O28-F$4)&lt;0,"",+PRODUCTION!O28-F$4)</f>
        <v/>
      </c>
      <c r="G30" s="218" t="str">
        <f>IF((+PRODUCTION!S28-G$4)&lt;0,"",+PRODUCTION!S28-G$4)</f>
        <v/>
      </c>
      <c r="H30" s="218">
        <f>IF((+PRODUCTION!V28-H$4)&lt;0,"",+PRODUCTION!V28-H$4)</f>
        <v>160</v>
      </c>
      <c r="I30" s="218">
        <f>IF((+PRODUCTION!Y28-I$4)&lt;0,"",+PRODUCTION!Y28-I$4)</f>
        <v>257</v>
      </c>
      <c r="J30" s="218" t="str">
        <f>IF((+PRODUCTION!AB28-J$4)&lt;0,"",+PRODUCTION!AB28-J$4)</f>
        <v/>
      </c>
      <c r="K30" s="220" t="str">
        <f>IF((+PRODUCTION!AE28-K$4)&lt;0,"",+PRODUCTION!AE28-K$4)</f>
        <v/>
      </c>
    </row>
    <row r="31" spans="1:11">
      <c r="A31" s="217">
        <f>+PRODUCTION!A29</f>
        <v>44951</v>
      </c>
      <c r="B31" s="218" t="str">
        <f>IF((+PRODUCTION!C29-B$4)&lt;0,"",+PRODUCTION!C29-B$4)</f>
        <v/>
      </c>
      <c r="C31" s="218" t="str">
        <f>IF((+PRODUCTION!F29-C$4)&lt;0,"",+PRODUCTION!F29-C$4)</f>
        <v/>
      </c>
      <c r="D31" s="218" t="str">
        <f>IF((+PRODUCTION!I29-D$4)&lt;0,"",+PRODUCTION!I29-D$4)</f>
        <v/>
      </c>
      <c r="E31" s="219"/>
      <c r="F31" s="218" t="str">
        <f>IF((+PRODUCTION!O29-F$4)&lt;0,"",+PRODUCTION!O29-F$4)</f>
        <v/>
      </c>
      <c r="G31" s="218" t="str">
        <f>IF((+PRODUCTION!S29-G$4)&lt;0,"",+PRODUCTION!S29-G$4)</f>
        <v/>
      </c>
      <c r="H31" s="218">
        <f>IF((+PRODUCTION!V29-H$4)&lt;0,"",+PRODUCTION!V29-H$4)</f>
        <v>117</v>
      </c>
      <c r="I31" s="218">
        <f>IF((+PRODUCTION!Y29-I$4)&lt;0,"",+PRODUCTION!Y29-I$4)</f>
        <v>288</v>
      </c>
      <c r="J31" s="218" t="str">
        <f>IF((+PRODUCTION!AB29-J$4)&lt;0,"",+PRODUCTION!AB29-J$4)</f>
        <v/>
      </c>
      <c r="K31" s="220" t="str">
        <f>IF((+PRODUCTION!AE29-K$4)&lt;0,"",+PRODUCTION!AE29-K$4)</f>
        <v/>
      </c>
    </row>
    <row r="32" spans="1:11">
      <c r="A32" s="217">
        <f>+PRODUCTION!A30</f>
        <v>44952</v>
      </c>
      <c r="B32" s="218" t="str">
        <f>IF((+PRODUCTION!C30-B$4)&lt;0,"",+PRODUCTION!C30-B$4)</f>
        <v/>
      </c>
      <c r="C32" s="218" t="str">
        <f>IF((+PRODUCTION!F30-C$4)&lt;0,"",+PRODUCTION!F30-C$4)</f>
        <v/>
      </c>
      <c r="D32" s="218" t="str">
        <f>IF((+PRODUCTION!I30-D$4)&lt;0,"",+PRODUCTION!I30-D$4)</f>
        <v/>
      </c>
      <c r="E32" s="219"/>
      <c r="F32" s="218" t="str">
        <f>IF((+PRODUCTION!O30-F$4)&lt;0,"",+PRODUCTION!O30-F$4)</f>
        <v/>
      </c>
      <c r="G32" s="218" t="str">
        <f>IF((+PRODUCTION!S30-G$4)&lt;0,"",+PRODUCTION!S30-G$4)</f>
        <v/>
      </c>
      <c r="H32" s="218">
        <f>IF((+PRODUCTION!V30-H$4)&lt;0,"",+PRODUCTION!V30-H$4)</f>
        <v>238</v>
      </c>
      <c r="I32" s="218">
        <f>IF((+PRODUCTION!Y30-I$4)&lt;0,"",+PRODUCTION!Y30-I$4)</f>
        <v>282</v>
      </c>
      <c r="J32" s="218" t="str">
        <f>IF((+PRODUCTION!AB30-J$4)&lt;0,"",+PRODUCTION!AB30-J$4)</f>
        <v/>
      </c>
      <c r="K32" s="220" t="str">
        <f>IF((+PRODUCTION!AE30-K$4)&lt;0,"",+PRODUCTION!AE30-K$4)</f>
        <v/>
      </c>
    </row>
    <row r="33" spans="1:11">
      <c r="A33" s="217">
        <f>+PRODUCTION!A31</f>
        <v>44953</v>
      </c>
      <c r="B33" s="218" t="str">
        <f>IF((+PRODUCTION!C31-B$4)&lt;0,"",+PRODUCTION!C31-B$4)</f>
        <v/>
      </c>
      <c r="C33" s="218" t="str">
        <f>IF((+PRODUCTION!F31-C$4)&lt;0,"",+PRODUCTION!F31-C$4)</f>
        <v/>
      </c>
      <c r="D33" s="218" t="str">
        <f>IF((+PRODUCTION!I31-D$4)&lt;0,"",+PRODUCTION!I31-D$4)</f>
        <v/>
      </c>
      <c r="E33" s="219"/>
      <c r="F33" s="218" t="str">
        <f>IF((+PRODUCTION!O31-F$4)&lt;0,"",+PRODUCTION!O31-F$4)</f>
        <v/>
      </c>
      <c r="G33" s="218" t="str">
        <f>IF((+PRODUCTION!S31-G$4)&lt;0,"",+PRODUCTION!S31-G$4)</f>
        <v/>
      </c>
      <c r="H33" s="218" t="str">
        <f>IF((+PRODUCTION!V31-H$4)&lt;0,"",+PRODUCTION!V31-H$4)</f>
        <v/>
      </c>
      <c r="I33" s="218">
        <f>IF((+PRODUCTION!Y31-I$4)&lt;0,"",+PRODUCTION!Y31-I$4)</f>
        <v>153</v>
      </c>
      <c r="J33" s="218" t="str">
        <f>IF((+PRODUCTION!AB31-J$4)&lt;0,"",+PRODUCTION!AB31-J$4)</f>
        <v/>
      </c>
      <c r="K33" s="220" t="str">
        <f>IF((+PRODUCTION!AE31-K$4)&lt;0,"",+PRODUCTION!AE31-K$4)</f>
        <v/>
      </c>
    </row>
    <row r="34" spans="1:11">
      <c r="A34" s="217">
        <f>+PRODUCTION!A32</f>
        <v>44954</v>
      </c>
      <c r="B34" s="218" t="str">
        <f>IF((+PRODUCTION!C32-B$4)&lt;0,"",+PRODUCTION!C32-B$4)</f>
        <v/>
      </c>
      <c r="C34" s="218" t="str">
        <f>IF((+PRODUCTION!F32-C$4)&lt;0,"",+PRODUCTION!F32-C$4)</f>
        <v/>
      </c>
      <c r="D34" s="218" t="str">
        <f>IF((+PRODUCTION!I32-D$4)&lt;0,"",+PRODUCTION!I32-D$4)</f>
        <v/>
      </c>
      <c r="E34" s="219"/>
      <c r="F34" s="218" t="str">
        <f>IF((+PRODUCTION!O32-F$4)&lt;0,"",+PRODUCTION!O32-F$4)</f>
        <v/>
      </c>
      <c r="G34" s="218" t="str">
        <f>IF((+PRODUCTION!S32-G$4)&lt;0,"",+PRODUCTION!S32-G$4)</f>
        <v/>
      </c>
      <c r="H34" s="218" t="str">
        <f>IF((+PRODUCTION!V32-H$4)&lt;0,"",+PRODUCTION!V32-H$4)</f>
        <v/>
      </c>
      <c r="I34" s="218">
        <f>IF((+PRODUCTION!Y32-I$4)&lt;0,"",+PRODUCTION!Y32-I$4)</f>
        <v>40</v>
      </c>
      <c r="J34" s="218" t="str">
        <f>IF((+PRODUCTION!AB32-J$4)&lt;0,"",+PRODUCTION!AB32-J$4)</f>
        <v/>
      </c>
      <c r="K34" s="220" t="str">
        <f>IF((+PRODUCTION!AE32-K$4)&lt;0,"",+PRODUCTION!AE32-K$4)</f>
        <v/>
      </c>
    </row>
    <row r="35" spans="1:11">
      <c r="A35" s="217">
        <f>+PRODUCTION!A33</f>
        <v>44955</v>
      </c>
      <c r="B35" s="218" t="str">
        <f>IF((+PRODUCTION!C33-B$4)&lt;0,"",+PRODUCTION!C33-B$4)</f>
        <v/>
      </c>
      <c r="C35" s="218" t="str">
        <f>IF((+PRODUCTION!F33-C$4)&lt;0,"",+PRODUCTION!F33-C$4)</f>
        <v/>
      </c>
      <c r="D35" s="218" t="str">
        <f>IF((+PRODUCTION!I33-D$4)&lt;0,"",+PRODUCTION!I33-D$4)</f>
        <v/>
      </c>
      <c r="E35" s="219"/>
      <c r="F35" s="218" t="str">
        <f>IF((+PRODUCTION!O33-F$4)&lt;0,"",+PRODUCTION!O33-F$4)</f>
        <v/>
      </c>
      <c r="G35" s="218" t="str">
        <f>IF((+PRODUCTION!S33-G$4)&lt;0,"",+PRODUCTION!S33-G$4)</f>
        <v/>
      </c>
      <c r="H35" s="218" t="str">
        <f>IF((+PRODUCTION!V33-H$4)&lt;0,"",+PRODUCTION!V33-H$4)</f>
        <v/>
      </c>
      <c r="I35" s="218" t="str">
        <f>IF((+PRODUCTION!Y33-I$4)&lt;0,"",+PRODUCTION!Y33-I$4)</f>
        <v/>
      </c>
      <c r="J35" s="218" t="str">
        <f>IF((+PRODUCTION!AB33-J$4)&lt;0,"",+PRODUCTION!AB33-J$4)</f>
        <v/>
      </c>
      <c r="K35" s="220" t="str">
        <f>IF((+PRODUCTION!AE33-K$4)&lt;0,"",+PRODUCTION!AE33-K$4)</f>
        <v/>
      </c>
    </row>
    <row r="36" spans="1:11">
      <c r="A36" s="217">
        <f>+PRODUCTION!A34</f>
        <v>44956</v>
      </c>
      <c r="B36" s="218" t="str">
        <f>IF((+PRODUCTION!C34-B$4)&lt;0,"",+PRODUCTION!C34-B$4)</f>
        <v/>
      </c>
      <c r="C36" s="218" t="str">
        <f>IF((+PRODUCTION!F34-C$4)&lt;0,"",+PRODUCTION!F34-C$4)</f>
        <v/>
      </c>
      <c r="D36" s="218" t="str">
        <f>IF((+PRODUCTION!I34-D$4)&lt;0,"",+PRODUCTION!I34-D$4)</f>
        <v/>
      </c>
      <c r="E36" s="219"/>
      <c r="F36" s="218" t="str">
        <f>IF((+PRODUCTION!O34-F$4)&lt;0,"",+PRODUCTION!O34-F$4)</f>
        <v/>
      </c>
      <c r="G36" s="218" t="str">
        <f>IF((+PRODUCTION!S34-G$4)&lt;0,"",+PRODUCTION!S34-G$4)</f>
        <v/>
      </c>
      <c r="H36" s="218" t="str">
        <f>IF((+PRODUCTION!V34-H$4)&lt;0,"",+PRODUCTION!V34-H$4)</f>
        <v/>
      </c>
      <c r="I36" s="218">
        <f>IF((+PRODUCTION!Y34-I$4)&lt;0,"",+PRODUCTION!Y34-I$4)</f>
        <v>171</v>
      </c>
      <c r="J36" s="218" t="str">
        <f>IF((+PRODUCTION!AB34-J$4)&lt;0,"",+PRODUCTION!AB34-J$4)</f>
        <v/>
      </c>
      <c r="K36" s="220" t="str">
        <f>IF((+PRODUCTION!AE34-K$4)&lt;0,"",+PRODUCTION!AE34-K$4)</f>
        <v/>
      </c>
    </row>
    <row r="37" spans="1:11">
      <c r="A37" s="217">
        <f>+PRODUCTION!A35</f>
        <v>44957</v>
      </c>
      <c r="B37" s="218" t="str">
        <f>IF((+PRODUCTION!C35-B$4)&lt;0,"",+PRODUCTION!C35-B$4)</f>
        <v/>
      </c>
      <c r="C37" s="218" t="str">
        <f>IF((+PRODUCTION!F35-C$4)&lt;0,"",+PRODUCTION!F35-C$4)</f>
        <v/>
      </c>
      <c r="D37" s="218" t="str">
        <f>IF((+PRODUCTION!I35-D$4)&lt;0,"",+PRODUCTION!I35-D$4)</f>
        <v/>
      </c>
      <c r="E37" s="219"/>
      <c r="F37" s="218" t="str">
        <f>IF((+PRODUCTION!O35-F$4)&lt;0,"",+PRODUCTION!O35-F$4)</f>
        <v/>
      </c>
      <c r="G37" s="218" t="str">
        <f>IF((+PRODUCTION!S35-G$4)&lt;0,"",+PRODUCTION!S35-G$4)</f>
        <v/>
      </c>
      <c r="H37" s="218">
        <f>IF((+PRODUCTION!V35-H$4)&lt;0,"",+PRODUCTION!V35-H$4)</f>
        <v>32</v>
      </c>
      <c r="I37" s="218">
        <f>IF((+PRODUCTION!Y35-I$4)&lt;0,"",+PRODUCTION!Y35-I$4)</f>
        <v>105</v>
      </c>
      <c r="J37" s="218" t="str">
        <f>IF((+PRODUCTION!AB35-J$4)&lt;0,"",+PRODUCTION!AB35-J$4)</f>
        <v/>
      </c>
      <c r="K37" s="220" t="str">
        <f>IF((+PRODUCTION!AE35-K$4)&lt;0,"",+PRODUCTION!AE35-K$4)</f>
        <v/>
      </c>
    </row>
    <row r="38" spans="1:11">
      <c r="A38" s="217">
        <f>+PRODUCTION!A36</f>
        <v>44958</v>
      </c>
      <c r="B38" s="218" t="str">
        <f>IF((+PRODUCTION!C36-B$4)&lt;0,"",+PRODUCTION!C36-B$4)</f>
        <v/>
      </c>
      <c r="C38" s="218" t="str">
        <f>IF((+PRODUCTION!F36-C$4)&lt;0,"",+PRODUCTION!F36-C$4)</f>
        <v/>
      </c>
      <c r="D38" s="218" t="str">
        <f>IF((+PRODUCTION!I36-D$4)&lt;0,"",+PRODUCTION!I36-D$4)</f>
        <v/>
      </c>
      <c r="E38" s="219"/>
      <c r="F38" s="218" t="str">
        <f>IF((+PRODUCTION!O36-F$4)&lt;0,"",+PRODUCTION!O36-F$4)</f>
        <v/>
      </c>
      <c r="G38" s="218" t="str">
        <f>IF((+PRODUCTION!S36-G$4)&lt;0,"",+PRODUCTION!S36-G$4)</f>
        <v/>
      </c>
      <c r="H38" s="218" t="str">
        <f>IF((+PRODUCTION!V36-H$4)&lt;0,"",+PRODUCTION!V36-H$4)</f>
        <v/>
      </c>
      <c r="I38" s="218">
        <f>IF((+PRODUCTION!Y36-I$4)&lt;0,"",+PRODUCTION!Y36-I$4)</f>
        <v>72</v>
      </c>
      <c r="J38" s="218" t="str">
        <f>IF((+PRODUCTION!AB36-J$4)&lt;0,"",+PRODUCTION!AB36-J$4)</f>
        <v/>
      </c>
      <c r="K38" s="220" t="str">
        <f>IF((+PRODUCTION!AE36-K$4)&lt;0,"",+PRODUCTION!AE36-K$4)</f>
        <v/>
      </c>
    </row>
    <row r="39" spans="1:11">
      <c r="A39" s="217">
        <f>+PRODUCTION!A37</f>
        <v>44959</v>
      </c>
      <c r="B39" s="218" t="str">
        <f>IF((+PRODUCTION!C37-B$4)&lt;0,"",+PRODUCTION!C37-B$4)</f>
        <v/>
      </c>
      <c r="C39" s="218" t="str">
        <f>IF((+PRODUCTION!F37-C$4)&lt;0,"",+PRODUCTION!F37-C$4)</f>
        <v/>
      </c>
      <c r="D39" s="218" t="str">
        <f>IF((+PRODUCTION!I37-D$4)&lt;0,"",+PRODUCTION!I37-D$4)</f>
        <v/>
      </c>
      <c r="E39" s="219"/>
      <c r="F39" s="218" t="str">
        <f>IF((+PRODUCTION!O37-F$4)&lt;0,"",+PRODUCTION!O37-F$4)</f>
        <v/>
      </c>
      <c r="G39" s="218" t="str">
        <f>IF((+PRODUCTION!S37-G$4)&lt;0,"",+PRODUCTION!S37-G$4)</f>
        <v/>
      </c>
      <c r="H39" s="218" t="str">
        <f>IF((+PRODUCTION!V37-H$4)&lt;0,"",+PRODUCTION!V37-H$4)</f>
        <v/>
      </c>
      <c r="I39" s="218">
        <f>IF((+PRODUCTION!Y37-I$4)&lt;0,"",+PRODUCTION!Y37-I$4)</f>
        <v>117</v>
      </c>
      <c r="J39" s="218" t="str">
        <f>IF((+PRODUCTION!AB37-J$4)&lt;0,"",+PRODUCTION!AB37-J$4)</f>
        <v/>
      </c>
      <c r="K39" s="220" t="str">
        <f>IF((+PRODUCTION!AE37-K$4)&lt;0,"",+PRODUCTION!AE37-K$4)</f>
        <v/>
      </c>
    </row>
    <row r="40" spans="1:11">
      <c r="A40" s="217">
        <f>+PRODUCTION!A38</f>
        <v>44960</v>
      </c>
      <c r="B40" s="218" t="str">
        <f>IF((+PRODUCTION!C38-B$4)&lt;0,"",+PRODUCTION!C38-B$4)</f>
        <v/>
      </c>
      <c r="C40" s="218" t="str">
        <f>IF((+PRODUCTION!F38-C$4)&lt;0,"",+PRODUCTION!F38-C$4)</f>
        <v/>
      </c>
      <c r="D40" s="218" t="str">
        <f>IF((+PRODUCTION!I38-D$4)&lt;0,"",+PRODUCTION!I38-D$4)</f>
        <v/>
      </c>
      <c r="E40" s="219"/>
      <c r="F40" s="218" t="str">
        <f>IF((+PRODUCTION!O38-F$4)&lt;0,"",+PRODUCTION!O38-F$4)</f>
        <v/>
      </c>
      <c r="G40" s="218" t="str">
        <f>IF((+PRODUCTION!S38-G$4)&lt;0,"",+PRODUCTION!S38-G$4)</f>
        <v/>
      </c>
      <c r="H40" s="218" t="str">
        <f>IF((+PRODUCTION!V38-H$4)&lt;0,"",+PRODUCTION!V38-H$4)</f>
        <v/>
      </c>
      <c r="I40" s="218">
        <f>IF((+PRODUCTION!Y38-I$4)&lt;0,"",+PRODUCTION!Y38-I$4)</f>
        <v>10</v>
      </c>
      <c r="J40" s="218" t="str">
        <f>IF((+PRODUCTION!AB38-J$4)&lt;0,"",+PRODUCTION!AB38-J$4)</f>
        <v/>
      </c>
      <c r="K40" s="220" t="str">
        <f>IF((+PRODUCTION!AE38-K$4)&lt;0,"",+PRODUCTION!AE38-K$4)</f>
        <v/>
      </c>
    </row>
    <row r="41" spans="1:11">
      <c r="A41" s="217">
        <f>+PRODUCTION!A39</f>
        <v>44961</v>
      </c>
      <c r="B41" s="218" t="str">
        <f>IF((+PRODUCTION!C39-B$4)&lt;0,"",+PRODUCTION!C39-B$4)</f>
        <v/>
      </c>
      <c r="C41" s="218" t="str">
        <f>IF((+PRODUCTION!F39-C$4)&lt;0,"",+PRODUCTION!F39-C$4)</f>
        <v/>
      </c>
      <c r="D41" s="218" t="str">
        <f>IF((+PRODUCTION!I39-D$4)&lt;0,"",+PRODUCTION!I39-D$4)</f>
        <v/>
      </c>
      <c r="E41" s="219"/>
      <c r="F41" s="218" t="str">
        <f>IF((+PRODUCTION!O39-F$4)&lt;0,"",+PRODUCTION!O39-F$4)</f>
        <v/>
      </c>
      <c r="G41" s="218" t="str">
        <f>IF((+PRODUCTION!S39-G$4)&lt;0,"",+PRODUCTION!S39-G$4)</f>
        <v/>
      </c>
      <c r="H41" s="218" t="str">
        <f>IF((+PRODUCTION!V39-H$4)&lt;0,"",+PRODUCTION!V39-H$4)</f>
        <v/>
      </c>
      <c r="I41" s="218" t="str">
        <f>IF((+PRODUCTION!Y39-I$4)&lt;0,"",+PRODUCTION!Y39-I$4)</f>
        <v/>
      </c>
      <c r="J41" s="218" t="str">
        <f>IF((+PRODUCTION!AB39-J$4)&lt;0,"",+PRODUCTION!AB39-J$4)</f>
        <v/>
      </c>
      <c r="K41" s="220" t="str">
        <f>IF((+PRODUCTION!AE39-K$4)&lt;0,"",+PRODUCTION!AE39-K$4)</f>
        <v/>
      </c>
    </row>
    <row r="42" spans="1:11">
      <c r="A42" s="217">
        <f>+PRODUCTION!A40</f>
        <v>44962</v>
      </c>
      <c r="B42" s="218" t="str">
        <f>IF((+PRODUCTION!C40-B$4)&lt;0,"",+PRODUCTION!C40-B$4)</f>
        <v/>
      </c>
      <c r="C42" s="218" t="str">
        <f>IF((+PRODUCTION!F40-C$4)&lt;0,"",+PRODUCTION!F40-C$4)</f>
        <v/>
      </c>
      <c r="D42" s="218" t="str">
        <f>IF((+PRODUCTION!I40-D$4)&lt;0,"",+PRODUCTION!I40-D$4)</f>
        <v/>
      </c>
      <c r="E42" s="219"/>
      <c r="F42" s="218" t="str">
        <f>IF((+PRODUCTION!O40-F$4)&lt;0,"",+PRODUCTION!O40-F$4)</f>
        <v/>
      </c>
      <c r="G42" s="218" t="str">
        <f>IF((+PRODUCTION!S40-G$4)&lt;0,"",+PRODUCTION!S40-G$4)</f>
        <v/>
      </c>
      <c r="H42" s="218" t="str">
        <f>IF((+PRODUCTION!V40-H$4)&lt;0,"",+PRODUCTION!V40-H$4)</f>
        <v/>
      </c>
      <c r="I42" s="218" t="str">
        <f>IF((+PRODUCTION!Y40-I$4)&lt;0,"",+PRODUCTION!Y40-I$4)</f>
        <v/>
      </c>
      <c r="J42" s="218" t="str">
        <f>IF((+PRODUCTION!AB40-J$4)&lt;0,"",+PRODUCTION!AB40-J$4)</f>
        <v/>
      </c>
      <c r="K42" s="220" t="str">
        <f>IF((+PRODUCTION!AE40-K$4)&lt;0,"",+PRODUCTION!AE40-K$4)</f>
        <v/>
      </c>
    </row>
    <row r="43" spans="1:11">
      <c r="A43" s="217">
        <f>+PRODUCTION!A41</f>
        <v>44963</v>
      </c>
      <c r="B43" s="218" t="str">
        <f>IF((+PRODUCTION!C41-B$4)&lt;0,"",+PRODUCTION!C41-B$4)</f>
        <v/>
      </c>
      <c r="C43" s="218" t="str">
        <f>IF((+PRODUCTION!F41-C$4)&lt;0,"",+PRODUCTION!F41-C$4)</f>
        <v/>
      </c>
      <c r="D43" s="218" t="str">
        <f>IF((+PRODUCTION!I41-D$4)&lt;0,"",+PRODUCTION!I41-D$4)</f>
        <v/>
      </c>
      <c r="E43" s="219"/>
      <c r="F43" s="218" t="str">
        <f>IF((+PRODUCTION!O41-F$4)&lt;0,"",+PRODUCTION!O41-F$4)</f>
        <v/>
      </c>
      <c r="G43" s="218" t="str">
        <f>IF((+PRODUCTION!S41-G$4)&lt;0,"",+PRODUCTION!S41-G$4)</f>
        <v/>
      </c>
      <c r="H43" s="218" t="str">
        <f>IF((+PRODUCTION!V41-H$4)&lt;0,"",+PRODUCTION!V41-H$4)</f>
        <v/>
      </c>
      <c r="I43" s="218">
        <f>IF((+PRODUCTION!Y41-I$4)&lt;0,"",+PRODUCTION!Y41-I$4)</f>
        <v>63</v>
      </c>
      <c r="J43" s="218" t="str">
        <f>IF((+PRODUCTION!AB41-J$4)&lt;0,"",+PRODUCTION!AB41-J$4)</f>
        <v/>
      </c>
      <c r="K43" s="220" t="str">
        <f>IF((+PRODUCTION!AE41-K$4)&lt;0,"",+PRODUCTION!AE41-K$4)</f>
        <v/>
      </c>
    </row>
    <row r="44" spans="1:11">
      <c r="A44" s="217">
        <f>+PRODUCTION!A42</f>
        <v>44964</v>
      </c>
      <c r="B44" s="218" t="str">
        <f>IF((+PRODUCTION!C42-B$4)&lt;0,"",+PRODUCTION!C42-B$4)</f>
        <v/>
      </c>
      <c r="C44" s="218" t="str">
        <f>IF((+PRODUCTION!F42-C$4)&lt;0,"",+PRODUCTION!F42-C$4)</f>
        <v/>
      </c>
      <c r="D44" s="218" t="str">
        <f>IF((+PRODUCTION!I42-D$4)&lt;0,"",+PRODUCTION!I42-D$4)</f>
        <v/>
      </c>
      <c r="E44" s="219"/>
      <c r="F44" s="218" t="str">
        <f>IF((+PRODUCTION!O42-F$4)&lt;0,"",+PRODUCTION!O42-F$4)</f>
        <v/>
      </c>
      <c r="G44" s="218" t="str">
        <f>IF((+PRODUCTION!S42-G$4)&lt;0,"",+PRODUCTION!S42-G$4)</f>
        <v/>
      </c>
      <c r="H44" s="218" t="str">
        <f>IF((+PRODUCTION!V42-H$4)&lt;0,"",+PRODUCTION!V42-H$4)</f>
        <v/>
      </c>
      <c r="I44" s="218">
        <f>IF((+PRODUCTION!Y42-I$4)&lt;0,"",+PRODUCTION!Y42-I$4)</f>
        <v>116</v>
      </c>
      <c r="J44" s="218" t="str">
        <f>IF((+PRODUCTION!AB42-J$4)&lt;0,"",+PRODUCTION!AB42-J$4)</f>
        <v/>
      </c>
      <c r="K44" s="220" t="str">
        <f>IF((+PRODUCTION!AE42-K$4)&lt;0,"",+PRODUCTION!AE42-K$4)</f>
        <v/>
      </c>
    </row>
    <row r="45" spans="1:11">
      <c r="A45" s="217">
        <f>+PRODUCTION!A43</f>
        <v>44965</v>
      </c>
      <c r="B45" s="218" t="str">
        <f>IF((+PRODUCTION!C43-B$4)&lt;0,"",+PRODUCTION!C43-B$4)</f>
        <v/>
      </c>
      <c r="C45" s="218" t="str">
        <f>IF((+PRODUCTION!F43-C$4)&lt;0,"",+PRODUCTION!F43-C$4)</f>
        <v/>
      </c>
      <c r="D45" s="218" t="str">
        <f>IF((+PRODUCTION!I43-D$4)&lt;0,"",+PRODUCTION!I43-D$4)</f>
        <v/>
      </c>
      <c r="E45" s="219"/>
      <c r="F45" s="218" t="str">
        <f>IF((+PRODUCTION!O43-F$4)&lt;0,"",+PRODUCTION!O43-F$4)</f>
        <v/>
      </c>
      <c r="G45" s="218" t="str">
        <f>IF((+PRODUCTION!S43-G$4)&lt;0,"",+PRODUCTION!S43-G$4)</f>
        <v/>
      </c>
      <c r="H45" s="218" t="str">
        <f>IF((+PRODUCTION!V43-H$4)&lt;0,"",+PRODUCTION!V43-H$4)</f>
        <v/>
      </c>
      <c r="I45" s="218">
        <f>IF((+PRODUCTION!Y43-I$4)&lt;0,"",+PRODUCTION!Y43-I$4)</f>
        <v>39</v>
      </c>
      <c r="J45" s="218" t="str">
        <f>IF((+PRODUCTION!AB43-J$4)&lt;0,"",+PRODUCTION!AB43-J$4)</f>
        <v/>
      </c>
      <c r="K45" s="220" t="str">
        <f>IF((+PRODUCTION!AE43-K$4)&lt;0,"",+PRODUCTION!AE43-K$4)</f>
        <v/>
      </c>
    </row>
    <row r="46" spans="1:11">
      <c r="A46" s="217">
        <f>+PRODUCTION!A44</f>
        <v>44966</v>
      </c>
      <c r="B46" s="218" t="str">
        <f>IF((+PRODUCTION!C44-B$4)&lt;0,"",+PRODUCTION!C44-B$4)</f>
        <v/>
      </c>
      <c r="C46" s="218" t="str">
        <f>IF((+PRODUCTION!F44-C$4)&lt;0,"",+PRODUCTION!F44-C$4)</f>
        <v/>
      </c>
      <c r="D46" s="218" t="str">
        <f>IF((+PRODUCTION!I44-D$4)&lt;0,"",+PRODUCTION!I44-D$4)</f>
        <v/>
      </c>
      <c r="E46" s="219"/>
      <c r="F46" s="218" t="str">
        <f>IF((+PRODUCTION!O44-F$4)&lt;0,"",+PRODUCTION!O44-F$4)</f>
        <v/>
      </c>
      <c r="G46" s="218" t="str">
        <f>IF((+PRODUCTION!S44-G$4)&lt;0,"",+PRODUCTION!S44-G$4)</f>
        <v/>
      </c>
      <c r="H46" s="218" t="str">
        <f>IF((+PRODUCTION!V44-H$4)&lt;0,"",+PRODUCTION!V44-H$4)</f>
        <v/>
      </c>
      <c r="I46" s="218" t="str">
        <f>IF((+PRODUCTION!Y44-I$4)&lt;0,"",+PRODUCTION!Y44-I$4)</f>
        <v/>
      </c>
      <c r="J46" s="218" t="str">
        <f>IF((+PRODUCTION!AB44-J$4)&lt;0,"",+PRODUCTION!AB44-J$4)</f>
        <v/>
      </c>
      <c r="K46" s="220" t="str">
        <f>IF((+PRODUCTION!AE44-K$4)&lt;0,"",+PRODUCTION!AE44-K$4)</f>
        <v/>
      </c>
    </row>
    <row r="47" spans="1:11">
      <c r="A47" s="217">
        <f>+PRODUCTION!A45</f>
        <v>44967</v>
      </c>
      <c r="B47" s="218" t="str">
        <f>IF((+PRODUCTION!C45-B$4)&lt;0,"",+PRODUCTION!C45-B$4)</f>
        <v/>
      </c>
      <c r="C47" s="218" t="str">
        <f>IF((+PRODUCTION!F45-C$4)&lt;0,"",+PRODUCTION!F45-C$4)</f>
        <v/>
      </c>
      <c r="D47" s="218" t="str">
        <f>IF((+PRODUCTION!I45-D$4)&lt;0,"",+PRODUCTION!I45-D$4)</f>
        <v/>
      </c>
      <c r="E47" s="219"/>
      <c r="F47" s="218" t="str">
        <f>IF((+PRODUCTION!O45-F$4)&lt;0,"",+PRODUCTION!O45-F$4)</f>
        <v/>
      </c>
      <c r="G47" s="218" t="str">
        <f>IF((+PRODUCTION!S45-G$4)&lt;0,"",+PRODUCTION!S45-G$4)</f>
        <v/>
      </c>
      <c r="H47" s="218" t="str">
        <f>IF((+PRODUCTION!V45-H$4)&lt;0,"",+PRODUCTION!V45-H$4)</f>
        <v/>
      </c>
      <c r="I47" s="218">
        <f>IF((+PRODUCTION!Y45-I$4)&lt;0,"",+PRODUCTION!Y45-I$4)</f>
        <v>8</v>
      </c>
      <c r="J47" s="218" t="str">
        <f>IF((+PRODUCTION!AB45-J$4)&lt;0,"",+PRODUCTION!AB45-J$4)</f>
        <v/>
      </c>
      <c r="K47" s="220" t="str">
        <f>IF((+PRODUCTION!AE45-K$4)&lt;0,"",+PRODUCTION!AE45-K$4)</f>
        <v/>
      </c>
    </row>
    <row r="48" spans="1:11">
      <c r="A48" s="217">
        <f>+PRODUCTION!A46</f>
        <v>44968</v>
      </c>
      <c r="B48" s="218" t="str">
        <f>IF((+PRODUCTION!C46-B$4)&lt;0,"",+PRODUCTION!C46-B$4)</f>
        <v/>
      </c>
      <c r="C48" s="218" t="str">
        <f>IF((+PRODUCTION!F46-C$4)&lt;0,"",+PRODUCTION!F46-C$4)</f>
        <v/>
      </c>
      <c r="D48" s="218" t="str">
        <f>IF((+PRODUCTION!I46-D$4)&lt;0,"",+PRODUCTION!I46-D$4)</f>
        <v/>
      </c>
      <c r="E48" s="219"/>
      <c r="F48" s="218" t="str">
        <f>IF((+PRODUCTION!O46-F$4)&lt;0,"",+PRODUCTION!O46-F$4)</f>
        <v/>
      </c>
      <c r="G48" s="218" t="str">
        <f>IF((+PRODUCTION!S46-G$4)&lt;0,"",+PRODUCTION!S46-G$4)</f>
        <v/>
      </c>
      <c r="H48" s="218" t="str">
        <f>IF((+PRODUCTION!V46-H$4)&lt;0,"",+PRODUCTION!V46-H$4)</f>
        <v/>
      </c>
      <c r="I48" s="218">
        <f>IF((+PRODUCTION!Y46-I$4)&lt;0,"",+PRODUCTION!Y46-I$4)</f>
        <v>44</v>
      </c>
      <c r="J48" s="218" t="str">
        <f>IF((+PRODUCTION!AB46-J$4)&lt;0,"",+PRODUCTION!AB46-J$4)</f>
        <v/>
      </c>
      <c r="K48" s="220" t="str">
        <f>IF((+PRODUCTION!AE46-K$4)&lt;0,"",+PRODUCTION!AE46-K$4)</f>
        <v/>
      </c>
    </row>
    <row r="49" spans="1:11">
      <c r="A49" s="217">
        <f>+PRODUCTION!A47</f>
        <v>44969</v>
      </c>
      <c r="B49" s="218" t="str">
        <f>IF((+PRODUCTION!C47-B$4)&lt;0,"",+PRODUCTION!C47-B$4)</f>
        <v/>
      </c>
      <c r="C49" s="218" t="str">
        <f>IF((+PRODUCTION!F47-C$4)&lt;0,"",+PRODUCTION!F47-C$4)</f>
        <v/>
      </c>
      <c r="D49" s="218" t="str">
        <f>IF((+PRODUCTION!I47-D$4)&lt;0,"",+PRODUCTION!I47-D$4)</f>
        <v/>
      </c>
      <c r="E49" s="219"/>
      <c r="F49" s="218" t="str">
        <f>IF((+PRODUCTION!O47-F$4)&lt;0,"",+PRODUCTION!O47-F$4)</f>
        <v/>
      </c>
      <c r="G49" s="218" t="str">
        <f>IF((+PRODUCTION!S47-G$4)&lt;0,"",+PRODUCTION!S47-G$4)</f>
        <v/>
      </c>
      <c r="H49" s="218" t="str">
        <f>IF((+PRODUCTION!V47-H$4)&lt;0,"",+PRODUCTION!V47-H$4)</f>
        <v/>
      </c>
      <c r="I49" s="218" t="str">
        <f>IF((+PRODUCTION!Y47-I$4)&lt;0,"",+PRODUCTION!Y47-I$4)</f>
        <v/>
      </c>
      <c r="J49" s="218" t="str">
        <f>IF((+PRODUCTION!AB47-J$4)&lt;0,"",+PRODUCTION!AB47-J$4)</f>
        <v/>
      </c>
      <c r="K49" s="220" t="str">
        <f>IF((+PRODUCTION!AE47-K$4)&lt;0,"",+PRODUCTION!AE47-K$4)</f>
        <v/>
      </c>
    </row>
    <row r="50" spans="1:11">
      <c r="A50" s="217">
        <f>+PRODUCTION!A48</f>
        <v>44970</v>
      </c>
      <c r="B50" s="218" t="str">
        <f>IF((+PRODUCTION!C48-B$4)&lt;0,"",+PRODUCTION!C48-B$4)</f>
        <v/>
      </c>
      <c r="C50" s="218" t="str">
        <f>IF((+PRODUCTION!F48-C$4)&lt;0,"",+PRODUCTION!F48-C$4)</f>
        <v/>
      </c>
      <c r="D50" s="218" t="str">
        <f>IF((+PRODUCTION!I48-D$4)&lt;0,"",+PRODUCTION!I48-D$4)</f>
        <v/>
      </c>
      <c r="E50" s="219"/>
      <c r="F50" s="218" t="str">
        <f>IF((+PRODUCTION!O48-F$4)&lt;0,"",+PRODUCTION!O48-F$4)</f>
        <v/>
      </c>
      <c r="G50" s="218" t="str">
        <f>IF((+PRODUCTION!S48-G$4)&lt;0,"",+PRODUCTION!S48-G$4)</f>
        <v/>
      </c>
      <c r="H50" s="218" t="str">
        <f>IF((+PRODUCTION!V48-H$4)&lt;0,"",+PRODUCTION!V48-H$4)</f>
        <v/>
      </c>
      <c r="I50" s="218" t="str">
        <f>IF((+PRODUCTION!Y48-I$4)&lt;0,"",+PRODUCTION!Y48-I$4)</f>
        <v/>
      </c>
      <c r="J50" s="218" t="str">
        <f>IF((+PRODUCTION!AB48-J$4)&lt;0,"",+PRODUCTION!AB48-J$4)</f>
        <v/>
      </c>
      <c r="K50" s="220" t="str">
        <f>IF((+PRODUCTION!AE48-K$4)&lt;0,"",+PRODUCTION!AE48-K$4)</f>
        <v/>
      </c>
    </row>
    <row r="51" spans="1:11">
      <c r="A51" s="217">
        <f>+PRODUCTION!A49</f>
        <v>44971</v>
      </c>
      <c r="B51" s="218" t="str">
        <f>IF((+PRODUCTION!C49-B$4)&lt;0,"",+PRODUCTION!C49-B$4)</f>
        <v/>
      </c>
      <c r="C51" s="218" t="str">
        <f>IF((+PRODUCTION!F49-C$4)&lt;0,"",+PRODUCTION!F49-C$4)</f>
        <v/>
      </c>
      <c r="D51" s="218" t="str">
        <f>IF((+PRODUCTION!I49-D$4)&lt;0,"",+PRODUCTION!I49-D$4)</f>
        <v/>
      </c>
      <c r="E51" s="219"/>
      <c r="F51" s="218" t="str">
        <f>IF((+PRODUCTION!O49-F$4)&lt;0,"",+PRODUCTION!O49-F$4)</f>
        <v/>
      </c>
      <c r="G51" s="218" t="str">
        <f>IF((+PRODUCTION!S49-G$4)&lt;0,"",+PRODUCTION!S49-G$4)</f>
        <v/>
      </c>
      <c r="H51" s="218" t="str">
        <f>IF((+PRODUCTION!V49-H$4)&lt;0,"",+PRODUCTION!V49-H$4)</f>
        <v/>
      </c>
      <c r="I51" s="218">
        <f>IF((+PRODUCTION!Y49-I$4)&lt;0,"",+PRODUCTION!Y49-I$4)</f>
        <v>19</v>
      </c>
      <c r="J51" s="218" t="str">
        <f>IF((+PRODUCTION!AB49-J$4)&lt;0,"",+PRODUCTION!AB49-J$4)</f>
        <v/>
      </c>
      <c r="K51" s="220" t="str">
        <f>IF((+PRODUCTION!AE49-K$4)&lt;0,"",+PRODUCTION!AE49-K$4)</f>
        <v/>
      </c>
    </row>
    <row r="52" spans="1:11">
      <c r="A52" s="217">
        <f>+PRODUCTION!A50</f>
        <v>44972</v>
      </c>
      <c r="B52" s="218" t="str">
        <f>IF((+PRODUCTION!C50-B$4)&lt;0,"",+PRODUCTION!C50-B$4)</f>
        <v/>
      </c>
      <c r="C52" s="218" t="str">
        <f>IF((+PRODUCTION!F50-C$4)&lt;0,"",+PRODUCTION!F50-C$4)</f>
        <v/>
      </c>
      <c r="D52" s="218" t="str">
        <f>IF((+PRODUCTION!I50-D$4)&lt;0,"",+PRODUCTION!I50-D$4)</f>
        <v/>
      </c>
      <c r="E52" s="219"/>
      <c r="F52" s="218" t="str">
        <f>IF((+PRODUCTION!O50-F$4)&lt;0,"",+PRODUCTION!O50-F$4)</f>
        <v/>
      </c>
      <c r="G52" s="218" t="str">
        <f>IF((+PRODUCTION!S50-G$4)&lt;0,"",+PRODUCTION!S50-G$4)</f>
        <v/>
      </c>
      <c r="H52" s="218" t="str">
        <f>IF((+PRODUCTION!V50-H$4)&lt;0,"",+PRODUCTION!V50-H$4)</f>
        <v/>
      </c>
      <c r="I52" s="218">
        <f>IF((+PRODUCTION!Y50-I$4)&lt;0,"",+PRODUCTION!Y50-I$4)</f>
        <v>103</v>
      </c>
      <c r="J52" s="218" t="str">
        <f>IF((+PRODUCTION!AB50-J$4)&lt;0,"",+PRODUCTION!AB50-J$4)</f>
        <v/>
      </c>
      <c r="K52" s="220" t="str">
        <f>IF((+PRODUCTION!AE50-K$4)&lt;0,"",+PRODUCTION!AE50-K$4)</f>
        <v/>
      </c>
    </row>
    <row r="53" spans="1:11">
      <c r="A53" s="217">
        <f>+PRODUCTION!A51</f>
        <v>44973</v>
      </c>
      <c r="B53" s="218" t="str">
        <f>IF((+PRODUCTION!C51-B$4)&lt;0,"",+PRODUCTION!C51-B$4)</f>
        <v/>
      </c>
      <c r="C53" s="218" t="str">
        <f>IF((+PRODUCTION!F51-C$4)&lt;0,"",+PRODUCTION!F51-C$4)</f>
        <v/>
      </c>
      <c r="D53" s="218" t="str">
        <f>IF((+PRODUCTION!I51-D$4)&lt;0,"",+PRODUCTION!I51-D$4)</f>
        <v/>
      </c>
      <c r="E53" s="219"/>
      <c r="F53" s="218" t="str">
        <f>IF((+PRODUCTION!O51-F$4)&lt;0,"",+PRODUCTION!O51-F$4)</f>
        <v/>
      </c>
      <c r="G53" s="218" t="str">
        <f>IF((+PRODUCTION!S51-G$4)&lt;0,"",+PRODUCTION!S51-G$4)</f>
        <v/>
      </c>
      <c r="H53" s="218" t="str">
        <f>IF((+PRODUCTION!V51-H$4)&lt;0,"",+PRODUCTION!V51-H$4)</f>
        <v/>
      </c>
      <c r="I53" s="218" t="str">
        <f>IF((+PRODUCTION!Y51-I$4)&lt;0,"",+PRODUCTION!Y51-I$4)</f>
        <v/>
      </c>
      <c r="J53" s="218" t="str">
        <f>IF((+PRODUCTION!AB51-J$4)&lt;0,"",+PRODUCTION!AB51-J$4)</f>
        <v/>
      </c>
      <c r="K53" s="220" t="str">
        <f>IF((+PRODUCTION!AE51-K$4)&lt;0,"",+PRODUCTION!AE51-K$4)</f>
        <v/>
      </c>
    </row>
    <row r="54" spans="1:11">
      <c r="A54" s="217">
        <f>+PRODUCTION!A52</f>
        <v>44974</v>
      </c>
      <c r="B54" s="218" t="str">
        <f>IF((+PRODUCTION!C52-B$4)&lt;0,"",+PRODUCTION!C52-B$4)</f>
        <v/>
      </c>
      <c r="C54" s="218" t="str">
        <f>IF((+PRODUCTION!F52-C$4)&lt;0,"",+PRODUCTION!F52-C$4)</f>
        <v/>
      </c>
      <c r="D54" s="218" t="str">
        <f>IF((+PRODUCTION!I52-D$4)&lt;0,"",+PRODUCTION!I52-D$4)</f>
        <v/>
      </c>
      <c r="E54" s="219"/>
      <c r="F54" s="218" t="str">
        <f>IF((+PRODUCTION!O52-F$4)&lt;0,"",+PRODUCTION!O52-F$4)</f>
        <v/>
      </c>
      <c r="G54" s="218" t="str">
        <f>IF((+PRODUCTION!S52-G$4)&lt;0,"",+PRODUCTION!S52-G$4)</f>
        <v/>
      </c>
      <c r="H54" s="218" t="str">
        <f>IF((+PRODUCTION!V52-H$4)&lt;0,"",+PRODUCTION!V52-H$4)</f>
        <v/>
      </c>
      <c r="I54" s="218" t="str">
        <f>IF((+PRODUCTION!Y52-I$4)&lt;0,"",+PRODUCTION!Y52-I$4)</f>
        <v/>
      </c>
      <c r="J54" s="218" t="str">
        <f>IF((+PRODUCTION!AB52-J$4)&lt;0,"",+PRODUCTION!AB52-J$4)</f>
        <v/>
      </c>
      <c r="K54" s="220" t="str">
        <f>IF((+PRODUCTION!AE52-K$4)&lt;0,"",+PRODUCTION!AE52-K$4)</f>
        <v/>
      </c>
    </row>
    <row r="55" spans="1:11">
      <c r="A55" s="217">
        <f>+PRODUCTION!A53</f>
        <v>44975</v>
      </c>
      <c r="B55" s="218" t="str">
        <f>IF((+PRODUCTION!C53-B$4)&lt;0,"",+PRODUCTION!C53-B$4)</f>
        <v/>
      </c>
      <c r="C55" s="218" t="str">
        <f>IF((+PRODUCTION!F53-C$4)&lt;0,"",+PRODUCTION!F53-C$4)</f>
        <v/>
      </c>
      <c r="D55" s="218" t="str">
        <f>IF((+PRODUCTION!I53-D$4)&lt;0,"",+PRODUCTION!I53-D$4)</f>
        <v/>
      </c>
      <c r="E55" s="219"/>
      <c r="F55" s="218" t="str">
        <f>IF((+PRODUCTION!O53-F$4)&lt;0,"",+PRODUCTION!O53-F$4)</f>
        <v/>
      </c>
      <c r="G55" s="218" t="str">
        <f>IF((+PRODUCTION!S53-G$4)&lt;0,"",+PRODUCTION!S53-G$4)</f>
        <v/>
      </c>
      <c r="H55" s="218" t="str">
        <f>IF((+PRODUCTION!V53-H$4)&lt;0,"",+PRODUCTION!V53-H$4)</f>
        <v/>
      </c>
      <c r="I55" s="218" t="str">
        <f>IF((+PRODUCTION!Y53-I$4)&lt;0,"",+PRODUCTION!Y53-I$4)</f>
        <v/>
      </c>
      <c r="J55" s="218" t="str">
        <f>IF((+PRODUCTION!AB53-J$4)&lt;0,"",+PRODUCTION!AB53-J$4)</f>
        <v/>
      </c>
      <c r="K55" s="220" t="str">
        <f>IF((+PRODUCTION!AE53-K$4)&lt;0,"",+PRODUCTION!AE53-K$4)</f>
        <v/>
      </c>
    </row>
    <row r="56" spans="1:11">
      <c r="A56" s="217">
        <f>+PRODUCTION!A54</f>
        <v>44976</v>
      </c>
      <c r="B56" s="218" t="str">
        <f>IF((+PRODUCTION!C54-B$4)&lt;0,"",+PRODUCTION!C54-B$4)</f>
        <v/>
      </c>
      <c r="C56" s="218" t="str">
        <f>IF((+PRODUCTION!F54-C$4)&lt;0,"",+PRODUCTION!F54-C$4)</f>
        <v/>
      </c>
      <c r="D56" s="218" t="str">
        <f>IF((+PRODUCTION!I54-D$4)&lt;0,"",+PRODUCTION!I54-D$4)</f>
        <v/>
      </c>
      <c r="E56" s="219"/>
      <c r="F56" s="218" t="str">
        <f>IF((+PRODUCTION!O54-F$4)&lt;0,"",+PRODUCTION!O54-F$4)</f>
        <v/>
      </c>
      <c r="G56" s="218" t="str">
        <f>IF((+PRODUCTION!S54-G$4)&lt;0,"",+PRODUCTION!S54-G$4)</f>
        <v/>
      </c>
      <c r="H56" s="218" t="str">
        <f>IF((+PRODUCTION!V54-H$4)&lt;0,"",+PRODUCTION!V54-H$4)</f>
        <v/>
      </c>
      <c r="I56" s="218" t="str">
        <f>IF((+PRODUCTION!Y54-I$4)&lt;0,"",+PRODUCTION!Y54-I$4)</f>
        <v/>
      </c>
      <c r="J56" s="218" t="str">
        <f>IF((+PRODUCTION!AB54-J$4)&lt;0,"",+PRODUCTION!AB54-J$4)</f>
        <v/>
      </c>
      <c r="K56" s="220" t="str">
        <f>IF((+PRODUCTION!AE54-K$4)&lt;0,"",+PRODUCTION!AE54-K$4)</f>
        <v/>
      </c>
    </row>
    <row r="57" spans="1:11">
      <c r="A57" s="217">
        <f>+PRODUCTION!A55</f>
        <v>44977</v>
      </c>
      <c r="B57" s="218" t="str">
        <f>IF((+PRODUCTION!C55-B$4)&lt;0,"",+PRODUCTION!C55-B$4)</f>
        <v/>
      </c>
      <c r="C57" s="218" t="str">
        <f>IF((+PRODUCTION!F55-C$4)&lt;0,"",+PRODUCTION!F55-C$4)</f>
        <v/>
      </c>
      <c r="D57" s="218" t="str">
        <f>IF((+PRODUCTION!I55-D$4)&lt;0,"",+PRODUCTION!I55-D$4)</f>
        <v/>
      </c>
      <c r="E57" s="219"/>
      <c r="F57" s="218" t="str">
        <f>IF((+PRODUCTION!O55-F$4)&lt;0,"",+PRODUCTION!O55-F$4)</f>
        <v/>
      </c>
      <c r="G57" s="218" t="str">
        <f>IF((+PRODUCTION!S55-G$4)&lt;0,"",+PRODUCTION!S55-G$4)</f>
        <v/>
      </c>
      <c r="H57" s="218" t="str">
        <f>IF((+PRODUCTION!V55-H$4)&lt;0,"",+PRODUCTION!V55-H$4)</f>
        <v/>
      </c>
      <c r="I57" s="218" t="str">
        <f>IF((+PRODUCTION!Y55-I$4)&lt;0,"",+PRODUCTION!Y55-I$4)</f>
        <v/>
      </c>
      <c r="J57" s="218" t="str">
        <f>IF((+PRODUCTION!AB55-J$4)&lt;0,"",+PRODUCTION!AB55-J$4)</f>
        <v/>
      </c>
      <c r="K57" s="220" t="str">
        <f>IF((+PRODUCTION!AE55-K$4)&lt;0,"",+PRODUCTION!AE55-K$4)</f>
        <v/>
      </c>
    </row>
    <row r="58" spans="1:11">
      <c r="A58" s="217">
        <f>+PRODUCTION!A56</f>
        <v>44978</v>
      </c>
      <c r="B58" s="218" t="str">
        <f>IF((+PRODUCTION!C56-B$4)&lt;0,"",+PRODUCTION!C56-B$4)</f>
        <v/>
      </c>
      <c r="C58" s="218" t="str">
        <f>IF((+PRODUCTION!F56-C$4)&lt;0,"",+PRODUCTION!F56-C$4)</f>
        <v/>
      </c>
      <c r="D58" s="218" t="str">
        <f>IF((+PRODUCTION!I56-D$4)&lt;0,"",+PRODUCTION!I56-D$4)</f>
        <v/>
      </c>
      <c r="E58" s="219"/>
      <c r="F58" s="218" t="str">
        <f>IF((+PRODUCTION!O56-F$4)&lt;0,"",+PRODUCTION!O56-F$4)</f>
        <v/>
      </c>
      <c r="G58" s="218" t="str">
        <f>IF((+PRODUCTION!S56-G$4)&lt;0,"",+PRODUCTION!S56-G$4)</f>
        <v/>
      </c>
      <c r="H58" s="218" t="str">
        <f>IF((+PRODUCTION!V56-H$4)&lt;0,"",+PRODUCTION!V56-H$4)</f>
        <v/>
      </c>
      <c r="I58" s="218">
        <f>IF((+PRODUCTION!Y56-I$4)&lt;0,"",+PRODUCTION!Y56-I$4)</f>
        <v>22</v>
      </c>
      <c r="J58" s="218" t="str">
        <f>IF((+PRODUCTION!AB56-J$4)&lt;0,"",+PRODUCTION!AB56-J$4)</f>
        <v/>
      </c>
      <c r="K58" s="220" t="str">
        <f>IF((+PRODUCTION!AE56-K$4)&lt;0,"",+PRODUCTION!AE56-K$4)</f>
        <v/>
      </c>
    </row>
    <row r="59" spans="1:11">
      <c r="A59" s="217">
        <f>+PRODUCTION!A57</f>
        <v>44979</v>
      </c>
      <c r="B59" s="218" t="str">
        <f>IF((+PRODUCTION!C57-B$4)&lt;0,"",+PRODUCTION!C57-B$4)</f>
        <v/>
      </c>
      <c r="C59" s="218" t="str">
        <f>IF((+PRODUCTION!F57-C$4)&lt;0,"",+PRODUCTION!F57-C$4)</f>
        <v/>
      </c>
      <c r="D59" s="218" t="str">
        <f>IF((+PRODUCTION!I57-D$4)&lt;0,"",+PRODUCTION!I57-D$4)</f>
        <v/>
      </c>
      <c r="E59" s="219"/>
      <c r="F59" s="218" t="str">
        <f>IF((+PRODUCTION!O57-F$4)&lt;0,"",+PRODUCTION!O57-F$4)</f>
        <v/>
      </c>
      <c r="G59" s="218" t="str">
        <f>IF((+PRODUCTION!S57-G$4)&lt;0,"",+PRODUCTION!S57-G$4)</f>
        <v/>
      </c>
      <c r="H59" s="218" t="str">
        <f>IF((+PRODUCTION!V57-H$4)&lt;0,"",+PRODUCTION!V57-H$4)</f>
        <v/>
      </c>
      <c r="I59" s="218">
        <f>IF((+PRODUCTION!Y57-I$4)&lt;0,"",+PRODUCTION!Y57-I$4)</f>
        <v>86</v>
      </c>
      <c r="J59" s="218" t="str">
        <f>IF((+PRODUCTION!AB57-J$4)&lt;0,"",+PRODUCTION!AB57-J$4)</f>
        <v/>
      </c>
      <c r="K59" s="220" t="str">
        <f>IF((+PRODUCTION!AE57-K$4)&lt;0,"",+PRODUCTION!AE57-K$4)</f>
        <v/>
      </c>
    </row>
    <row r="60" spans="1:11">
      <c r="A60" s="217">
        <f>+PRODUCTION!A58</f>
        <v>44980</v>
      </c>
      <c r="B60" s="218" t="str">
        <f>IF((+PRODUCTION!C58-B$4)&lt;0,"",+PRODUCTION!C58-B$4)</f>
        <v/>
      </c>
      <c r="C60" s="218" t="str">
        <f>IF((+PRODUCTION!F58-C$4)&lt;0,"",+PRODUCTION!F58-C$4)</f>
        <v/>
      </c>
      <c r="D60" s="218" t="str">
        <f>IF((+PRODUCTION!I58-D$4)&lt;0,"",+PRODUCTION!I58-D$4)</f>
        <v/>
      </c>
      <c r="E60" s="219"/>
      <c r="F60" s="218" t="str">
        <f>IF((+PRODUCTION!O58-F$4)&lt;0,"",+PRODUCTION!O58-F$4)</f>
        <v/>
      </c>
      <c r="G60" s="218" t="str">
        <f>IF((+PRODUCTION!S58-G$4)&lt;0,"",+PRODUCTION!S58-G$4)</f>
        <v/>
      </c>
      <c r="H60" s="218" t="str">
        <f>IF((+PRODUCTION!V58-H$4)&lt;0,"",+PRODUCTION!V58-H$4)</f>
        <v/>
      </c>
      <c r="I60" s="218" t="str">
        <f>IF((+PRODUCTION!Y58-I$4)&lt;0,"",+PRODUCTION!Y58-I$4)</f>
        <v/>
      </c>
      <c r="J60" s="218" t="str">
        <f>IF((+PRODUCTION!AB58-J$4)&lt;0,"",+PRODUCTION!AB58-J$4)</f>
        <v/>
      </c>
      <c r="K60" s="220" t="str">
        <f>IF((+PRODUCTION!AE58-K$4)&lt;0,"",+PRODUCTION!AE58-K$4)</f>
        <v/>
      </c>
    </row>
    <row r="61" spans="1:11">
      <c r="A61" s="217">
        <f>+PRODUCTION!A59</f>
        <v>44981</v>
      </c>
      <c r="B61" s="218" t="str">
        <f>IF((+PRODUCTION!C59-B$4)&lt;0,"",+PRODUCTION!C59-B$4)</f>
        <v/>
      </c>
      <c r="C61" s="218" t="str">
        <f>IF((+PRODUCTION!F59-C$4)&lt;0,"",+PRODUCTION!F59-C$4)</f>
        <v/>
      </c>
      <c r="D61" s="218" t="str">
        <f>IF((+PRODUCTION!I59-D$4)&lt;0,"",+PRODUCTION!I59-D$4)</f>
        <v/>
      </c>
      <c r="E61" s="219"/>
      <c r="F61" s="218" t="str">
        <f>IF((+PRODUCTION!O59-F$4)&lt;0,"",+PRODUCTION!O59-F$4)</f>
        <v/>
      </c>
      <c r="G61" s="218" t="str">
        <f>IF((+PRODUCTION!S59-G$4)&lt;0,"",+PRODUCTION!S59-G$4)</f>
        <v/>
      </c>
      <c r="H61" s="218" t="str">
        <f>IF((+PRODUCTION!V59-H$4)&lt;0,"",+PRODUCTION!V59-H$4)</f>
        <v/>
      </c>
      <c r="I61" s="218">
        <f>IF((+PRODUCTION!Y59-I$4)&lt;0,"",+PRODUCTION!Y59-I$4)</f>
        <v>2</v>
      </c>
      <c r="J61" s="218" t="str">
        <f>IF((+PRODUCTION!AB59-J$4)&lt;0,"",+PRODUCTION!AB59-J$4)</f>
        <v/>
      </c>
      <c r="K61" s="220" t="str">
        <f>IF((+PRODUCTION!AE59-K$4)&lt;0,"",+PRODUCTION!AE59-K$4)</f>
        <v/>
      </c>
    </row>
    <row r="62" spans="1:11">
      <c r="A62" s="217">
        <f>+PRODUCTION!A60</f>
        <v>44982</v>
      </c>
      <c r="B62" s="218" t="str">
        <f>IF((+PRODUCTION!C60-B$4)&lt;0,"",+PRODUCTION!C60-B$4)</f>
        <v/>
      </c>
      <c r="C62" s="218" t="str">
        <f>IF((+PRODUCTION!F60-C$4)&lt;0,"",+PRODUCTION!F60-C$4)</f>
        <v/>
      </c>
      <c r="D62" s="218" t="str">
        <f>IF((+PRODUCTION!I60-D$4)&lt;0,"",+PRODUCTION!I60-D$4)</f>
        <v/>
      </c>
      <c r="E62" s="219"/>
      <c r="F62" s="218" t="str">
        <f>IF((+PRODUCTION!O60-F$4)&lt;0,"",+PRODUCTION!O60-F$4)</f>
        <v/>
      </c>
      <c r="G62" s="218" t="str">
        <f>IF((+PRODUCTION!S60-G$4)&lt;0,"",+PRODUCTION!S60-G$4)</f>
        <v/>
      </c>
      <c r="H62" s="218" t="str">
        <f>IF((+PRODUCTION!V60-H$4)&lt;0,"",+PRODUCTION!V60-H$4)</f>
        <v/>
      </c>
      <c r="I62" s="218" t="str">
        <f>IF((+PRODUCTION!Y60-I$4)&lt;0,"",+PRODUCTION!Y60-I$4)</f>
        <v/>
      </c>
      <c r="J62" s="218" t="str">
        <f>IF((+PRODUCTION!AB60-J$4)&lt;0,"",+PRODUCTION!AB60-J$4)</f>
        <v/>
      </c>
      <c r="K62" s="220" t="str">
        <f>IF((+PRODUCTION!AE60-K$4)&lt;0,"",+PRODUCTION!AE60-K$4)</f>
        <v/>
      </c>
    </row>
    <row r="63" spans="1:11">
      <c r="A63" s="217">
        <f>+PRODUCTION!A61</f>
        <v>44983</v>
      </c>
      <c r="B63" s="218" t="str">
        <f>IF((+PRODUCTION!C61-B$4)&lt;0,"",+PRODUCTION!C61-B$4)</f>
        <v/>
      </c>
      <c r="C63" s="218" t="str">
        <f>IF((+PRODUCTION!F61-C$4)&lt;0,"",+PRODUCTION!F61-C$4)</f>
        <v/>
      </c>
      <c r="D63" s="218" t="str">
        <f>IF((+PRODUCTION!I61-D$4)&lt;0,"",+PRODUCTION!I61-D$4)</f>
        <v/>
      </c>
      <c r="E63" s="219"/>
      <c r="F63" s="218" t="str">
        <f>IF((+PRODUCTION!O61-F$4)&lt;0,"",+PRODUCTION!O61-F$4)</f>
        <v/>
      </c>
      <c r="G63" s="218" t="str">
        <f>IF((+PRODUCTION!S61-G$4)&lt;0,"",+PRODUCTION!S61-G$4)</f>
        <v/>
      </c>
      <c r="H63" s="218" t="str">
        <f>IF((+PRODUCTION!V61-H$4)&lt;0,"",+PRODUCTION!V61-H$4)</f>
        <v/>
      </c>
      <c r="I63" s="218" t="str">
        <f>IF((+PRODUCTION!Y61-I$4)&lt;0,"",+PRODUCTION!Y61-I$4)</f>
        <v/>
      </c>
      <c r="J63" s="218" t="str">
        <f>IF((+PRODUCTION!AB61-J$4)&lt;0,"",+PRODUCTION!AB61-J$4)</f>
        <v/>
      </c>
      <c r="K63" s="220" t="str">
        <f>IF((+PRODUCTION!AE61-K$4)&lt;0,"",+PRODUCTION!AE61-K$4)</f>
        <v/>
      </c>
    </row>
    <row r="64" spans="1:11">
      <c r="A64" s="217">
        <f>+PRODUCTION!A62</f>
        <v>44984</v>
      </c>
      <c r="B64" s="218" t="str">
        <f>IF((+PRODUCTION!C62-B$4)&lt;0,"",+PRODUCTION!C62-B$4)</f>
        <v/>
      </c>
      <c r="C64" s="218" t="str">
        <f>IF((+PRODUCTION!F62-C$4)&lt;0,"",+PRODUCTION!F62-C$4)</f>
        <v/>
      </c>
      <c r="D64" s="218" t="str">
        <f>IF((+PRODUCTION!I62-D$4)&lt;0,"",+PRODUCTION!I62-D$4)</f>
        <v/>
      </c>
      <c r="E64" s="219"/>
      <c r="F64" s="218" t="str">
        <f>IF((+PRODUCTION!O62-F$4)&lt;0,"",+PRODUCTION!O62-F$4)</f>
        <v/>
      </c>
      <c r="G64" s="218" t="str">
        <f>IF((+PRODUCTION!S62-G$4)&lt;0,"",+PRODUCTION!S62-G$4)</f>
        <v/>
      </c>
      <c r="H64" s="218">
        <f>IF((+PRODUCTION!V62-H$4)&lt;0,"",+PRODUCTION!V62-H$4)</f>
        <v>181</v>
      </c>
      <c r="I64" s="218" t="str">
        <f>IF((+PRODUCTION!Y62-I$4)&lt;0,"",+PRODUCTION!Y62-I$4)</f>
        <v/>
      </c>
      <c r="J64" s="218" t="str">
        <f>IF((+PRODUCTION!AB62-J$4)&lt;0,"",+PRODUCTION!AB62-J$4)</f>
        <v/>
      </c>
      <c r="K64" s="220" t="str">
        <f>IF((+PRODUCTION!AE62-K$4)&lt;0,"",+PRODUCTION!AE62-K$4)</f>
        <v/>
      </c>
    </row>
    <row r="65" spans="1:11">
      <c r="A65" s="217">
        <f>+PRODUCTION!A63</f>
        <v>44985</v>
      </c>
      <c r="B65" s="218" t="str">
        <f>IF((+PRODUCTION!C63-B$4)&lt;0,"",+PRODUCTION!C63-B$4)</f>
        <v/>
      </c>
      <c r="C65" s="218" t="str">
        <f>IF((+PRODUCTION!F63-C$4)&lt;0,"",+PRODUCTION!F63-C$4)</f>
        <v/>
      </c>
      <c r="D65" s="218" t="str">
        <f>IF((+PRODUCTION!I63-D$4)&lt;0,"",+PRODUCTION!I63-D$4)</f>
        <v/>
      </c>
      <c r="E65" s="219"/>
      <c r="F65" s="218" t="str">
        <f>IF((+PRODUCTION!O63-F$4)&lt;0,"",+PRODUCTION!O63-F$4)</f>
        <v/>
      </c>
      <c r="G65" s="218" t="str">
        <f>IF((+PRODUCTION!S63-G$4)&lt;0,"",+PRODUCTION!S63-G$4)</f>
        <v/>
      </c>
      <c r="H65" s="218">
        <f>IF((+PRODUCTION!V63-H$4)&lt;0,"",+PRODUCTION!V63-H$4)</f>
        <v>458</v>
      </c>
      <c r="I65" s="218" t="str">
        <f>IF((+PRODUCTION!Y63-I$4)&lt;0,"",+PRODUCTION!Y63-I$4)</f>
        <v/>
      </c>
      <c r="J65" s="218" t="str">
        <f>IF((+PRODUCTION!AB63-J$4)&lt;0,"",+PRODUCTION!AB63-J$4)</f>
        <v/>
      </c>
      <c r="K65" s="220" t="str">
        <f>IF((+PRODUCTION!AE63-K$4)&lt;0,"",+PRODUCTION!AE63-K$4)</f>
        <v/>
      </c>
    </row>
    <row r="66" spans="1:11">
      <c r="A66" s="217">
        <f>+PRODUCTION!A64</f>
        <v>44986</v>
      </c>
      <c r="B66" s="218" t="str">
        <f>IF((+PRODUCTION!C64-B$4)&lt;0,"",+PRODUCTION!C64-B$4)</f>
        <v/>
      </c>
      <c r="C66" s="218" t="str">
        <f>IF((+PRODUCTION!F64-C$4)&lt;0,"",+PRODUCTION!F64-C$4)</f>
        <v/>
      </c>
      <c r="D66" s="218" t="str">
        <f>IF((+PRODUCTION!I64-D$4)&lt;0,"",+PRODUCTION!I64-D$4)</f>
        <v/>
      </c>
      <c r="E66" s="219"/>
      <c r="F66" s="218" t="str">
        <f>IF((+PRODUCTION!O64-F$4)&lt;0,"",+PRODUCTION!O64-F$4)</f>
        <v/>
      </c>
      <c r="G66" s="218" t="str">
        <f>IF((+PRODUCTION!S64-G$4)&lt;0,"",+PRODUCTION!S64-G$4)</f>
        <v/>
      </c>
      <c r="H66" s="218">
        <f>IF((+PRODUCTION!V64-H$4)&lt;0,"",+PRODUCTION!V64-H$4)</f>
        <v>455</v>
      </c>
      <c r="I66" s="218" t="str">
        <f>IF((+PRODUCTION!Y64-I$4)&lt;0,"",+PRODUCTION!Y64-I$4)</f>
        <v/>
      </c>
      <c r="J66" s="218" t="str">
        <f>IF((+PRODUCTION!AB64-J$4)&lt;0,"",+PRODUCTION!AB64-J$4)</f>
        <v/>
      </c>
      <c r="K66" s="220" t="str">
        <f>IF((+PRODUCTION!AE64-K$4)&lt;0,"",+PRODUCTION!AE64-K$4)</f>
        <v/>
      </c>
    </row>
    <row r="67" spans="1:11">
      <c r="A67" s="217">
        <f>+PRODUCTION!A65</f>
        <v>44987</v>
      </c>
      <c r="B67" s="218" t="str">
        <f>IF((+PRODUCTION!C65-B$4)&lt;0,"",+PRODUCTION!C65-B$4)</f>
        <v/>
      </c>
      <c r="C67" s="218" t="str">
        <f>IF((+PRODUCTION!F65-C$4)&lt;0,"",+PRODUCTION!F65-C$4)</f>
        <v/>
      </c>
      <c r="D67" s="218" t="str">
        <f>IF((+PRODUCTION!I65-D$4)&lt;0,"",+PRODUCTION!I65-D$4)</f>
        <v/>
      </c>
      <c r="E67" s="219"/>
      <c r="F67" s="218" t="str">
        <f>IF((+PRODUCTION!O65-F$4)&lt;0,"",+PRODUCTION!O65-F$4)</f>
        <v/>
      </c>
      <c r="G67" s="218" t="str">
        <f>IF((+PRODUCTION!S65-G$4)&lt;0,"",+PRODUCTION!S65-G$4)</f>
        <v/>
      </c>
      <c r="H67" s="218">
        <f>IF((+PRODUCTION!V65-H$4)&lt;0,"",+PRODUCTION!V65-H$4)</f>
        <v>454</v>
      </c>
      <c r="I67" s="218" t="str">
        <f>IF((+PRODUCTION!Y65-I$4)&lt;0,"",+PRODUCTION!Y65-I$4)</f>
        <v/>
      </c>
      <c r="J67" s="218" t="str">
        <f>IF((+PRODUCTION!AB65-J$4)&lt;0,"",+PRODUCTION!AB65-J$4)</f>
        <v/>
      </c>
      <c r="K67" s="220" t="str">
        <f>IF((+PRODUCTION!AE65-K$4)&lt;0,"",+PRODUCTION!AE65-K$4)</f>
        <v/>
      </c>
    </row>
    <row r="68" spans="1:11">
      <c r="A68" s="217">
        <f>+PRODUCTION!A66</f>
        <v>44988</v>
      </c>
      <c r="B68" s="218" t="str">
        <f>IF((+PRODUCTION!C66-B$4)&lt;0,"",+PRODUCTION!C66-B$4)</f>
        <v/>
      </c>
      <c r="C68" s="218" t="str">
        <f>IF((+PRODUCTION!F66-C$4)&lt;0,"",+PRODUCTION!F66-C$4)</f>
        <v/>
      </c>
      <c r="D68" s="218" t="str">
        <f>IF((+PRODUCTION!I66-D$4)&lt;0,"",+PRODUCTION!I66-D$4)</f>
        <v/>
      </c>
      <c r="E68" s="219"/>
      <c r="F68" s="218" t="str">
        <f>IF((+PRODUCTION!O66-F$4)&lt;0,"",+PRODUCTION!O66-F$4)</f>
        <v/>
      </c>
      <c r="G68" s="218" t="str">
        <f>IF((+PRODUCTION!S66-G$4)&lt;0,"",+PRODUCTION!S66-G$4)</f>
        <v/>
      </c>
      <c r="H68" s="218">
        <f>IF((+PRODUCTION!V66-H$4)&lt;0,"",+PRODUCTION!V66-H$4)</f>
        <v>456</v>
      </c>
      <c r="I68" s="218" t="str">
        <f>IF((+PRODUCTION!Y66-I$4)&lt;0,"",+PRODUCTION!Y66-I$4)</f>
        <v/>
      </c>
      <c r="J68" s="218" t="str">
        <f>IF((+PRODUCTION!AB66-J$4)&lt;0,"",+PRODUCTION!AB66-J$4)</f>
        <v/>
      </c>
      <c r="K68" s="220" t="str">
        <f>IF((+PRODUCTION!AE66-K$4)&lt;0,"",+PRODUCTION!AE66-K$4)</f>
        <v/>
      </c>
    </row>
    <row r="69" spans="1:11">
      <c r="A69" s="217">
        <f>+PRODUCTION!A67</f>
        <v>44989</v>
      </c>
      <c r="B69" s="218" t="str">
        <f>IF((+PRODUCTION!C67-B$4)&lt;0,"",+PRODUCTION!C67-B$4)</f>
        <v/>
      </c>
      <c r="C69" s="218" t="str">
        <f>IF((+PRODUCTION!F67-C$4)&lt;0,"",+PRODUCTION!F67-C$4)</f>
        <v/>
      </c>
      <c r="D69" s="218" t="str">
        <f>IF((+PRODUCTION!I67-D$4)&lt;0,"",+PRODUCTION!I67-D$4)</f>
        <v/>
      </c>
      <c r="E69" s="219"/>
      <c r="F69" s="218" t="str">
        <f>IF((+PRODUCTION!O67-F$4)&lt;0,"",+PRODUCTION!O67-F$4)</f>
        <v/>
      </c>
      <c r="G69" s="218" t="str">
        <f>IF((+PRODUCTION!S67-G$4)&lt;0,"",+PRODUCTION!S67-G$4)</f>
        <v/>
      </c>
      <c r="H69" s="218" t="str">
        <f>IF((+PRODUCTION!V67-H$4)&lt;0,"",+PRODUCTION!V67-H$4)</f>
        <v/>
      </c>
      <c r="I69" s="218" t="str">
        <f>IF((+PRODUCTION!Y67-I$4)&lt;0,"",+PRODUCTION!Y67-I$4)</f>
        <v/>
      </c>
      <c r="J69" s="218" t="str">
        <f>IF((+PRODUCTION!AB67-J$4)&lt;0,"",+PRODUCTION!AB67-J$4)</f>
        <v/>
      </c>
      <c r="K69" s="220" t="str">
        <f>IF((+PRODUCTION!AE67-K$4)&lt;0,"",+PRODUCTION!AE67-K$4)</f>
        <v/>
      </c>
    </row>
    <row r="70" spans="1:11">
      <c r="A70" s="217">
        <f>+PRODUCTION!A68</f>
        <v>44990</v>
      </c>
      <c r="B70" s="218" t="str">
        <f>IF((+PRODUCTION!C68-B$4)&lt;0,"",+PRODUCTION!C68-B$4)</f>
        <v/>
      </c>
      <c r="C70" s="218" t="str">
        <f>IF((+PRODUCTION!F68-C$4)&lt;0,"",+PRODUCTION!F68-C$4)</f>
        <v/>
      </c>
      <c r="D70" s="218" t="str">
        <f>IF((+PRODUCTION!I68-D$4)&lt;0,"",+PRODUCTION!I68-D$4)</f>
        <v/>
      </c>
      <c r="E70" s="219"/>
      <c r="F70" s="218" t="str">
        <f>IF((+PRODUCTION!O68-F$4)&lt;0,"",+PRODUCTION!O68-F$4)</f>
        <v/>
      </c>
      <c r="G70" s="218" t="str">
        <f>IF((+PRODUCTION!S68-G$4)&lt;0,"",+PRODUCTION!S68-G$4)</f>
        <v/>
      </c>
      <c r="H70" s="218" t="str">
        <f>IF((+PRODUCTION!V68-H$4)&lt;0,"",+PRODUCTION!V68-H$4)</f>
        <v/>
      </c>
      <c r="I70" s="218" t="str">
        <f>IF((+PRODUCTION!Y68-I$4)&lt;0,"",+PRODUCTION!Y68-I$4)</f>
        <v/>
      </c>
      <c r="J70" s="218" t="str">
        <f>IF((+PRODUCTION!AB68-J$4)&lt;0,"",+PRODUCTION!AB68-J$4)</f>
        <v/>
      </c>
      <c r="K70" s="220" t="str">
        <f>IF((+PRODUCTION!AE68-K$4)&lt;0,"",+PRODUCTION!AE68-K$4)</f>
        <v/>
      </c>
    </row>
    <row r="71" spans="1:11">
      <c r="A71" s="217">
        <f>+PRODUCTION!A69</f>
        <v>44991</v>
      </c>
      <c r="B71" s="218" t="str">
        <f>IF((+PRODUCTION!C69-B$4)&lt;0,"",+PRODUCTION!C69-B$4)</f>
        <v/>
      </c>
      <c r="C71" s="218" t="str">
        <f>IF((+PRODUCTION!F69-C$4)&lt;0,"",+PRODUCTION!F69-C$4)</f>
        <v/>
      </c>
      <c r="D71" s="218" t="str">
        <f>IF((+PRODUCTION!I69-D$4)&lt;0,"",+PRODUCTION!I69-D$4)</f>
        <v/>
      </c>
      <c r="E71" s="219"/>
      <c r="F71" s="218" t="str">
        <f>IF((+PRODUCTION!O69-F$4)&lt;0,"",+PRODUCTION!O69-F$4)</f>
        <v/>
      </c>
      <c r="G71" s="218" t="str">
        <f>IF((+PRODUCTION!S69-G$4)&lt;0,"",+PRODUCTION!S69-G$4)</f>
        <v/>
      </c>
      <c r="H71" s="218" t="str">
        <f>IF((+PRODUCTION!V69-H$4)&lt;0,"",+PRODUCTION!V69-H$4)</f>
        <v/>
      </c>
      <c r="I71" s="218" t="str">
        <f>IF((+PRODUCTION!Y69-I$4)&lt;0,"",+PRODUCTION!Y69-I$4)</f>
        <v/>
      </c>
      <c r="J71" s="218" t="str">
        <f>IF((+PRODUCTION!AB69-J$4)&lt;0,"",+PRODUCTION!AB69-J$4)</f>
        <v/>
      </c>
      <c r="K71" s="220" t="str">
        <f>IF((+PRODUCTION!AE69-K$4)&lt;0,"",+PRODUCTION!AE69-K$4)</f>
        <v/>
      </c>
    </row>
    <row r="72" spans="1:11">
      <c r="A72" s="217">
        <f>+PRODUCTION!A70</f>
        <v>44992</v>
      </c>
      <c r="B72" s="218" t="str">
        <f>IF((+PRODUCTION!C70-B$4)&lt;0,"",+PRODUCTION!C70-B$4)</f>
        <v/>
      </c>
      <c r="C72" s="218" t="str">
        <f>IF((+PRODUCTION!F70-C$4)&lt;0,"",+PRODUCTION!F70-C$4)</f>
        <v/>
      </c>
      <c r="D72" s="218" t="str">
        <f>IF((+PRODUCTION!I70-D$4)&lt;0,"",+PRODUCTION!I70-D$4)</f>
        <v/>
      </c>
      <c r="E72" s="219"/>
      <c r="F72" s="218" t="str">
        <f>IF((+PRODUCTION!O70-F$4)&lt;0,"",+PRODUCTION!O70-F$4)</f>
        <v/>
      </c>
      <c r="G72" s="218" t="str">
        <f>IF((+PRODUCTION!S70-G$4)&lt;0,"",+PRODUCTION!S70-G$4)</f>
        <v/>
      </c>
      <c r="H72" s="218" t="str">
        <f>IF((+PRODUCTION!V70-H$4)&lt;0,"",+PRODUCTION!V70-H$4)</f>
        <v/>
      </c>
      <c r="I72" s="218" t="str">
        <f>IF((+PRODUCTION!Y70-I$4)&lt;0,"",+PRODUCTION!Y70-I$4)</f>
        <v/>
      </c>
      <c r="J72" s="218" t="str">
        <f>IF((+PRODUCTION!AB70-J$4)&lt;0,"",+PRODUCTION!AB70-J$4)</f>
        <v/>
      </c>
      <c r="K72" s="220" t="str">
        <f>IF((+PRODUCTION!AE70-K$4)&lt;0,"",+PRODUCTION!AE70-K$4)</f>
        <v/>
      </c>
    </row>
    <row r="73" spans="1:11">
      <c r="A73" s="217">
        <f>+PRODUCTION!A71</f>
        <v>44993</v>
      </c>
      <c r="B73" s="218" t="str">
        <f>IF((+PRODUCTION!C71-B$4)&lt;0,"",+PRODUCTION!C71-B$4)</f>
        <v/>
      </c>
      <c r="C73" s="218" t="str">
        <f>IF((+PRODUCTION!F71-C$4)&lt;0,"",+PRODUCTION!F71-C$4)</f>
        <v/>
      </c>
      <c r="D73" s="218" t="str">
        <f>IF((+PRODUCTION!I71-D$4)&lt;0,"",+PRODUCTION!I71-D$4)</f>
        <v/>
      </c>
      <c r="E73" s="219"/>
      <c r="F73" s="218" t="str">
        <f>IF((+PRODUCTION!O71-F$4)&lt;0,"",+PRODUCTION!O71-F$4)</f>
        <v/>
      </c>
      <c r="G73" s="218" t="str">
        <f>IF((+PRODUCTION!S71-G$4)&lt;0,"",+PRODUCTION!S71-G$4)</f>
        <v/>
      </c>
      <c r="H73" s="218" t="str">
        <f>IF((+PRODUCTION!V71-H$4)&lt;0,"",+PRODUCTION!V71-H$4)</f>
        <v/>
      </c>
      <c r="I73" s="218" t="str">
        <f>IF((+PRODUCTION!Y71-I$4)&lt;0,"",+PRODUCTION!Y71-I$4)</f>
        <v/>
      </c>
      <c r="J73" s="218" t="str">
        <f>IF((+PRODUCTION!AB71-J$4)&lt;0,"",+PRODUCTION!AB71-J$4)</f>
        <v/>
      </c>
      <c r="K73" s="220" t="str">
        <f>IF((+PRODUCTION!AE71-K$4)&lt;0,"",+PRODUCTION!AE71-K$4)</f>
        <v/>
      </c>
    </row>
    <row r="74" spans="1:11">
      <c r="A74" s="217">
        <f>+PRODUCTION!A72</f>
        <v>44994</v>
      </c>
      <c r="B74" s="218" t="str">
        <f>IF((+PRODUCTION!C72-B$4)&lt;0,"",+PRODUCTION!C72-B$4)</f>
        <v/>
      </c>
      <c r="C74" s="218" t="str">
        <f>IF((+PRODUCTION!F72-C$4)&lt;0,"",+PRODUCTION!F72-C$4)</f>
        <v/>
      </c>
      <c r="D74" s="218" t="str">
        <f>IF((+PRODUCTION!I72-D$4)&lt;0,"",+PRODUCTION!I72-D$4)</f>
        <v/>
      </c>
      <c r="E74" s="219"/>
      <c r="F74" s="218" t="str">
        <f>IF((+PRODUCTION!O72-F$4)&lt;0,"",+PRODUCTION!O72-F$4)</f>
        <v/>
      </c>
      <c r="G74" s="218" t="str">
        <f>IF((+PRODUCTION!S72-G$4)&lt;0,"",+PRODUCTION!S72-G$4)</f>
        <v/>
      </c>
      <c r="H74" s="218" t="str">
        <f>IF((+PRODUCTION!V72-H$4)&lt;0,"",+PRODUCTION!V72-H$4)</f>
        <v/>
      </c>
      <c r="I74" s="218" t="str">
        <f>IF((+PRODUCTION!Y72-I$4)&lt;0,"",+PRODUCTION!Y72-I$4)</f>
        <v/>
      </c>
      <c r="J74" s="218" t="str">
        <f>IF((+PRODUCTION!AB72-J$4)&lt;0,"",+PRODUCTION!AB72-J$4)</f>
        <v/>
      </c>
      <c r="K74" s="220" t="str">
        <f>IF((+PRODUCTION!AE72-K$4)&lt;0,"",+PRODUCTION!AE72-K$4)</f>
        <v/>
      </c>
    </row>
    <row r="75" spans="1:11">
      <c r="A75" s="217">
        <f>+PRODUCTION!A73</f>
        <v>44995</v>
      </c>
      <c r="B75" s="218" t="str">
        <f>IF((+PRODUCTION!C73-B$4)&lt;0,"",+PRODUCTION!C73-B$4)</f>
        <v/>
      </c>
      <c r="C75" s="218" t="str">
        <f>IF((+PRODUCTION!F73-C$4)&lt;0,"",+PRODUCTION!F73-C$4)</f>
        <v/>
      </c>
      <c r="D75" s="218" t="str">
        <f>IF((+PRODUCTION!I73-D$4)&lt;0,"",+PRODUCTION!I73-D$4)</f>
        <v/>
      </c>
      <c r="E75" s="219"/>
      <c r="F75" s="218" t="str">
        <f>IF((+PRODUCTION!O73-F$4)&lt;0,"",+PRODUCTION!O73-F$4)</f>
        <v/>
      </c>
      <c r="G75" s="218" t="str">
        <f>IF((+PRODUCTION!S73-G$4)&lt;0,"",+PRODUCTION!S73-G$4)</f>
        <v/>
      </c>
      <c r="H75" s="218" t="str">
        <f>IF((+PRODUCTION!V73-H$4)&lt;0,"",+PRODUCTION!V73-H$4)</f>
        <v/>
      </c>
      <c r="I75" s="218" t="str">
        <f>IF((+PRODUCTION!Y73-I$4)&lt;0,"",+PRODUCTION!Y73-I$4)</f>
        <v/>
      </c>
      <c r="J75" s="218" t="str">
        <f>IF((+PRODUCTION!AB73-J$4)&lt;0,"",+PRODUCTION!AB73-J$4)</f>
        <v/>
      </c>
      <c r="K75" s="220" t="str">
        <f>IF((+PRODUCTION!AE73-K$4)&lt;0,"",+PRODUCTION!AE73-K$4)</f>
        <v/>
      </c>
    </row>
    <row r="76" spans="1:11">
      <c r="A76" s="217">
        <f>+PRODUCTION!A74</f>
        <v>44996</v>
      </c>
      <c r="B76" s="218" t="str">
        <f>IF((+PRODUCTION!C74-B$4)&lt;0,"",+PRODUCTION!C74-B$4)</f>
        <v/>
      </c>
      <c r="C76" s="218" t="str">
        <f>IF((+PRODUCTION!F74-C$4)&lt;0,"",+PRODUCTION!F74-C$4)</f>
        <v/>
      </c>
      <c r="D76" s="218" t="str">
        <f>IF((+PRODUCTION!I74-D$4)&lt;0,"",+PRODUCTION!I74-D$4)</f>
        <v/>
      </c>
      <c r="E76" s="219"/>
      <c r="F76" s="218" t="str">
        <f>IF((+PRODUCTION!O74-F$4)&lt;0,"",+PRODUCTION!O74-F$4)</f>
        <v/>
      </c>
      <c r="G76" s="218" t="str">
        <f>IF((+PRODUCTION!S74-G$4)&lt;0,"",+PRODUCTION!S74-G$4)</f>
        <v/>
      </c>
      <c r="H76" s="218" t="str">
        <f>IF((+PRODUCTION!V74-H$4)&lt;0,"",+PRODUCTION!V74-H$4)</f>
        <v/>
      </c>
      <c r="I76" s="218" t="str">
        <f>IF((+PRODUCTION!Y74-I$4)&lt;0,"",+PRODUCTION!Y74-I$4)</f>
        <v/>
      </c>
      <c r="J76" s="218" t="str">
        <f>IF((+PRODUCTION!AB74-J$4)&lt;0,"",+PRODUCTION!AB74-J$4)</f>
        <v/>
      </c>
      <c r="K76" s="220" t="str">
        <f>IF((+PRODUCTION!AE74-K$4)&lt;0,"",+PRODUCTION!AE74-K$4)</f>
        <v/>
      </c>
    </row>
    <row r="77" spans="1:11">
      <c r="A77" s="217">
        <f>+PRODUCTION!A75</f>
        <v>44997</v>
      </c>
      <c r="B77" s="218" t="str">
        <f>IF((+PRODUCTION!C75-B$4)&lt;0,"",+PRODUCTION!C75-B$4)</f>
        <v/>
      </c>
      <c r="C77" s="218" t="str">
        <f>IF((+PRODUCTION!F75-C$4)&lt;0,"",+PRODUCTION!F75-C$4)</f>
        <v/>
      </c>
      <c r="D77" s="218" t="str">
        <f>IF((+PRODUCTION!I75-D$4)&lt;0,"",+PRODUCTION!I75-D$4)</f>
        <v/>
      </c>
      <c r="E77" s="219"/>
      <c r="F77" s="218" t="str">
        <f>IF((+PRODUCTION!O75-F$4)&lt;0,"",+PRODUCTION!O75-F$4)</f>
        <v/>
      </c>
      <c r="G77" s="218" t="str">
        <f>IF((+PRODUCTION!S75-G$4)&lt;0,"",+PRODUCTION!S75-G$4)</f>
        <v/>
      </c>
      <c r="H77" s="218" t="str">
        <f>IF((+PRODUCTION!V75-H$4)&lt;0,"",+PRODUCTION!V75-H$4)</f>
        <v/>
      </c>
      <c r="I77" s="218" t="str">
        <f>IF((+PRODUCTION!Y75-I$4)&lt;0,"",+PRODUCTION!Y75-I$4)</f>
        <v/>
      </c>
      <c r="J77" s="218" t="str">
        <f>IF((+PRODUCTION!AB75-J$4)&lt;0,"",+PRODUCTION!AB75-J$4)</f>
        <v/>
      </c>
      <c r="K77" s="220" t="str">
        <f>IF((+PRODUCTION!AE75-K$4)&lt;0,"",+PRODUCTION!AE75-K$4)</f>
        <v/>
      </c>
    </row>
    <row r="78" spans="1:11">
      <c r="A78" s="217">
        <f>+PRODUCTION!A76</f>
        <v>44998</v>
      </c>
      <c r="B78" s="218" t="str">
        <f>IF((+PRODUCTION!C76-B$4)&lt;0,"",+PRODUCTION!C76-B$4)</f>
        <v/>
      </c>
      <c r="C78" s="218" t="str">
        <f>IF((+PRODUCTION!F76-C$4)&lt;0,"",+PRODUCTION!F76-C$4)</f>
        <v/>
      </c>
      <c r="D78" s="218" t="str">
        <f>IF((+PRODUCTION!I76-D$4)&lt;0,"",+PRODUCTION!I76-D$4)</f>
        <v/>
      </c>
      <c r="E78" s="219"/>
      <c r="F78" s="218" t="str">
        <f>IF((+PRODUCTION!O76-F$4)&lt;0,"",+PRODUCTION!O76-F$4)</f>
        <v/>
      </c>
      <c r="G78" s="218" t="str">
        <f>IF((+PRODUCTION!S76-G$4)&lt;0,"",+PRODUCTION!S76-G$4)</f>
        <v/>
      </c>
      <c r="H78" s="218" t="str">
        <f>IF((+PRODUCTION!V76-H$4)&lt;0,"",+PRODUCTION!V76-H$4)</f>
        <v/>
      </c>
      <c r="I78" s="218" t="str">
        <f>IF((+PRODUCTION!Y76-I$4)&lt;0,"",+PRODUCTION!Y76-I$4)</f>
        <v/>
      </c>
      <c r="J78" s="218" t="str">
        <f>IF((+PRODUCTION!AB76-J$4)&lt;0,"",+PRODUCTION!AB76-J$4)</f>
        <v/>
      </c>
      <c r="K78" s="220" t="str">
        <f>IF((+PRODUCTION!AE76-K$4)&lt;0,"",+PRODUCTION!AE76-K$4)</f>
        <v/>
      </c>
    </row>
    <row r="79" spans="1:11">
      <c r="A79" s="217">
        <f>+PRODUCTION!A77</f>
        <v>44999</v>
      </c>
      <c r="B79" s="218" t="str">
        <f>IF((+PRODUCTION!C77-B$4)&lt;0,"",+PRODUCTION!C77-B$4)</f>
        <v/>
      </c>
      <c r="C79" s="218" t="str">
        <f>IF((+PRODUCTION!F77-C$4)&lt;0,"",+PRODUCTION!F77-C$4)</f>
        <v/>
      </c>
      <c r="D79" s="218" t="str">
        <f>IF((+PRODUCTION!I77-D$4)&lt;0,"",+PRODUCTION!I77-D$4)</f>
        <v/>
      </c>
      <c r="E79" s="219"/>
      <c r="F79" s="218" t="str">
        <f>IF((+PRODUCTION!O77-F$4)&lt;0,"",+PRODUCTION!O77-F$4)</f>
        <v/>
      </c>
      <c r="G79" s="218" t="str">
        <f>IF((+PRODUCTION!S77-G$4)&lt;0,"",+PRODUCTION!S77-G$4)</f>
        <v/>
      </c>
      <c r="H79" s="218" t="str">
        <f>IF((+PRODUCTION!V77-H$4)&lt;0,"",+PRODUCTION!V77-H$4)</f>
        <v/>
      </c>
      <c r="I79" s="218" t="str">
        <f>IF((+PRODUCTION!Y77-I$4)&lt;0,"",+PRODUCTION!Y77-I$4)</f>
        <v/>
      </c>
      <c r="J79" s="218" t="str">
        <f>IF((+PRODUCTION!AB77-J$4)&lt;0,"",+PRODUCTION!AB77-J$4)</f>
        <v/>
      </c>
      <c r="K79" s="220" t="str">
        <f>IF((+PRODUCTION!AE77-K$4)&lt;0,"",+PRODUCTION!AE77-K$4)</f>
        <v/>
      </c>
    </row>
    <row r="80" spans="1:11">
      <c r="A80" s="217">
        <f>+PRODUCTION!A78</f>
        <v>45000</v>
      </c>
      <c r="B80" s="218" t="str">
        <f>IF((+PRODUCTION!C78-B$4)&lt;0,"",+PRODUCTION!C78-B$4)</f>
        <v/>
      </c>
      <c r="C80" s="218" t="str">
        <f>IF((+PRODUCTION!F78-C$4)&lt;0,"",+PRODUCTION!F78-C$4)</f>
        <v/>
      </c>
      <c r="D80" s="218" t="str">
        <f>IF((+PRODUCTION!I78-D$4)&lt;0,"",+PRODUCTION!I78-D$4)</f>
        <v/>
      </c>
      <c r="E80" s="219"/>
      <c r="F80" s="218" t="str">
        <f>IF((+PRODUCTION!O78-F$4)&lt;0,"",+PRODUCTION!O78-F$4)</f>
        <v/>
      </c>
      <c r="G80" s="218" t="str">
        <f>IF((+PRODUCTION!S78-G$4)&lt;0,"",+PRODUCTION!S78-G$4)</f>
        <v/>
      </c>
      <c r="H80" s="218" t="str">
        <f>IF((+PRODUCTION!V78-H$4)&lt;0,"",+PRODUCTION!V78-H$4)</f>
        <v/>
      </c>
      <c r="I80" s="218" t="str">
        <f>IF((+PRODUCTION!Y78-I$4)&lt;0,"",+PRODUCTION!Y78-I$4)</f>
        <v/>
      </c>
      <c r="J80" s="218" t="str">
        <f>IF((+PRODUCTION!AB78-J$4)&lt;0,"",+PRODUCTION!AB78-J$4)</f>
        <v/>
      </c>
      <c r="K80" s="220" t="str">
        <f>IF((+PRODUCTION!AE78-K$4)&lt;0,"",+PRODUCTION!AE78-K$4)</f>
        <v/>
      </c>
    </row>
    <row r="81" spans="1:11">
      <c r="A81" s="217">
        <f>+PRODUCTION!A79</f>
        <v>45001</v>
      </c>
      <c r="B81" s="218" t="str">
        <f>IF((+PRODUCTION!C79-B$4)&lt;0,"",+PRODUCTION!C79-B$4)</f>
        <v/>
      </c>
      <c r="C81" s="218" t="str">
        <f>IF((+PRODUCTION!F79-C$4)&lt;0,"",+PRODUCTION!F79-C$4)</f>
        <v/>
      </c>
      <c r="D81" s="218" t="str">
        <f>IF((+PRODUCTION!I79-D$4)&lt;0,"",+PRODUCTION!I79-D$4)</f>
        <v/>
      </c>
      <c r="E81" s="219"/>
      <c r="F81" s="218" t="str">
        <f>IF((+PRODUCTION!O79-F$4)&lt;0,"",+PRODUCTION!O79-F$4)</f>
        <v/>
      </c>
      <c r="G81" s="218" t="str">
        <f>IF((+PRODUCTION!S79-G$4)&lt;0,"",+PRODUCTION!S79-G$4)</f>
        <v/>
      </c>
      <c r="H81" s="218" t="str">
        <f>IF((+PRODUCTION!V79-H$4)&lt;0,"",+PRODUCTION!V79-H$4)</f>
        <v/>
      </c>
      <c r="I81" s="218" t="str">
        <f>IF((+PRODUCTION!Y79-I$4)&lt;0,"",+PRODUCTION!Y79-I$4)</f>
        <v/>
      </c>
      <c r="J81" s="218" t="str">
        <f>IF((+PRODUCTION!AB79-J$4)&lt;0,"",+PRODUCTION!AB79-J$4)</f>
        <v/>
      </c>
      <c r="K81" s="220" t="str">
        <f>IF((+PRODUCTION!AE79-K$4)&lt;0,"",+PRODUCTION!AE79-K$4)</f>
        <v/>
      </c>
    </row>
    <row r="82" spans="1:11">
      <c r="A82" s="217">
        <f>+PRODUCTION!A80</f>
        <v>45002</v>
      </c>
      <c r="B82" s="218" t="str">
        <f>IF((+PRODUCTION!C80-B$4)&lt;0,"",+PRODUCTION!C80-B$4)</f>
        <v/>
      </c>
      <c r="C82" s="218" t="str">
        <f>IF((+PRODUCTION!F80-C$4)&lt;0,"",+PRODUCTION!F80-C$4)</f>
        <v/>
      </c>
      <c r="D82" s="218" t="str">
        <f>IF((+PRODUCTION!I80-D$4)&lt;0,"",+PRODUCTION!I80-D$4)</f>
        <v/>
      </c>
      <c r="E82" s="219"/>
      <c r="F82" s="218" t="str">
        <f>IF((+PRODUCTION!O80-F$4)&lt;0,"",+PRODUCTION!O80-F$4)</f>
        <v/>
      </c>
      <c r="G82" s="218" t="str">
        <f>IF((+PRODUCTION!S80-G$4)&lt;0,"",+PRODUCTION!S80-G$4)</f>
        <v/>
      </c>
      <c r="H82" s="218" t="str">
        <f>IF((+PRODUCTION!V80-H$4)&lt;0,"",+PRODUCTION!V80-H$4)</f>
        <v/>
      </c>
      <c r="I82" s="218" t="str">
        <f>IF((+PRODUCTION!Y80-I$4)&lt;0,"",+PRODUCTION!Y80-I$4)</f>
        <v/>
      </c>
      <c r="J82" s="218" t="str">
        <f>IF((+PRODUCTION!AB80-J$4)&lt;0,"",+PRODUCTION!AB80-J$4)</f>
        <v/>
      </c>
      <c r="K82" s="220" t="str">
        <f>IF((+PRODUCTION!AE80-K$4)&lt;0,"",+PRODUCTION!AE80-K$4)</f>
        <v/>
      </c>
    </row>
    <row r="83" spans="1:11">
      <c r="A83" s="217">
        <f>+PRODUCTION!A81</f>
        <v>45003</v>
      </c>
      <c r="B83" s="218" t="str">
        <f>IF((+PRODUCTION!C81-B$4)&lt;0,"",+PRODUCTION!C81-B$4)</f>
        <v/>
      </c>
      <c r="C83" s="218" t="str">
        <f>IF((+PRODUCTION!F81-C$4)&lt;0,"",+PRODUCTION!F81-C$4)</f>
        <v/>
      </c>
      <c r="D83" s="218" t="str">
        <f>IF((+PRODUCTION!I81-D$4)&lt;0,"",+PRODUCTION!I81-D$4)</f>
        <v/>
      </c>
      <c r="E83" s="219"/>
      <c r="F83" s="218" t="str">
        <f>IF((+PRODUCTION!O81-F$4)&lt;0,"",+PRODUCTION!O81-F$4)</f>
        <v/>
      </c>
      <c r="G83" s="218" t="str">
        <f>IF((+PRODUCTION!S81-G$4)&lt;0,"",+PRODUCTION!S81-G$4)</f>
        <v/>
      </c>
      <c r="H83" s="218" t="str">
        <f>IF((+PRODUCTION!V81-H$4)&lt;0,"",+PRODUCTION!V81-H$4)</f>
        <v/>
      </c>
      <c r="I83" s="218" t="str">
        <f>IF((+PRODUCTION!Y81-I$4)&lt;0,"",+PRODUCTION!Y81-I$4)</f>
        <v/>
      </c>
      <c r="J83" s="218" t="str">
        <f>IF((+PRODUCTION!AB81-J$4)&lt;0,"",+PRODUCTION!AB81-J$4)</f>
        <v/>
      </c>
      <c r="K83" s="220" t="str">
        <f>IF((+PRODUCTION!AE81-K$4)&lt;0,"",+PRODUCTION!AE81-K$4)</f>
        <v/>
      </c>
    </row>
    <row r="84" spans="1:11">
      <c r="A84" s="217">
        <f>+PRODUCTION!A82</f>
        <v>45004</v>
      </c>
      <c r="B84" s="218" t="str">
        <f>IF((+PRODUCTION!C82-B$4)&lt;0,"",+PRODUCTION!C82-B$4)</f>
        <v/>
      </c>
      <c r="C84" s="218" t="str">
        <f>IF((+PRODUCTION!F82-C$4)&lt;0,"",+PRODUCTION!F82-C$4)</f>
        <v/>
      </c>
      <c r="D84" s="218" t="str">
        <f>IF((+PRODUCTION!I82-D$4)&lt;0,"",+PRODUCTION!I82-D$4)</f>
        <v/>
      </c>
      <c r="E84" s="219"/>
      <c r="F84" s="218" t="str">
        <f>IF((+PRODUCTION!O82-F$4)&lt;0,"",+PRODUCTION!O82-F$4)</f>
        <v/>
      </c>
      <c r="G84" s="218" t="str">
        <f>IF((+PRODUCTION!S82-G$4)&lt;0,"",+PRODUCTION!S82-G$4)</f>
        <v/>
      </c>
      <c r="H84" s="218" t="str">
        <f>IF((+PRODUCTION!V82-H$4)&lt;0,"",+PRODUCTION!V82-H$4)</f>
        <v/>
      </c>
      <c r="I84" s="218" t="str">
        <f>IF((+PRODUCTION!Y82-I$4)&lt;0,"",+PRODUCTION!Y82-I$4)</f>
        <v/>
      </c>
      <c r="J84" s="218" t="str">
        <f>IF((+PRODUCTION!AB82-J$4)&lt;0,"",+PRODUCTION!AB82-J$4)</f>
        <v/>
      </c>
      <c r="K84" s="220" t="str">
        <f>IF((+PRODUCTION!AE82-K$4)&lt;0,"",+PRODUCTION!AE82-K$4)</f>
        <v/>
      </c>
    </row>
    <row r="85" spans="1:11">
      <c r="A85" s="217">
        <f>+PRODUCTION!A83</f>
        <v>45005</v>
      </c>
      <c r="B85" s="218" t="str">
        <f>IF((+PRODUCTION!C83-B$4)&lt;0,"",+PRODUCTION!C83-B$4)</f>
        <v/>
      </c>
      <c r="C85" s="218" t="str">
        <f>IF((+PRODUCTION!F83-C$4)&lt;0,"",+PRODUCTION!F83-C$4)</f>
        <v/>
      </c>
      <c r="D85" s="218" t="str">
        <f>IF((+PRODUCTION!I83-D$4)&lt;0,"",+PRODUCTION!I83-D$4)</f>
        <v/>
      </c>
      <c r="E85" s="219"/>
      <c r="F85" s="218" t="str">
        <f>IF((+PRODUCTION!O83-F$4)&lt;0,"",+PRODUCTION!O83-F$4)</f>
        <v/>
      </c>
      <c r="G85" s="218" t="str">
        <f>IF((+PRODUCTION!S83-G$4)&lt;0,"",+PRODUCTION!S83-G$4)</f>
        <v/>
      </c>
      <c r="H85" s="218" t="str">
        <f>IF((+PRODUCTION!V83-H$4)&lt;0,"",+PRODUCTION!V83-H$4)</f>
        <v/>
      </c>
      <c r="I85" s="218" t="str">
        <f>IF((+PRODUCTION!Y83-I$4)&lt;0,"",+PRODUCTION!Y83-I$4)</f>
        <v/>
      </c>
      <c r="J85" s="218" t="str">
        <f>IF((+PRODUCTION!AB83-J$4)&lt;0,"",+PRODUCTION!AB83-J$4)</f>
        <v/>
      </c>
      <c r="K85" s="220" t="str">
        <f>IF((+PRODUCTION!AE83-K$4)&lt;0,"",+PRODUCTION!AE83-K$4)</f>
        <v/>
      </c>
    </row>
    <row r="86" spans="1:11">
      <c r="A86" s="217">
        <f>+PRODUCTION!A84</f>
        <v>45006</v>
      </c>
      <c r="B86" s="218" t="str">
        <f>IF((+PRODUCTION!C84-B$4)&lt;0,"",+PRODUCTION!C84-B$4)</f>
        <v/>
      </c>
      <c r="C86" s="218" t="str">
        <f>IF((+PRODUCTION!F84-C$4)&lt;0,"",+PRODUCTION!F84-C$4)</f>
        <v/>
      </c>
      <c r="D86" s="218" t="str">
        <f>IF((+PRODUCTION!I84-D$4)&lt;0,"",+PRODUCTION!I84-D$4)</f>
        <v/>
      </c>
      <c r="E86" s="219"/>
      <c r="F86" s="218" t="str">
        <f>IF((+PRODUCTION!O84-F$4)&lt;0,"",+PRODUCTION!O84-F$4)</f>
        <v/>
      </c>
      <c r="G86" s="218" t="str">
        <f>IF((+PRODUCTION!S84-G$4)&lt;0,"",+PRODUCTION!S84-G$4)</f>
        <v/>
      </c>
      <c r="H86" s="218" t="str">
        <f>IF((+PRODUCTION!V84-H$4)&lt;0,"",+PRODUCTION!V84-H$4)</f>
        <v/>
      </c>
      <c r="I86" s="218" t="str">
        <f>IF((+PRODUCTION!Y84-I$4)&lt;0,"",+PRODUCTION!Y84-I$4)</f>
        <v/>
      </c>
      <c r="J86" s="218" t="str">
        <f>IF((+PRODUCTION!AB84-J$4)&lt;0,"",+PRODUCTION!AB84-J$4)</f>
        <v/>
      </c>
      <c r="K86" s="220" t="str">
        <f>IF((+PRODUCTION!AE84-K$4)&lt;0,"",+PRODUCTION!AE84-K$4)</f>
        <v/>
      </c>
    </row>
    <row r="87" spans="1:11">
      <c r="A87" s="217">
        <f>+PRODUCTION!A85</f>
        <v>45007</v>
      </c>
      <c r="B87" s="218" t="str">
        <f>IF((+PRODUCTION!C85-B$4)&lt;0,"",+PRODUCTION!C85-B$4)</f>
        <v/>
      </c>
      <c r="C87" s="218" t="str">
        <f>IF((+PRODUCTION!F85-C$4)&lt;0,"",+PRODUCTION!F85-C$4)</f>
        <v/>
      </c>
      <c r="D87" s="218" t="str">
        <f>IF((+PRODUCTION!I85-D$4)&lt;0,"",+PRODUCTION!I85-D$4)</f>
        <v/>
      </c>
      <c r="E87" s="219"/>
      <c r="F87" s="218" t="str">
        <f>IF((+PRODUCTION!O85-F$4)&lt;0,"",+PRODUCTION!O85-F$4)</f>
        <v/>
      </c>
      <c r="G87" s="218" t="str">
        <f>IF((+PRODUCTION!S85-G$4)&lt;0,"",+PRODUCTION!S85-G$4)</f>
        <v/>
      </c>
      <c r="H87" s="218" t="str">
        <f>IF((+PRODUCTION!V85-H$4)&lt;0,"",+PRODUCTION!V85-H$4)</f>
        <v/>
      </c>
      <c r="I87" s="218" t="str">
        <f>IF((+PRODUCTION!Y85-I$4)&lt;0,"",+PRODUCTION!Y85-I$4)</f>
        <v/>
      </c>
      <c r="J87" s="218" t="str">
        <f>IF((+PRODUCTION!AB85-J$4)&lt;0,"",+PRODUCTION!AB85-J$4)</f>
        <v/>
      </c>
      <c r="K87" s="220" t="str">
        <f>IF((+PRODUCTION!AE85-K$4)&lt;0,"",+PRODUCTION!AE85-K$4)</f>
        <v/>
      </c>
    </row>
    <row r="88" spans="1:11">
      <c r="A88" s="217">
        <f>+PRODUCTION!A86</f>
        <v>45008</v>
      </c>
      <c r="B88" s="218" t="str">
        <f>IF((+PRODUCTION!C86-B$4)&lt;0,"",+PRODUCTION!C86-B$4)</f>
        <v/>
      </c>
      <c r="C88" s="218" t="str">
        <f>IF((+PRODUCTION!F86-C$4)&lt;0,"",+PRODUCTION!F86-C$4)</f>
        <v/>
      </c>
      <c r="D88" s="218" t="str">
        <f>IF((+PRODUCTION!I86-D$4)&lt;0,"",+PRODUCTION!I86-D$4)</f>
        <v/>
      </c>
      <c r="E88" s="219"/>
      <c r="F88" s="218" t="str">
        <f>IF((+PRODUCTION!O86-F$4)&lt;0,"",+PRODUCTION!O86-F$4)</f>
        <v/>
      </c>
      <c r="G88" s="218" t="str">
        <f>IF((+PRODUCTION!S86-G$4)&lt;0,"",+PRODUCTION!S86-G$4)</f>
        <v/>
      </c>
      <c r="H88" s="218" t="str">
        <f>IF((+PRODUCTION!V86-H$4)&lt;0,"",+PRODUCTION!V86-H$4)</f>
        <v/>
      </c>
      <c r="I88" s="218" t="str">
        <f>IF((+PRODUCTION!Y86-I$4)&lt;0,"",+PRODUCTION!Y86-I$4)</f>
        <v/>
      </c>
      <c r="J88" s="218" t="str">
        <f>IF((+PRODUCTION!AB86-J$4)&lt;0,"",+PRODUCTION!AB86-J$4)</f>
        <v/>
      </c>
      <c r="K88" s="220" t="str">
        <f>IF((+PRODUCTION!AE86-K$4)&lt;0,"",+PRODUCTION!AE86-K$4)</f>
        <v/>
      </c>
    </row>
    <row r="89" spans="1:11">
      <c r="A89" s="217">
        <f>+PRODUCTION!A87</f>
        <v>45009</v>
      </c>
      <c r="B89" s="218" t="str">
        <f>IF((+PRODUCTION!C87-B$4)&lt;0,"",+PRODUCTION!C87-B$4)</f>
        <v/>
      </c>
      <c r="C89" s="218" t="str">
        <f>IF((+PRODUCTION!F87-C$4)&lt;0,"",+PRODUCTION!F87-C$4)</f>
        <v/>
      </c>
      <c r="D89" s="218" t="str">
        <f>IF((+PRODUCTION!I87-D$4)&lt;0,"",+PRODUCTION!I87-D$4)</f>
        <v/>
      </c>
      <c r="E89" s="219"/>
      <c r="F89" s="218" t="str">
        <f>IF((+PRODUCTION!O87-F$4)&lt;0,"",+PRODUCTION!O87-F$4)</f>
        <v/>
      </c>
      <c r="G89" s="218" t="str">
        <f>IF((+PRODUCTION!S87-G$4)&lt;0,"",+PRODUCTION!S87-G$4)</f>
        <v/>
      </c>
      <c r="H89" s="218" t="str">
        <f>IF((+PRODUCTION!V87-H$4)&lt;0,"",+PRODUCTION!V87-H$4)</f>
        <v/>
      </c>
      <c r="I89" s="218" t="str">
        <f>IF((+PRODUCTION!Y87-I$4)&lt;0,"",+PRODUCTION!Y87-I$4)</f>
        <v/>
      </c>
      <c r="J89" s="218" t="str">
        <f>IF((+PRODUCTION!AB87-J$4)&lt;0,"",+PRODUCTION!AB87-J$4)</f>
        <v/>
      </c>
      <c r="K89" s="220" t="str">
        <f>IF((+PRODUCTION!AE87-K$4)&lt;0,"",+PRODUCTION!AE87-K$4)</f>
        <v/>
      </c>
    </row>
    <row r="90" spans="1:11">
      <c r="A90" s="217">
        <f>+PRODUCTION!A88</f>
        <v>45010</v>
      </c>
      <c r="B90" s="218" t="str">
        <f>IF((+PRODUCTION!C88-B$4)&lt;0,"",+PRODUCTION!C88-B$4)</f>
        <v/>
      </c>
      <c r="C90" s="218" t="str">
        <f>IF((+PRODUCTION!F88-C$4)&lt;0,"",+PRODUCTION!F88-C$4)</f>
        <v/>
      </c>
      <c r="D90" s="218" t="str">
        <f>IF((+PRODUCTION!I88-D$4)&lt;0,"",+PRODUCTION!I88-D$4)</f>
        <v/>
      </c>
      <c r="E90" s="219"/>
      <c r="F90" s="218" t="str">
        <f>IF((+PRODUCTION!O88-F$4)&lt;0,"",+PRODUCTION!O88-F$4)</f>
        <v/>
      </c>
      <c r="G90" s="218" t="str">
        <f>IF((+PRODUCTION!S88-G$4)&lt;0,"",+PRODUCTION!S88-G$4)</f>
        <v/>
      </c>
      <c r="H90" s="218" t="str">
        <f>IF((+PRODUCTION!V88-H$4)&lt;0,"",+PRODUCTION!V88-H$4)</f>
        <v/>
      </c>
      <c r="I90" s="218" t="str">
        <f>IF((+PRODUCTION!Y88-I$4)&lt;0,"",+PRODUCTION!Y88-I$4)</f>
        <v/>
      </c>
      <c r="J90" s="218" t="str">
        <f>IF((+PRODUCTION!AB88-J$4)&lt;0,"",+PRODUCTION!AB88-J$4)</f>
        <v/>
      </c>
      <c r="K90" s="220" t="str">
        <f>IF((+PRODUCTION!AE88-K$4)&lt;0,"",+PRODUCTION!AE88-K$4)</f>
        <v/>
      </c>
    </row>
    <row r="91" spans="1:11">
      <c r="A91" s="217">
        <f>+PRODUCTION!A89</f>
        <v>45011</v>
      </c>
      <c r="B91" s="218" t="str">
        <f>IF((+PRODUCTION!C89-B$4)&lt;0,"",+PRODUCTION!C89-B$4)</f>
        <v/>
      </c>
      <c r="C91" s="218" t="str">
        <f>IF((+PRODUCTION!F89-C$4)&lt;0,"",+PRODUCTION!F89-C$4)</f>
        <v/>
      </c>
      <c r="D91" s="218" t="str">
        <f>IF((+PRODUCTION!I89-D$4)&lt;0,"",+PRODUCTION!I89-D$4)</f>
        <v/>
      </c>
      <c r="E91" s="219"/>
      <c r="F91" s="218" t="str">
        <f>IF((+PRODUCTION!O89-F$4)&lt;0,"",+PRODUCTION!O89-F$4)</f>
        <v/>
      </c>
      <c r="G91" s="218" t="str">
        <f>IF((+PRODUCTION!S89-G$4)&lt;0,"",+PRODUCTION!S89-G$4)</f>
        <v/>
      </c>
      <c r="H91" s="218" t="str">
        <f>IF((+PRODUCTION!V89-H$4)&lt;0,"",+PRODUCTION!V89-H$4)</f>
        <v/>
      </c>
      <c r="I91" s="218" t="str">
        <f>IF((+PRODUCTION!Y89-I$4)&lt;0,"",+PRODUCTION!Y89-I$4)</f>
        <v/>
      </c>
      <c r="J91" s="218" t="str">
        <f>IF((+PRODUCTION!AB89-J$4)&lt;0,"",+PRODUCTION!AB89-J$4)</f>
        <v/>
      </c>
      <c r="K91" s="220" t="str">
        <f>IF((+PRODUCTION!AE89-K$4)&lt;0,"",+PRODUCTION!AE89-K$4)</f>
        <v/>
      </c>
    </row>
    <row r="92" spans="1:11">
      <c r="A92" s="217">
        <f>+PRODUCTION!A90</f>
        <v>45012</v>
      </c>
      <c r="B92" s="218" t="str">
        <f>IF((+PRODUCTION!C90-B$4)&lt;0,"",+PRODUCTION!C90-B$4)</f>
        <v/>
      </c>
      <c r="C92" s="218" t="str">
        <f>IF((+PRODUCTION!F90-C$4)&lt;0,"",+PRODUCTION!F90-C$4)</f>
        <v/>
      </c>
      <c r="D92" s="218" t="str">
        <f>IF((+PRODUCTION!I90-D$4)&lt;0,"",+PRODUCTION!I90-D$4)</f>
        <v/>
      </c>
      <c r="E92" s="219"/>
      <c r="F92" s="218" t="str">
        <f>IF((+PRODUCTION!O90-F$4)&lt;0,"",+PRODUCTION!O90-F$4)</f>
        <v/>
      </c>
      <c r="G92" s="218" t="str">
        <f>IF((+PRODUCTION!S90-G$4)&lt;0,"",+PRODUCTION!S90-G$4)</f>
        <v/>
      </c>
      <c r="H92" s="218" t="str">
        <f>IF((+PRODUCTION!V90-H$4)&lt;0,"",+PRODUCTION!V90-H$4)</f>
        <v/>
      </c>
      <c r="I92" s="218" t="str">
        <f>IF((+PRODUCTION!Y90-I$4)&lt;0,"",+PRODUCTION!Y90-I$4)</f>
        <v/>
      </c>
      <c r="J92" s="218" t="str">
        <f>IF((+PRODUCTION!AB90-J$4)&lt;0,"",+PRODUCTION!AB90-J$4)</f>
        <v/>
      </c>
      <c r="K92" s="220" t="str">
        <f>IF((+PRODUCTION!AE90-K$4)&lt;0,"",+PRODUCTION!AE90-K$4)</f>
        <v/>
      </c>
    </row>
    <row r="93" spans="1:11">
      <c r="A93" s="217">
        <f>+PRODUCTION!A91</f>
        <v>45013</v>
      </c>
      <c r="B93" s="218" t="str">
        <f>IF((+PRODUCTION!C91-B$4)&lt;0,"",+PRODUCTION!C91-B$4)</f>
        <v/>
      </c>
      <c r="C93" s="218" t="str">
        <f>IF((+PRODUCTION!F91-C$4)&lt;0,"",+PRODUCTION!F91-C$4)</f>
        <v/>
      </c>
      <c r="D93" s="218" t="str">
        <f>IF((+PRODUCTION!I91-D$4)&lt;0,"",+PRODUCTION!I91-D$4)</f>
        <v/>
      </c>
      <c r="E93" s="219"/>
      <c r="F93" s="218" t="str">
        <f>IF((+PRODUCTION!O91-F$4)&lt;0,"",+PRODUCTION!O91-F$4)</f>
        <v/>
      </c>
      <c r="G93" s="218" t="str">
        <f>IF((+PRODUCTION!S91-G$4)&lt;0,"",+PRODUCTION!S91-G$4)</f>
        <v/>
      </c>
      <c r="H93" s="218" t="str">
        <f>IF((+PRODUCTION!V91-H$4)&lt;0,"",+PRODUCTION!V91-H$4)</f>
        <v/>
      </c>
      <c r="I93" s="218" t="str">
        <f>IF((+PRODUCTION!Y91-I$4)&lt;0,"",+PRODUCTION!Y91-I$4)</f>
        <v/>
      </c>
      <c r="J93" s="218" t="str">
        <f>IF((+PRODUCTION!AB91-J$4)&lt;0,"",+PRODUCTION!AB91-J$4)</f>
        <v/>
      </c>
      <c r="K93" s="220" t="str">
        <f>IF((+PRODUCTION!AE91-K$4)&lt;0,"",+PRODUCTION!AE91-K$4)</f>
        <v/>
      </c>
    </row>
    <row r="94" spans="1:11">
      <c r="A94" s="217">
        <f>+PRODUCTION!A92</f>
        <v>45014</v>
      </c>
      <c r="B94" s="218" t="str">
        <f>IF((+PRODUCTION!C92-B$4)&lt;0,"",+PRODUCTION!C92-B$4)</f>
        <v/>
      </c>
      <c r="C94" s="218" t="str">
        <f>IF((+PRODUCTION!F92-C$4)&lt;0,"",+PRODUCTION!F92-C$4)</f>
        <v/>
      </c>
      <c r="D94" s="218" t="str">
        <f>IF((+PRODUCTION!I92-D$4)&lt;0,"",+PRODUCTION!I92-D$4)</f>
        <v/>
      </c>
      <c r="E94" s="219"/>
      <c r="F94" s="218" t="str">
        <f>IF((+PRODUCTION!O92-F$4)&lt;0,"",+PRODUCTION!O92-F$4)</f>
        <v/>
      </c>
      <c r="G94" s="218" t="str">
        <f>IF((+PRODUCTION!S92-G$4)&lt;0,"",+PRODUCTION!S92-G$4)</f>
        <v/>
      </c>
      <c r="H94" s="218" t="str">
        <f>IF((+PRODUCTION!V92-H$4)&lt;0,"",+PRODUCTION!V92-H$4)</f>
        <v/>
      </c>
      <c r="I94" s="218" t="str">
        <f>IF((+PRODUCTION!Y92-I$4)&lt;0,"",+PRODUCTION!Y92-I$4)</f>
        <v/>
      </c>
      <c r="J94" s="218" t="str">
        <f>IF((+PRODUCTION!AB92-J$4)&lt;0,"",+PRODUCTION!AB92-J$4)</f>
        <v/>
      </c>
      <c r="K94" s="220" t="str">
        <f>IF((+PRODUCTION!AE92-K$4)&lt;0,"",+PRODUCTION!AE92-K$4)</f>
        <v/>
      </c>
    </row>
    <row r="95" spans="1:11">
      <c r="A95" s="217">
        <f>+PRODUCTION!A93</f>
        <v>45015</v>
      </c>
      <c r="B95" s="218" t="str">
        <f>IF((+PRODUCTION!C93-B$4)&lt;0,"",+PRODUCTION!C93-B$4)</f>
        <v/>
      </c>
      <c r="C95" s="218" t="str">
        <f>IF((+PRODUCTION!F93-C$4)&lt;0,"",+PRODUCTION!F93-C$4)</f>
        <v/>
      </c>
      <c r="D95" s="218" t="str">
        <f>IF((+PRODUCTION!I93-D$4)&lt;0,"",+PRODUCTION!I93-D$4)</f>
        <v/>
      </c>
      <c r="E95" s="219"/>
      <c r="F95" s="218" t="str">
        <f>IF((+PRODUCTION!O93-F$4)&lt;0,"",+PRODUCTION!O93-F$4)</f>
        <v/>
      </c>
      <c r="G95" s="218" t="str">
        <f>IF((+PRODUCTION!S93-G$4)&lt;0,"",+PRODUCTION!S93-G$4)</f>
        <v/>
      </c>
      <c r="H95" s="218" t="str">
        <f>IF((+PRODUCTION!V93-H$4)&lt;0,"",+PRODUCTION!V93-H$4)</f>
        <v/>
      </c>
      <c r="I95" s="218" t="str">
        <f>IF((+PRODUCTION!Y93-I$4)&lt;0,"",+PRODUCTION!Y93-I$4)</f>
        <v/>
      </c>
      <c r="J95" s="218" t="str">
        <f>IF((+PRODUCTION!AB93-J$4)&lt;0,"",+PRODUCTION!AB93-J$4)</f>
        <v/>
      </c>
      <c r="K95" s="220" t="str">
        <f>IF((+PRODUCTION!AE93-K$4)&lt;0,"",+PRODUCTION!AE93-K$4)</f>
        <v/>
      </c>
    </row>
    <row r="96" spans="1:11">
      <c r="A96" s="217">
        <f>+PRODUCTION!A94</f>
        <v>45016</v>
      </c>
      <c r="B96" s="218" t="str">
        <f>IF((+PRODUCTION!C94-B$4)&lt;0,"",+PRODUCTION!C94-B$4)</f>
        <v/>
      </c>
      <c r="C96" s="218" t="str">
        <f>IF((+PRODUCTION!F94-C$4)&lt;0,"",+PRODUCTION!F94-C$4)</f>
        <v/>
      </c>
      <c r="D96" s="218" t="str">
        <f>IF((+PRODUCTION!I94-D$4)&lt;0,"",+PRODUCTION!I94-D$4)</f>
        <v/>
      </c>
      <c r="E96" s="219"/>
      <c r="F96" s="218" t="str">
        <f>IF((+PRODUCTION!O94-F$4)&lt;0,"",+PRODUCTION!O94-F$4)</f>
        <v/>
      </c>
      <c r="G96" s="218" t="str">
        <f>IF((+PRODUCTION!S94-G$4)&lt;0,"",+PRODUCTION!S94-G$4)</f>
        <v/>
      </c>
      <c r="H96" s="218" t="str">
        <f>IF((+PRODUCTION!V94-H$4)&lt;0,"",+PRODUCTION!V94-H$4)</f>
        <v/>
      </c>
      <c r="I96" s="218" t="str">
        <f>IF((+PRODUCTION!Y94-I$4)&lt;0,"",+PRODUCTION!Y94-I$4)</f>
        <v/>
      </c>
      <c r="J96" s="218" t="str">
        <f>IF((+PRODUCTION!AB94-J$4)&lt;0,"",+PRODUCTION!AB94-J$4)</f>
        <v/>
      </c>
      <c r="K96" s="220" t="str">
        <f>IF((+PRODUCTION!AE94-K$4)&lt;0,"",+PRODUCTION!AE94-K$4)</f>
        <v/>
      </c>
    </row>
    <row r="97" spans="1:11">
      <c r="A97" s="217">
        <f>+PRODUCTION!A95</f>
        <v>45017</v>
      </c>
      <c r="B97" s="218" t="str">
        <f>IF((+PRODUCTION!C95-B$4)&lt;0,"",+PRODUCTION!C95-B$4)</f>
        <v/>
      </c>
      <c r="C97" s="218" t="str">
        <f>IF((+PRODUCTION!F95-C$4)&lt;0,"",+PRODUCTION!F95-C$4)</f>
        <v/>
      </c>
      <c r="D97" s="218" t="str">
        <f>IF((+PRODUCTION!I95-D$4)&lt;0,"",+PRODUCTION!I95-D$4)</f>
        <v/>
      </c>
      <c r="E97" s="219"/>
      <c r="F97" s="218" t="str">
        <f>IF((+PRODUCTION!O95-F$4)&lt;0,"",+PRODUCTION!O95-F$4)</f>
        <v/>
      </c>
      <c r="G97" s="218" t="str">
        <f>IF((+PRODUCTION!S95-G$4)&lt;0,"",+PRODUCTION!S95-G$4)</f>
        <v/>
      </c>
      <c r="H97" s="218" t="str">
        <f>IF((+PRODUCTION!V95-H$4)&lt;0,"",+PRODUCTION!V95-H$4)</f>
        <v/>
      </c>
      <c r="I97" s="218" t="str">
        <f>IF((+PRODUCTION!Y95-I$4)&lt;0,"",+PRODUCTION!Y95-I$4)</f>
        <v/>
      </c>
      <c r="J97" s="218" t="str">
        <f>IF((+PRODUCTION!AB95-J$4)&lt;0,"",+PRODUCTION!AB95-J$4)</f>
        <v/>
      </c>
      <c r="K97" s="220" t="str">
        <f>IF((+PRODUCTION!AE95-K$4)&lt;0,"",+PRODUCTION!AE95-K$4)</f>
        <v/>
      </c>
    </row>
    <row r="98" spans="1:11">
      <c r="A98" s="217">
        <f>+PRODUCTION!A96</f>
        <v>45018</v>
      </c>
      <c r="B98" s="218" t="str">
        <f>IF((+PRODUCTION!C96-B$4)&lt;0,"",+PRODUCTION!C96-B$4)</f>
        <v/>
      </c>
      <c r="C98" s="218" t="str">
        <f>IF((+PRODUCTION!F96-C$4)&lt;0,"",+PRODUCTION!F96-C$4)</f>
        <v/>
      </c>
      <c r="D98" s="218" t="str">
        <f>IF((+PRODUCTION!I96-D$4)&lt;0,"",+PRODUCTION!I96-D$4)</f>
        <v/>
      </c>
      <c r="E98" s="219"/>
      <c r="F98" s="218" t="str">
        <f>IF((+PRODUCTION!O96-F$4)&lt;0,"",+PRODUCTION!O96-F$4)</f>
        <v/>
      </c>
      <c r="G98" s="218" t="str">
        <f>IF((+PRODUCTION!S96-G$4)&lt;0,"",+PRODUCTION!S96-G$4)</f>
        <v/>
      </c>
      <c r="H98" s="218" t="str">
        <f>IF((+PRODUCTION!V96-H$4)&lt;0,"",+PRODUCTION!V96-H$4)</f>
        <v/>
      </c>
      <c r="I98" s="218" t="str">
        <f>IF((+PRODUCTION!Y96-I$4)&lt;0,"",+PRODUCTION!Y96-I$4)</f>
        <v/>
      </c>
      <c r="J98" s="218" t="str">
        <f>IF((+PRODUCTION!AB96-J$4)&lt;0,"",+PRODUCTION!AB96-J$4)</f>
        <v/>
      </c>
      <c r="K98" s="220" t="str">
        <f>IF((+PRODUCTION!AE96-K$4)&lt;0,"",+PRODUCTION!AE96-K$4)</f>
        <v/>
      </c>
    </row>
    <row r="99" spans="1:11">
      <c r="A99" s="217">
        <f>+PRODUCTION!A97</f>
        <v>45019</v>
      </c>
      <c r="B99" s="218" t="str">
        <f>IF((+PRODUCTION!C97-B$4)&lt;0,"",+PRODUCTION!C97-B$4)</f>
        <v/>
      </c>
      <c r="C99" s="218" t="str">
        <f>IF((+PRODUCTION!F97-C$4)&lt;0,"",+PRODUCTION!F97-C$4)</f>
        <v/>
      </c>
      <c r="D99" s="218" t="str">
        <f>IF((+PRODUCTION!I97-D$4)&lt;0,"",+PRODUCTION!I97-D$4)</f>
        <v/>
      </c>
      <c r="E99" s="219"/>
      <c r="F99" s="218" t="str">
        <f>IF((+PRODUCTION!O97-F$4)&lt;0,"",+PRODUCTION!O97-F$4)</f>
        <v/>
      </c>
      <c r="G99" s="218" t="str">
        <f>IF((+PRODUCTION!S97-G$4)&lt;0,"",+PRODUCTION!S97-G$4)</f>
        <v/>
      </c>
      <c r="H99" s="218" t="str">
        <f>IF((+PRODUCTION!V97-H$4)&lt;0,"",+PRODUCTION!V97-H$4)</f>
        <v/>
      </c>
      <c r="I99" s="218" t="str">
        <f>IF((+PRODUCTION!Y97-I$4)&lt;0,"",+PRODUCTION!Y97-I$4)</f>
        <v/>
      </c>
      <c r="J99" s="218" t="str">
        <f>IF((+PRODUCTION!AB97-J$4)&lt;0,"",+PRODUCTION!AB97-J$4)</f>
        <v/>
      </c>
      <c r="K99" s="220" t="str">
        <f>IF((+PRODUCTION!AE97-K$4)&lt;0,"",+PRODUCTION!AE97-K$4)</f>
        <v/>
      </c>
    </row>
    <row r="100" spans="1:11">
      <c r="A100" s="217">
        <f>+PRODUCTION!A98</f>
        <v>45020</v>
      </c>
      <c r="B100" s="218" t="str">
        <f>IF((+PRODUCTION!C98-B$4)&lt;0,"",+PRODUCTION!C98-B$4)</f>
        <v/>
      </c>
      <c r="C100" s="218" t="str">
        <f>IF((+PRODUCTION!F98-C$4)&lt;0,"",+PRODUCTION!F98-C$4)</f>
        <v/>
      </c>
      <c r="D100" s="218" t="str">
        <f>IF((+PRODUCTION!I98-D$4)&lt;0,"",+PRODUCTION!I98-D$4)</f>
        <v/>
      </c>
      <c r="E100" s="219"/>
      <c r="F100" s="218" t="str">
        <f>IF((+PRODUCTION!O98-F$4)&lt;0,"",+PRODUCTION!O98-F$4)</f>
        <v/>
      </c>
      <c r="G100" s="218" t="str">
        <f>IF((+PRODUCTION!S98-G$4)&lt;0,"",+PRODUCTION!S98-G$4)</f>
        <v/>
      </c>
      <c r="H100" s="218" t="str">
        <f>IF((+PRODUCTION!V98-H$4)&lt;0,"",+PRODUCTION!V98-H$4)</f>
        <v/>
      </c>
      <c r="I100" s="218" t="str">
        <f>IF((+PRODUCTION!Y98-I$4)&lt;0,"",+PRODUCTION!Y98-I$4)</f>
        <v/>
      </c>
      <c r="J100" s="218" t="str">
        <f>IF((+PRODUCTION!AB98-J$4)&lt;0,"",+PRODUCTION!AB98-J$4)</f>
        <v/>
      </c>
      <c r="K100" s="220" t="str">
        <f>IF((+PRODUCTION!AE98-K$4)&lt;0,"",+PRODUCTION!AE98-K$4)</f>
        <v/>
      </c>
    </row>
    <row r="101" spans="1:11">
      <c r="A101" s="217">
        <f>+PRODUCTION!A99</f>
        <v>45021</v>
      </c>
      <c r="B101" s="218" t="str">
        <f>IF((+PRODUCTION!C99-B$4)&lt;0,"",+PRODUCTION!C99-B$4)</f>
        <v/>
      </c>
      <c r="C101" s="218" t="str">
        <f>IF((+PRODUCTION!F99-C$4)&lt;0,"",+PRODUCTION!F99-C$4)</f>
        <v/>
      </c>
      <c r="D101" s="218" t="str">
        <f>IF((+PRODUCTION!I99-D$4)&lt;0,"",+PRODUCTION!I99-D$4)</f>
        <v/>
      </c>
      <c r="E101" s="219"/>
      <c r="F101" s="218" t="str">
        <f>IF((+PRODUCTION!O99-F$4)&lt;0,"",+PRODUCTION!O99-F$4)</f>
        <v/>
      </c>
      <c r="G101" s="218" t="str">
        <f>IF((+PRODUCTION!S99-G$4)&lt;0,"",+PRODUCTION!S99-G$4)</f>
        <v/>
      </c>
      <c r="H101" s="218" t="str">
        <f>IF((+PRODUCTION!V99-H$4)&lt;0,"",+PRODUCTION!V99-H$4)</f>
        <v/>
      </c>
      <c r="I101" s="218" t="str">
        <f>IF((+PRODUCTION!Y99-I$4)&lt;0,"",+PRODUCTION!Y99-I$4)</f>
        <v/>
      </c>
      <c r="J101" s="218" t="str">
        <f>IF((+PRODUCTION!AB99-J$4)&lt;0,"",+PRODUCTION!AB99-J$4)</f>
        <v/>
      </c>
      <c r="K101" s="220" t="str">
        <f>IF((+PRODUCTION!AE99-K$4)&lt;0,"",+PRODUCTION!AE99-K$4)</f>
        <v/>
      </c>
    </row>
    <row r="102" spans="1:11">
      <c r="A102" s="217">
        <f>+PRODUCTION!A100</f>
        <v>45022</v>
      </c>
      <c r="B102" s="218" t="str">
        <f>IF((+PRODUCTION!C100-B$4)&lt;0,"",+PRODUCTION!C100-B$4)</f>
        <v/>
      </c>
      <c r="C102" s="218" t="str">
        <f>IF((+PRODUCTION!F100-C$4)&lt;0,"",+PRODUCTION!F100-C$4)</f>
        <v/>
      </c>
      <c r="D102" s="218" t="str">
        <f>IF((+PRODUCTION!I100-D$4)&lt;0,"",+PRODUCTION!I100-D$4)</f>
        <v/>
      </c>
      <c r="E102" s="219"/>
      <c r="F102" s="218" t="str">
        <f>IF((+PRODUCTION!O100-F$4)&lt;0,"",+PRODUCTION!O100-F$4)</f>
        <v/>
      </c>
      <c r="G102" s="218" t="str">
        <f>IF((+PRODUCTION!S100-G$4)&lt;0,"",+PRODUCTION!S100-G$4)</f>
        <v/>
      </c>
      <c r="H102" s="218" t="str">
        <f>IF((+PRODUCTION!V100-H$4)&lt;0,"",+PRODUCTION!V100-H$4)</f>
        <v/>
      </c>
      <c r="I102" s="218" t="str">
        <f>IF((+PRODUCTION!Y100-I$4)&lt;0,"",+PRODUCTION!Y100-I$4)</f>
        <v/>
      </c>
      <c r="J102" s="218" t="str">
        <f>IF((+PRODUCTION!AB100-J$4)&lt;0,"",+PRODUCTION!AB100-J$4)</f>
        <v/>
      </c>
      <c r="K102" s="220" t="str">
        <f>IF((+PRODUCTION!AE100-K$4)&lt;0,"",+PRODUCTION!AE100-K$4)</f>
        <v/>
      </c>
    </row>
    <row r="103" spans="1:11">
      <c r="A103" s="217">
        <f>+PRODUCTION!A101</f>
        <v>45023</v>
      </c>
      <c r="B103" s="218" t="str">
        <f>IF((+PRODUCTION!C101-B$4)&lt;0,"",+PRODUCTION!C101-B$4)</f>
        <v/>
      </c>
      <c r="C103" s="218" t="str">
        <f>IF((+PRODUCTION!F101-C$4)&lt;0,"",+PRODUCTION!F101-C$4)</f>
        <v/>
      </c>
      <c r="D103" s="218" t="str">
        <f>IF((+PRODUCTION!I101-D$4)&lt;0,"",+PRODUCTION!I101-D$4)</f>
        <v/>
      </c>
      <c r="E103" s="219"/>
      <c r="F103" s="218" t="str">
        <f>IF((+PRODUCTION!O101-F$4)&lt;0,"",+PRODUCTION!O101-F$4)</f>
        <v/>
      </c>
      <c r="G103" s="218" t="str">
        <f>IF((+PRODUCTION!S101-G$4)&lt;0,"",+PRODUCTION!S101-G$4)</f>
        <v/>
      </c>
      <c r="H103" s="218" t="str">
        <f>IF((+PRODUCTION!V101-H$4)&lt;0,"",+PRODUCTION!V101-H$4)</f>
        <v/>
      </c>
      <c r="I103" s="218" t="str">
        <f>IF((+PRODUCTION!Y101-I$4)&lt;0,"",+PRODUCTION!Y101-I$4)</f>
        <v/>
      </c>
      <c r="J103" s="218" t="str">
        <f>IF((+PRODUCTION!AB101-J$4)&lt;0,"",+PRODUCTION!AB101-J$4)</f>
        <v/>
      </c>
      <c r="K103" s="220" t="str">
        <f>IF((+PRODUCTION!AE101-K$4)&lt;0,"",+PRODUCTION!AE101-K$4)</f>
        <v/>
      </c>
    </row>
    <row r="104" spans="1:11">
      <c r="A104" s="217">
        <f>+PRODUCTION!A102</f>
        <v>45024</v>
      </c>
      <c r="B104" s="218" t="str">
        <f>IF((+PRODUCTION!C102-B$4)&lt;0,"",+PRODUCTION!C102-B$4)</f>
        <v/>
      </c>
      <c r="C104" s="218" t="str">
        <f>IF((+PRODUCTION!F102-C$4)&lt;0,"",+PRODUCTION!F102-C$4)</f>
        <v/>
      </c>
      <c r="D104" s="218" t="str">
        <f>IF((+PRODUCTION!I102-D$4)&lt;0,"",+PRODUCTION!I102-D$4)</f>
        <v/>
      </c>
      <c r="E104" s="219"/>
      <c r="F104" s="218" t="str">
        <f>IF((+PRODUCTION!O102-F$4)&lt;0,"",+PRODUCTION!O102-F$4)</f>
        <v/>
      </c>
      <c r="G104" s="218" t="str">
        <f>IF((+PRODUCTION!S102-G$4)&lt;0,"",+PRODUCTION!S102-G$4)</f>
        <v/>
      </c>
      <c r="H104" s="218" t="str">
        <f>IF((+PRODUCTION!V102-H$4)&lt;0,"",+PRODUCTION!V102-H$4)</f>
        <v/>
      </c>
      <c r="I104" s="218" t="str">
        <f>IF((+PRODUCTION!Y102-I$4)&lt;0,"",+PRODUCTION!Y102-I$4)</f>
        <v/>
      </c>
      <c r="J104" s="218" t="str">
        <f>IF((+PRODUCTION!AB102-J$4)&lt;0,"",+PRODUCTION!AB102-J$4)</f>
        <v/>
      </c>
      <c r="K104" s="220" t="str">
        <f>IF((+PRODUCTION!AE102-K$4)&lt;0,"",+PRODUCTION!AE102-K$4)</f>
        <v/>
      </c>
    </row>
    <row r="105" spans="1:11">
      <c r="A105" s="217">
        <f>+PRODUCTION!A103</f>
        <v>45025</v>
      </c>
      <c r="B105" s="218" t="str">
        <f>IF((+PRODUCTION!C103-B$4)&lt;0,"",+PRODUCTION!C103-B$4)</f>
        <v/>
      </c>
      <c r="C105" s="218" t="str">
        <f>IF((+PRODUCTION!F103-C$4)&lt;0,"",+PRODUCTION!F103-C$4)</f>
        <v/>
      </c>
      <c r="D105" s="218" t="str">
        <f>IF((+PRODUCTION!I103-D$4)&lt;0,"",+PRODUCTION!I103-D$4)</f>
        <v/>
      </c>
      <c r="E105" s="219"/>
      <c r="F105" s="218" t="str">
        <f>IF((+PRODUCTION!O103-F$4)&lt;0,"",+PRODUCTION!O103-F$4)</f>
        <v/>
      </c>
      <c r="G105" s="218" t="str">
        <f>IF((+PRODUCTION!S103-G$4)&lt;0,"",+PRODUCTION!S103-G$4)</f>
        <v/>
      </c>
      <c r="H105" s="218" t="str">
        <f>IF((+PRODUCTION!V103-H$4)&lt;0,"",+PRODUCTION!V103-H$4)</f>
        <v/>
      </c>
      <c r="I105" s="218" t="str">
        <f>IF((+PRODUCTION!Y103-I$4)&lt;0,"",+PRODUCTION!Y103-I$4)</f>
        <v/>
      </c>
      <c r="J105" s="218" t="str">
        <f>IF((+PRODUCTION!AB103-J$4)&lt;0,"",+PRODUCTION!AB103-J$4)</f>
        <v/>
      </c>
      <c r="K105" s="220" t="str">
        <f>IF((+PRODUCTION!AE103-K$4)&lt;0,"",+PRODUCTION!AE103-K$4)</f>
        <v/>
      </c>
    </row>
    <row r="106" spans="1:11">
      <c r="A106" s="217">
        <f>+PRODUCTION!A104</f>
        <v>45026</v>
      </c>
      <c r="B106" s="218" t="str">
        <f>IF((+PRODUCTION!C104-B$4)&lt;0,"",+PRODUCTION!C104-B$4)</f>
        <v/>
      </c>
      <c r="C106" s="218" t="str">
        <f>IF((+PRODUCTION!F104-C$4)&lt;0,"",+PRODUCTION!F104-C$4)</f>
        <v/>
      </c>
      <c r="D106" s="218" t="str">
        <f>IF((+PRODUCTION!I104-D$4)&lt;0,"",+PRODUCTION!I104-D$4)</f>
        <v/>
      </c>
      <c r="E106" s="219"/>
      <c r="F106" s="218" t="str">
        <f>IF((+PRODUCTION!O104-F$4)&lt;0,"",+PRODUCTION!O104-F$4)</f>
        <v/>
      </c>
      <c r="G106" s="218" t="str">
        <f>IF((+PRODUCTION!S104-G$4)&lt;0,"",+PRODUCTION!S104-G$4)</f>
        <v/>
      </c>
      <c r="H106" s="218" t="str">
        <f>IF((+PRODUCTION!V104-H$4)&lt;0,"",+PRODUCTION!V104-H$4)</f>
        <v/>
      </c>
      <c r="I106" s="218" t="str">
        <f>IF((+PRODUCTION!Y104-I$4)&lt;0,"",+PRODUCTION!Y104-I$4)</f>
        <v/>
      </c>
      <c r="J106" s="218" t="str">
        <f>IF((+PRODUCTION!AB104-J$4)&lt;0,"",+PRODUCTION!AB104-J$4)</f>
        <v/>
      </c>
      <c r="K106" s="220" t="str">
        <f>IF((+PRODUCTION!AE104-K$4)&lt;0,"",+PRODUCTION!AE104-K$4)</f>
        <v/>
      </c>
    </row>
    <row r="107" spans="1:11">
      <c r="A107" s="217">
        <f>+PRODUCTION!A105</f>
        <v>45027</v>
      </c>
      <c r="B107" s="218" t="str">
        <f>IF((+PRODUCTION!C105-B$4)&lt;0,"",+PRODUCTION!C105-B$4)</f>
        <v/>
      </c>
      <c r="C107" s="218" t="str">
        <f>IF((+PRODUCTION!F105-C$4)&lt;0,"",+PRODUCTION!F105-C$4)</f>
        <v/>
      </c>
      <c r="D107" s="218" t="str">
        <f>IF((+PRODUCTION!I105-D$4)&lt;0,"",+PRODUCTION!I105-D$4)</f>
        <v/>
      </c>
      <c r="E107" s="219"/>
      <c r="F107" s="218" t="str">
        <f>IF((+PRODUCTION!O105-F$4)&lt;0,"",+PRODUCTION!O105-F$4)</f>
        <v/>
      </c>
      <c r="G107" s="218" t="str">
        <f>IF((+PRODUCTION!S105-G$4)&lt;0,"",+PRODUCTION!S105-G$4)</f>
        <v/>
      </c>
      <c r="H107" s="218" t="str">
        <f>IF((+PRODUCTION!V105-H$4)&lt;0,"",+PRODUCTION!V105-H$4)</f>
        <v/>
      </c>
      <c r="I107" s="218" t="str">
        <f>IF((+PRODUCTION!Y105-I$4)&lt;0,"",+PRODUCTION!Y105-I$4)</f>
        <v/>
      </c>
      <c r="J107" s="218" t="str">
        <f>IF((+PRODUCTION!AB105-J$4)&lt;0,"",+PRODUCTION!AB105-J$4)</f>
        <v/>
      </c>
      <c r="K107" s="220" t="str">
        <f>IF((+PRODUCTION!AE105-K$4)&lt;0,"",+PRODUCTION!AE105-K$4)</f>
        <v/>
      </c>
    </row>
    <row r="108" spans="1:11">
      <c r="A108" s="217">
        <f>+PRODUCTION!A106</f>
        <v>45028</v>
      </c>
      <c r="B108" s="218" t="str">
        <f>IF((+PRODUCTION!C106-B$4)&lt;0,"",+PRODUCTION!C106-B$4)</f>
        <v/>
      </c>
      <c r="C108" s="218" t="str">
        <f>IF((+PRODUCTION!F106-C$4)&lt;0,"",+PRODUCTION!F106-C$4)</f>
        <v/>
      </c>
      <c r="D108" s="218" t="str">
        <f>IF((+PRODUCTION!I106-D$4)&lt;0,"",+PRODUCTION!I106-D$4)</f>
        <v/>
      </c>
      <c r="E108" s="219"/>
      <c r="F108" s="218" t="str">
        <f>IF((+PRODUCTION!O106-F$4)&lt;0,"",+PRODUCTION!O106-F$4)</f>
        <v/>
      </c>
      <c r="G108" s="218" t="str">
        <f>IF((+PRODUCTION!S106-G$4)&lt;0,"",+PRODUCTION!S106-G$4)</f>
        <v/>
      </c>
      <c r="H108" s="218" t="str">
        <f>IF((+PRODUCTION!V106-H$4)&lt;0,"",+PRODUCTION!V106-H$4)</f>
        <v/>
      </c>
      <c r="I108" s="218" t="str">
        <f>IF((+PRODUCTION!Y106-I$4)&lt;0,"",+PRODUCTION!Y106-I$4)</f>
        <v/>
      </c>
      <c r="J108" s="218" t="str">
        <f>IF((+PRODUCTION!AB106-J$4)&lt;0,"",+PRODUCTION!AB106-J$4)</f>
        <v/>
      </c>
      <c r="K108" s="220" t="str">
        <f>IF((+PRODUCTION!AE106-K$4)&lt;0,"",+PRODUCTION!AE106-K$4)</f>
        <v/>
      </c>
    </row>
    <row r="109" spans="1:11">
      <c r="A109" s="217">
        <f>+PRODUCTION!A107</f>
        <v>45029</v>
      </c>
      <c r="B109" s="218" t="str">
        <f>IF((+PRODUCTION!C107-B$4)&lt;0,"",+PRODUCTION!C107-B$4)</f>
        <v/>
      </c>
      <c r="C109" s="218" t="str">
        <f>IF((+PRODUCTION!F107-C$4)&lt;0,"",+PRODUCTION!F107-C$4)</f>
        <v/>
      </c>
      <c r="D109" s="218" t="str">
        <f>IF((+PRODUCTION!I107-D$4)&lt;0,"",+PRODUCTION!I107-D$4)</f>
        <v/>
      </c>
      <c r="E109" s="219"/>
      <c r="F109" s="218" t="str">
        <f>IF((+PRODUCTION!O107-F$4)&lt;0,"",+PRODUCTION!O107-F$4)</f>
        <v/>
      </c>
      <c r="G109" s="218" t="str">
        <f>IF((+PRODUCTION!S107-G$4)&lt;0,"",+PRODUCTION!S107-G$4)</f>
        <v/>
      </c>
      <c r="H109" s="218" t="str">
        <f>IF((+PRODUCTION!V107-H$4)&lt;0,"",+PRODUCTION!V107-H$4)</f>
        <v/>
      </c>
      <c r="I109" s="218" t="str">
        <f>IF((+PRODUCTION!Y107-I$4)&lt;0,"",+PRODUCTION!Y107-I$4)</f>
        <v/>
      </c>
      <c r="J109" s="218" t="str">
        <f>IF((+PRODUCTION!AB107-J$4)&lt;0,"",+PRODUCTION!AB107-J$4)</f>
        <v/>
      </c>
      <c r="K109" s="220" t="str">
        <f>IF((+PRODUCTION!AE107-K$4)&lt;0,"",+PRODUCTION!AE107-K$4)</f>
        <v/>
      </c>
    </row>
    <row r="110" spans="1:11">
      <c r="A110" s="217">
        <f>+PRODUCTION!A108</f>
        <v>45030</v>
      </c>
      <c r="B110" s="218" t="str">
        <f>IF((+PRODUCTION!C108-B$4)&lt;0,"",+PRODUCTION!C108-B$4)</f>
        <v/>
      </c>
      <c r="C110" s="218" t="str">
        <f>IF((+PRODUCTION!F108-C$4)&lt;0,"",+PRODUCTION!F108-C$4)</f>
        <v/>
      </c>
      <c r="D110" s="218" t="str">
        <f>IF((+PRODUCTION!I108-D$4)&lt;0,"",+PRODUCTION!I108-D$4)</f>
        <v/>
      </c>
      <c r="E110" s="219"/>
      <c r="F110" s="218" t="str">
        <f>IF((+PRODUCTION!O108-F$4)&lt;0,"",+PRODUCTION!O108-F$4)</f>
        <v/>
      </c>
      <c r="G110" s="218" t="str">
        <f>IF((+PRODUCTION!S108-G$4)&lt;0,"",+PRODUCTION!S108-G$4)</f>
        <v/>
      </c>
      <c r="H110" s="218" t="str">
        <f>IF((+PRODUCTION!V108-H$4)&lt;0,"",+PRODUCTION!V108-H$4)</f>
        <v/>
      </c>
      <c r="I110" s="218" t="str">
        <f>IF((+PRODUCTION!Y108-I$4)&lt;0,"",+PRODUCTION!Y108-I$4)</f>
        <v/>
      </c>
      <c r="J110" s="218" t="str">
        <f>IF((+PRODUCTION!AB108-J$4)&lt;0,"",+PRODUCTION!AB108-J$4)</f>
        <v/>
      </c>
      <c r="K110" s="220" t="str">
        <f>IF((+PRODUCTION!AE108-K$4)&lt;0,"",+PRODUCTION!AE108-K$4)</f>
        <v/>
      </c>
    </row>
    <row r="111" spans="1:11">
      <c r="A111" s="217">
        <f>+PRODUCTION!A109</f>
        <v>45031</v>
      </c>
      <c r="B111" s="218" t="str">
        <f>IF((+PRODUCTION!C109-B$4)&lt;0,"",+PRODUCTION!C109-B$4)</f>
        <v/>
      </c>
      <c r="C111" s="218" t="str">
        <f>IF((+PRODUCTION!F109-C$4)&lt;0,"",+PRODUCTION!F109-C$4)</f>
        <v/>
      </c>
      <c r="D111" s="218" t="str">
        <f>IF((+PRODUCTION!I109-D$4)&lt;0,"",+PRODUCTION!I109-D$4)</f>
        <v/>
      </c>
      <c r="E111" s="219"/>
      <c r="F111" s="218" t="str">
        <f>IF((+PRODUCTION!O109-F$4)&lt;0,"",+PRODUCTION!O109-F$4)</f>
        <v/>
      </c>
      <c r="G111" s="218" t="str">
        <f>IF((+PRODUCTION!S109-G$4)&lt;0,"",+PRODUCTION!S109-G$4)</f>
        <v/>
      </c>
      <c r="H111" s="218" t="str">
        <f>IF((+PRODUCTION!V109-H$4)&lt;0,"",+PRODUCTION!V109-H$4)</f>
        <v/>
      </c>
      <c r="I111" s="218" t="str">
        <f>IF((+PRODUCTION!Y109-I$4)&lt;0,"",+PRODUCTION!Y109-I$4)</f>
        <v/>
      </c>
      <c r="J111" s="218" t="str">
        <f>IF((+PRODUCTION!AB109-J$4)&lt;0,"",+PRODUCTION!AB109-J$4)</f>
        <v/>
      </c>
      <c r="K111" s="220" t="str">
        <f>IF((+PRODUCTION!AE109-K$4)&lt;0,"",+PRODUCTION!AE109-K$4)</f>
        <v/>
      </c>
    </row>
    <row r="112" spans="1:11">
      <c r="A112" s="217">
        <f>+PRODUCTION!A110</f>
        <v>45032</v>
      </c>
      <c r="B112" s="218" t="str">
        <f>IF((+PRODUCTION!C110-B$4)&lt;0,"",+PRODUCTION!C110-B$4)</f>
        <v/>
      </c>
      <c r="C112" s="218" t="str">
        <f>IF((+PRODUCTION!F110-C$4)&lt;0,"",+PRODUCTION!F110-C$4)</f>
        <v/>
      </c>
      <c r="D112" s="218" t="str">
        <f>IF((+PRODUCTION!I110-D$4)&lt;0,"",+PRODUCTION!I110-D$4)</f>
        <v/>
      </c>
      <c r="E112" s="219"/>
      <c r="F112" s="218" t="str">
        <f>IF((+PRODUCTION!O110-F$4)&lt;0,"",+PRODUCTION!O110-F$4)</f>
        <v/>
      </c>
      <c r="G112" s="218" t="str">
        <f>IF((+PRODUCTION!S110-G$4)&lt;0,"",+PRODUCTION!S110-G$4)</f>
        <v/>
      </c>
      <c r="H112" s="218" t="str">
        <f>IF((+PRODUCTION!V110-H$4)&lt;0,"",+PRODUCTION!V110-H$4)</f>
        <v/>
      </c>
      <c r="I112" s="218" t="str">
        <f>IF((+PRODUCTION!Y110-I$4)&lt;0,"",+PRODUCTION!Y110-I$4)</f>
        <v/>
      </c>
      <c r="J112" s="218" t="str">
        <f>IF((+PRODUCTION!AB110-J$4)&lt;0,"",+PRODUCTION!AB110-J$4)</f>
        <v/>
      </c>
      <c r="K112" s="220" t="str">
        <f>IF((+PRODUCTION!AE110-K$4)&lt;0,"",+PRODUCTION!AE110-K$4)</f>
        <v/>
      </c>
    </row>
    <row r="113" spans="1:11">
      <c r="A113" s="217">
        <f>+PRODUCTION!A111</f>
        <v>45033</v>
      </c>
      <c r="B113" s="218" t="str">
        <f>IF((+PRODUCTION!C111-B$4)&lt;0,"",+PRODUCTION!C111-B$4)</f>
        <v/>
      </c>
      <c r="C113" s="218" t="str">
        <f>IF((+PRODUCTION!F111-C$4)&lt;0,"",+PRODUCTION!F111-C$4)</f>
        <v/>
      </c>
      <c r="D113" s="218" t="str">
        <f>IF((+PRODUCTION!I111-D$4)&lt;0,"",+PRODUCTION!I111-D$4)</f>
        <v/>
      </c>
      <c r="E113" s="219"/>
      <c r="F113" s="218" t="str">
        <f>IF((+PRODUCTION!O111-F$4)&lt;0,"",+PRODUCTION!O111-F$4)</f>
        <v/>
      </c>
      <c r="G113" s="218" t="str">
        <f>IF((+PRODUCTION!S111-G$4)&lt;0,"",+PRODUCTION!S111-G$4)</f>
        <v/>
      </c>
      <c r="H113" s="218" t="str">
        <f>IF((+PRODUCTION!V111-H$4)&lt;0,"",+PRODUCTION!V111-H$4)</f>
        <v/>
      </c>
      <c r="I113" s="218" t="str">
        <f>IF((+PRODUCTION!Y111-I$4)&lt;0,"",+PRODUCTION!Y111-I$4)</f>
        <v/>
      </c>
      <c r="J113" s="218" t="str">
        <f>IF((+PRODUCTION!AB111-J$4)&lt;0,"",+PRODUCTION!AB111-J$4)</f>
        <v/>
      </c>
      <c r="K113" s="220" t="str">
        <f>IF((+PRODUCTION!AE111-K$4)&lt;0,"",+PRODUCTION!AE111-K$4)</f>
        <v/>
      </c>
    </row>
    <row r="114" spans="1:11">
      <c r="A114" s="217">
        <f>+PRODUCTION!A112</f>
        <v>45034</v>
      </c>
      <c r="B114" s="218" t="str">
        <f>IF((+PRODUCTION!C112-B$4)&lt;0,"",+PRODUCTION!C112-B$4)</f>
        <v/>
      </c>
      <c r="C114" s="218" t="str">
        <f>IF((+PRODUCTION!F112-C$4)&lt;0,"",+PRODUCTION!F112-C$4)</f>
        <v/>
      </c>
      <c r="D114" s="218" t="str">
        <f>IF((+PRODUCTION!I112-D$4)&lt;0,"",+PRODUCTION!I112-D$4)</f>
        <v/>
      </c>
      <c r="E114" s="219"/>
      <c r="F114" s="218" t="str">
        <f>IF((+PRODUCTION!O112-F$4)&lt;0,"",+PRODUCTION!O112-F$4)</f>
        <v/>
      </c>
      <c r="G114" s="218" t="str">
        <f>IF((+PRODUCTION!S112-G$4)&lt;0,"",+PRODUCTION!S112-G$4)</f>
        <v/>
      </c>
      <c r="H114" s="218" t="str">
        <f>IF((+PRODUCTION!V112-H$4)&lt;0,"",+PRODUCTION!V112-H$4)</f>
        <v/>
      </c>
      <c r="I114" s="218" t="str">
        <f>IF((+PRODUCTION!Y112-I$4)&lt;0,"",+PRODUCTION!Y112-I$4)</f>
        <v/>
      </c>
      <c r="J114" s="218" t="str">
        <f>IF((+PRODUCTION!AB112-J$4)&lt;0,"",+PRODUCTION!AB112-J$4)</f>
        <v/>
      </c>
      <c r="K114" s="220" t="str">
        <f>IF((+PRODUCTION!AE112-K$4)&lt;0,"",+PRODUCTION!AE112-K$4)</f>
        <v/>
      </c>
    </row>
    <row r="115" spans="1:11">
      <c r="A115" s="217">
        <f>+PRODUCTION!A113</f>
        <v>45035</v>
      </c>
      <c r="B115" s="218" t="str">
        <f>IF((+PRODUCTION!C113-B$4)&lt;0,"",+PRODUCTION!C113-B$4)</f>
        <v/>
      </c>
      <c r="C115" s="218" t="str">
        <f>IF((+PRODUCTION!F113-C$4)&lt;0,"",+PRODUCTION!F113-C$4)</f>
        <v/>
      </c>
      <c r="D115" s="218" t="str">
        <f>IF((+PRODUCTION!I113-D$4)&lt;0,"",+PRODUCTION!I113-D$4)</f>
        <v/>
      </c>
      <c r="E115" s="219"/>
      <c r="F115" s="218" t="str">
        <f>IF((+PRODUCTION!O113-F$4)&lt;0,"",+PRODUCTION!O113-F$4)</f>
        <v/>
      </c>
      <c r="G115" s="218" t="str">
        <f>IF((+PRODUCTION!S113-G$4)&lt;0,"",+PRODUCTION!S113-G$4)</f>
        <v/>
      </c>
      <c r="H115" s="218" t="str">
        <f>IF((+PRODUCTION!V113-H$4)&lt;0,"",+PRODUCTION!V113-H$4)</f>
        <v/>
      </c>
      <c r="I115" s="218" t="str">
        <f>IF((+PRODUCTION!Y113-I$4)&lt;0,"",+PRODUCTION!Y113-I$4)</f>
        <v/>
      </c>
      <c r="J115" s="218" t="str">
        <f>IF((+PRODUCTION!AB113-J$4)&lt;0,"",+PRODUCTION!AB113-J$4)</f>
        <v/>
      </c>
      <c r="K115" s="220" t="str">
        <f>IF((+PRODUCTION!AE113-K$4)&lt;0,"",+PRODUCTION!AE113-K$4)</f>
        <v/>
      </c>
    </row>
    <row r="116" spans="1:11">
      <c r="A116" s="217">
        <f>+PRODUCTION!A114</f>
        <v>45036</v>
      </c>
      <c r="B116" s="218" t="str">
        <f>IF((+PRODUCTION!C114-B$4)&lt;0,"",+PRODUCTION!C114-B$4)</f>
        <v/>
      </c>
      <c r="C116" s="218" t="str">
        <f>IF((+PRODUCTION!F114-C$4)&lt;0,"",+PRODUCTION!F114-C$4)</f>
        <v/>
      </c>
      <c r="D116" s="218" t="str">
        <f>IF((+PRODUCTION!I114-D$4)&lt;0,"",+PRODUCTION!I114-D$4)</f>
        <v/>
      </c>
      <c r="E116" s="219"/>
      <c r="F116" s="218" t="str">
        <f>IF((+PRODUCTION!O114-F$4)&lt;0,"",+PRODUCTION!O114-F$4)</f>
        <v/>
      </c>
      <c r="G116" s="218" t="str">
        <f>IF((+PRODUCTION!S114-G$4)&lt;0,"",+PRODUCTION!S114-G$4)</f>
        <v/>
      </c>
      <c r="H116" s="218" t="str">
        <f>IF((+PRODUCTION!V114-H$4)&lt;0,"",+PRODUCTION!V114-H$4)</f>
        <v/>
      </c>
      <c r="I116" s="218" t="str">
        <f>IF((+PRODUCTION!Y114-I$4)&lt;0,"",+PRODUCTION!Y114-I$4)</f>
        <v/>
      </c>
      <c r="J116" s="218" t="str">
        <f>IF((+PRODUCTION!AB114-J$4)&lt;0,"",+PRODUCTION!AB114-J$4)</f>
        <v/>
      </c>
      <c r="K116" s="220" t="str">
        <f>IF((+PRODUCTION!AE114-K$4)&lt;0,"",+PRODUCTION!AE114-K$4)</f>
        <v/>
      </c>
    </row>
    <row r="117" spans="1:11">
      <c r="A117" s="217">
        <f>+PRODUCTION!A115</f>
        <v>45037</v>
      </c>
      <c r="B117" s="218" t="str">
        <f>IF((+PRODUCTION!C115-B$4)&lt;0,"",+PRODUCTION!C115-B$4)</f>
        <v/>
      </c>
      <c r="C117" s="218" t="str">
        <f>IF((+PRODUCTION!F115-C$4)&lt;0,"",+PRODUCTION!F115-C$4)</f>
        <v/>
      </c>
      <c r="D117" s="218" t="str">
        <f>IF((+PRODUCTION!I115-D$4)&lt;0,"",+PRODUCTION!I115-D$4)</f>
        <v/>
      </c>
      <c r="E117" s="219"/>
      <c r="F117" s="218" t="str">
        <f>IF((+PRODUCTION!O115-F$4)&lt;0,"",+PRODUCTION!O115-F$4)</f>
        <v/>
      </c>
      <c r="G117" s="218" t="str">
        <f>IF((+PRODUCTION!S115-G$4)&lt;0,"",+PRODUCTION!S115-G$4)</f>
        <v/>
      </c>
      <c r="H117" s="218" t="str">
        <f>IF((+PRODUCTION!V115-H$4)&lt;0,"",+PRODUCTION!V115-H$4)</f>
        <v/>
      </c>
      <c r="I117" s="218" t="str">
        <f>IF((+PRODUCTION!Y115-I$4)&lt;0,"",+PRODUCTION!Y115-I$4)</f>
        <v/>
      </c>
      <c r="J117" s="218" t="str">
        <f>IF((+PRODUCTION!AB115-J$4)&lt;0,"",+PRODUCTION!AB115-J$4)</f>
        <v/>
      </c>
      <c r="K117" s="220" t="str">
        <f>IF((+PRODUCTION!AE115-K$4)&lt;0,"",+PRODUCTION!AE115-K$4)</f>
        <v/>
      </c>
    </row>
    <row r="118" spans="1:11">
      <c r="A118" s="217">
        <f>+PRODUCTION!A116</f>
        <v>45038</v>
      </c>
      <c r="B118" s="218" t="str">
        <f>IF((+PRODUCTION!C116-B$4)&lt;0,"",+PRODUCTION!C116-B$4)</f>
        <v/>
      </c>
      <c r="C118" s="218" t="str">
        <f>IF((+PRODUCTION!F116-C$4)&lt;0,"",+PRODUCTION!F116-C$4)</f>
        <v/>
      </c>
      <c r="D118" s="218" t="str">
        <f>IF((+PRODUCTION!I116-D$4)&lt;0,"",+PRODUCTION!I116-D$4)</f>
        <v/>
      </c>
      <c r="E118" s="219"/>
      <c r="F118" s="218" t="str">
        <f>IF((+PRODUCTION!O116-F$4)&lt;0,"",+PRODUCTION!O116-F$4)</f>
        <v/>
      </c>
      <c r="G118" s="218" t="str">
        <f>IF((+PRODUCTION!S116-G$4)&lt;0,"",+PRODUCTION!S116-G$4)</f>
        <v/>
      </c>
      <c r="H118" s="218" t="str">
        <f>IF((+PRODUCTION!V116-H$4)&lt;0,"",+PRODUCTION!V116-H$4)</f>
        <v/>
      </c>
      <c r="I118" s="218" t="str">
        <f>IF((+PRODUCTION!Y116-I$4)&lt;0,"",+PRODUCTION!Y116-I$4)</f>
        <v/>
      </c>
      <c r="J118" s="218" t="str">
        <f>IF((+PRODUCTION!AB116-J$4)&lt;0,"",+PRODUCTION!AB116-J$4)</f>
        <v/>
      </c>
      <c r="K118" s="220" t="str">
        <f>IF((+PRODUCTION!AE116-K$4)&lt;0,"",+PRODUCTION!AE116-K$4)</f>
        <v/>
      </c>
    </row>
    <row r="119" spans="1:11">
      <c r="A119" s="217">
        <f>+PRODUCTION!A117</f>
        <v>45039</v>
      </c>
      <c r="B119" s="218" t="str">
        <f>IF((+PRODUCTION!C117-B$4)&lt;0,"",+PRODUCTION!C117-B$4)</f>
        <v/>
      </c>
      <c r="C119" s="218" t="str">
        <f>IF((+PRODUCTION!F117-C$4)&lt;0,"",+PRODUCTION!F117-C$4)</f>
        <v/>
      </c>
      <c r="D119" s="218" t="str">
        <f>IF((+PRODUCTION!I117-D$4)&lt;0,"",+PRODUCTION!I117-D$4)</f>
        <v/>
      </c>
      <c r="E119" s="219"/>
      <c r="F119" s="218" t="str">
        <f>IF((+PRODUCTION!O117-F$4)&lt;0,"",+PRODUCTION!O117-F$4)</f>
        <v/>
      </c>
      <c r="G119" s="218" t="str">
        <f>IF((+PRODUCTION!S117-G$4)&lt;0,"",+PRODUCTION!S117-G$4)</f>
        <v/>
      </c>
      <c r="H119" s="218" t="str">
        <f>IF((+PRODUCTION!V117-H$4)&lt;0,"",+PRODUCTION!V117-H$4)</f>
        <v/>
      </c>
      <c r="I119" s="218" t="str">
        <f>IF((+PRODUCTION!Y117-I$4)&lt;0,"",+PRODUCTION!Y117-I$4)</f>
        <v/>
      </c>
      <c r="J119" s="218" t="str">
        <f>IF((+PRODUCTION!AB117-J$4)&lt;0,"",+PRODUCTION!AB117-J$4)</f>
        <v/>
      </c>
      <c r="K119" s="220" t="str">
        <f>IF((+PRODUCTION!AE117-K$4)&lt;0,"",+PRODUCTION!AE117-K$4)</f>
        <v/>
      </c>
    </row>
    <row r="120" spans="1:11">
      <c r="A120" s="217">
        <f>+PRODUCTION!A118</f>
        <v>45040</v>
      </c>
      <c r="B120" s="218" t="str">
        <f>IF((+PRODUCTION!C118-B$4)&lt;0,"",+PRODUCTION!C118-B$4)</f>
        <v/>
      </c>
      <c r="C120" s="218" t="str">
        <f>IF((+PRODUCTION!F118-C$4)&lt;0,"",+PRODUCTION!F118-C$4)</f>
        <v/>
      </c>
      <c r="D120" s="218" t="str">
        <f>IF((+PRODUCTION!I118-D$4)&lt;0,"",+PRODUCTION!I118-D$4)</f>
        <v/>
      </c>
      <c r="E120" s="219"/>
      <c r="F120" s="218" t="str">
        <f>IF((+PRODUCTION!O118-F$4)&lt;0,"",+PRODUCTION!O118-F$4)</f>
        <v/>
      </c>
      <c r="G120" s="218" t="str">
        <f>IF((+PRODUCTION!S118-G$4)&lt;0,"",+PRODUCTION!S118-G$4)</f>
        <v/>
      </c>
      <c r="H120" s="218" t="str">
        <f>IF((+PRODUCTION!V118-H$4)&lt;0,"",+PRODUCTION!V118-H$4)</f>
        <v/>
      </c>
      <c r="I120" s="218" t="str">
        <f>IF((+PRODUCTION!Y118-I$4)&lt;0,"",+PRODUCTION!Y118-I$4)</f>
        <v/>
      </c>
      <c r="J120" s="218" t="str">
        <f>IF((+PRODUCTION!AB118-J$4)&lt;0,"",+PRODUCTION!AB118-J$4)</f>
        <v/>
      </c>
      <c r="K120" s="220" t="str">
        <f>IF((+PRODUCTION!AE118-K$4)&lt;0,"",+PRODUCTION!AE118-K$4)</f>
        <v/>
      </c>
    </row>
    <row r="121" spans="1:11">
      <c r="A121" s="217">
        <f>+PRODUCTION!A119</f>
        <v>45041</v>
      </c>
      <c r="B121" s="218" t="str">
        <f>IF((+PRODUCTION!C119-B$4)&lt;0,"",+PRODUCTION!C119-B$4)</f>
        <v/>
      </c>
      <c r="C121" s="218" t="str">
        <f>IF((+PRODUCTION!F119-C$4)&lt;0,"",+PRODUCTION!F119-C$4)</f>
        <v/>
      </c>
      <c r="D121" s="218" t="str">
        <f>IF((+PRODUCTION!I119-D$4)&lt;0,"",+PRODUCTION!I119-D$4)</f>
        <v/>
      </c>
      <c r="E121" s="219"/>
      <c r="F121" s="218" t="str">
        <f>IF((+PRODUCTION!O119-F$4)&lt;0,"",+PRODUCTION!O119-F$4)</f>
        <v/>
      </c>
      <c r="G121" s="218" t="str">
        <f>IF((+PRODUCTION!S119-G$4)&lt;0,"",+PRODUCTION!S119-G$4)</f>
        <v/>
      </c>
      <c r="H121" s="218" t="str">
        <f>IF((+PRODUCTION!V119-H$4)&lt;0,"",+PRODUCTION!V119-H$4)</f>
        <v/>
      </c>
      <c r="I121" s="218" t="str">
        <f>IF((+PRODUCTION!Y119-I$4)&lt;0,"",+PRODUCTION!Y119-I$4)</f>
        <v/>
      </c>
      <c r="J121" s="218" t="str">
        <f>IF((+PRODUCTION!AB119-J$4)&lt;0,"",+PRODUCTION!AB119-J$4)</f>
        <v/>
      </c>
      <c r="K121" s="220" t="str">
        <f>IF((+PRODUCTION!AE119-K$4)&lt;0,"",+PRODUCTION!AE119-K$4)</f>
        <v/>
      </c>
    </row>
    <row r="122" spans="1:11">
      <c r="A122" s="217">
        <f>+PRODUCTION!A120</f>
        <v>45042</v>
      </c>
      <c r="B122" s="218" t="str">
        <f>IF((+PRODUCTION!C120-B$4)&lt;0,"",+PRODUCTION!C120-B$4)</f>
        <v/>
      </c>
      <c r="C122" s="218" t="str">
        <f>IF((+PRODUCTION!F120-C$4)&lt;0,"",+PRODUCTION!F120-C$4)</f>
        <v/>
      </c>
      <c r="D122" s="218" t="str">
        <f>IF((+PRODUCTION!I120-D$4)&lt;0,"",+PRODUCTION!I120-D$4)</f>
        <v/>
      </c>
      <c r="E122" s="219"/>
      <c r="F122" s="218" t="str">
        <f>IF((+PRODUCTION!O120-F$4)&lt;0,"",+PRODUCTION!O120-F$4)</f>
        <v/>
      </c>
      <c r="G122" s="218" t="str">
        <f>IF((+PRODUCTION!S120-G$4)&lt;0,"",+PRODUCTION!S120-G$4)</f>
        <v/>
      </c>
      <c r="H122" s="218" t="str">
        <f>IF((+PRODUCTION!V120-H$4)&lt;0,"",+PRODUCTION!V120-H$4)</f>
        <v/>
      </c>
      <c r="I122" s="218" t="str">
        <f>IF((+PRODUCTION!Y120-I$4)&lt;0,"",+PRODUCTION!Y120-I$4)</f>
        <v/>
      </c>
      <c r="J122" s="218" t="str">
        <f>IF((+PRODUCTION!AB120-J$4)&lt;0,"",+PRODUCTION!AB120-J$4)</f>
        <v/>
      </c>
      <c r="K122" s="220" t="str">
        <f>IF((+PRODUCTION!AE120-K$4)&lt;0,"",+PRODUCTION!AE120-K$4)</f>
        <v/>
      </c>
    </row>
    <row r="123" spans="1:11">
      <c r="A123" s="217">
        <f>+PRODUCTION!A121</f>
        <v>45043</v>
      </c>
      <c r="B123" s="218" t="str">
        <f>IF((+PRODUCTION!C121-B$4)&lt;0,"",+PRODUCTION!C121-B$4)</f>
        <v/>
      </c>
      <c r="C123" s="218" t="str">
        <f>IF((+PRODUCTION!F121-C$4)&lt;0,"",+PRODUCTION!F121-C$4)</f>
        <v/>
      </c>
      <c r="D123" s="218" t="str">
        <f>IF((+PRODUCTION!I121-D$4)&lt;0,"",+PRODUCTION!I121-D$4)</f>
        <v/>
      </c>
      <c r="E123" s="219"/>
      <c r="F123" s="218" t="str">
        <f>IF((+PRODUCTION!O121-F$4)&lt;0,"",+PRODUCTION!O121-F$4)</f>
        <v/>
      </c>
      <c r="G123" s="218" t="str">
        <f>IF((+PRODUCTION!S121-G$4)&lt;0,"",+PRODUCTION!S121-G$4)</f>
        <v/>
      </c>
      <c r="H123" s="218" t="str">
        <f>IF((+PRODUCTION!V121-H$4)&lt;0,"",+PRODUCTION!V121-H$4)</f>
        <v/>
      </c>
      <c r="I123" s="218" t="str">
        <f>IF((+PRODUCTION!Y121-I$4)&lt;0,"",+PRODUCTION!Y121-I$4)</f>
        <v/>
      </c>
      <c r="J123" s="218" t="str">
        <f>IF((+PRODUCTION!AB121-J$4)&lt;0,"",+PRODUCTION!AB121-J$4)</f>
        <v/>
      </c>
      <c r="K123" s="220" t="str">
        <f>IF((+PRODUCTION!AE121-K$4)&lt;0,"",+PRODUCTION!AE121-K$4)</f>
        <v/>
      </c>
    </row>
    <row r="124" spans="1:11">
      <c r="A124" s="217">
        <f>+PRODUCTION!A122</f>
        <v>45044</v>
      </c>
      <c r="B124" s="218" t="str">
        <f>IF((+PRODUCTION!C122-B$4)&lt;0,"",+PRODUCTION!C122-B$4)</f>
        <v/>
      </c>
      <c r="C124" s="218" t="str">
        <f>IF((+PRODUCTION!F122-C$4)&lt;0,"",+PRODUCTION!F122-C$4)</f>
        <v/>
      </c>
      <c r="D124" s="218" t="str">
        <f>IF((+PRODUCTION!I122-D$4)&lt;0,"",+PRODUCTION!I122-D$4)</f>
        <v/>
      </c>
      <c r="E124" s="219"/>
      <c r="F124" s="218" t="str">
        <f>IF((+PRODUCTION!O122-F$4)&lt;0,"",+PRODUCTION!O122-F$4)</f>
        <v/>
      </c>
      <c r="G124" s="218" t="str">
        <f>IF((+PRODUCTION!S122-G$4)&lt;0,"",+PRODUCTION!S122-G$4)</f>
        <v/>
      </c>
      <c r="H124" s="218" t="str">
        <f>IF((+PRODUCTION!V122-H$4)&lt;0,"",+PRODUCTION!V122-H$4)</f>
        <v/>
      </c>
      <c r="I124" s="218" t="str">
        <f>IF((+PRODUCTION!Y122-I$4)&lt;0,"",+PRODUCTION!Y122-I$4)</f>
        <v/>
      </c>
      <c r="J124" s="218" t="str">
        <f>IF((+PRODUCTION!AB122-J$4)&lt;0,"",+PRODUCTION!AB122-J$4)</f>
        <v/>
      </c>
      <c r="K124" s="220" t="str">
        <f>IF((+PRODUCTION!AE122-K$4)&lt;0,"",+PRODUCTION!AE122-K$4)</f>
        <v/>
      </c>
    </row>
    <row r="125" spans="1:11">
      <c r="A125" s="217">
        <f>+PRODUCTION!A123</f>
        <v>45045</v>
      </c>
      <c r="B125" s="218" t="str">
        <f>IF((+PRODUCTION!C123-B$4)&lt;0,"",+PRODUCTION!C123-B$4)</f>
        <v/>
      </c>
      <c r="C125" s="218" t="str">
        <f>IF((+PRODUCTION!F123-C$4)&lt;0,"",+PRODUCTION!F123-C$4)</f>
        <v/>
      </c>
      <c r="D125" s="218" t="str">
        <f>IF((+PRODUCTION!I123-D$4)&lt;0,"",+PRODUCTION!I123-D$4)</f>
        <v/>
      </c>
      <c r="E125" s="219"/>
      <c r="F125" s="218" t="str">
        <f>IF((+PRODUCTION!O123-F$4)&lt;0,"",+PRODUCTION!O123-F$4)</f>
        <v/>
      </c>
      <c r="G125" s="218" t="str">
        <f>IF((+PRODUCTION!S123-G$4)&lt;0,"",+PRODUCTION!S123-G$4)</f>
        <v/>
      </c>
      <c r="H125" s="218" t="str">
        <f>IF((+PRODUCTION!V123-H$4)&lt;0,"",+PRODUCTION!V123-H$4)</f>
        <v/>
      </c>
      <c r="I125" s="218" t="str">
        <f>IF((+PRODUCTION!Y123-I$4)&lt;0,"",+PRODUCTION!Y123-I$4)</f>
        <v/>
      </c>
      <c r="J125" s="218" t="str">
        <f>IF((+PRODUCTION!AB123-J$4)&lt;0,"",+PRODUCTION!AB123-J$4)</f>
        <v/>
      </c>
      <c r="K125" s="220" t="str">
        <f>IF((+PRODUCTION!AE123-K$4)&lt;0,"",+PRODUCTION!AE123-K$4)</f>
        <v/>
      </c>
    </row>
    <row r="126" spans="1:11">
      <c r="A126" s="217">
        <f>+PRODUCTION!A124</f>
        <v>45046</v>
      </c>
      <c r="B126" s="218" t="str">
        <f>IF((+PRODUCTION!C124-B$4)&lt;0,"",+PRODUCTION!C124-B$4)</f>
        <v/>
      </c>
      <c r="C126" s="218" t="str">
        <f>IF((+PRODUCTION!F124-C$4)&lt;0,"",+PRODUCTION!F124-C$4)</f>
        <v/>
      </c>
      <c r="D126" s="218" t="str">
        <f>IF((+PRODUCTION!I124-D$4)&lt;0,"",+PRODUCTION!I124-D$4)</f>
        <v/>
      </c>
      <c r="E126" s="219"/>
      <c r="F126" s="218" t="str">
        <f>IF((+PRODUCTION!O124-F$4)&lt;0,"",+PRODUCTION!O124-F$4)</f>
        <v/>
      </c>
      <c r="G126" s="218" t="str">
        <f>IF((+PRODUCTION!S124-G$4)&lt;0,"",+PRODUCTION!S124-G$4)</f>
        <v/>
      </c>
      <c r="H126" s="218" t="str">
        <f>IF((+PRODUCTION!V124-H$4)&lt;0,"",+PRODUCTION!V124-H$4)</f>
        <v/>
      </c>
      <c r="I126" s="218" t="str">
        <f>IF((+PRODUCTION!Y124-I$4)&lt;0,"",+PRODUCTION!Y124-I$4)</f>
        <v/>
      </c>
      <c r="J126" s="218" t="str">
        <f>IF((+PRODUCTION!AB124-J$4)&lt;0,"",+PRODUCTION!AB124-J$4)</f>
        <v/>
      </c>
      <c r="K126" s="220" t="str">
        <f>IF((+PRODUCTION!AE124-K$4)&lt;0,"",+PRODUCTION!AE124-K$4)</f>
        <v/>
      </c>
    </row>
    <row r="127" spans="1:11">
      <c r="A127" s="217">
        <f>+PRODUCTION!A125</f>
        <v>45047</v>
      </c>
      <c r="B127" s="218" t="str">
        <f>IF((+PRODUCTION!C125-B$4)&lt;0,"",+PRODUCTION!C125-B$4)</f>
        <v/>
      </c>
      <c r="C127" s="218" t="str">
        <f>IF((+PRODUCTION!F125-C$4)&lt;0,"",+PRODUCTION!F125-C$4)</f>
        <v/>
      </c>
      <c r="D127" s="218" t="str">
        <f>IF((+PRODUCTION!I125-D$4)&lt;0,"",+PRODUCTION!I125-D$4)</f>
        <v/>
      </c>
      <c r="E127" s="219"/>
      <c r="F127" s="218" t="str">
        <f>IF((+PRODUCTION!O125-F$4)&lt;0,"",+PRODUCTION!O125-F$4)</f>
        <v/>
      </c>
      <c r="G127" s="218" t="str">
        <f>IF((+PRODUCTION!S125-G$4)&lt;0,"",+PRODUCTION!S125-G$4)</f>
        <v/>
      </c>
      <c r="H127" s="218" t="str">
        <f>IF((+PRODUCTION!V125-H$4)&lt;0,"",+PRODUCTION!V125-H$4)</f>
        <v/>
      </c>
      <c r="I127" s="218" t="str">
        <f>IF((+PRODUCTION!Y125-I$4)&lt;0,"",+PRODUCTION!Y125-I$4)</f>
        <v/>
      </c>
      <c r="J127" s="218" t="str">
        <f>IF((+PRODUCTION!AB125-J$4)&lt;0,"",+PRODUCTION!AB125-J$4)</f>
        <v/>
      </c>
      <c r="K127" s="220" t="str">
        <f>IF((+PRODUCTION!AE125-K$4)&lt;0,"",+PRODUCTION!AE125-K$4)</f>
        <v/>
      </c>
    </row>
    <row r="128" spans="1:11">
      <c r="A128" s="217">
        <f>+PRODUCTION!A126</f>
        <v>45048</v>
      </c>
      <c r="B128" s="218" t="str">
        <f>IF((+PRODUCTION!C126-B$4)&lt;0,"",+PRODUCTION!C126-B$4)</f>
        <v/>
      </c>
      <c r="C128" s="218" t="str">
        <f>IF((+PRODUCTION!F126-C$4)&lt;0,"",+PRODUCTION!F126-C$4)</f>
        <v/>
      </c>
      <c r="D128" s="218" t="str">
        <f>IF((+PRODUCTION!I126-D$4)&lt;0,"",+PRODUCTION!I126-D$4)</f>
        <v/>
      </c>
      <c r="E128" s="219"/>
      <c r="F128" s="218" t="str">
        <f>IF((+PRODUCTION!O126-F$4)&lt;0,"",+PRODUCTION!O126-F$4)</f>
        <v/>
      </c>
      <c r="G128" s="218" t="str">
        <f>IF((+PRODUCTION!S126-G$4)&lt;0,"",+PRODUCTION!S126-G$4)</f>
        <v/>
      </c>
      <c r="H128" s="218" t="str">
        <f>IF((+PRODUCTION!V126-H$4)&lt;0,"",+PRODUCTION!V126-H$4)</f>
        <v/>
      </c>
      <c r="I128" s="218" t="str">
        <f>IF((+PRODUCTION!Y126-I$4)&lt;0,"",+PRODUCTION!Y126-I$4)</f>
        <v/>
      </c>
      <c r="J128" s="218" t="str">
        <f>IF((+PRODUCTION!AB126-J$4)&lt;0,"",+PRODUCTION!AB126-J$4)</f>
        <v/>
      </c>
      <c r="K128" s="220" t="str">
        <f>IF((+PRODUCTION!AE126-K$4)&lt;0,"",+PRODUCTION!AE126-K$4)</f>
        <v/>
      </c>
    </row>
    <row r="129" spans="1:11">
      <c r="A129" s="217">
        <f>+PRODUCTION!A127</f>
        <v>45049</v>
      </c>
      <c r="B129" s="218" t="str">
        <f>IF((+PRODUCTION!C127-B$4)&lt;0,"",+PRODUCTION!C127-B$4)</f>
        <v/>
      </c>
      <c r="C129" s="218" t="str">
        <f>IF((+PRODUCTION!F127-C$4)&lt;0,"",+PRODUCTION!F127-C$4)</f>
        <v/>
      </c>
      <c r="D129" s="218" t="str">
        <f>IF((+PRODUCTION!I127-D$4)&lt;0,"",+PRODUCTION!I127-D$4)</f>
        <v/>
      </c>
      <c r="E129" s="219"/>
      <c r="F129" s="218" t="str">
        <f>IF((+PRODUCTION!O127-F$4)&lt;0,"",+PRODUCTION!O127-F$4)</f>
        <v/>
      </c>
      <c r="G129" s="218" t="str">
        <f>IF((+PRODUCTION!S127-G$4)&lt;0,"",+PRODUCTION!S127-G$4)</f>
        <v/>
      </c>
      <c r="H129" s="218" t="str">
        <f>IF((+PRODUCTION!V127-H$4)&lt;0,"",+PRODUCTION!V127-H$4)</f>
        <v/>
      </c>
      <c r="I129" s="218" t="str">
        <f>IF((+PRODUCTION!Y127-I$4)&lt;0,"",+PRODUCTION!Y127-I$4)</f>
        <v/>
      </c>
      <c r="J129" s="218" t="str">
        <f>IF((+PRODUCTION!AB127-J$4)&lt;0,"",+PRODUCTION!AB127-J$4)</f>
        <v/>
      </c>
      <c r="K129" s="220" t="str">
        <f>IF((+PRODUCTION!AE127-K$4)&lt;0,"",+PRODUCTION!AE127-K$4)</f>
        <v/>
      </c>
    </row>
    <row r="130" spans="1:11">
      <c r="A130" s="217">
        <f>+PRODUCTION!A128</f>
        <v>45050</v>
      </c>
      <c r="B130" s="218" t="str">
        <f>IF((+PRODUCTION!C128-B$4)&lt;0,"",+PRODUCTION!C128-B$4)</f>
        <v/>
      </c>
      <c r="C130" s="218" t="str">
        <f>IF((+PRODUCTION!F128-C$4)&lt;0,"",+PRODUCTION!F128-C$4)</f>
        <v/>
      </c>
      <c r="D130" s="218" t="str">
        <f>IF((+PRODUCTION!I128-D$4)&lt;0,"",+PRODUCTION!I128-D$4)</f>
        <v/>
      </c>
      <c r="E130" s="219"/>
      <c r="F130" s="218" t="str">
        <f>IF((+PRODUCTION!O128-F$4)&lt;0,"",+PRODUCTION!O128-F$4)</f>
        <v/>
      </c>
      <c r="G130" s="218" t="str">
        <f>IF((+PRODUCTION!S128-G$4)&lt;0,"",+PRODUCTION!S128-G$4)</f>
        <v/>
      </c>
      <c r="H130" s="218" t="str">
        <f>IF((+PRODUCTION!V128-H$4)&lt;0,"",+PRODUCTION!V128-H$4)</f>
        <v/>
      </c>
      <c r="I130" s="218" t="str">
        <f>IF((+PRODUCTION!Y128-I$4)&lt;0,"",+PRODUCTION!Y128-I$4)</f>
        <v/>
      </c>
      <c r="J130" s="218" t="str">
        <f>IF((+PRODUCTION!AB128-J$4)&lt;0,"",+PRODUCTION!AB128-J$4)</f>
        <v/>
      </c>
      <c r="K130" s="220" t="str">
        <f>IF((+PRODUCTION!AE128-K$4)&lt;0,"",+PRODUCTION!AE128-K$4)</f>
        <v/>
      </c>
    </row>
    <row r="131" spans="1:11">
      <c r="A131" s="217">
        <f>+PRODUCTION!A129</f>
        <v>45051</v>
      </c>
      <c r="B131" s="218" t="str">
        <f>IF((+PRODUCTION!C129-B$4)&lt;0,"",+PRODUCTION!C129-B$4)</f>
        <v/>
      </c>
      <c r="C131" s="218" t="str">
        <f>IF((+PRODUCTION!F129-C$4)&lt;0,"",+PRODUCTION!F129-C$4)</f>
        <v/>
      </c>
      <c r="D131" s="218" t="str">
        <f>IF((+PRODUCTION!I129-D$4)&lt;0,"",+PRODUCTION!I129-D$4)</f>
        <v/>
      </c>
      <c r="E131" s="219"/>
      <c r="F131" s="218" t="str">
        <f>IF((+PRODUCTION!O129-F$4)&lt;0,"",+PRODUCTION!O129-F$4)</f>
        <v/>
      </c>
      <c r="G131" s="218" t="str">
        <f>IF((+PRODUCTION!S129-G$4)&lt;0,"",+PRODUCTION!S129-G$4)</f>
        <v/>
      </c>
      <c r="H131" s="218" t="str">
        <f>IF((+PRODUCTION!V129-H$4)&lt;0,"",+PRODUCTION!V129-H$4)</f>
        <v/>
      </c>
      <c r="I131" s="218" t="str">
        <f>IF((+PRODUCTION!Y129-I$4)&lt;0,"",+PRODUCTION!Y129-I$4)</f>
        <v/>
      </c>
      <c r="J131" s="218" t="str">
        <f>IF((+PRODUCTION!AB129-J$4)&lt;0,"",+PRODUCTION!AB129-J$4)</f>
        <v/>
      </c>
      <c r="K131" s="220" t="str">
        <f>IF((+PRODUCTION!AE129-K$4)&lt;0,"",+PRODUCTION!AE129-K$4)</f>
        <v/>
      </c>
    </row>
    <row r="132" spans="1:11">
      <c r="A132" s="217">
        <f>+PRODUCTION!A130</f>
        <v>45052</v>
      </c>
      <c r="B132" s="218" t="str">
        <f>IF((+PRODUCTION!C130-B$4)&lt;0,"",+PRODUCTION!C130-B$4)</f>
        <v/>
      </c>
      <c r="C132" s="218" t="str">
        <f>IF((+PRODUCTION!F130-C$4)&lt;0,"",+PRODUCTION!F130-C$4)</f>
        <v/>
      </c>
      <c r="D132" s="218" t="str">
        <f>IF((+PRODUCTION!I130-D$4)&lt;0,"",+PRODUCTION!I130-D$4)</f>
        <v/>
      </c>
      <c r="E132" s="219"/>
      <c r="F132" s="218" t="str">
        <f>IF((+PRODUCTION!O130-F$4)&lt;0,"",+PRODUCTION!O130-F$4)</f>
        <v/>
      </c>
      <c r="G132" s="218" t="str">
        <f>IF((+PRODUCTION!S130-G$4)&lt;0,"",+PRODUCTION!S130-G$4)</f>
        <v/>
      </c>
      <c r="H132" s="218" t="str">
        <f>IF((+PRODUCTION!V130-H$4)&lt;0,"",+PRODUCTION!V130-H$4)</f>
        <v/>
      </c>
      <c r="I132" s="218" t="str">
        <f>IF((+PRODUCTION!Y130-I$4)&lt;0,"",+PRODUCTION!Y130-I$4)</f>
        <v/>
      </c>
      <c r="J132" s="218" t="str">
        <f>IF((+PRODUCTION!AB130-J$4)&lt;0,"",+PRODUCTION!AB130-J$4)</f>
        <v/>
      </c>
      <c r="K132" s="220" t="str">
        <f>IF((+PRODUCTION!AE130-K$4)&lt;0,"",+PRODUCTION!AE130-K$4)</f>
        <v/>
      </c>
    </row>
    <row r="133" spans="1:11">
      <c r="A133" s="217">
        <f>+PRODUCTION!A131</f>
        <v>45053</v>
      </c>
      <c r="B133" s="218" t="str">
        <f>IF((+PRODUCTION!C131-B$4)&lt;0,"",+PRODUCTION!C131-B$4)</f>
        <v/>
      </c>
      <c r="C133" s="218" t="str">
        <f>IF((+PRODUCTION!F131-C$4)&lt;0,"",+PRODUCTION!F131-C$4)</f>
        <v/>
      </c>
      <c r="D133" s="218" t="str">
        <f>IF((+PRODUCTION!I131-D$4)&lt;0,"",+PRODUCTION!I131-D$4)</f>
        <v/>
      </c>
      <c r="E133" s="219"/>
      <c r="F133" s="218" t="str">
        <f>IF((+PRODUCTION!O131-F$4)&lt;0,"",+PRODUCTION!O131-F$4)</f>
        <v/>
      </c>
      <c r="G133" s="218" t="str">
        <f>IF((+PRODUCTION!S131-G$4)&lt;0,"",+PRODUCTION!S131-G$4)</f>
        <v/>
      </c>
      <c r="H133" s="218" t="str">
        <f>IF((+PRODUCTION!V131-H$4)&lt;0,"",+PRODUCTION!V131-H$4)</f>
        <v/>
      </c>
      <c r="I133" s="218" t="str">
        <f>IF((+PRODUCTION!Y131-I$4)&lt;0,"",+PRODUCTION!Y131-I$4)</f>
        <v/>
      </c>
      <c r="J133" s="218" t="str">
        <f>IF((+PRODUCTION!AB131-J$4)&lt;0,"",+PRODUCTION!AB131-J$4)</f>
        <v/>
      </c>
      <c r="K133" s="220" t="str">
        <f>IF((+PRODUCTION!AE131-K$4)&lt;0,"",+PRODUCTION!AE131-K$4)</f>
        <v/>
      </c>
    </row>
    <row r="134" spans="1:11">
      <c r="A134" s="217">
        <f>+PRODUCTION!A132</f>
        <v>45054</v>
      </c>
      <c r="B134" s="218" t="str">
        <f>IF((+PRODUCTION!C132-B$4)&lt;0,"",+PRODUCTION!C132-B$4)</f>
        <v/>
      </c>
      <c r="C134" s="218" t="str">
        <f>IF((+PRODUCTION!F132-C$4)&lt;0,"",+PRODUCTION!F132-C$4)</f>
        <v/>
      </c>
      <c r="D134" s="218" t="str">
        <f>IF((+PRODUCTION!I132-D$4)&lt;0,"",+PRODUCTION!I132-D$4)</f>
        <v/>
      </c>
      <c r="E134" s="219"/>
      <c r="F134" s="218" t="str">
        <f>IF((+PRODUCTION!O132-F$4)&lt;0,"",+PRODUCTION!O132-F$4)</f>
        <v/>
      </c>
      <c r="G134" s="218" t="str">
        <f>IF((+PRODUCTION!S132-G$4)&lt;0,"",+PRODUCTION!S132-G$4)</f>
        <v/>
      </c>
      <c r="H134" s="218" t="str">
        <f>IF((+PRODUCTION!V132-H$4)&lt;0,"",+PRODUCTION!V132-H$4)</f>
        <v/>
      </c>
      <c r="I134" s="218" t="str">
        <f>IF((+PRODUCTION!Y132-I$4)&lt;0,"",+PRODUCTION!Y132-I$4)</f>
        <v/>
      </c>
      <c r="J134" s="218" t="str">
        <f>IF((+PRODUCTION!AB132-J$4)&lt;0,"",+PRODUCTION!AB132-J$4)</f>
        <v/>
      </c>
      <c r="K134" s="220" t="str">
        <f>IF((+PRODUCTION!AE132-K$4)&lt;0,"",+PRODUCTION!AE132-K$4)</f>
        <v/>
      </c>
    </row>
    <row r="135" spans="1:11">
      <c r="A135" s="217">
        <f>+PRODUCTION!A133</f>
        <v>45055</v>
      </c>
      <c r="B135" s="218" t="str">
        <f>IF((+PRODUCTION!C133-B$4)&lt;0,"",+PRODUCTION!C133-B$4)</f>
        <v/>
      </c>
      <c r="C135" s="218" t="str">
        <f>IF((+PRODUCTION!F133-C$4)&lt;0,"",+PRODUCTION!F133-C$4)</f>
        <v/>
      </c>
      <c r="D135" s="218" t="str">
        <f>IF((+PRODUCTION!I133-D$4)&lt;0,"",+PRODUCTION!I133-D$4)</f>
        <v/>
      </c>
      <c r="E135" s="219"/>
      <c r="F135" s="218" t="str">
        <f>IF((+PRODUCTION!O133-F$4)&lt;0,"",+PRODUCTION!O133-F$4)</f>
        <v/>
      </c>
      <c r="G135" s="218" t="str">
        <f>IF((+PRODUCTION!S133-G$4)&lt;0,"",+PRODUCTION!S133-G$4)</f>
        <v/>
      </c>
      <c r="H135" s="218" t="str">
        <f>IF((+PRODUCTION!V133-H$4)&lt;0,"",+PRODUCTION!V133-H$4)</f>
        <v/>
      </c>
      <c r="I135" s="218" t="str">
        <f>IF((+PRODUCTION!Y133-I$4)&lt;0,"",+PRODUCTION!Y133-I$4)</f>
        <v/>
      </c>
      <c r="J135" s="218" t="str">
        <f>IF((+PRODUCTION!AB133-J$4)&lt;0,"",+PRODUCTION!AB133-J$4)</f>
        <v/>
      </c>
      <c r="K135" s="220" t="str">
        <f>IF((+PRODUCTION!AE133-K$4)&lt;0,"",+PRODUCTION!AE133-K$4)</f>
        <v/>
      </c>
    </row>
    <row r="136" spans="1:11">
      <c r="A136" s="217">
        <f>+PRODUCTION!A134</f>
        <v>45056</v>
      </c>
      <c r="B136" s="218" t="str">
        <f>IF((+PRODUCTION!C134-B$4)&lt;0,"",+PRODUCTION!C134-B$4)</f>
        <v/>
      </c>
      <c r="C136" s="218" t="str">
        <f>IF((+PRODUCTION!F134-C$4)&lt;0,"",+PRODUCTION!F134-C$4)</f>
        <v/>
      </c>
      <c r="D136" s="218" t="str">
        <f>IF((+PRODUCTION!I134-D$4)&lt;0,"",+PRODUCTION!I134-D$4)</f>
        <v/>
      </c>
      <c r="E136" s="219"/>
      <c r="F136" s="218" t="str">
        <f>IF((+PRODUCTION!O134-F$4)&lt;0,"",+PRODUCTION!O134-F$4)</f>
        <v/>
      </c>
      <c r="G136" s="218" t="str">
        <f>IF((+PRODUCTION!S134-G$4)&lt;0,"",+PRODUCTION!S134-G$4)</f>
        <v/>
      </c>
      <c r="H136" s="218" t="str">
        <f>IF((+PRODUCTION!V134-H$4)&lt;0,"",+PRODUCTION!V134-H$4)</f>
        <v/>
      </c>
      <c r="I136" s="218" t="str">
        <f>IF((+PRODUCTION!Y134-I$4)&lt;0,"",+PRODUCTION!Y134-I$4)</f>
        <v/>
      </c>
      <c r="J136" s="218" t="str">
        <f>IF((+PRODUCTION!AB134-J$4)&lt;0,"",+PRODUCTION!AB134-J$4)</f>
        <v/>
      </c>
      <c r="K136" s="220" t="str">
        <f>IF((+PRODUCTION!AE134-K$4)&lt;0,"",+PRODUCTION!AE134-K$4)</f>
        <v/>
      </c>
    </row>
    <row r="137" spans="1:11">
      <c r="A137" s="217">
        <f>+PRODUCTION!A135</f>
        <v>45057</v>
      </c>
      <c r="B137" s="218" t="str">
        <f>IF((+PRODUCTION!C135-B$4)&lt;0,"",+PRODUCTION!C135-B$4)</f>
        <v/>
      </c>
      <c r="C137" s="218" t="str">
        <f>IF((+PRODUCTION!F135-C$4)&lt;0,"",+PRODUCTION!F135-C$4)</f>
        <v/>
      </c>
      <c r="D137" s="218" t="str">
        <f>IF((+PRODUCTION!I135-D$4)&lt;0,"",+PRODUCTION!I135-D$4)</f>
        <v/>
      </c>
      <c r="E137" s="219"/>
      <c r="F137" s="218" t="str">
        <f>IF((+PRODUCTION!O135-F$4)&lt;0,"",+PRODUCTION!O135-F$4)</f>
        <v/>
      </c>
      <c r="G137" s="218" t="str">
        <f>IF((+PRODUCTION!S135-G$4)&lt;0,"",+PRODUCTION!S135-G$4)</f>
        <v/>
      </c>
      <c r="H137" s="218" t="str">
        <f>IF((+PRODUCTION!V135-H$4)&lt;0,"",+PRODUCTION!V135-H$4)</f>
        <v/>
      </c>
      <c r="I137" s="218" t="str">
        <f>IF((+PRODUCTION!Y135-I$4)&lt;0,"",+PRODUCTION!Y135-I$4)</f>
        <v/>
      </c>
      <c r="J137" s="218" t="str">
        <f>IF((+PRODUCTION!AB135-J$4)&lt;0,"",+PRODUCTION!AB135-J$4)</f>
        <v/>
      </c>
      <c r="K137" s="220" t="str">
        <f>IF((+PRODUCTION!AE135-K$4)&lt;0,"",+PRODUCTION!AE135-K$4)</f>
        <v/>
      </c>
    </row>
    <row r="138" spans="1:11">
      <c r="A138" s="217">
        <f>+PRODUCTION!A136</f>
        <v>45058</v>
      </c>
      <c r="B138" s="218" t="str">
        <f>IF((+PRODUCTION!C136-B$4)&lt;0,"",+PRODUCTION!C136-B$4)</f>
        <v/>
      </c>
      <c r="C138" s="218" t="str">
        <f>IF((+PRODUCTION!F136-C$4)&lt;0,"",+PRODUCTION!F136-C$4)</f>
        <v/>
      </c>
      <c r="D138" s="218" t="str">
        <f>IF((+PRODUCTION!I136-D$4)&lt;0,"",+PRODUCTION!I136-D$4)</f>
        <v/>
      </c>
      <c r="E138" s="219"/>
      <c r="F138" s="218" t="str">
        <f>IF((+PRODUCTION!O136-F$4)&lt;0,"",+PRODUCTION!O136-F$4)</f>
        <v/>
      </c>
      <c r="G138" s="218" t="str">
        <f>IF((+PRODUCTION!S136-G$4)&lt;0,"",+PRODUCTION!S136-G$4)</f>
        <v/>
      </c>
      <c r="H138" s="218" t="str">
        <f>IF((+PRODUCTION!V136-H$4)&lt;0,"",+PRODUCTION!V136-H$4)</f>
        <v/>
      </c>
      <c r="I138" s="218" t="str">
        <f>IF((+PRODUCTION!Y136-I$4)&lt;0,"",+PRODUCTION!Y136-I$4)</f>
        <v/>
      </c>
      <c r="J138" s="218" t="str">
        <f>IF((+PRODUCTION!AB136-J$4)&lt;0,"",+PRODUCTION!AB136-J$4)</f>
        <v/>
      </c>
      <c r="K138" s="220" t="str">
        <f>IF((+PRODUCTION!AE136-K$4)&lt;0,"",+PRODUCTION!AE136-K$4)</f>
        <v/>
      </c>
    </row>
    <row r="139" spans="1:11">
      <c r="A139" s="217">
        <f>+PRODUCTION!A137</f>
        <v>45059</v>
      </c>
      <c r="B139" s="218" t="str">
        <f>IF((+PRODUCTION!C137-B$4)&lt;0,"",+PRODUCTION!C137-B$4)</f>
        <v/>
      </c>
      <c r="C139" s="218" t="str">
        <f>IF((+PRODUCTION!F137-C$4)&lt;0,"",+PRODUCTION!F137-C$4)</f>
        <v/>
      </c>
      <c r="D139" s="218" t="str">
        <f>IF((+PRODUCTION!I137-D$4)&lt;0,"",+PRODUCTION!I137-D$4)</f>
        <v/>
      </c>
      <c r="E139" s="219"/>
      <c r="F139" s="218" t="str">
        <f>IF((+PRODUCTION!O137-F$4)&lt;0,"",+PRODUCTION!O137-F$4)</f>
        <v/>
      </c>
      <c r="G139" s="218" t="str">
        <f>IF((+PRODUCTION!S137-G$4)&lt;0,"",+PRODUCTION!S137-G$4)</f>
        <v/>
      </c>
      <c r="H139" s="218" t="str">
        <f>IF((+PRODUCTION!V137-H$4)&lt;0,"",+PRODUCTION!V137-H$4)</f>
        <v/>
      </c>
      <c r="I139" s="218" t="str">
        <f>IF((+PRODUCTION!Y137-I$4)&lt;0,"",+PRODUCTION!Y137-I$4)</f>
        <v/>
      </c>
      <c r="J139" s="218" t="str">
        <f>IF((+PRODUCTION!AB137-J$4)&lt;0,"",+PRODUCTION!AB137-J$4)</f>
        <v/>
      </c>
      <c r="K139" s="220" t="str">
        <f>IF((+PRODUCTION!AE137-K$4)&lt;0,"",+PRODUCTION!AE137-K$4)</f>
        <v/>
      </c>
    </row>
    <row r="140" spans="1:11">
      <c r="A140" s="217">
        <f>+PRODUCTION!A138</f>
        <v>45060</v>
      </c>
      <c r="B140" s="218" t="str">
        <f>IF((+PRODUCTION!C138-B$4)&lt;0,"",+PRODUCTION!C138-B$4)</f>
        <v/>
      </c>
      <c r="C140" s="218" t="str">
        <f>IF((+PRODUCTION!F138-C$4)&lt;0,"",+PRODUCTION!F138-C$4)</f>
        <v/>
      </c>
      <c r="D140" s="218" t="str">
        <f>IF((+PRODUCTION!I138-D$4)&lt;0,"",+PRODUCTION!I138-D$4)</f>
        <v/>
      </c>
      <c r="E140" s="219"/>
      <c r="F140" s="218" t="str">
        <f>IF((+PRODUCTION!O138-F$4)&lt;0,"",+PRODUCTION!O138-F$4)</f>
        <v/>
      </c>
      <c r="G140" s="218" t="str">
        <f>IF((+PRODUCTION!S138-G$4)&lt;0,"",+PRODUCTION!S138-G$4)</f>
        <v/>
      </c>
      <c r="H140" s="218" t="str">
        <f>IF((+PRODUCTION!V138-H$4)&lt;0,"",+PRODUCTION!V138-H$4)</f>
        <v/>
      </c>
      <c r="I140" s="218" t="str">
        <f>IF((+PRODUCTION!Y138-I$4)&lt;0,"",+PRODUCTION!Y138-I$4)</f>
        <v/>
      </c>
      <c r="J140" s="218" t="str">
        <f>IF((+PRODUCTION!AB138-J$4)&lt;0,"",+PRODUCTION!AB138-J$4)</f>
        <v/>
      </c>
      <c r="K140" s="220" t="str">
        <f>IF((+PRODUCTION!AE138-K$4)&lt;0,"",+PRODUCTION!AE138-K$4)</f>
        <v/>
      </c>
    </row>
    <row r="141" spans="1:11">
      <c r="A141" s="217">
        <f>+PRODUCTION!A139</f>
        <v>45061</v>
      </c>
      <c r="B141" s="218" t="str">
        <f>IF((+PRODUCTION!C139-B$4)&lt;0,"",+PRODUCTION!C139-B$4)</f>
        <v/>
      </c>
      <c r="C141" s="218" t="str">
        <f>IF((+PRODUCTION!F139-C$4)&lt;0,"",+PRODUCTION!F139-C$4)</f>
        <v/>
      </c>
      <c r="D141" s="218" t="str">
        <f>IF((+PRODUCTION!I139-D$4)&lt;0,"",+PRODUCTION!I139-D$4)</f>
        <v/>
      </c>
      <c r="E141" s="219"/>
      <c r="F141" s="218" t="str">
        <f>IF((+PRODUCTION!O139-F$4)&lt;0,"",+PRODUCTION!O139-F$4)</f>
        <v/>
      </c>
      <c r="G141" s="218" t="str">
        <f>IF((+PRODUCTION!S139-G$4)&lt;0,"",+PRODUCTION!S139-G$4)</f>
        <v/>
      </c>
      <c r="H141" s="218" t="str">
        <f>IF((+PRODUCTION!V139-H$4)&lt;0,"",+PRODUCTION!V139-H$4)</f>
        <v/>
      </c>
      <c r="I141" s="218" t="str">
        <f>IF((+PRODUCTION!Y139-I$4)&lt;0,"",+PRODUCTION!Y139-I$4)</f>
        <v/>
      </c>
      <c r="J141" s="218" t="str">
        <f>IF((+PRODUCTION!AB139-J$4)&lt;0,"",+PRODUCTION!AB139-J$4)</f>
        <v/>
      </c>
      <c r="K141" s="220" t="str">
        <f>IF((+PRODUCTION!AE139-K$4)&lt;0,"",+PRODUCTION!AE139-K$4)</f>
        <v/>
      </c>
    </row>
    <row r="142" spans="1:11">
      <c r="A142" s="217">
        <f>+PRODUCTION!A140</f>
        <v>45062</v>
      </c>
      <c r="B142" s="218" t="str">
        <f>IF((+PRODUCTION!C140-B$4)&lt;0,"",+PRODUCTION!C140-B$4)</f>
        <v/>
      </c>
      <c r="C142" s="218" t="str">
        <f>IF((+PRODUCTION!F140-C$4)&lt;0,"",+PRODUCTION!F140-C$4)</f>
        <v/>
      </c>
      <c r="D142" s="218" t="str">
        <f>IF((+PRODUCTION!I140-D$4)&lt;0,"",+PRODUCTION!I140-D$4)</f>
        <v/>
      </c>
      <c r="E142" s="219"/>
      <c r="F142" s="218" t="str">
        <f>IF((+PRODUCTION!O140-F$4)&lt;0,"",+PRODUCTION!O140-F$4)</f>
        <v/>
      </c>
      <c r="G142" s="218" t="str">
        <f>IF((+PRODUCTION!S140-G$4)&lt;0,"",+PRODUCTION!S140-G$4)</f>
        <v/>
      </c>
      <c r="H142" s="218" t="str">
        <f>IF((+PRODUCTION!V140-H$4)&lt;0,"",+PRODUCTION!V140-H$4)</f>
        <v/>
      </c>
      <c r="I142" s="218" t="str">
        <f>IF((+PRODUCTION!Y140-I$4)&lt;0,"",+PRODUCTION!Y140-I$4)</f>
        <v/>
      </c>
      <c r="J142" s="218" t="str">
        <f>IF((+PRODUCTION!AB140-J$4)&lt;0,"",+PRODUCTION!AB140-J$4)</f>
        <v/>
      </c>
      <c r="K142" s="220" t="str">
        <f>IF((+PRODUCTION!AE140-K$4)&lt;0,"",+PRODUCTION!AE140-K$4)</f>
        <v/>
      </c>
    </row>
    <row r="143" spans="1:11">
      <c r="A143" s="217">
        <f>+PRODUCTION!A141</f>
        <v>45063</v>
      </c>
      <c r="B143" s="218" t="str">
        <f>IF((+PRODUCTION!C141-B$4)&lt;0,"",+PRODUCTION!C141-B$4)</f>
        <v/>
      </c>
      <c r="C143" s="218" t="str">
        <f>IF((+PRODUCTION!F141-C$4)&lt;0,"",+PRODUCTION!F141-C$4)</f>
        <v/>
      </c>
      <c r="D143" s="218" t="str">
        <f>IF((+PRODUCTION!I141-D$4)&lt;0,"",+PRODUCTION!I141-D$4)</f>
        <v/>
      </c>
      <c r="E143" s="219"/>
      <c r="F143" s="218" t="str">
        <f>IF((+PRODUCTION!O141-F$4)&lt;0,"",+PRODUCTION!O141-F$4)</f>
        <v/>
      </c>
      <c r="G143" s="218" t="str">
        <f>IF((+PRODUCTION!S141-G$4)&lt;0,"",+PRODUCTION!S141-G$4)</f>
        <v/>
      </c>
      <c r="H143" s="218" t="str">
        <f>IF((+PRODUCTION!V141-H$4)&lt;0,"",+PRODUCTION!V141-H$4)</f>
        <v/>
      </c>
      <c r="I143" s="218" t="str">
        <f>IF((+PRODUCTION!Y141-I$4)&lt;0,"",+PRODUCTION!Y141-I$4)</f>
        <v/>
      </c>
      <c r="J143" s="218" t="str">
        <f>IF((+PRODUCTION!AB141-J$4)&lt;0,"",+PRODUCTION!AB141-J$4)</f>
        <v/>
      </c>
      <c r="K143" s="220" t="str">
        <f>IF((+PRODUCTION!AE141-K$4)&lt;0,"",+PRODUCTION!AE141-K$4)</f>
        <v/>
      </c>
    </row>
    <row r="144" spans="1:11">
      <c r="A144" s="217">
        <f>+PRODUCTION!A142</f>
        <v>45064</v>
      </c>
      <c r="B144" s="218" t="str">
        <f>IF((+PRODUCTION!C142-B$4)&lt;0,"",+PRODUCTION!C142-B$4)</f>
        <v/>
      </c>
      <c r="C144" s="218" t="str">
        <f>IF((+PRODUCTION!F142-C$4)&lt;0,"",+PRODUCTION!F142-C$4)</f>
        <v/>
      </c>
      <c r="D144" s="218" t="str">
        <f>IF((+PRODUCTION!I142-D$4)&lt;0,"",+PRODUCTION!I142-D$4)</f>
        <v/>
      </c>
      <c r="E144" s="219"/>
      <c r="F144" s="218" t="str">
        <f>IF((+PRODUCTION!O142-F$4)&lt;0,"",+PRODUCTION!O142-F$4)</f>
        <v/>
      </c>
      <c r="G144" s="218" t="str">
        <f>IF((+PRODUCTION!S142-G$4)&lt;0,"",+PRODUCTION!S142-G$4)</f>
        <v/>
      </c>
      <c r="H144" s="218" t="str">
        <f>IF((+PRODUCTION!V142-H$4)&lt;0,"",+PRODUCTION!V142-H$4)</f>
        <v/>
      </c>
      <c r="I144" s="218" t="str">
        <f>IF((+PRODUCTION!Y142-I$4)&lt;0,"",+PRODUCTION!Y142-I$4)</f>
        <v/>
      </c>
      <c r="J144" s="218" t="str">
        <f>IF((+PRODUCTION!AB142-J$4)&lt;0,"",+PRODUCTION!AB142-J$4)</f>
        <v/>
      </c>
      <c r="K144" s="220" t="str">
        <f>IF((+PRODUCTION!AE142-K$4)&lt;0,"",+PRODUCTION!AE142-K$4)</f>
        <v/>
      </c>
    </row>
    <row r="145" spans="1:11">
      <c r="A145" s="217">
        <f>+PRODUCTION!A143</f>
        <v>45065</v>
      </c>
      <c r="B145" s="218" t="str">
        <f>IF((+PRODUCTION!C143-B$4)&lt;0,"",+PRODUCTION!C143-B$4)</f>
        <v/>
      </c>
      <c r="C145" s="218" t="str">
        <f>IF((+PRODUCTION!F143-C$4)&lt;0,"",+PRODUCTION!F143-C$4)</f>
        <v/>
      </c>
      <c r="D145" s="218" t="str">
        <f>IF((+PRODUCTION!I143-D$4)&lt;0,"",+PRODUCTION!I143-D$4)</f>
        <v/>
      </c>
      <c r="E145" s="219"/>
      <c r="F145" s="218" t="str">
        <f>IF((+PRODUCTION!O143-F$4)&lt;0,"",+PRODUCTION!O143-F$4)</f>
        <v/>
      </c>
      <c r="G145" s="218" t="str">
        <f>IF((+PRODUCTION!S143-G$4)&lt;0,"",+PRODUCTION!S143-G$4)</f>
        <v/>
      </c>
      <c r="H145" s="218" t="str">
        <f>IF((+PRODUCTION!V143-H$4)&lt;0,"",+PRODUCTION!V143-H$4)</f>
        <v/>
      </c>
      <c r="I145" s="218" t="str">
        <f>IF((+PRODUCTION!Y143-I$4)&lt;0,"",+PRODUCTION!Y143-I$4)</f>
        <v/>
      </c>
      <c r="J145" s="218" t="str">
        <f>IF((+PRODUCTION!AB143-J$4)&lt;0,"",+PRODUCTION!AB143-J$4)</f>
        <v/>
      </c>
      <c r="K145" s="220" t="str">
        <f>IF((+PRODUCTION!AE143-K$4)&lt;0,"",+PRODUCTION!AE143-K$4)</f>
        <v/>
      </c>
    </row>
    <row r="146" spans="1:11">
      <c r="A146" s="217">
        <f>+PRODUCTION!A144</f>
        <v>45066</v>
      </c>
      <c r="B146" s="218" t="str">
        <f>IF((+PRODUCTION!C144-B$4)&lt;0,"",+PRODUCTION!C144-B$4)</f>
        <v/>
      </c>
      <c r="C146" s="218" t="str">
        <f>IF((+PRODUCTION!F144-C$4)&lt;0,"",+PRODUCTION!F144-C$4)</f>
        <v/>
      </c>
      <c r="D146" s="218" t="str">
        <f>IF((+PRODUCTION!I144-D$4)&lt;0,"",+PRODUCTION!I144-D$4)</f>
        <v/>
      </c>
      <c r="E146" s="219"/>
      <c r="F146" s="218" t="str">
        <f>IF((+PRODUCTION!O144-F$4)&lt;0,"",+PRODUCTION!O144-F$4)</f>
        <v/>
      </c>
      <c r="G146" s="218" t="str">
        <f>IF((+PRODUCTION!S144-G$4)&lt;0,"",+PRODUCTION!S144-G$4)</f>
        <v/>
      </c>
      <c r="H146" s="218" t="str">
        <f>IF((+PRODUCTION!V144-H$4)&lt;0,"",+PRODUCTION!V144-H$4)</f>
        <v/>
      </c>
      <c r="I146" s="218" t="str">
        <f>IF((+PRODUCTION!Y144-I$4)&lt;0,"",+PRODUCTION!Y144-I$4)</f>
        <v/>
      </c>
      <c r="J146" s="218" t="str">
        <f>IF((+PRODUCTION!AB144-J$4)&lt;0,"",+PRODUCTION!AB144-J$4)</f>
        <v/>
      </c>
      <c r="K146" s="220" t="str">
        <f>IF((+PRODUCTION!AE144-K$4)&lt;0,"",+PRODUCTION!AE144-K$4)</f>
        <v/>
      </c>
    </row>
    <row r="147" spans="1:11">
      <c r="A147" s="217">
        <f>+PRODUCTION!A145</f>
        <v>45067</v>
      </c>
      <c r="B147" s="218" t="str">
        <f>IF((+PRODUCTION!C145-B$4)&lt;0,"",+PRODUCTION!C145-B$4)</f>
        <v/>
      </c>
      <c r="C147" s="218" t="str">
        <f>IF((+PRODUCTION!F145-C$4)&lt;0,"",+PRODUCTION!F145-C$4)</f>
        <v/>
      </c>
      <c r="D147" s="218" t="str">
        <f>IF((+PRODUCTION!I145-D$4)&lt;0,"",+PRODUCTION!I145-D$4)</f>
        <v/>
      </c>
      <c r="E147" s="219"/>
      <c r="F147" s="218" t="str">
        <f>IF((+PRODUCTION!O145-F$4)&lt;0,"",+PRODUCTION!O145-F$4)</f>
        <v/>
      </c>
      <c r="G147" s="218" t="str">
        <f>IF((+PRODUCTION!S145-G$4)&lt;0,"",+PRODUCTION!S145-G$4)</f>
        <v/>
      </c>
      <c r="H147" s="218" t="str">
        <f>IF((+PRODUCTION!V145-H$4)&lt;0,"",+PRODUCTION!V145-H$4)</f>
        <v/>
      </c>
      <c r="I147" s="218" t="str">
        <f>IF((+PRODUCTION!Y145-I$4)&lt;0,"",+PRODUCTION!Y145-I$4)</f>
        <v/>
      </c>
      <c r="J147" s="218" t="str">
        <f>IF((+PRODUCTION!AB145-J$4)&lt;0,"",+PRODUCTION!AB145-J$4)</f>
        <v/>
      </c>
      <c r="K147" s="220" t="str">
        <f>IF((+PRODUCTION!AE145-K$4)&lt;0,"",+PRODUCTION!AE145-K$4)</f>
        <v/>
      </c>
    </row>
    <row r="148" spans="1:11">
      <c r="A148" s="217">
        <f>+PRODUCTION!A146</f>
        <v>45068</v>
      </c>
      <c r="B148" s="218" t="str">
        <f>IF((+PRODUCTION!C146-B$4)&lt;0,"",+PRODUCTION!C146-B$4)</f>
        <v/>
      </c>
      <c r="C148" s="218" t="str">
        <f>IF((+PRODUCTION!F146-C$4)&lt;0,"",+PRODUCTION!F146-C$4)</f>
        <v/>
      </c>
      <c r="D148" s="218" t="str">
        <f>IF((+PRODUCTION!I146-D$4)&lt;0,"",+PRODUCTION!I146-D$4)</f>
        <v/>
      </c>
      <c r="E148" s="219"/>
      <c r="F148" s="218" t="str">
        <f>IF((+PRODUCTION!O146-F$4)&lt;0,"",+PRODUCTION!O146-F$4)</f>
        <v/>
      </c>
      <c r="G148" s="218" t="str">
        <f>IF((+PRODUCTION!S146-G$4)&lt;0,"",+PRODUCTION!S146-G$4)</f>
        <v/>
      </c>
      <c r="H148" s="218" t="str">
        <f>IF((+PRODUCTION!V146-H$4)&lt;0,"",+PRODUCTION!V146-H$4)</f>
        <v/>
      </c>
      <c r="I148" s="218" t="str">
        <f>IF((+PRODUCTION!Y146-I$4)&lt;0,"",+PRODUCTION!Y146-I$4)</f>
        <v/>
      </c>
      <c r="J148" s="218" t="str">
        <f>IF((+PRODUCTION!AB146-J$4)&lt;0,"",+PRODUCTION!AB146-J$4)</f>
        <v/>
      </c>
      <c r="K148" s="220" t="str">
        <f>IF((+PRODUCTION!AE146-K$4)&lt;0,"",+PRODUCTION!AE146-K$4)</f>
        <v/>
      </c>
    </row>
    <row r="149" spans="1:11">
      <c r="A149" s="217">
        <f>+PRODUCTION!A147</f>
        <v>45069</v>
      </c>
      <c r="B149" s="218" t="str">
        <f>IF((+PRODUCTION!C147-B$4)&lt;0,"",+PRODUCTION!C147-B$4)</f>
        <v/>
      </c>
      <c r="C149" s="218" t="str">
        <f>IF((+PRODUCTION!F147-C$4)&lt;0,"",+PRODUCTION!F147-C$4)</f>
        <v/>
      </c>
      <c r="D149" s="218" t="str">
        <f>IF((+PRODUCTION!I147-D$4)&lt;0,"",+PRODUCTION!I147-D$4)</f>
        <v/>
      </c>
      <c r="E149" s="219"/>
      <c r="F149" s="218" t="str">
        <f>IF((+PRODUCTION!O147-F$4)&lt;0,"",+PRODUCTION!O147-F$4)</f>
        <v/>
      </c>
      <c r="G149" s="218" t="str">
        <f>IF((+PRODUCTION!S147-G$4)&lt;0,"",+PRODUCTION!S147-G$4)</f>
        <v/>
      </c>
      <c r="H149" s="218" t="str">
        <f>IF((+PRODUCTION!V147-H$4)&lt;0,"",+PRODUCTION!V147-H$4)</f>
        <v/>
      </c>
      <c r="I149" s="218" t="str">
        <f>IF((+PRODUCTION!Y147-I$4)&lt;0,"",+PRODUCTION!Y147-I$4)</f>
        <v/>
      </c>
      <c r="J149" s="218" t="str">
        <f>IF((+PRODUCTION!AB147-J$4)&lt;0,"",+PRODUCTION!AB147-J$4)</f>
        <v/>
      </c>
      <c r="K149" s="220" t="str">
        <f>IF((+PRODUCTION!AE147-K$4)&lt;0,"",+PRODUCTION!AE147-K$4)</f>
        <v/>
      </c>
    </row>
    <row r="150" spans="1:11">
      <c r="A150" s="217">
        <f>+PRODUCTION!A148</f>
        <v>45070</v>
      </c>
      <c r="B150" s="218" t="str">
        <f>IF((+PRODUCTION!C148-B$4)&lt;0,"",+PRODUCTION!C148-B$4)</f>
        <v/>
      </c>
      <c r="C150" s="218" t="str">
        <f>IF((+PRODUCTION!F148-C$4)&lt;0,"",+PRODUCTION!F148-C$4)</f>
        <v/>
      </c>
      <c r="D150" s="218" t="str">
        <f>IF((+PRODUCTION!I148-D$4)&lt;0,"",+PRODUCTION!I148-D$4)</f>
        <v/>
      </c>
      <c r="E150" s="219"/>
      <c r="F150" s="218" t="str">
        <f>IF((+PRODUCTION!O148-F$4)&lt;0,"",+PRODUCTION!O148-F$4)</f>
        <v/>
      </c>
      <c r="G150" s="218" t="str">
        <f>IF((+PRODUCTION!S148-G$4)&lt;0,"",+PRODUCTION!S148-G$4)</f>
        <v/>
      </c>
      <c r="H150" s="218" t="str">
        <f>IF((+PRODUCTION!V148-H$4)&lt;0,"",+PRODUCTION!V148-H$4)</f>
        <v/>
      </c>
      <c r="I150" s="218" t="str">
        <f>IF((+PRODUCTION!Y148-I$4)&lt;0,"",+PRODUCTION!Y148-I$4)</f>
        <v/>
      </c>
      <c r="J150" s="218" t="str">
        <f>IF((+PRODUCTION!AB148-J$4)&lt;0,"",+PRODUCTION!AB148-J$4)</f>
        <v/>
      </c>
      <c r="K150" s="220" t="str">
        <f>IF((+PRODUCTION!AE148-K$4)&lt;0,"",+PRODUCTION!AE148-K$4)</f>
        <v/>
      </c>
    </row>
    <row r="151" spans="1:11">
      <c r="A151" s="217">
        <f>+PRODUCTION!A149</f>
        <v>45071</v>
      </c>
      <c r="B151" s="218" t="str">
        <f>IF((+PRODUCTION!C149-B$4)&lt;0,"",+PRODUCTION!C149-B$4)</f>
        <v/>
      </c>
      <c r="C151" s="218" t="str">
        <f>IF((+PRODUCTION!F149-C$4)&lt;0,"",+PRODUCTION!F149-C$4)</f>
        <v/>
      </c>
      <c r="D151" s="218" t="str">
        <f>IF((+PRODUCTION!I149-D$4)&lt;0,"",+PRODUCTION!I149-D$4)</f>
        <v/>
      </c>
      <c r="E151" s="219"/>
      <c r="F151" s="218" t="str">
        <f>IF((+PRODUCTION!O149-F$4)&lt;0,"",+PRODUCTION!O149-F$4)</f>
        <v/>
      </c>
      <c r="G151" s="218" t="str">
        <f>IF((+PRODUCTION!S149-G$4)&lt;0,"",+PRODUCTION!S149-G$4)</f>
        <v/>
      </c>
      <c r="H151" s="218" t="str">
        <f>IF((+PRODUCTION!V149-H$4)&lt;0,"",+PRODUCTION!V149-H$4)</f>
        <v/>
      </c>
      <c r="I151" s="218" t="str">
        <f>IF((+PRODUCTION!Y149-I$4)&lt;0,"",+PRODUCTION!Y149-I$4)</f>
        <v/>
      </c>
      <c r="J151" s="218" t="str">
        <f>IF((+PRODUCTION!AB149-J$4)&lt;0,"",+PRODUCTION!AB149-J$4)</f>
        <v/>
      </c>
      <c r="K151" s="220" t="str">
        <f>IF((+PRODUCTION!AE149-K$4)&lt;0,"",+PRODUCTION!AE149-K$4)</f>
        <v/>
      </c>
    </row>
    <row r="152" spans="1:11">
      <c r="A152" s="217">
        <f>+PRODUCTION!A150</f>
        <v>45072</v>
      </c>
      <c r="B152" s="218" t="str">
        <f>IF((+PRODUCTION!C150-B$4)&lt;0,"",+PRODUCTION!C150-B$4)</f>
        <v/>
      </c>
      <c r="C152" s="218" t="str">
        <f>IF((+PRODUCTION!F150-C$4)&lt;0,"",+PRODUCTION!F150-C$4)</f>
        <v/>
      </c>
      <c r="D152" s="218" t="str">
        <f>IF((+PRODUCTION!I150-D$4)&lt;0,"",+PRODUCTION!I150-D$4)</f>
        <v/>
      </c>
      <c r="E152" s="219"/>
      <c r="F152" s="218" t="str">
        <f>IF((+PRODUCTION!O150-F$4)&lt;0,"",+PRODUCTION!O150-F$4)</f>
        <v/>
      </c>
      <c r="G152" s="218" t="str">
        <f>IF((+PRODUCTION!S150-G$4)&lt;0,"",+PRODUCTION!S150-G$4)</f>
        <v/>
      </c>
      <c r="H152" s="218" t="str">
        <f>IF((+PRODUCTION!V150-H$4)&lt;0,"",+PRODUCTION!V150-H$4)</f>
        <v/>
      </c>
      <c r="I152" s="218" t="str">
        <f>IF((+PRODUCTION!Y150-I$4)&lt;0,"",+PRODUCTION!Y150-I$4)</f>
        <v/>
      </c>
      <c r="J152" s="218" t="str">
        <f>IF((+PRODUCTION!AB150-J$4)&lt;0,"",+PRODUCTION!AB150-J$4)</f>
        <v/>
      </c>
      <c r="K152" s="220" t="str">
        <f>IF((+PRODUCTION!AE150-K$4)&lt;0,"",+PRODUCTION!AE150-K$4)</f>
        <v/>
      </c>
    </row>
    <row r="153" spans="1:11">
      <c r="A153" s="217">
        <f>+PRODUCTION!A151</f>
        <v>45073</v>
      </c>
      <c r="B153" s="218" t="str">
        <f>IF((+PRODUCTION!C151-B$4)&lt;0,"",+PRODUCTION!C151-B$4)</f>
        <v/>
      </c>
      <c r="C153" s="218" t="str">
        <f>IF((+PRODUCTION!F151-C$4)&lt;0,"",+PRODUCTION!F151-C$4)</f>
        <v/>
      </c>
      <c r="D153" s="218" t="str">
        <f>IF((+PRODUCTION!I151-D$4)&lt;0,"",+PRODUCTION!I151-D$4)</f>
        <v/>
      </c>
      <c r="E153" s="219"/>
      <c r="F153" s="218" t="str">
        <f>IF((+PRODUCTION!O151-F$4)&lt;0,"",+PRODUCTION!O151-F$4)</f>
        <v/>
      </c>
      <c r="G153" s="218" t="str">
        <f>IF((+PRODUCTION!S151-G$4)&lt;0,"",+PRODUCTION!S151-G$4)</f>
        <v/>
      </c>
      <c r="H153" s="218" t="str">
        <f>IF((+PRODUCTION!V151-H$4)&lt;0,"",+PRODUCTION!V151-H$4)</f>
        <v/>
      </c>
      <c r="I153" s="218" t="str">
        <f>IF((+PRODUCTION!Y151-I$4)&lt;0,"",+PRODUCTION!Y151-I$4)</f>
        <v/>
      </c>
      <c r="J153" s="218" t="str">
        <f>IF((+PRODUCTION!AB151-J$4)&lt;0,"",+PRODUCTION!AB151-J$4)</f>
        <v/>
      </c>
      <c r="K153" s="220" t="str">
        <f>IF((+PRODUCTION!AE151-K$4)&lt;0,"",+PRODUCTION!AE151-K$4)</f>
        <v/>
      </c>
    </row>
    <row r="154" spans="1:11">
      <c r="A154" s="217">
        <f>+PRODUCTION!A152</f>
        <v>45074</v>
      </c>
      <c r="B154" s="218" t="str">
        <f>IF((+PRODUCTION!C152-B$4)&lt;0,"",+PRODUCTION!C152-B$4)</f>
        <v/>
      </c>
      <c r="C154" s="218" t="str">
        <f>IF((+PRODUCTION!F152-C$4)&lt;0,"",+PRODUCTION!F152-C$4)</f>
        <v/>
      </c>
      <c r="D154" s="218" t="str">
        <f>IF((+PRODUCTION!I152-D$4)&lt;0,"",+PRODUCTION!I152-D$4)</f>
        <v/>
      </c>
      <c r="E154" s="219"/>
      <c r="F154" s="218" t="str">
        <f>IF((+PRODUCTION!O152-F$4)&lt;0,"",+PRODUCTION!O152-F$4)</f>
        <v/>
      </c>
      <c r="G154" s="218" t="str">
        <f>IF((+PRODUCTION!S152-G$4)&lt;0,"",+PRODUCTION!S152-G$4)</f>
        <v/>
      </c>
      <c r="H154" s="218" t="str">
        <f>IF((+PRODUCTION!V152-H$4)&lt;0,"",+PRODUCTION!V152-H$4)</f>
        <v/>
      </c>
      <c r="I154" s="218" t="str">
        <f>IF((+PRODUCTION!Y152-I$4)&lt;0,"",+PRODUCTION!Y152-I$4)</f>
        <v/>
      </c>
      <c r="J154" s="218" t="str">
        <f>IF((+PRODUCTION!AB152-J$4)&lt;0,"",+PRODUCTION!AB152-J$4)</f>
        <v/>
      </c>
      <c r="K154" s="220" t="str">
        <f>IF((+PRODUCTION!AE152-K$4)&lt;0,"",+PRODUCTION!AE152-K$4)</f>
        <v/>
      </c>
    </row>
    <row r="155" spans="1:11">
      <c r="A155" s="217">
        <f>+PRODUCTION!A153</f>
        <v>45075</v>
      </c>
      <c r="B155" s="218" t="str">
        <f>IF((+PRODUCTION!C153-B$4)&lt;0,"",+PRODUCTION!C153-B$4)</f>
        <v/>
      </c>
      <c r="C155" s="218" t="str">
        <f>IF((+PRODUCTION!F153-C$4)&lt;0,"",+PRODUCTION!F153-C$4)</f>
        <v/>
      </c>
      <c r="D155" s="218" t="str">
        <f>IF((+PRODUCTION!I153-D$4)&lt;0,"",+PRODUCTION!I153-D$4)</f>
        <v/>
      </c>
      <c r="E155" s="219"/>
      <c r="F155" s="218" t="str">
        <f>IF((+PRODUCTION!O153-F$4)&lt;0,"",+PRODUCTION!O153-F$4)</f>
        <v/>
      </c>
      <c r="G155" s="218" t="str">
        <f>IF((+PRODUCTION!S153-G$4)&lt;0,"",+PRODUCTION!S153-G$4)</f>
        <v/>
      </c>
      <c r="H155" s="218" t="str">
        <f>IF((+PRODUCTION!V153-H$4)&lt;0,"",+PRODUCTION!V153-H$4)</f>
        <v/>
      </c>
      <c r="I155" s="218" t="str">
        <f>IF((+PRODUCTION!Y153-I$4)&lt;0,"",+PRODUCTION!Y153-I$4)</f>
        <v/>
      </c>
      <c r="J155" s="218" t="str">
        <f>IF((+PRODUCTION!AB153-J$4)&lt;0,"",+PRODUCTION!AB153-J$4)</f>
        <v/>
      </c>
      <c r="K155" s="220" t="str">
        <f>IF((+PRODUCTION!AE153-K$4)&lt;0,"",+PRODUCTION!AE153-K$4)</f>
        <v/>
      </c>
    </row>
    <row r="156" spans="1:11">
      <c r="A156" s="217">
        <f>+PRODUCTION!A154</f>
        <v>45076</v>
      </c>
      <c r="B156" s="218" t="str">
        <f>IF((+PRODUCTION!C154-B$4)&lt;0,"",+PRODUCTION!C154-B$4)</f>
        <v/>
      </c>
      <c r="C156" s="218" t="str">
        <f>IF((+PRODUCTION!F154-C$4)&lt;0,"",+PRODUCTION!F154-C$4)</f>
        <v/>
      </c>
      <c r="D156" s="218" t="str">
        <f>IF((+PRODUCTION!I154-D$4)&lt;0,"",+PRODUCTION!I154-D$4)</f>
        <v/>
      </c>
      <c r="E156" s="219"/>
      <c r="F156" s="218" t="str">
        <f>IF((+PRODUCTION!O154-F$4)&lt;0,"",+PRODUCTION!O154-F$4)</f>
        <v/>
      </c>
      <c r="G156" s="218" t="str">
        <f>IF((+PRODUCTION!S154-G$4)&lt;0,"",+PRODUCTION!S154-G$4)</f>
        <v/>
      </c>
      <c r="H156" s="218" t="str">
        <f>IF((+PRODUCTION!V154-H$4)&lt;0,"",+PRODUCTION!V154-H$4)</f>
        <v/>
      </c>
      <c r="I156" s="218" t="str">
        <f>IF((+PRODUCTION!Y154-I$4)&lt;0,"",+PRODUCTION!Y154-I$4)</f>
        <v/>
      </c>
      <c r="J156" s="218" t="str">
        <f>IF((+PRODUCTION!AB154-J$4)&lt;0,"",+PRODUCTION!AB154-J$4)</f>
        <v/>
      </c>
      <c r="K156" s="220" t="str">
        <f>IF((+PRODUCTION!AE154-K$4)&lt;0,"",+PRODUCTION!AE154-K$4)</f>
        <v/>
      </c>
    </row>
    <row r="157" spans="1:11">
      <c r="A157" s="217">
        <f>+PRODUCTION!A155</f>
        <v>45077</v>
      </c>
      <c r="B157" s="218" t="str">
        <f>IF((+PRODUCTION!C155-B$4)&lt;0,"",+PRODUCTION!C155-B$4)</f>
        <v/>
      </c>
      <c r="C157" s="218" t="str">
        <f>IF((+PRODUCTION!F155-C$4)&lt;0,"",+PRODUCTION!F155-C$4)</f>
        <v/>
      </c>
      <c r="D157" s="218" t="str">
        <f>IF((+PRODUCTION!I155-D$4)&lt;0,"",+PRODUCTION!I155-D$4)</f>
        <v/>
      </c>
      <c r="E157" s="219"/>
      <c r="F157" s="218" t="str">
        <f>IF((+PRODUCTION!O155-F$4)&lt;0,"",+PRODUCTION!O155-F$4)</f>
        <v/>
      </c>
      <c r="G157" s="218" t="str">
        <f>IF((+PRODUCTION!S155-G$4)&lt;0,"",+PRODUCTION!S155-G$4)</f>
        <v/>
      </c>
      <c r="H157" s="218" t="str">
        <f>IF((+PRODUCTION!V155-H$4)&lt;0,"",+PRODUCTION!V155-H$4)</f>
        <v/>
      </c>
      <c r="I157" s="218" t="str">
        <f>IF((+PRODUCTION!Y155-I$4)&lt;0,"",+PRODUCTION!Y155-I$4)</f>
        <v/>
      </c>
      <c r="J157" s="218" t="str">
        <f>IF((+PRODUCTION!AB155-J$4)&lt;0,"",+PRODUCTION!AB155-J$4)</f>
        <v/>
      </c>
      <c r="K157" s="220" t="str">
        <f>IF((+PRODUCTION!AE155-K$4)&lt;0,"",+PRODUCTION!AE155-K$4)</f>
        <v/>
      </c>
    </row>
    <row r="158" spans="1:11">
      <c r="A158" s="217">
        <f>+PRODUCTION!A156</f>
        <v>45078</v>
      </c>
      <c r="B158" s="218" t="str">
        <f>IF((+PRODUCTION!C156-B$4)&lt;0,"",+PRODUCTION!C156-B$4)</f>
        <v/>
      </c>
      <c r="C158" s="218" t="str">
        <f>IF((+PRODUCTION!F156-C$4)&lt;0,"",+PRODUCTION!F156-C$4)</f>
        <v/>
      </c>
      <c r="D158" s="218" t="str">
        <f>IF((+PRODUCTION!I156-D$4)&lt;0,"",+PRODUCTION!I156-D$4)</f>
        <v/>
      </c>
      <c r="E158" s="219"/>
      <c r="F158" s="218" t="str">
        <f>IF((+PRODUCTION!O156-F$4)&lt;0,"",+PRODUCTION!O156-F$4)</f>
        <v/>
      </c>
      <c r="G158" s="218" t="str">
        <f>IF((+PRODUCTION!S156-G$4)&lt;0,"",+PRODUCTION!S156-G$4)</f>
        <v/>
      </c>
      <c r="H158" s="218" t="str">
        <f>IF((+PRODUCTION!V156-H$4)&lt;0,"",+PRODUCTION!V156-H$4)</f>
        <v/>
      </c>
      <c r="I158" s="218" t="str">
        <f>IF((+PRODUCTION!Y156-I$4)&lt;0,"",+PRODUCTION!Y156-I$4)</f>
        <v/>
      </c>
      <c r="J158" s="218" t="str">
        <f>IF((+PRODUCTION!AB156-J$4)&lt;0,"",+PRODUCTION!AB156-J$4)</f>
        <v/>
      </c>
      <c r="K158" s="220" t="str">
        <f>IF((+PRODUCTION!AE156-K$4)&lt;0,"",+PRODUCTION!AE156-K$4)</f>
        <v/>
      </c>
    </row>
    <row r="159" spans="1:11">
      <c r="A159" s="217">
        <f>+PRODUCTION!A157</f>
        <v>45079</v>
      </c>
      <c r="B159" s="218" t="str">
        <f>IF((+PRODUCTION!C157-B$4)&lt;0,"",+PRODUCTION!C157-B$4)</f>
        <v/>
      </c>
      <c r="C159" s="218" t="str">
        <f>IF((+PRODUCTION!F157-C$4)&lt;0,"",+PRODUCTION!F157-C$4)</f>
        <v/>
      </c>
      <c r="D159" s="218" t="str">
        <f>IF((+PRODUCTION!I157-D$4)&lt;0,"",+PRODUCTION!I157-D$4)</f>
        <v/>
      </c>
      <c r="E159" s="219"/>
      <c r="F159" s="218" t="str">
        <f>IF((+PRODUCTION!O157-F$4)&lt;0,"",+PRODUCTION!O157-F$4)</f>
        <v/>
      </c>
      <c r="G159" s="218" t="str">
        <f>IF((+PRODUCTION!S157-G$4)&lt;0,"",+PRODUCTION!S157-G$4)</f>
        <v/>
      </c>
      <c r="H159" s="218" t="str">
        <f>IF((+PRODUCTION!V157-H$4)&lt;0,"",+PRODUCTION!V157-H$4)</f>
        <v/>
      </c>
      <c r="I159" s="218" t="str">
        <f>IF((+PRODUCTION!Y157-I$4)&lt;0,"",+PRODUCTION!Y157-I$4)</f>
        <v/>
      </c>
      <c r="J159" s="218" t="str">
        <f>IF((+PRODUCTION!AB157-J$4)&lt;0,"",+PRODUCTION!AB157-J$4)</f>
        <v/>
      </c>
      <c r="K159" s="220" t="str">
        <f>IF((+PRODUCTION!AE157-K$4)&lt;0,"",+PRODUCTION!AE157-K$4)</f>
        <v/>
      </c>
    </row>
    <row r="160" spans="1:11">
      <c r="A160" s="217">
        <f>+PRODUCTION!A158</f>
        <v>45080</v>
      </c>
      <c r="B160" s="218" t="str">
        <f>IF((+PRODUCTION!C158-B$4)&lt;0,"",+PRODUCTION!C158-B$4)</f>
        <v/>
      </c>
      <c r="C160" s="218" t="str">
        <f>IF((+PRODUCTION!F158-C$4)&lt;0,"",+PRODUCTION!F158-C$4)</f>
        <v/>
      </c>
      <c r="D160" s="218" t="str">
        <f>IF((+PRODUCTION!I158-D$4)&lt;0,"",+PRODUCTION!I158-D$4)</f>
        <v/>
      </c>
      <c r="E160" s="219"/>
      <c r="F160" s="218" t="str">
        <f>IF((+PRODUCTION!O158-F$4)&lt;0,"",+PRODUCTION!O158-F$4)</f>
        <v/>
      </c>
      <c r="G160" s="218" t="str">
        <f>IF((+PRODUCTION!S158-G$4)&lt;0,"",+PRODUCTION!S158-G$4)</f>
        <v/>
      </c>
      <c r="H160" s="218" t="str">
        <f>IF((+PRODUCTION!V158-H$4)&lt;0,"",+PRODUCTION!V158-H$4)</f>
        <v/>
      </c>
      <c r="I160" s="218" t="str">
        <f>IF((+PRODUCTION!Y158-I$4)&lt;0,"",+PRODUCTION!Y158-I$4)</f>
        <v/>
      </c>
      <c r="J160" s="218" t="str">
        <f>IF((+PRODUCTION!AB158-J$4)&lt;0,"",+PRODUCTION!AB158-J$4)</f>
        <v/>
      </c>
      <c r="K160" s="220" t="str">
        <f>IF((+PRODUCTION!AE158-K$4)&lt;0,"",+PRODUCTION!AE158-K$4)</f>
        <v/>
      </c>
    </row>
    <row r="161" spans="1:11">
      <c r="A161" s="217">
        <f>+PRODUCTION!A159</f>
        <v>45081</v>
      </c>
      <c r="B161" s="218" t="str">
        <f>IF((+PRODUCTION!C159-B$4)&lt;0,"",+PRODUCTION!C159-B$4)</f>
        <v/>
      </c>
      <c r="C161" s="218" t="str">
        <f>IF((+PRODUCTION!F159-C$4)&lt;0,"",+PRODUCTION!F159-C$4)</f>
        <v/>
      </c>
      <c r="D161" s="218" t="str">
        <f>IF((+PRODUCTION!I159-D$4)&lt;0,"",+PRODUCTION!I159-D$4)</f>
        <v/>
      </c>
      <c r="E161" s="219"/>
      <c r="F161" s="218" t="str">
        <f>IF((+PRODUCTION!O159-F$4)&lt;0,"",+PRODUCTION!O159-F$4)</f>
        <v/>
      </c>
      <c r="G161" s="218" t="str">
        <f>IF((+PRODUCTION!S159-G$4)&lt;0,"",+PRODUCTION!S159-G$4)</f>
        <v/>
      </c>
      <c r="H161" s="218" t="str">
        <f>IF((+PRODUCTION!V159-H$4)&lt;0,"",+PRODUCTION!V159-H$4)</f>
        <v/>
      </c>
      <c r="I161" s="218" t="str">
        <f>IF((+PRODUCTION!Y159-I$4)&lt;0,"",+PRODUCTION!Y159-I$4)</f>
        <v/>
      </c>
      <c r="J161" s="218" t="str">
        <f>IF((+PRODUCTION!AB159-J$4)&lt;0,"",+PRODUCTION!AB159-J$4)</f>
        <v/>
      </c>
      <c r="K161" s="220" t="str">
        <f>IF((+PRODUCTION!AE159-K$4)&lt;0,"",+PRODUCTION!AE159-K$4)</f>
        <v/>
      </c>
    </row>
    <row r="162" spans="1:11">
      <c r="A162" s="217">
        <f>+PRODUCTION!A160</f>
        <v>45082</v>
      </c>
      <c r="B162" s="218" t="str">
        <f>IF((+PRODUCTION!C160-B$4)&lt;0,"",+PRODUCTION!C160-B$4)</f>
        <v/>
      </c>
      <c r="C162" s="218" t="str">
        <f>IF((+PRODUCTION!F160-C$4)&lt;0,"",+PRODUCTION!F160-C$4)</f>
        <v/>
      </c>
      <c r="D162" s="218" t="str">
        <f>IF((+PRODUCTION!I160-D$4)&lt;0,"",+PRODUCTION!I160-D$4)</f>
        <v/>
      </c>
      <c r="E162" s="219"/>
      <c r="F162" s="218" t="str">
        <f>IF((+PRODUCTION!O160-F$4)&lt;0,"",+PRODUCTION!O160-F$4)</f>
        <v/>
      </c>
      <c r="G162" s="218" t="str">
        <f>IF((+PRODUCTION!S160-G$4)&lt;0,"",+PRODUCTION!S160-G$4)</f>
        <v/>
      </c>
      <c r="H162" s="218" t="str">
        <f>IF((+PRODUCTION!V160-H$4)&lt;0,"",+PRODUCTION!V160-H$4)</f>
        <v/>
      </c>
      <c r="I162" s="218" t="str">
        <f>IF((+PRODUCTION!Y160-I$4)&lt;0,"",+PRODUCTION!Y160-I$4)</f>
        <v/>
      </c>
      <c r="J162" s="218" t="str">
        <f>IF((+PRODUCTION!AB160-J$4)&lt;0,"",+PRODUCTION!AB160-J$4)</f>
        <v/>
      </c>
      <c r="K162" s="220" t="str">
        <f>IF((+PRODUCTION!AE160-K$4)&lt;0,"",+PRODUCTION!AE160-K$4)</f>
        <v/>
      </c>
    </row>
    <row r="163" spans="1:11">
      <c r="A163" s="217">
        <f>+PRODUCTION!A161</f>
        <v>45083</v>
      </c>
      <c r="B163" s="218" t="str">
        <f>IF((+PRODUCTION!C161-B$4)&lt;0,"",+PRODUCTION!C161-B$4)</f>
        <v/>
      </c>
      <c r="C163" s="218" t="str">
        <f>IF((+PRODUCTION!F161-C$4)&lt;0,"",+PRODUCTION!F161-C$4)</f>
        <v/>
      </c>
      <c r="D163" s="218" t="str">
        <f>IF((+PRODUCTION!I161-D$4)&lt;0,"",+PRODUCTION!I161-D$4)</f>
        <v/>
      </c>
      <c r="E163" s="219"/>
      <c r="F163" s="218" t="str">
        <f>IF((+PRODUCTION!O161-F$4)&lt;0,"",+PRODUCTION!O161-F$4)</f>
        <v/>
      </c>
      <c r="G163" s="218" t="str">
        <f>IF((+PRODUCTION!S161-G$4)&lt;0,"",+PRODUCTION!S161-G$4)</f>
        <v/>
      </c>
      <c r="H163" s="218" t="str">
        <f>IF((+PRODUCTION!V161-H$4)&lt;0,"",+PRODUCTION!V161-H$4)</f>
        <v/>
      </c>
      <c r="I163" s="218" t="str">
        <f>IF((+PRODUCTION!Y161-I$4)&lt;0,"",+PRODUCTION!Y161-I$4)</f>
        <v/>
      </c>
      <c r="J163" s="218" t="str">
        <f>IF((+PRODUCTION!AB161-J$4)&lt;0,"",+PRODUCTION!AB161-J$4)</f>
        <v/>
      </c>
      <c r="K163" s="220" t="str">
        <f>IF((+PRODUCTION!AE161-K$4)&lt;0,"",+PRODUCTION!AE161-K$4)</f>
        <v/>
      </c>
    </row>
    <row r="164" spans="1:11">
      <c r="A164" s="217">
        <f>+PRODUCTION!A162</f>
        <v>45084</v>
      </c>
      <c r="B164" s="218" t="str">
        <f>IF((+PRODUCTION!C162-B$4)&lt;0,"",+PRODUCTION!C162-B$4)</f>
        <v/>
      </c>
      <c r="C164" s="218" t="str">
        <f>IF((+PRODUCTION!F162-C$4)&lt;0,"",+PRODUCTION!F162-C$4)</f>
        <v/>
      </c>
      <c r="D164" s="218" t="str">
        <f>IF((+PRODUCTION!I162-D$4)&lt;0,"",+PRODUCTION!I162-D$4)</f>
        <v/>
      </c>
      <c r="E164" s="219"/>
      <c r="F164" s="218" t="str">
        <f>IF((+PRODUCTION!O162-F$4)&lt;0,"",+PRODUCTION!O162-F$4)</f>
        <v/>
      </c>
      <c r="G164" s="218" t="str">
        <f>IF((+PRODUCTION!S162-G$4)&lt;0,"",+PRODUCTION!S162-G$4)</f>
        <v/>
      </c>
      <c r="H164" s="218" t="str">
        <f>IF((+PRODUCTION!V162-H$4)&lt;0,"",+PRODUCTION!V162-H$4)</f>
        <v/>
      </c>
      <c r="I164" s="218" t="str">
        <f>IF((+PRODUCTION!Y162-I$4)&lt;0,"",+PRODUCTION!Y162-I$4)</f>
        <v/>
      </c>
      <c r="J164" s="218" t="str">
        <f>IF((+PRODUCTION!AB162-J$4)&lt;0,"",+PRODUCTION!AB162-J$4)</f>
        <v/>
      </c>
      <c r="K164" s="220" t="str">
        <f>IF((+PRODUCTION!AE162-K$4)&lt;0,"",+PRODUCTION!AE162-K$4)</f>
        <v/>
      </c>
    </row>
    <row r="165" spans="1:11">
      <c r="A165" s="217">
        <f>+PRODUCTION!A163</f>
        <v>45085</v>
      </c>
      <c r="B165" s="218" t="str">
        <f>IF((+PRODUCTION!C163-B$4)&lt;0,"",+PRODUCTION!C163-B$4)</f>
        <v/>
      </c>
      <c r="C165" s="218" t="str">
        <f>IF((+PRODUCTION!F163-C$4)&lt;0,"",+PRODUCTION!F163-C$4)</f>
        <v/>
      </c>
      <c r="D165" s="218" t="str">
        <f>IF((+PRODUCTION!I163-D$4)&lt;0,"",+PRODUCTION!I163-D$4)</f>
        <v/>
      </c>
      <c r="E165" s="219"/>
      <c r="F165" s="218" t="str">
        <f>IF((+PRODUCTION!O163-F$4)&lt;0,"",+PRODUCTION!O163-F$4)</f>
        <v/>
      </c>
      <c r="G165" s="218" t="str">
        <f>IF((+PRODUCTION!S163-G$4)&lt;0,"",+PRODUCTION!S163-G$4)</f>
        <v/>
      </c>
      <c r="H165" s="218" t="str">
        <f>IF((+PRODUCTION!V163-H$4)&lt;0,"",+PRODUCTION!V163-H$4)</f>
        <v/>
      </c>
      <c r="I165" s="218" t="str">
        <f>IF((+PRODUCTION!Y163-I$4)&lt;0,"",+PRODUCTION!Y163-I$4)</f>
        <v/>
      </c>
      <c r="J165" s="218" t="str">
        <f>IF((+PRODUCTION!AB163-J$4)&lt;0,"",+PRODUCTION!AB163-J$4)</f>
        <v/>
      </c>
      <c r="K165" s="220" t="str">
        <f>IF((+PRODUCTION!AE163-K$4)&lt;0,"",+PRODUCTION!AE163-K$4)</f>
        <v/>
      </c>
    </row>
    <row r="166" spans="1:11">
      <c r="A166" s="217">
        <f>+PRODUCTION!A164</f>
        <v>45086</v>
      </c>
      <c r="B166" s="218" t="str">
        <f>IF((+PRODUCTION!C164-B$4)&lt;0,"",+PRODUCTION!C164-B$4)</f>
        <v/>
      </c>
      <c r="C166" s="218" t="str">
        <f>IF((+PRODUCTION!F164-C$4)&lt;0,"",+PRODUCTION!F164-C$4)</f>
        <v/>
      </c>
      <c r="D166" s="218" t="str">
        <f>IF((+PRODUCTION!I164-D$4)&lt;0,"",+PRODUCTION!I164-D$4)</f>
        <v/>
      </c>
      <c r="E166" s="219"/>
      <c r="F166" s="218" t="str">
        <f>IF((+PRODUCTION!O164-F$4)&lt;0,"",+PRODUCTION!O164-F$4)</f>
        <v/>
      </c>
      <c r="G166" s="218" t="str">
        <f>IF((+PRODUCTION!S164-G$4)&lt;0,"",+PRODUCTION!S164-G$4)</f>
        <v/>
      </c>
      <c r="H166" s="218" t="str">
        <f>IF((+PRODUCTION!V164-H$4)&lt;0,"",+PRODUCTION!V164-H$4)</f>
        <v/>
      </c>
      <c r="I166" s="218" t="str">
        <f>IF((+PRODUCTION!Y164-I$4)&lt;0,"",+PRODUCTION!Y164-I$4)</f>
        <v/>
      </c>
      <c r="J166" s="218" t="str">
        <f>IF((+PRODUCTION!AB164-J$4)&lt;0,"",+PRODUCTION!AB164-J$4)</f>
        <v/>
      </c>
      <c r="K166" s="220" t="str">
        <f>IF((+PRODUCTION!AE164-K$4)&lt;0,"",+PRODUCTION!AE164-K$4)</f>
        <v/>
      </c>
    </row>
    <row r="167" spans="1:11">
      <c r="A167" s="217">
        <f>+PRODUCTION!A165</f>
        <v>45087</v>
      </c>
      <c r="B167" s="218" t="str">
        <f>IF((+PRODUCTION!C165-B$4)&lt;0,"",+PRODUCTION!C165-B$4)</f>
        <v/>
      </c>
      <c r="C167" s="218" t="str">
        <f>IF((+PRODUCTION!F165-C$4)&lt;0,"",+PRODUCTION!F165-C$4)</f>
        <v/>
      </c>
      <c r="D167" s="218" t="str">
        <f>IF((+PRODUCTION!I165-D$4)&lt;0,"",+PRODUCTION!I165-D$4)</f>
        <v/>
      </c>
      <c r="E167" s="219"/>
      <c r="F167" s="218" t="str">
        <f>IF((+PRODUCTION!O165-F$4)&lt;0,"",+PRODUCTION!O165-F$4)</f>
        <v/>
      </c>
      <c r="G167" s="218" t="str">
        <f>IF((+PRODUCTION!S165-G$4)&lt;0,"",+PRODUCTION!S165-G$4)</f>
        <v/>
      </c>
      <c r="H167" s="218" t="str">
        <f>IF((+PRODUCTION!V165-H$4)&lt;0,"",+PRODUCTION!V165-H$4)</f>
        <v/>
      </c>
      <c r="I167" s="218" t="str">
        <f>IF((+PRODUCTION!Y165-I$4)&lt;0,"",+PRODUCTION!Y165-I$4)</f>
        <v/>
      </c>
      <c r="J167" s="218" t="str">
        <f>IF((+PRODUCTION!AB165-J$4)&lt;0,"",+PRODUCTION!AB165-J$4)</f>
        <v/>
      </c>
      <c r="K167" s="220" t="str">
        <f>IF((+PRODUCTION!AE165-K$4)&lt;0,"",+PRODUCTION!AE165-K$4)</f>
        <v/>
      </c>
    </row>
    <row r="168" spans="1:11">
      <c r="A168" s="217">
        <f>+PRODUCTION!A166</f>
        <v>45088</v>
      </c>
      <c r="B168" s="218" t="str">
        <f>IF((+PRODUCTION!C166-B$4)&lt;0,"",+PRODUCTION!C166-B$4)</f>
        <v/>
      </c>
      <c r="C168" s="218" t="str">
        <f>IF((+PRODUCTION!F166-C$4)&lt;0,"",+PRODUCTION!F166-C$4)</f>
        <v/>
      </c>
      <c r="D168" s="218" t="str">
        <f>IF((+PRODUCTION!I166-D$4)&lt;0,"",+PRODUCTION!I166-D$4)</f>
        <v/>
      </c>
      <c r="E168" s="219"/>
      <c r="F168" s="218" t="str">
        <f>IF((+PRODUCTION!O166-F$4)&lt;0,"",+PRODUCTION!O166-F$4)</f>
        <v/>
      </c>
      <c r="G168" s="218" t="str">
        <f>IF((+PRODUCTION!S166-G$4)&lt;0,"",+PRODUCTION!S166-G$4)</f>
        <v/>
      </c>
      <c r="H168" s="218" t="str">
        <f>IF((+PRODUCTION!V166-H$4)&lt;0,"",+PRODUCTION!V166-H$4)</f>
        <v/>
      </c>
      <c r="I168" s="218" t="str">
        <f>IF((+PRODUCTION!Y166-I$4)&lt;0,"",+PRODUCTION!Y166-I$4)</f>
        <v/>
      </c>
      <c r="J168" s="218" t="str">
        <f>IF((+PRODUCTION!AB166-J$4)&lt;0,"",+PRODUCTION!AB166-J$4)</f>
        <v/>
      </c>
      <c r="K168" s="220" t="str">
        <f>IF((+PRODUCTION!AE166-K$4)&lt;0,"",+PRODUCTION!AE166-K$4)</f>
        <v/>
      </c>
    </row>
    <row r="169" spans="1:11">
      <c r="A169" s="217">
        <f>+PRODUCTION!A167</f>
        <v>45089</v>
      </c>
      <c r="B169" s="218" t="str">
        <f>IF((+PRODUCTION!C167-B$4)&lt;0,"",+PRODUCTION!C167-B$4)</f>
        <v/>
      </c>
      <c r="C169" s="218" t="str">
        <f>IF((+PRODUCTION!F167-C$4)&lt;0,"",+PRODUCTION!F167-C$4)</f>
        <v/>
      </c>
      <c r="D169" s="218" t="str">
        <f>IF((+PRODUCTION!I167-D$4)&lt;0,"",+PRODUCTION!I167-D$4)</f>
        <v/>
      </c>
      <c r="E169" s="219"/>
      <c r="F169" s="218" t="str">
        <f>IF((+PRODUCTION!O167-F$4)&lt;0,"",+PRODUCTION!O167-F$4)</f>
        <v/>
      </c>
      <c r="G169" s="218" t="str">
        <f>IF((+PRODUCTION!S167-G$4)&lt;0,"",+PRODUCTION!S167-G$4)</f>
        <v/>
      </c>
      <c r="H169" s="218" t="str">
        <f>IF((+PRODUCTION!V167-H$4)&lt;0,"",+PRODUCTION!V167-H$4)</f>
        <v/>
      </c>
      <c r="I169" s="218" t="str">
        <f>IF((+PRODUCTION!Y167-I$4)&lt;0,"",+PRODUCTION!Y167-I$4)</f>
        <v/>
      </c>
      <c r="J169" s="218" t="str">
        <f>IF((+PRODUCTION!AB167-J$4)&lt;0,"",+PRODUCTION!AB167-J$4)</f>
        <v/>
      </c>
      <c r="K169" s="220" t="str">
        <f>IF((+PRODUCTION!AE167-K$4)&lt;0,"",+PRODUCTION!AE167-K$4)</f>
        <v/>
      </c>
    </row>
    <row r="170" spans="1:11">
      <c r="A170" s="217">
        <f>+PRODUCTION!A168</f>
        <v>45090</v>
      </c>
      <c r="B170" s="218" t="str">
        <f>IF((+PRODUCTION!C168-B$4)&lt;0,"",+PRODUCTION!C168-B$4)</f>
        <v/>
      </c>
      <c r="C170" s="218" t="str">
        <f>IF((+PRODUCTION!F168-C$4)&lt;0,"",+PRODUCTION!F168-C$4)</f>
        <v/>
      </c>
      <c r="D170" s="218" t="str">
        <f>IF((+PRODUCTION!I168-D$4)&lt;0,"",+PRODUCTION!I168-D$4)</f>
        <v/>
      </c>
      <c r="E170" s="219"/>
      <c r="F170" s="218" t="str">
        <f>IF((+PRODUCTION!O168-F$4)&lt;0,"",+PRODUCTION!O168-F$4)</f>
        <v/>
      </c>
      <c r="G170" s="218" t="str">
        <f>IF((+PRODUCTION!S168-G$4)&lt;0,"",+PRODUCTION!S168-G$4)</f>
        <v/>
      </c>
      <c r="H170" s="218" t="str">
        <f>IF((+PRODUCTION!V168-H$4)&lt;0,"",+PRODUCTION!V168-H$4)</f>
        <v/>
      </c>
      <c r="I170" s="218" t="str">
        <f>IF((+PRODUCTION!Y168-I$4)&lt;0,"",+PRODUCTION!Y168-I$4)</f>
        <v/>
      </c>
      <c r="J170" s="218" t="str">
        <f>IF((+PRODUCTION!AB168-J$4)&lt;0,"",+PRODUCTION!AB168-J$4)</f>
        <v/>
      </c>
      <c r="K170" s="220" t="str">
        <f>IF((+PRODUCTION!AE168-K$4)&lt;0,"",+PRODUCTION!AE168-K$4)</f>
        <v/>
      </c>
    </row>
    <row r="171" spans="1:11">
      <c r="A171" s="217">
        <f>+PRODUCTION!A169</f>
        <v>45091</v>
      </c>
      <c r="B171" s="218" t="str">
        <f>IF((+PRODUCTION!C169-B$4)&lt;0,"",+PRODUCTION!C169-B$4)</f>
        <v/>
      </c>
      <c r="C171" s="218" t="str">
        <f>IF((+PRODUCTION!F169-C$4)&lt;0,"",+PRODUCTION!F169-C$4)</f>
        <v/>
      </c>
      <c r="D171" s="218" t="str">
        <f>IF((+PRODUCTION!I169-D$4)&lt;0,"",+PRODUCTION!I169-D$4)</f>
        <v/>
      </c>
      <c r="E171" s="219"/>
      <c r="F171" s="218" t="str">
        <f>IF((+PRODUCTION!O169-F$4)&lt;0,"",+PRODUCTION!O169-F$4)</f>
        <v/>
      </c>
      <c r="G171" s="218" t="str">
        <f>IF((+PRODUCTION!S169-G$4)&lt;0,"",+PRODUCTION!S169-G$4)</f>
        <v/>
      </c>
      <c r="H171" s="218" t="str">
        <f>IF((+PRODUCTION!V169-H$4)&lt;0,"",+PRODUCTION!V169-H$4)</f>
        <v/>
      </c>
      <c r="I171" s="218" t="str">
        <f>IF((+PRODUCTION!Y169-I$4)&lt;0,"",+PRODUCTION!Y169-I$4)</f>
        <v/>
      </c>
      <c r="J171" s="218" t="str">
        <f>IF((+PRODUCTION!AB169-J$4)&lt;0,"",+PRODUCTION!AB169-J$4)</f>
        <v/>
      </c>
      <c r="K171" s="220" t="str">
        <f>IF((+PRODUCTION!AE169-K$4)&lt;0,"",+PRODUCTION!AE169-K$4)</f>
        <v/>
      </c>
    </row>
    <row r="172" spans="1:11">
      <c r="A172" s="217">
        <f>+PRODUCTION!A170</f>
        <v>45092</v>
      </c>
      <c r="B172" s="218" t="str">
        <f>IF((+PRODUCTION!C170-B$4)&lt;0,"",+PRODUCTION!C170-B$4)</f>
        <v/>
      </c>
      <c r="C172" s="218" t="str">
        <f>IF((+PRODUCTION!F170-C$4)&lt;0,"",+PRODUCTION!F170-C$4)</f>
        <v/>
      </c>
      <c r="D172" s="218" t="str">
        <f>IF((+PRODUCTION!I170-D$4)&lt;0,"",+PRODUCTION!I170-D$4)</f>
        <v/>
      </c>
      <c r="E172" s="219"/>
      <c r="F172" s="218" t="str">
        <f>IF((+PRODUCTION!O170-F$4)&lt;0,"",+PRODUCTION!O170-F$4)</f>
        <v/>
      </c>
      <c r="G172" s="218" t="str">
        <f>IF((+PRODUCTION!S170-G$4)&lt;0,"",+PRODUCTION!S170-G$4)</f>
        <v/>
      </c>
      <c r="H172" s="218" t="str">
        <f>IF((+PRODUCTION!V170-H$4)&lt;0,"",+PRODUCTION!V170-H$4)</f>
        <v/>
      </c>
      <c r="I172" s="218" t="str">
        <f>IF((+PRODUCTION!Y170-I$4)&lt;0,"",+PRODUCTION!Y170-I$4)</f>
        <v/>
      </c>
      <c r="J172" s="218" t="str">
        <f>IF((+PRODUCTION!AB170-J$4)&lt;0,"",+PRODUCTION!AB170-J$4)</f>
        <v/>
      </c>
      <c r="K172" s="220" t="str">
        <f>IF((+PRODUCTION!AE170-K$4)&lt;0,"",+PRODUCTION!AE170-K$4)</f>
        <v/>
      </c>
    </row>
    <row r="173" spans="1:11">
      <c r="A173" s="217">
        <f>+PRODUCTION!A171</f>
        <v>45093</v>
      </c>
      <c r="B173" s="218" t="str">
        <f>IF((+PRODUCTION!C171-B$4)&lt;0,"",+PRODUCTION!C171-B$4)</f>
        <v/>
      </c>
      <c r="C173" s="218" t="str">
        <f>IF((+PRODUCTION!F171-C$4)&lt;0,"",+PRODUCTION!F171-C$4)</f>
        <v/>
      </c>
      <c r="D173" s="218" t="str">
        <f>IF((+PRODUCTION!I171-D$4)&lt;0,"",+PRODUCTION!I171-D$4)</f>
        <v/>
      </c>
      <c r="E173" s="219"/>
      <c r="F173" s="218" t="str">
        <f>IF((+PRODUCTION!O171-F$4)&lt;0,"",+PRODUCTION!O171-F$4)</f>
        <v/>
      </c>
      <c r="G173" s="218" t="str">
        <f>IF((+PRODUCTION!S171-G$4)&lt;0,"",+PRODUCTION!S171-G$4)</f>
        <v/>
      </c>
      <c r="H173" s="218" t="str">
        <f>IF((+PRODUCTION!V171-H$4)&lt;0,"",+PRODUCTION!V171-H$4)</f>
        <v/>
      </c>
      <c r="I173" s="218" t="str">
        <f>IF((+PRODUCTION!Y171-I$4)&lt;0,"",+PRODUCTION!Y171-I$4)</f>
        <v/>
      </c>
      <c r="J173" s="218" t="str">
        <f>IF((+PRODUCTION!AB171-J$4)&lt;0,"",+PRODUCTION!AB171-J$4)</f>
        <v/>
      </c>
      <c r="K173" s="220" t="str">
        <f>IF((+PRODUCTION!AE171-K$4)&lt;0,"",+PRODUCTION!AE171-K$4)</f>
        <v/>
      </c>
    </row>
    <row r="174" spans="1:11">
      <c r="A174" s="217">
        <f>+PRODUCTION!A172</f>
        <v>45094</v>
      </c>
      <c r="B174" s="218" t="str">
        <f>IF((+PRODUCTION!C172-B$4)&lt;0,"",+PRODUCTION!C172-B$4)</f>
        <v/>
      </c>
      <c r="C174" s="218" t="str">
        <f>IF((+PRODUCTION!F172-C$4)&lt;0,"",+PRODUCTION!F172-C$4)</f>
        <v/>
      </c>
      <c r="D174" s="218" t="str">
        <f>IF((+PRODUCTION!I172-D$4)&lt;0,"",+PRODUCTION!I172-D$4)</f>
        <v/>
      </c>
      <c r="E174" s="219"/>
      <c r="F174" s="218" t="str">
        <f>IF((+PRODUCTION!O172-F$4)&lt;0,"",+PRODUCTION!O172-F$4)</f>
        <v/>
      </c>
      <c r="G174" s="218" t="str">
        <f>IF((+PRODUCTION!S172-G$4)&lt;0,"",+PRODUCTION!S172-G$4)</f>
        <v/>
      </c>
      <c r="H174" s="218" t="str">
        <f>IF((+PRODUCTION!V172-H$4)&lt;0,"",+PRODUCTION!V172-H$4)</f>
        <v/>
      </c>
      <c r="I174" s="218" t="str">
        <f>IF((+PRODUCTION!Y172-I$4)&lt;0,"",+PRODUCTION!Y172-I$4)</f>
        <v/>
      </c>
      <c r="J174" s="218" t="str">
        <f>IF((+PRODUCTION!AB172-J$4)&lt;0,"",+PRODUCTION!AB172-J$4)</f>
        <v/>
      </c>
      <c r="K174" s="220" t="str">
        <f>IF((+PRODUCTION!AE172-K$4)&lt;0,"",+PRODUCTION!AE172-K$4)</f>
        <v/>
      </c>
    </row>
    <row r="175" spans="1:11">
      <c r="A175" s="217">
        <f>+PRODUCTION!A173</f>
        <v>45095</v>
      </c>
      <c r="B175" s="218" t="str">
        <f>IF((+PRODUCTION!C173-B$4)&lt;0,"",+PRODUCTION!C173-B$4)</f>
        <v/>
      </c>
      <c r="C175" s="218" t="str">
        <f>IF((+PRODUCTION!F173-C$4)&lt;0,"",+PRODUCTION!F173-C$4)</f>
        <v/>
      </c>
      <c r="D175" s="218" t="str">
        <f>IF((+PRODUCTION!I173-D$4)&lt;0,"",+PRODUCTION!I173-D$4)</f>
        <v/>
      </c>
      <c r="E175" s="219"/>
      <c r="F175" s="218" t="str">
        <f>IF((+PRODUCTION!O173-F$4)&lt;0,"",+PRODUCTION!O173-F$4)</f>
        <v/>
      </c>
      <c r="G175" s="218" t="str">
        <f>IF((+PRODUCTION!S173-G$4)&lt;0,"",+PRODUCTION!S173-G$4)</f>
        <v/>
      </c>
      <c r="H175" s="218" t="str">
        <f>IF((+PRODUCTION!V173-H$4)&lt;0,"",+PRODUCTION!V173-H$4)</f>
        <v/>
      </c>
      <c r="I175" s="218" t="str">
        <f>IF((+PRODUCTION!Y173-I$4)&lt;0,"",+PRODUCTION!Y173-I$4)</f>
        <v/>
      </c>
      <c r="J175" s="218" t="str">
        <f>IF((+PRODUCTION!AB173-J$4)&lt;0,"",+PRODUCTION!AB173-J$4)</f>
        <v/>
      </c>
      <c r="K175" s="220" t="str">
        <f>IF((+PRODUCTION!AE173-K$4)&lt;0,"",+PRODUCTION!AE173-K$4)</f>
        <v/>
      </c>
    </row>
    <row r="176" spans="1:11">
      <c r="A176" s="217">
        <f>+PRODUCTION!A174</f>
        <v>45096</v>
      </c>
      <c r="B176" s="218" t="str">
        <f>IF((+PRODUCTION!C174-B$4)&lt;0,"",+PRODUCTION!C174-B$4)</f>
        <v/>
      </c>
      <c r="C176" s="218" t="str">
        <f>IF((+PRODUCTION!F174-C$4)&lt;0,"",+PRODUCTION!F174-C$4)</f>
        <v/>
      </c>
      <c r="D176" s="218" t="str">
        <f>IF((+PRODUCTION!I174-D$4)&lt;0,"",+PRODUCTION!I174-D$4)</f>
        <v/>
      </c>
      <c r="E176" s="219"/>
      <c r="F176" s="218" t="str">
        <f>IF((+PRODUCTION!O174-F$4)&lt;0,"",+PRODUCTION!O174-F$4)</f>
        <v/>
      </c>
      <c r="G176" s="218" t="str">
        <f>IF((+PRODUCTION!S174-G$4)&lt;0,"",+PRODUCTION!S174-G$4)</f>
        <v/>
      </c>
      <c r="H176" s="218" t="str">
        <f>IF((+PRODUCTION!V174-H$4)&lt;0,"",+PRODUCTION!V174-H$4)</f>
        <v/>
      </c>
      <c r="I176" s="218" t="str">
        <f>IF((+PRODUCTION!Y174-I$4)&lt;0,"",+PRODUCTION!Y174-I$4)</f>
        <v/>
      </c>
      <c r="J176" s="218" t="str">
        <f>IF((+PRODUCTION!AB174-J$4)&lt;0,"",+PRODUCTION!AB174-J$4)</f>
        <v/>
      </c>
      <c r="K176" s="220" t="str">
        <f>IF((+PRODUCTION!AE174-K$4)&lt;0,"",+PRODUCTION!AE174-K$4)</f>
        <v/>
      </c>
    </row>
    <row r="177" spans="1:11">
      <c r="A177" s="217">
        <f>+PRODUCTION!A175</f>
        <v>45097</v>
      </c>
      <c r="B177" s="218" t="str">
        <f>IF((+PRODUCTION!C175-B$4)&lt;0,"",+PRODUCTION!C175-B$4)</f>
        <v/>
      </c>
      <c r="C177" s="218" t="str">
        <f>IF((+PRODUCTION!F175-C$4)&lt;0,"",+PRODUCTION!F175-C$4)</f>
        <v/>
      </c>
      <c r="D177" s="218" t="str">
        <f>IF((+PRODUCTION!I175-D$4)&lt;0,"",+PRODUCTION!I175-D$4)</f>
        <v/>
      </c>
      <c r="E177" s="219"/>
      <c r="F177" s="218" t="str">
        <f>IF((+PRODUCTION!O175-F$4)&lt;0,"",+PRODUCTION!O175-F$4)</f>
        <v/>
      </c>
      <c r="G177" s="218" t="str">
        <f>IF((+PRODUCTION!S175-G$4)&lt;0,"",+PRODUCTION!S175-G$4)</f>
        <v/>
      </c>
      <c r="H177" s="218" t="str">
        <f>IF((+PRODUCTION!V175-H$4)&lt;0,"",+PRODUCTION!V175-H$4)</f>
        <v/>
      </c>
      <c r="I177" s="218" t="str">
        <f>IF((+PRODUCTION!Y175-I$4)&lt;0,"",+PRODUCTION!Y175-I$4)</f>
        <v/>
      </c>
      <c r="J177" s="218" t="str">
        <f>IF((+PRODUCTION!AB175-J$4)&lt;0,"",+PRODUCTION!AB175-J$4)</f>
        <v/>
      </c>
      <c r="K177" s="220" t="str">
        <f>IF((+PRODUCTION!AE175-K$4)&lt;0,"",+PRODUCTION!AE175-K$4)</f>
        <v/>
      </c>
    </row>
    <row r="178" spans="1:11">
      <c r="A178" s="217">
        <f>+PRODUCTION!A176</f>
        <v>45098</v>
      </c>
      <c r="B178" s="218" t="str">
        <f>IF((+PRODUCTION!C176-B$4)&lt;0,"",+PRODUCTION!C176-B$4)</f>
        <v/>
      </c>
      <c r="C178" s="218" t="str">
        <f>IF((+PRODUCTION!F176-C$4)&lt;0,"",+PRODUCTION!F176-C$4)</f>
        <v/>
      </c>
      <c r="D178" s="218" t="str">
        <f>IF((+PRODUCTION!I176-D$4)&lt;0,"",+PRODUCTION!I176-D$4)</f>
        <v/>
      </c>
      <c r="E178" s="219"/>
      <c r="F178" s="218" t="str">
        <f>IF((+PRODUCTION!O176-F$4)&lt;0,"",+PRODUCTION!O176-F$4)</f>
        <v/>
      </c>
      <c r="G178" s="218" t="str">
        <f>IF((+PRODUCTION!S176-G$4)&lt;0,"",+PRODUCTION!S176-G$4)</f>
        <v/>
      </c>
      <c r="H178" s="218" t="str">
        <f>IF((+PRODUCTION!V176-H$4)&lt;0,"",+PRODUCTION!V176-H$4)</f>
        <v/>
      </c>
      <c r="I178" s="218" t="str">
        <f>IF((+PRODUCTION!Y176-I$4)&lt;0,"",+PRODUCTION!Y176-I$4)</f>
        <v/>
      </c>
      <c r="J178" s="218" t="str">
        <f>IF((+PRODUCTION!AB176-J$4)&lt;0,"",+PRODUCTION!AB176-J$4)</f>
        <v/>
      </c>
      <c r="K178" s="220" t="str">
        <f>IF((+PRODUCTION!AE176-K$4)&lt;0,"",+PRODUCTION!AE176-K$4)</f>
        <v/>
      </c>
    </row>
    <row r="179" spans="1:11">
      <c r="A179" s="217">
        <f>+PRODUCTION!A177</f>
        <v>45099</v>
      </c>
      <c r="B179" s="218" t="str">
        <f>IF((+PRODUCTION!C177-B$4)&lt;0,"",+PRODUCTION!C177-B$4)</f>
        <v/>
      </c>
      <c r="C179" s="218" t="str">
        <f>IF((+PRODUCTION!F177-C$4)&lt;0,"",+PRODUCTION!F177-C$4)</f>
        <v/>
      </c>
      <c r="D179" s="218" t="str">
        <f>IF((+PRODUCTION!I177-D$4)&lt;0,"",+PRODUCTION!I177-D$4)</f>
        <v/>
      </c>
      <c r="E179" s="219"/>
      <c r="F179" s="218" t="str">
        <f>IF((+PRODUCTION!O177-F$4)&lt;0,"",+PRODUCTION!O177-F$4)</f>
        <v/>
      </c>
      <c r="G179" s="218" t="str">
        <f>IF((+PRODUCTION!S177-G$4)&lt;0,"",+PRODUCTION!S177-G$4)</f>
        <v/>
      </c>
      <c r="H179" s="218" t="str">
        <f>IF((+PRODUCTION!V177-H$4)&lt;0,"",+PRODUCTION!V177-H$4)</f>
        <v/>
      </c>
      <c r="I179" s="218" t="str">
        <f>IF((+PRODUCTION!Y177-I$4)&lt;0,"",+PRODUCTION!Y177-I$4)</f>
        <v/>
      </c>
      <c r="J179" s="218" t="str">
        <f>IF((+PRODUCTION!AB177-J$4)&lt;0,"",+PRODUCTION!AB177-J$4)</f>
        <v/>
      </c>
      <c r="K179" s="220" t="str">
        <f>IF((+PRODUCTION!AE177-K$4)&lt;0,"",+PRODUCTION!AE177-K$4)</f>
        <v/>
      </c>
    </row>
    <row r="180" spans="1:11">
      <c r="A180" s="217">
        <f>+PRODUCTION!A178</f>
        <v>45100</v>
      </c>
      <c r="B180" s="218" t="str">
        <f>IF((+PRODUCTION!C178-B$4)&lt;0,"",+PRODUCTION!C178-B$4)</f>
        <v/>
      </c>
      <c r="C180" s="218" t="str">
        <f>IF((+PRODUCTION!F178-C$4)&lt;0,"",+PRODUCTION!F178-C$4)</f>
        <v/>
      </c>
      <c r="D180" s="218" t="str">
        <f>IF((+PRODUCTION!I178-D$4)&lt;0,"",+PRODUCTION!I178-D$4)</f>
        <v/>
      </c>
      <c r="E180" s="219"/>
      <c r="F180" s="218" t="str">
        <f>IF((+PRODUCTION!O178-F$4)&lt;0,"",+PRODUCTION!O178-F$4)</f>
        <v/>
      </c>
      <c r="G180" s="218" t="str">
        <f>IF((+PRODUCTION!S178-G$4)&lt;0,"",+PRODUCTION!S178-G$4)</f>
        <v/>
      </c>
      <c r="H180" s="218" t="str">
        <f>IF((+PRODUCTION!V178-H$4)&lt;0,"",+PRODUCTION!V178-H$4)</f>
        <v/>
      </c>
      <c r="I180" s="218" t="str">
        <f>IF((+PRODUCTION!Y178-I$4)&lt;0,"",+PRODUCTION!Y178-I$4)</f>
        <v/>
      </c>
      <c r="J180" s="218" t="str">
        <f>IF((+PRODUCTION!AB178-J$4)&lt;0,"",+PRODUCTION!AB178-J$4)</f>
        <v/>
      </c>
      <c r="K180" s="220" t="str">
        <f>IF((+PRODUCTION!AE178-K$4)&lt;0,"",+PRODUCTION!AE178-K$4)</f>
        <v/>
      </c>
    </row>
    <row r="181" spans="1:11">
      <c r="A181" s="217">
        <f>+PRODUCTION!A179</f>
        <v>45101</v>
      </c>
      <c r="B181" s="218" t="str">
        <f>IF((+PRODUCTION!C179-B$4)&lt;0,"",+PRODUCTION!C179-B$4)</f>
        <v/>
      </c>
      <c r="C181" s="218" t="str">
        <f>IF((+PRODUCTION!F179-C$4)&lt;0,"",+PRODUCTION!F179-C$4)</f>
        <v/>
      </c>
      <c r="D181" s="218" t="str">
        <f>IF((+PRODUCTION!I179-D$4)&lt;0,"",+PRODUCTION!I179-D$4)</f>
        <v/>
      </c>
      <c r="E181" s="219"/>
      <c r="F181" s="218" t="str">
        <f>IF((+PRODUCTION!O179-F$4)&lt;0,"",+PRODUCTION!O179-F$4)</f>
        <v/>
      </c>
      <c r="G181" s="218" t="str">
        <f>IF((+PRODUCTION!S179-G$4)&lt;0,"",+PRODUCTION!S179-G$4)</f>
        <v/>
      </c>
      <c r="H181" s="218" t="str">
        <f>IF((+PRODUCTION!V179-H$4)&lt;0,"",+PRODUCTION!V179-H$4)</f>
        <v/>
      </c>
      <c r="I181" s="218" t="str">
        <f>IF((+PRODUCTION!Y179-I$4)&lt;0,"",+PRODUCTION!Y179-I$4)</f>
        <v/>
      </c>
      <c r="J181" s="218" t="str">
        <f>IF((+PRODUCTION!AB179-J$4)&lt;0,"",+PRODUCTION!AB179-J$4)</f>
        <v/>
      </c>
      <c r="K181" s="220" t="str">
        <f>IF((+PRODUCTION!AE179-K$4)&lt;0,"",+PRODUCTION!AE179-K$4)</f>
        <v/>
      </c>
    </row>
    <row r="182" spans="1:11">
      <c r="A182" s="217">
        <f>+PRODUCTION!A180</f>
        <v>45102</v>
      </c>
      <c r="B182" s="218" t="str">
        <f>IF((+PRODUCTION!C180-B$4)&lt;0,"",+PRODUCTION!C180-B$4)</f>
        <v/>
      </c>
      <c r="C182" s="218" t="str">
        <f>IF((+PRODUCTION!F180-C$4)&lt;0,"",+PRODUCTION!F180-C$4)</f>
        <v/>
      </c>
      <c r="D182" s="218" t="str">
        <f>IF((+PRODUCTION!I180-D$4)&lt;0,"",+PRODUCTION!I180-D$4)</f>
        <v/>
      </c>
      <c r="E182" s="219"/>
      <c r="F182" s="218" t="str">
        <f>IF((+PRODUCTION!O180-F$4)&lt;0,"",+PRODUCTION!O180-F$4)</f>
        <v/>
      </c>
      <c r="G182" s="218" t="str">
        <f>IF((+PRODUCTION!S180-G$4)&lt;0,"",+PRODUCTION!S180-G$4)</f>
        <v/>
      </c>
      <c r="H182" s="218" t="str">
        <f>IF((+PRODUCTION!V180-H$4)&lt;0,"",+PRODUCTION!V180-H$4)</f>
        <v/>
      </c>
      <c r="I182" s="218" t="str">
        <f>IF((+PRODUCTION!Y180-I$4)&lt;0,"",+PRODUCTION!Y180-I$4)</f>
        <v/>
      </c>
      <c r="J182" s="218" t="str">
        <f>IF((+PRODUCTION!AB180-J$4)&lt;0,"",+PRODUCTION!AB180-J$4)</f>
        <v/>
      </c>
      <c r="K182" s="220" t="str">
        <f>IF((+PRODUCTION!AE180-K$4)&lt;0,"",+PRODUCTION!AE180-K$4)</f>
        <v/>
      </c>
    </row>
    <row r="183" spans="1:11">
      <c r="A183" s="217">
        <f>+PRODUCTION!A181</f>
        <v>45103</v>
      </c>
      <c r="B183" s="218" t="str">
        <f>IF((+PRODUCTION!C181-B$4)&lt;0,"",+PRODUCTION!C181-B$4)</f>
        <v/>
      </c>
      <c r="C183" s="218" t="str">
        <f>IF((+PRODUCTION!F181-C$4)&lt;0,"",+PRODUCTION!F181-C$4)</f>
        <v/>
      </c>
      <c r="D183" s="218" t="str">
        <f>IF((+PRODUCTION!I181-D$4)&lt;0,"",+PRODUCTION!I181-D$4)</f>
        <v/>
      </c>
      <c r="E183" s="219"/>
      <c r="F183" s="218" t="str">
        <f>IF((+PRODUCTION!O181-F$4)&lt;0,"",+PRODUCTION!O181-F$4)</f>
        <v/>
      </c>
      <c r="G183" s="218" t="str">
        <f>IF((+PRODUCTION!S181-G$4)&lt;0,"",+PRODUCTION!S181-G$4)</f>
        <v/>
      </c>
      <c r="H183" s="218" t="str">
        <f>IF((+PRODUCTION!V181-H$4)&lt;0,"",+PRODUCTION!V181-H$4)</f>
        <v/>
      </c>
      <c r="I183" s="218" t="str">
        <f>IF((+PRODUCTION!Y181-I$4)&lt;0,"",+PRODUCTION!Y181-I$4)</f>
        <v/>
      </c>
      <c r="J183" s="218" t="str">
        <f>IF((+PRODUCTION!AB181-J$4)&lt;0,"",+PRODUCTION!AB181-J$4)</f>
        <v/>
      </c>
      <c r="K183" s="220" t="str">
        <f>IF((+PRODUCTION!AE181-K$4)&lt;0,"",+PRODUCTION!AE181-K$4)</f>
        <v/>
      </c>
    </row>
    <row r="184" spans="1:11">
      <c r="A184" s="217">
        <f>+PRODUCTION!A182</f>
        <v>45104</v>
      </c>
      <c r="B184" s="218" t="str">
        <f>IF((+PRODUCTION!C182-B$4)&lt;0,"",+PRODUCTION!C182-B$4)</f>
        <v/>
      </c>
      <c r="C184" s="218" t="str">
        <f>IF((+PRODUCTION!F182-C$4)&lt;0,"",+PRODUCTION!F182-C$4)</f>
        <v/>
      </c>
      <c r="D184" s="218" t="str">
        <f>IF((+PRODUCTION!I182-D$4)&lt;0,"",+PRODUCTION!I182-D$4)</f>
        <v/>
      </c>
      <c r="E184" s="219"/>
      <c r="F184" s="218" t="str">
        <f>IF((+PRODUCTION!O182-F$4)&lt;0,"",+PRODUCTION!O182-F$4)</f>
        <v/>
      </c>
      <c r="G184" s="218" t="str">
        <f>IF((+PRODUCTION!S182-G$4)&lt;0,"",+PRODUCTION!S182-G$4)</f>
        <v/>
      </c>
      <c r="H184" s="218" t="str">
        <f>IF((+PRODUCTION!V182-H$4)&lt;0,"",+PRODUCTION!V182-H$4)</f>
        <v/>
      </c>
      <c r="I184" s="218" t="str">
        <f>IF((+PRODUCTION!Y182-I$4)&lt;0,"",+PRODUCTION!Y182-I$4)</f>
        <v/>
      </c>
      <c r="J184" s="218" t="str">
        <f>IF((+PRODUCTION!AB182-J$4)&lt;0,"",+PRODUCTION!AB182-J$4)</f>
        <v/>
      </c>
      <c r="K184" s="220" t="str">
        <f>IF((+PRODUCTION!AE182-K$4)&lt;0,"",+PRODUCTION!AE182-K$4)</f>
        <v/>
      </c>
    </row>
    <row r="185" spans="1:11">
      <c r="A185" s="217">
        <f>+PRODUCTION!A183</f>
        <v>45105</v>
      </c>
      <c r="B185" s="218" t="str">
        <f>IF((+PRODUCTION!C183-B$4)&lt;0,"",+PRODUCTION!C183-B$4)</f>
        <v/>
      </c>
      <c r="C185" s="218" t="str">
        <f>IF((+PRODUCTION!F183-C$4)&lt;0,"",+PRODUCTION!F183-C$4)</f>
        <v/>
      </c>
      <c r="D185" s="218" t="str">
        <f>IF((+PRODUCTION!I183-D$4)&lt;0,"",+PRODUCTION!I183-D$4)</f>
        <v/>
      </c>
      <c r="E185" s="219"/>
      <c r="F185" s="218" t="str">
        <f>IF((+PRODUCTION!O183-F$4)&lt;0,"",+PRODUCTION!O183-F$4)</f>
        <v/>
      </c>
      <c r="G185" s="218" t="str">
        <f>IF((+PRODUCTION!S183-G$4)&lt;0,"",+PRODUCTION!S183-G$4)</f>
        <v/>
      </c>
      <c r="H185" s="218" t="str">
        <f>IF((+PRODUCTION!V183-H$4)&lt;0,"",+PRODUCTION!V183-H$4)</f>
        <v/>
      </c>
      <c r="I185" s="218" t="str">
        <f>IF((+PRODUCTION!Y183-I$4)&lt;0,"",+PRODUCTION!Y183-I$4)</f>
        <v/>
      </c>
      <c r="J185" s="218" t="str">
        <f>IF((+PRODUCTION!AB183-J$4)&lt;0,"",+PRODUCTION!AB183-J$4)</f>
        <v/>
      </c>
      <c r="K185" s="220" t="str">
        <f>IF((+PRODUCTION!AE183-K$4)&lt;0,"",+PRODUCTION!AE183-K$4)</f>
        <v/>
      </c>
    </row>
    <row r="186" spans="1:11">
      <c r="A186" s="217">
        <f>+PRODUCTION!A184</f>
        <v>45106</v>
      </c>
      <c r="B186" s="218" t="str">
        <f>IF((+PRODUCTION!C184-B$4)&lt;0,"",+PRODUCTION!C184-B$4)</f>
        <v/>
      </c>
      <c r="C186" s="218" t="str">
        <f>IF((+PRODUCTION!F184-C$4)&lt;0,"",+PRODUCTION!F184-C$4)</f>
        <v/>
      </c>
      <c r="D186" s="218" t="str">
        <f>IF((+PRODUCTION!I184-D$4)&lt;0,"",+PRODUCTION!I184-D$4)</f>
        <v/>
      </c>
      <c r="E186" s="219"/>
      <c r="F186" s="218" t="str">
        <f>IF((+PRODUCTION!O184-F$4)&lt;0,"",+PRODUCTION!O184-F$4)</f>
        <v/>
      </c>
      <c r="G186" s="218" t="str">
        <f>IF((+PRODUCTION!S184-G$4)&lt;0,"",+PRODUCTION!S184-G$4)</f>
        <v/>
      </c>
      <c r="H186" s="218" t="str">
        <f>IF((+PRODUCTION!V184-H$4)&lt;0,"",+PRODUCTION!V184-H$4)</f>
        <v/>
      </c>
      <c r="I186" s="218" t="str">
        <f>IF((+PRODUCTION!Y184-I$4)&lt;0,"",+PRODUCTION!Y184-I$4)</f>
        <v/>
      </c>
      <c r="J186" s="218" t="str">
        <f>IF((+PRODUCTION!AB184-J$4)&lt;0,"",+PRODUCTION!AB184-J$4)</f>
        <v/>
      </c>
      <c r="K186" s="220" t="str">
        <f>IF((+PRODUCTION!AE184-K$4)&lt;0,"",+PRODUCTION!AE184-K$4)</f>
        <v/>
      </c>
    </row>
    <row r="187" spans="1:11">
      <c r="A187" s="217">
        <f>+PRODUCTION!A185</f>
        <v>45107</v>
      </c>
      <c r="B187" s="218" t="str">
        <f>IF((+PRODUCTION!C185-B$4)&lt;0,"",+PRODUCTION!C185-B$4)</f>
        <v/>
      </c>
      <c r="C187" s="218" t="str">
        <f>IF((+PRODUCTION!F185-C$4)&lt;0,"",+PRODUCTION!F185-C$4)</f>
        <v/>
      </c>
      <c r="D187" s="218" t="str">
        <f>IF((+PRODUCTION!I185-D$4)&lt;0,"",+PRODUCTION!I185-D$4)</f>
        <v/>
      </c>
      <c r="E187" s="219"/>
      <c r="F187" s="218" t="str">
        <f>IF((+PRODUCTION!O185-F$4)&lt;0,"",+PRODUCTION!O185-F$4)</f>
        <v/>
      </c>
      <c r="G187" s="218" t="str">
        <f>IF((+PRODUCTION!S185-G$4)&lt;0,"",+PRODUCTION!S185-G$4)</f>
        <v/>
      </c>
      <c r="H187" s="218" t="str">
        <f>IF((+PRODUCTION!V185-H$4)&lt;0,"",+PRODUCTION!V185-H$4)</f>
        <v/>
      </c>
      <c r="I187" s="218" t="str">
        <f>IF((+PRODUCTION!Y185-I$4)&lt;0,"",+PRODUCTION!Y185-I$4)</f>
        <v/>
      </c>
      <c r="J187" s="218" t="str">
        <f>IF((+PRODUCTION!AB185-J$4)&lt;0,"",+PRODUCTION!AB185-J$4)</f>
        <v/>
      </c>
      <c r="K187" s="220" t="str">
        <f>IF((+PRODUCTION!AE185-K$4)&lt;0,"",+PRODUCTION!AE185-K$4)</f>
        <v/>
      </c>
    </row>
    <row r="188" spans="1:11">
      <c r="A188" s="217">
        <f>+PRODUCTION!A186</f>
        <v>45108</v>
      </c>
      <c r="B188" s="218" t="str">
        <f>IF((+PRODUCTION!C186-B$4)&lt;0,"",+PRODUCTION!C186-B$4)</f>
        <v/>
      </c>
      <c r="C188" s="218" t="str">
        <f>IF((+PRODUCTION!F186-C$4)&lt;0,"",+PRODUCTION!F186-C$4)</f>
        <v/>
      </c>
      <c r="D188" s="218" t="str">
        <f>IF((+PRODUCTION!I186-D$4)&lt;0,"",+PRODUCTION!I186-D$4)</f>
        <v/>
      </c>
      <c r="E188" s="219"/>
      <c r="F188" s="218" t="str">
        <f>IF((+PRODUCTION!O186-F$4)&lt;0,"",+PRODUCTION!O186-F$4)</f>
        <v/>
      </c>
      <c r="G188" s="218" t="str">
        <f>IF((+PRODUCTION!S186-G$4)&lt;0,"",+PRODUCTION!S186-G$4)</f>
        <v/>
      </c>
      <c r="H188" s="218" t="str">
        <f>IF((+PRODUCTION!V186-H$4)&lt;0,"",+PRODUCTION!V186-H$4)</f>
        <v/>
      </c>
      <c r="I188" s="218" t="str">
        <f>IF((+PRODUCTION!Y186-I$4)&lt;0,"",+PRODUCTION!Y186-I$4)</f>
        <v/>
      </c>
      <c r="J188" s="218" t="str">
        <f>IF((+PRODUCTION!AB186-J$4)&lt;0,"",+PRODUCTION!AB186-J$4)</f>
        <v/>
      </c>
      <c r="K188" s="220" t="str">
        <f>IF((+PRODUCTION!AE186-K$4)&lt;0,"",+PRODUCTION!AE186-K$4)</f>
        <v/>
      </c>
    </row>
    <row r="189" spans="1:11">
      <c r="A189" s="217">
        <f>+PRODUCTION!A187</f>
        <v>45109</v>
      </c>
      <c r="B189" s="218" t="str">
        <f>IF((+PRODUCTION!C187-B$4)&lt;0,"",+PRODUCTION!C187-B$4)</f>
        <v/>
      </c>
      <c r="C189" s="218" t="str">
        <f>IF((+PRODUCTION!F187-C$4)&lt;0,"",+PRODUCTION!F187-C$4)</f>
        <v/>
      </c>
      <c r="D189" s="218" t="str">
        <f>IF((+PRODUCTION!I187-D$4)&lt;0,"",+PRODUCTION!I187-D$4)</f>
        <v/>
      </c>
      <c r="E189" s="219"/>
      <c r="F189" s="218" t="str">
        <f>IF((+PRODUCTION!O187-F$4)&lt;0,"",+PRODUCTION!O187-F$4)</f>
        <v/>
      </c>
      <c r="G189" s="218" t="str">
        <f>IF((+PRODUCTION!S187-G$4)&lt;0,"",+PRODUCTION!S187-G$4)</f>
        <v/>
      </c>
      <c r="H189" s="218" t="str">
        <f>IF((+PRODUCTION!V187-H$4)&lt;0,"",+PRODUCTION!V187-H$4)</f>
        <v/>
      </c>
      <c r="I189" s="218" t="str">
        <f>IF((+PRODUCTION!Y187-I$4)&lt;0,"",+PRODUCTION!Y187-I$4)</f>
        <v/>
      </c>
      <c r="J189" s="218" t="str">
        <f>IF((+PRODUCTION!AB187-J$4)&lt;0,"",+PRODUCTION!AB187-J$4)</f>
        <v/>
      </c>
      <c r="K189" s="220" t="str">
        <f>IF((+PRODUCTION!AE187-K$4)&lt;0,"",+PRODUCTION!AE187-K$4)</f>
        <v/>
      </c>
    </row>
    <row r="190" spans="1:11">
      <c r="A190" s="217">
        <f>+PRODUCTION!A188</f>
        <v>45110</v>
      </c>
      <c r="B190" s="218" t="str">
        <f>IF((+PRODUCTION!C188-B$4)&lt;0,"",+PRODUCTION!C188-B$4)</f>
        <v/>
      </c>
      <c r="C190" s="218" t="str">
        <f>IF((+PRODUCTION!F188-C$4)&lt;0,"",+PRODUCTION!F188-C$4)</f>
        <v/>
      </c>
      <c r="D190" s="218" t="str">
        <f>IF((+PRODUCTION!I188-D$4)&lt;0,"",+PRODUCTION!I188-D$4)</f>
        <v/>
      </c>
      <c r="E190" s="219"/>
      <c r="F190" s="218" t="str">
        <f>IF((+PRODUCTION!O188-F$4)&lt;0,"",+PRODUCTION!O188-F$4)</f>
        <v/>
      </c>
      <c r="G190" s="218" t="str">
        <f>IF((+PRODUCTION!S188-G$4)&lt;0,"",+PRODUCTION!S188-G$4)</f>
        <v/>
      </c>
      <c r="H190" s="218" t="str">
        <f>IF((+PRODUCTION!V188-H$4)&lt;0,"",+PRODUCTION!V188-H$4)</f>
        <v/>
      </c>
      <c r="I190" s="218" t="str">
        <f>IF((+PRODUCTION!Y188-I$4)&lt;0,"",+PRODUCTION!Y188-I$4)</f>
        <v/>
      </c>
      <c r="J190" s="218" t="str">
        <f>IF((+PRODUCTION!AB188-J$4)&lt;0,"",+PRODUCTION!AB188-J$4)</f>
        <v/>
      </c>
      <c r="K190" s="220" t="str">
        <f>IF((+PRODUCTION!AE188-K$4)&lt;0,"",+PRODUCTION!AE188-K$4)</f>
        <v/>
      </c>
    </row>
    <row r="191" spans="1:11">
      <c r="A191" s="217">
        <f>+PRODUCTION!A189</f>
        <v>45111</v>
      </c>
      <c r="B191" s="218" t="str">
        <f>IF((+PRODUCTION!C189-B$4)&lt;0,"",+PRODUCTION!C189-B$4)</f>
        <v/>
      </c>
      <c r="C191" s="218" t="str">
        <f>IF((+PRODUCTION!F189-C$4)&lt;0,"",+PRODUCTION!F189-C$4)</f>
        <v/>
      </c>
      <c r="D191" s="218" t="str">
        <f>IF((+PRODUCTION!I189-D$4)&lt;0,"",+PRODUCTION!I189-D$4)</f>
        <v/>
      </c>
      <c r="E191" s="219"/>
      <c r="F191" s="218" t="str">
        <f>IF((+PRODUCTION!O189-F$4)&lt;0,"",+PRODUCTION!O189-F$4)</f>
        <v/>
      </c>
      <c r="G191" s="218" t="str">
        <f>IF((+PRODUCTION!S189-G$4)&lt;0,"",+PRODUCTION!S189-G$4)</f>
        <v/>
      </c>
      <c r="H191" s="218" t="str">
        <f>IF((+PRODUCTION!V189-H$4)&lt;0,"",+PRODUCTION!V189-H$4)</f>
        <v/>
      </c>
      <c r="I191" s="218" t="str">
        <f>IF((+PRODUCTION!Y189-I$4)&lt;0,"",+PRODUCTION!Y189-I$4)</f>
        <v/>
      </c>
      <c r="J191" s="218" t="str">
        <f>IF((+PRODUCTION!AB189-J$4)&lt;0,"",+PRODUCTION!AB189-J$4)</f>
        <v/>
      </c>
      <c r="K191" s="220" t="str">
        <f>IF((+PRODUCTION!AE189-K$4)&lt;0,"",+PRODUCTION!AE189-K$4)</f>
        <v/>
      </c>
    </row>
    <row r="192" spans="1:11">
      <c r="A192" s="217">
        <f>+PRODUCTION!A190</f>
        <v>45112</v>
      </c>
      <c r="B192" s="218" t="str">
        <f>IF((+PRODUCTION!C190-B$4)&lt;0,"",+PRODUCTION!C190-B$4)</f>
        <v/>
      </c>
      <c r="C192" s="218" t="str">
        <f>IF((+PRODUCTION!F190-C$4)&lt;0,"",+PRODUCTION!F190-C$4)</f>
        <v/>
      </c>
      <c r="D192" s="218" t="str">
        <f>IF((+PRODUCTION!I190-D$4)&lt;0,"",+PRODUCTION!I190-D$4)</f>
        <v/>
      </c>
      <c r="E192" s="219"/>
      <c r="F192" s="218" t="str">
        <f>IF((+PRODUCTION!O190-F$4)&lt;0,"",+PRODUCTION!O190-F$4)</f>
        <v/>
      </c>
      <c r="G192" s="218" t="str">
        <f>IF((+PRODUCTION!S190-G$4)&lt;0,"",+PRODUCTION!S190-G$4)</f>
        <v/>
      </c>
      <c r="H192" s="218" t="str">
        <f>IF((+PRODUCTION!V190-H$4)&lt;0,"",+PRODUCTION!V190-H$4)</f>
        <v/>
      </c>
      <c r="I192" s="218" t="str">
        <f>IF((+PRODUCTION!Y190-I$4)&lt;0,"",+PRODUCTION!Y190-I$4)</f>
        <v/>
      </c>
      <c r="J192" s="218" t="str">
        <f>IF((+PRODUCTION!AB190-J$4)&lt;0,"",+PRODUCTION!AB190-J$4)</f>
        <v/>
      </c>
      <c r="K192" s="220" t="str">
        <f>IF((+PRODUCTION!AE190-K$4)&lt;0,"",+PRODUCTION!AE190-K$4)</f>
        <v/>
      </c>
    </row>
    <row r="193" spans="1:11">
      <c r="A193" s="217">
        <f>+PRODUCTION!A191</f>
        <v>45113</v>
      </c>
      <c r="B193" s="218" t="str">
        <f>IF((+PRODUCTION!C191-B$4)&lt;0,"",+PRODUCTION!C191-B$4)</f>
        <v/>
      </c>
      <c r="C193" s="218" t="str">
        <f>IF((+PRODUCTION!F191-C$4)&lt;0,"",+PRODUCTION!F191-C$4)</f>
        <v/>
      </c>
      <c r="D193" s="218" t="str">
        <f>IF((+PRODUCTION!I191-D$4)&lt;0,"",+PRODUCTION!I191-D$4)</f>
        <v/>
      </c>
      <c r="E193" s="219"/>
      <c r="F193" s="218" t="str">
        <f>IF((+PRODUCTION!O191-F$4)&lt;0,"",+PRODUCTION!O191-F$4)</f>
        <v/>
      </c>
      <c r="G193" s="218" t="str">
        <f>IF((+PRODUCTION!S191-G$4)&lt;0,"",+PRODUCTION!S191-G$4)</f>
        <v/>
      </c>
      <c r="H193" s="218" t="str">
        <f>IF((+PRODUCTION!V191-H$4)&lt;0,"",+PRODUCTION!V191-H$4)</f>
        <v/>
      </c>
      <c r="I193" s="218" t="str">
        <f>IF((+PRODUCTION!Y191-I$4)&lt;0,"",+PRODUCTION!Y191-I$4)</f>
        <v/>
      </c>
      <c r="J193" s="218" t="str">
        <f>IF((+PRODUCTION!AB191-J$4)&lt;0,"",+PRODUCTION!AB191-J$4)</f>
        <v/>
      </c>
      <c r="K193" s="220" t="str">
        <f>IF((+PRODUCTION!AE191-K$4)&lt;0,"",+PRODUCTION!AE191-K$4)</f>
        <v/>
      </c>
    </row>
    <row r="194" spans="1:11">
      <c r="A194" s="217">
        <f>+PRODUCTION!A192</f>
        <v>45114</v>
      </c>
      <c r="B194" s="218" t="str">
        <f>IF((+PRODUCTION!C192-B$4)&lt;0,"",+PRODUCTION!C192-B$4)</f>
        <v/>
      </c>
      <c r="C194" s="218" t="str">
        <f>IF((+PRODUCTION!F192-C$4)&lt;0,"",+PRODUCTION!F192-C$4)</f>
        <v/>
      </c>
      <c r="D194" s="218" t="str">
        <f>IF((+PRODUCTION!I192-D$4)&lt;0,"",+PRODUCTION!I192-D$4)</f>
        <v/>
      </c>
      <c r="E194" s="219"/>
      <c r="F194" s="218" t="str">
        <f>IF((+PRODUCTION!O192-F$4)&lt;0,"",+PRODUCTION!O192-F$4)</f>
        <v/>
      </c>
      <c r="G194" s="218" t="str">
        <f>IF((+PRODUCTION!S192-G$4)&lt;0,"",+PRODUCTION!S192-G$4)</f>
        <v/>
      </c>
      <c r="H194" s="218" t="str">
        <f>IF((+PRODUCTION!V192-H$4)&lt;0,"",+PRODUCTION!V192-H$4)</f>
        <v/>
      </c>
      <c r="I194" s="218" t="str">
        <f>IF((+PRODUCTION!Y192-I$4)&lt;0,"",+PRODUCTION!Y192-I$4)</f>
        <v/>
      </c>
      <c r="J194" s="218" t="str">
        <f>IF((+PRODUCTION!AB192-J$4)&lt;0,"",+PRODUCTION!AB192-J$4)</f>
        <v/>
      </c>
      <c r="K194" s="220" t="str">
        <f>IF((+PRODUCTION!AE192-K$4)&lt;0,"",+PRODUCTION!AE192-K$4)</f>
        <v/>
      </c>
    </row>
    <row r="195" spans="1:11">
      <c r="A195" s="217">
        <f>+PRODUCTION!A193</f>
        <v>45115</v>
      </c>
      <c r="B195" s="218" t="str">
        <f>IF((+PRODUCTION!C193-B$4)&lt;0,"",+PRODUCTION!C193-B$4)</f>
        <v/>
      </c>
      <c r="C195" s="218" t="str">
        <f>IF((+PRODUCTION!F193-C$4)&lt;0,"",+PRODUCTION!F193-C$4)</f>
        <v/>
      </c>
      <c r="D195" s="218" t="str">
        <f>IF((+PRODUCTION!I193-D$4)&lt;0,"",+PRODUCTION!I193-D$4)</f>
        <v/>
      </c>
      <c r="E195" s="219"/>
      <c r="F195" s="218" t="str">
        <f>IF((+PRODUCTION!O193-F$4)&lt;0,"",+PRODUCTION!O193-F$4)</f>
        <v/>
      </c>
      <c r="G195" s="218" t="str">
        <f>IF((+PRODUCTION!S193-G$4)&lt;0,"",+PRODUCTION!S193-G$4)</f>
        <v/>
      </c>
      <c r="H195" s="218" t="str">
        <f>IF((+PRODUCTION!V193-H$4)&lt;0,"",+PRODUCTION!V193-H$4)</f>
        <v/>
      </c>
      <c r="I195" s="218" t="str">
        <f>IF((+PRODUCTION!Y193-I$4)&lt;0,"",+PRODUCTION!Y193-I$4)</f>
        <v/>
      </c>
      <c r="J195" s="218" t="str">
        <f>IF((+PRODUCTION!AB193-J$4)&lt;0,"",+PRODUCTION!AB193-J$4)</f>
        <v/>
      </c>
      <c r="K195" s="220" t="str">
        <f>IF((+PRODUCTION!AE193-K$4)&lt;0,"",+PRODUCTION!AE193-K$4)</f>
        <v/>
      </c>
    </row>
    <row r="196" spans="1:11">
      <c r="A196" s="217">
        <f>+PRODUCTION!A194</f>
        <v>45116</v>
      </c>
      <c r="B196" s="218" t="str">
        <f>IF((+PRODUCTION!C194-B$4)&lt;0,"",+PRODUCTION!C194-B$4)</f>
        <v/>
      </c>
      <c r="C196" s="218" t="str">
        <f>IF((+PRODUCTION!F194-C$4)&lt;0,"",+PRODUCTION!F194-C$4)</f>
        <v/>
      </c>
      <c r="D196" s="218" t="str">
        <f>IF((+PRODUCTION!I194-D$4)&lt;0,"",+PRODUCTION!I194-D$4)</f>
        <v/>
      </c>
      <c r="E196" s="219"/>
      <c r="F196" s="218" t="str">
        <f>IF((+PRODUCTION!O194-F$4)&lt;0,"",+PRODUCTION!O194-F$4)</f>
        <v/>
      </c>
      <c r="G196" s="218" t="str">
        <f>IF((+PRODUCTION!S194-G$4)&lt;0,"",+PRODUCTION!S194-G$4)</f>
        <v/>
      </c>
      <c r="H196" s="218" t="str">
        <f>IF((+PRODUCTION!V194-H$4)&lt;0,"",+PRODUCTION!V194-H$4)</f>
        <v/>
      </c>
      <c r="I196" s="218" t="str">
        <f>IF((+PRODUCTION!Y194-I$4)&lt;0,"",+PRODUCTION!Y194-I$4)</f>
        <v/>
      </c>
      <c r="J196" s="218" t="str">
        <f>IF((+PRODUCTION!AB194-J$4)&lt;0,"",+PRODUCTION!AB194-J$4)</f>
        <v/>
      </c>
      <c r="K196" s="220" t="str">
        <f>IF((+PRODUCTION!AE194-K$4)&lt;0,"",+PRODUCTION!AE194-K$4)</f>
        <v/>
      </c>
    </row>
    <row r="197" spans="1:11">
      <c r="A197" s="217">
        <f>+PRODUCTION!A195</f>
        <v>45117</v>
      </c>
      <c r="B197" s="218" t="str">
        <f>IF((+PRODUCTION!C195-B$4)&lt;0,"",+PRODUCTION!C195-B$4)</f>
        <v/>
      </c>
      <c r="C197" s="218" t="str">
        <f>IF((+PRODUCTION!F195-C$4)&lt;0,"",+PRODUCTION!F195-C$4)</f>
        <v/>
      </c>
      <c r="D197" s="218" t="str">
        <f>IF((+PRODUCTION!I195-D$4)&lt;0,"",+PRODUCTION!I195-D$4)</f>
        <v/>
      </c>
      <c r="E197" s="219"/>
      <c r="F197" s="218" t="str">
        <f>IF((+PRODUCTION!O195-F$4)&lt;0,"",+PRODUCTION!O195-F$4)</f>
        <v/>
      </c>
      <c r="G197" s="218" t="str">
        <f>IF((+PRODUCTION!S195-G$4)&lt;0,"",+PRODUCTION!S195-G$4)</f>
        <v/>
      </c>
      <c r="H197" s="218" t="str">
        <f>IF((+PRODUCTION!V195-H$4)&lt;0,"",+PRODUCTION!V195-H$4)</f>
        <v/>
      </c>
      <c r="I197" s="218" t="str">
        <f>IF((+PRODUCTION!Y195-I$4)&lt;0,"",+PRODUCTION!Y195-I$4)</f>
        <v/>
      </c>
      <c r="J197" s="218" t="str">
        <f>IF((+PRODUCTION!AB195-J$4)&lt;0,"",+PRODUCTION!AB195-J$4)</f>
        <v/>
      </c>
      <c r="K197" s="220" t="str">
        <f>IF((+PRODUCTION!AE195-K$4)&lt;0,"",+PRODUCTION!AE195-K$4)</f>
        <v/>
      </c>
    </row>
    <row r="198" spans="1:11">
      <c r="A198" s="217">
        <f>+PRODUCTION!A196</f>
        <v>45118</v>
      </c>
      <c r="B198" s="218" t="str">
        <f>IF((+PRODUCTION!C196-B$4)&lt;0,"",+PRODUCTION!C196-B$4)</f>
        <v/>
      </c>
      <c r="C198" s="218" t="str">
        <f>IF((+PRODUCTION!F196-C$4)&lt;0,"",+PRODUCTION!F196-C$4)</f>
        <v/>
      </c>
      <c r="D198" s="218" t="str">
        <f>IF((+PRODUCTION!I196-D$4)&lt;0,"",+PRODUCTION!I196-D$4)</f>
        <v/>
      </c>
      <c r="E198" s="219"/>
      <c r="F198" s="218" t="str">
        <f>IF((+PRODUCTION!O196-F$4)&lt;0,"",+PRODUCTION!O196-F$4)</f>
        <v/>
      </c>
      <c r="G198" s="218" t="str">
        <f>IF((+PRODUCTION!S196-G$4)&lt;0,"",+PRODUCTION!S196-G$4)</f>
        <v/>
      </c>
      <c r="H198" s="218" t="str">
        <f>IF((+PRODUCTION!V196-H$4)&lt;0,"",+PRODUCTION!V196-H$4)</f>
        <v/>
      </c>
      <c r="I198" s="218" t="str">
        <f>IF((+PRODUCTION!Y196-I$4)&lt;0,"",+PRODUCTION!Y196-I$4)</f>
        <v/>
      </c>
      <c r="J198" s="218" t="str">
        <f>IF((+PRODUCTION!AB196-J$4)&lt;0,"",+PRODUCTION!AB196-J$4)</f>
        <v/>
      </c>
      <c r="K198" s="220" t="str">
        <f>IF((+PRODUCTION!AE196-K$4)&lt;0,"",+PRODUCTION!AE196-K$4)</f>
        <v/>
      </c>
    </row>
    <row r="199" spans="1:11">
      <c r="A199" s="217">
        <f>+PRODUCTION!A197</f>
        <v>45119</v>
      </c>
      <c r="B199" s="218" t="str">
        <f>IF((+PRODUCTION!C197-B$4)&lt;0,"",+PRODUCTION!C197-B$4)</f>
        <v/>
      </c>
      <c r="C199" s="218" t="str">
        <f>IF((+PRODUCTION!F197-C$4)&lt;0,"",+PRODUCTION!F197-C$4)</f>
        <v/>
      </c>
      <c r="D199" s="218" t="str">
        <f>IF((+PRODUCTION!I197-D$4)&lt;0,"",+PRODUCTION!I197-D$4)</f>
        <v/>
      </c>
      <c r="E199" s="219"/>
      <c r="F199" s="218" t="str">
        <f>IF((+PRODUCTION!O197-F$4)&lt;0,"",+PRODUCTION!O197-F$4)</f>
        <v/>
      </c>
      <c r="G199" s="218" t="str">
        <f>IF((+PRODUCTION!S197-G$4)&lt;0,"",+PRODUCTION!S197-G$4)</f>
        <v/>
      </c>
      <c r="H199" s="218" t="str">
        <f>IF((+PRODUCTION!V197-H$4)&lt;0,"",+PRODUCTION!V197-H$4)</f>
        <v/>
      </c>
      <c r="I199" s="218" t="str">
        <f>IF((+PRODUCTION!Y197-I$4)&lt;0,"",+PRODUCTION!Y197-I$4)</f>
        <v/>
      </c>
      <c r="J199" s="218" t="str">
        <f>IF((+PRODUCTION!AB197-J$4)&lt;0,"",+PRODUCTION!AB197-J$4)</f>
        <v/>
      </c>
      <c r="K199" s="220" t="str">
        <f>IF((+PRODUCTION!AE197-K$4)&lt;0,"",+PRODUCTION!AE197-K$4)</f>
        <v/>
      </c>
    </row>
    <row r="200" spans="1:11">
      <c r="A200" s="217">
        <f>+PRODUCTION!A198</f>
        <v>45120</v>
      </c>
      <c r="B200" s="218" t="str">
        <f>IF((+PRODUCTION!C198-B$4)&lt;0,"",+PRODUCTION!C198-B$4)</f>
        <v/>
      </c>
      <c r="C200" s="218" t="str">
        <f>IF((+PRODUCTION!F198-C$4)&lt;0,"",+PRODUCTION!F198-C$4)</f>
        <v/>
      </c>
      <c r="D200" s="218" t="str">
        <f>IF((+PRODUCTION!I198-D$4)&lt;0,"",+PRODUCTION!I198-D$4)</f>
        <v/>
      </c>
      <c r="E200" s="219"/>
      <c r="F200" s="218" t="str">
        <f>IF((+PRODUCTION!O198-F$4)&lt;0,"",+PRODUCTION!O198-F$4)</f>
        <v/>
      </c>
      <c r="G200" s="218" t="str">
        <f>IF((+PRODUCTION!S198-G$4)&lt;0,"",+PRODUCTION!S198-G$4)</f>
        <v/>
      </c>
      <c r="H200" s="218" t="str">
        <f>IF((+PRODUCTION!V198-H$4)&lt;0,"",+PRODUCTION!V198-H$4)</f>
        <v/>
      </c>
      <c r="I200" s="218" t="str">
        <f>IF((+PRODUCTION!Y198-I$4)&lt;0,"",+PRODUCTION!Y198-I$4)</f>
        <v/>
      </c>
      <c r="J200" s="218" t="str">
        <f>IF((+PRODUCTION!AB198-J$4)&lt;0,"",+PRODUCTION!AB198-J$4)</f>
        <v/>
      </c>
      <c r="K200" s="220" t="str">
        <f>IF((+PRODUCTION!AE198-K$4)&lt;0,"",+PRODUCTION!AE198-K$4)</f>
        <v/>
      </c>
    </row>
    <row r="201" spans="1:11">
      <c r="A201" s="217">
        <f>+PRODUCTION!A199</f>
        <v>45121</v>
      </c>
      <c r="B201" s="218" t="str">
        <f>IF((+PRODUCTION!C199-B$4)&lt;0,"",+PRODUCTION!C199-B$4)</f>
        <v/>
      </c>
      <c r="C201" s="218" t="str">
        <f>IF((+PRODUCTION!F199-C$4)&lt;0,"",+PRODUCTION!F199-C$4)</f>
        <v/>
      </c>
      <c r="D201" s="218" t="str">
        <f>IF((+PRODUCTION!I199-D$4)&lt;0,"",+PRODUCTION!I199-D$4)</f>
        <v/>
      </c>
      <c r="E201" s="219"/>
      <c r="F201" s="218" t="str">
        <f>IF((+PRODUCTION!O199-F$4)&lt;0,"",+PRODUCTION!O199-F$4)</f>
        <v/>
      </c>
      <c r="G201" s="218" t="str">
        <f>IF((+PRODUCTION!S199-G$4)&lt;0,"",+PRODUCTION!S199-G$4)</f>
        <v/>
      </c>
      <c r="H201" s="218" t="str">
        <f>IF((+PRODUCTION!V199-H$4)&lt;0,"",+PRODUCTION!V199-H$4)</f>
        <v/>
      </c>
      <c r="I201" s="218" t="str">
        <f>IF((+PRODUCTION!Y199-I$4)&lt;0,"",+PRODUCTION!Y199-I$4)</f>
        <v/>
      </c>
      <c r="J201" s="218" t="str">
        <f>IF((+PRODUCTION!AB199-J$4)&lt;0,"",+PRODUCTION!AB199-J$4)</f>
        <v/>
      </c>
      <c r="K201" s="220" t="str">
        <f>IF((+PRODUCTION!AE199-K$4)&lt;0,"",+PRODUCTION!AE199-K$4)</f>
        <v/>
      </c>
    </row>
    <row r="202" spans="1:11">
      <c r="A202" s="217">
        <f>+PRODUCTION!A200</f>
        <v>45122</v>
      </c>
      <c r="B202" s="218" t="str">
        <f>IF((+PRODUCTION!C200-B$4)&lt;0,"",+PRODUCTION!C200-B$4)</f>
        <v/>
      </c>
      <c r="C202" s="218" t="str">
        <f>IF((+PRODUCTION!F200-C$4)&lt;0,"",+PRODUCTION!F200-C$4)</f>
        <v/>
      </c>
      <c r="D202" s="218" t="str">
        <f>IF((+PRODUCTION!I200-D$4)&lt;0,"",+PRODUCTION!I200-D$4)</f>
        <v/>
      </c>
      <c r="E202" s="219"/>
      <c r="F202" s="218" t="str">
        <f>IF((+PRODUCTION!O200-F$4)&lt;0,"",+PRODUCTION!O200-F$4)</f>
        <v/>
      </c>
      <c r="G202" s="218" t="str">
        <f>IF((+PRODUCTION!S200-G$4)&lt;0,"",+PRODUCTION!S200-G$4)</f>
        <v/>
      </c>
      <c r="H202" s="218" t="str">
        <f>IF((+PRODUCTION!V200-H$4)&lt;0,"",+PRODUCTION!V200-H$4)</f>
        <v/>
      </c>
      <c r="I202" s="218" t="str">
        <f>IF((+PRODUCTION!Y200-I$4)&lt;0,"",+PRODUCTION!Y200-I$4)</f>
        <v/>
      </c>
      <c r="J202" s="218" t="str">
        <f>IF((+PRODUCTION!AB200-J$4)&lt;0,"",+PRODUCTION!AB200-J$4)</f>
        <v/>
      </c>
      <c r="K202" s="220" t="str">
        <f>IF((+PRODUCTION!AE200-K$4)&lt;0,"",+PRODUCTION!AE200-K$4)</f>
        <v/>
      </c>
    </row>
    <row r="203" spans="1:11">
      <c r="A203" s="217">
        <f>+PRODUCTION!A201</f>
        <v>45123</v>
      </c>
      <c r="B203" s="218" t="str">
        <f>IF((+PRODUCTION!C201-B$4)&lt;0,"",+PRODUCTION!C201-B$4)</f>
        <v/>
      </c>
      <c r="C203" s="218" t="str">
        <f>IF((+PRODUCTION!F201-C$4)&lt;0,"",+PRODUCTION!F201-C$4)</f>
        <v/>
      </c>
      <c r="D203" s="218" t="str">
        <f>IF((+PRODUCTION!I201-D$4)&lt;0,"",+PRODUCTION!I201-D$4)</f>
        <v/>
      </c>
      <c r="E203" s="219"/>
      <c r="F203" s="218" t="str">
        <f>IF((+PRODUCTION!O201-F$4)&lt;0,"",+PRODUCTION!O201-F$4)</f>
        <v/>
      </c>
      <c r="G203" s="218" t="str">
        <f>IF((+PRODUCTION!S201-G$4)&lt;0,"",+PRODUCTION!S201-G$4)</f>
        <v/>
      </c>
      <c r="H203" s="218" t="str">
        <f>IF((+PRODUCTION!V201-H$4)&lt;0,"",+PRODUCTION!V201-H$4)</f>
        <v/>
      </c>
      <c r="I203" s="218" t="str">
        <f>IF((+PRODUCTION!Y201-I$4)&lt;0,"",+PRODUCTION!Y201-I$4)</f>
        <v/>
      </c>
      <c r="J203" s="218" t="str">
        <f>IF((+PRODUCTION!AB201-J$4)&lt;0,"",+PRODUCTION!AB201-J$4)</f>
        <v/>
      </c>
      <c r="K203" s="220" t="str">
        <f>IF((+PRODUCTION!AE201-K$4)&lt;0,"",+PRODUCTION!AE201-K$4)</f>
        <v/>
      </c>
    </row>
    <row r="204" spans="1:11">
      <c r="A204" s="217">
        <f>+PRODUCTION!A202</f>
        <v>45124</v>
      </c>
      <c r="B204" s="218" t="str">
        <f>IF((+PRODUCTION!C202-B$4)&lt;0,"",+PRODUCTION!C202-B$4)</f>
        <v/>
      </c>
      <c r="C204" s="218" t="str">
        <f>IF((+PRODUCTION!F202-C$4)&lt;0,"",+PRODUCTION!F202-C$4)</f>
        <v/>
      </c>
      <c r="D204" s="218" t="str">
        <f>IF((+PRODUCTION!I202-D$4)&lt;0,"",+PRODUCTION!I202-D$4)</f>
        <v/>
      </c>
      <c r="E204" s="219"/>
      <c r="F204" s="218" t="str">
        <f>IF((+PRODUCTION!O202-F$4)&lt;0,"",+PRODUCTION!O202-F$4)</f>
        <v/>
      </c>
      <c r="G204" s="218" t="str">
        <f>IF((+PRODUCTION!S202-G$4)&lt;0,"",+PRODUCTION!S202-G$4)</f>
        <v/>
      </c>
      <c r="H204" s="218" t="str">
        <f>IF((+PRODUCTION!V202-H$4)&lt;0,"",+PRODUCTION!V202-H$4)</f>
        <v/>
      </c>
      <c r="I204" s="218" t="str">
        <f>IF((+PRODUCTION!Y202-I$4)&lt;0,"",+PRODUCTION!Y202-I$4)</f>
        <v/>
      </c>
      <c r="J204" s="218" t="str">
        <f>IF((+PRODUCTION!AB202-J$4)&lt;0,"",+PRODUCTION!AB202-J$4)</f>
        <v/>
      </c>
      <c r="K204" s="220" t="str">
        <f>IF((+PRODUCTION!AE202-K$4)&lt;0,"",+PRODUCTION!AE202-K$4)</f>
        <v/>
      </c>
    </row>
    <row r="205" spans="1:11">
      <c r="A205" s="217">
        <f>+PRODUCTION!A203</f>
        <v>45125</v>
      </c>
      <c r="B205" s="218" t="str">
        <f>IF((+PRODUCTION!C203-B$4)&lt;0,"",+PRODUCTION!C203-B$4)</f>
        <v/>
      </c>
      <c r="C205" s="218" t="str">
        <f>IF((+PRODUCTION!F203-C$4)&lt;0,"",+PRODUCTION!F203-C$4)</f>
        <v/>
      </c>
      <c r="D205" s="218" t="str">
        <f>IF((+PRODUCTION!I203-D$4)&lt;0,"",+PRODUCTION!I203-D$4)</f>
        <v/>
      </c>
      <c r="E205" s="219"/>
      <c r="F205" s="218" t="str">
        <f>IF((+PRODUCTION!O203-F$4)&lt;0,"",+PRODUCTION!O203-F$4)</f>
        <v/>
      </c>
      <c r="G205" s="218" t="str">
        <f>IF((+PRODUCTION!S203-G$4)&lt;0,"",+PRODUCTION!S203-G$4)</f>
        <v/>
      </c>
      <c r="H205" s="218" t="str">
        <f>IF((+PRODUCTION!V203-H$4)&lt;0,"",+PRODUCTION!V203-H$4)</f>
        <v/>
      </c>
      <c r="I205" s="218" t="str">
        <f>IF((+PRODUCTION!Y203-I$4)&lt;0,"",+PRODUCTION!Y203-I$4)</f>
        <v/>
      </c>
      <c r="J205" s="218" t="str">
        <f>IF((+PRODUCTION!AB203-J$4)&lt;0,"",+PRODUCTION!AB203-J$4)</f>
        <v/>
      </c>
      <c r="K205" s="220" t="str">
        <f>IF((+PRODUCTION!AE203-K$4)&lt;0,"",+PRODUCTION!AE203-K$4)</f>
        <v/>
      </c>
    </row>
    <row r="206" spans="1:11">
      <c r="A206" s="217">
        <f>+PRODUCTION!A204</f>
        <v>45126</v>
      </c>
      <c r="B206" s="218" t="str">
        <f>IF((+PRODUCTION!C204-B$4)&lt;0,"",+PRODUCTION!C204-B$4)</f>
        <v/>
      </c>
      <c r="C206" s="218" t="str">
        <f>IF((+PRODUCTION!F204-C$4)&lt;0,"",+PRODUCTION!F204-C$4)</f>
        <v/>
      </c>
      <c r="D206" s="218" t="str">
        <f>IF((+PRODUCTION!I204-D$4)&lt;0,"",+PRODUCTION!I204-D$4)</f>
        <v/>
      </c>
      <c r="E206" s="219"/>
      <c r="F206" s="218" t="str">
        <f>IF((+PRODUCTION!O204-F$4)&lt;0,"",+PRODUCTION!O204-F$4)</f>
        <v/>
      </c>
      <c r="G206" s="218" t="str">
        <f>IF((+PRODUCTION!S204-G$4)&lt;0,"",+PRODUCTION!S204-G$4)</f>
        <v/>
      </c>
      <c r="H206" s="218" t="str">
        <f>IF((+PRODUCTION!V204-H$4)&lt;0,"",+PRODUCTION!V204-H$4)</f>
        <v/>
      </c>
      <c r="I206" s="218" t="str">
        <f>IF((+PRODUCTION!Y204-I$4)&lt;0,"",+PRODUCTION!Y204-I$4)</f>
        <v/>
      </c>
      <c r="J206" s="218" t="str">
        <f>IF((+PRODUCTION!AB204-J$4)&lt;0,"",+PRODUCTION!AB204-J$4)</f>
        <v/>
      </c>
      <c r="K206" s="220" t="str">
        <f>IF((+PRODUCTION!AE204-K$4)&lt;0,"",+PRODUCTION!AE204-K$4)</f>
        <v/>
      </c>
    </row>
    <row r="207" spans="1:11">
      <c r="A207" s="217">
        <f>+PRODUCTION!A205</f>
        <v>45127</v>
      </c>
      <c r="B207" s="218" t="str">
        <f>IF((+PRODUCTION!C205-B$4)&lt;0,"",+PRODUCTION!C205-B$4)</f>
        <v/>
      </c>
      <c r="C207" s="218" t="str">
        <f>IF((+PRODUCTION!F205-C$4)&lt;0,"",+PRODUCTION!F205-C$4)</f>
        <v/>
      </c>
      <c r="D207" s="218" t="str">
        <f>IF((+PRODUCTION!I205-D$4)&lt;0,"",+PRODUCTION!I205-D$4)</f>
        <v/>
      </c>
      <c r="E207" s="219"/>
      <c r="F207" s="218" t="str">
        <f>IF((+PRODUCTION!O205-F$4)&lt;0,"",+PRODUCTION!O205-F$4)</f>
        <v/>
      </c>
      <c r="G207" s="218" t="str">
        <f>IF((+PRODUCTION!S205-G$4)&lt;0,"",+PRODUCTION!S205-G$4)</f>
        <v/>
      </c>
      <c r="H207" s="218" t="str">
        <f>IF((+PRODUCTION!V205-H$4)&lt;0,"",+PRODUCTION!V205-H$4)</f>
        <v/>
      </c>
      <c r="I207" s="218" t="str">
        <f>IF((+PRODUCTION!Y205-I$4)&lt;0,"",+PRODUCTION!Y205-I$4)</f>
        <v/>
      </c>
      <c r="J207" s="218" t="str">
        <f>IF((+PRODUCTION!AB205-J$4)&lt;0,"",+PRODUCTION!AB205-J$4)</f>
        <v/>
      </c>
      <c r="K207" s="220" t="str">
        <f>IF((+PRODUCTION!AE205-K$4)&lt;0,"",+PRODUCTION!AE205-K$4)</f>
        <v/>
      </c>
    </row>
    <row r="208" spans="1:11">
      <c r="A208" s="217">
        <f>+PRODUCTION!A206</f>
        <v>45128</v>
      </c>
      <c r="B208" s="218" t="str">
        <f>IF((+PRODUCTION!C206-B$4)&lt;0,"",+PRODUCTION!C206-B$4)</f>
        <v/>
      </c>
      <c r="C208" s="218" t="str">
        <f>IF((+PRODUCTION!F206-C$4)&lt;0,"",+PRODUCTION!F206-C$4)</f>
        <v/>
      </c>
      <c r="D208" s="218" t="str">
        <f>IF((+PRODUCTION!I206-D$4)&lt;0,"",+PRODUCTION!I206-D$4)</f>
        <v/>
      </c>
      <c r="E208" s="219"/>
      <c r="F208" s="218" t="str">
        <f>IF((+PRODUCTION!O206-F$4)&lt;0,"",+PRODUCTION!O206-F$4)</f>
        <v/>
      </c>
      <c r="G208" s="218" t="str">
        <f>IF((+PRODUCTION!S206-G$4)&lt;0,"",+PRODUCTION!S206-G$4)</f>
        <v/>
      </c>
      <c r="H208" s="218" t="str">
        <f>IF((+PRODUCTION!V206-H$4)&lt;0,"",+PRODUCTION!V206-H$4)</f>
        <v/>
      </c>
      <c r="I208" s="218" t="str">
        <f>IF((+PRODUCTION!Y206-I$4)&lt;0,"",+PRODUCTION!Y206-I$4)</f>
        <v/>
      </c>
      <c r="J208" s="218" t="str">
        <f>IF((+PRODUCTION!AB206-J$4)&lt;0,"",+PRODUCTION!AB206-J$4)</f>
        <v/>
      </c>
      <c r="K208" s="220" t="str">
        <f>IF((+PRODUCTION!AE206-K$4)&lt;0,"",+PRODUCTION!AE206-K$4)</f>
        <v/>
      </c>
    </row>
    <row r="209" spans="1:11">
      <c r="A209" s="217">
        <f>+PRODUCTION!A207</f>
        <v>45129</v>
      </c>
      <c r="B209" s="218" t="str">
        <f>IF((+PRODUCTION!C207-B$4)&lt;0,"",+PRODUCTION!C207-B$4)</f>
        <v/>
      </c>
      <c r="C209" s="218" t="str">
        <f>IF((+PRODUCTION!F207-C$4)&lt;0,"",+PRODUCTION!F207-C$4)</f>
        <v/>
      </c>
      <c r="D209" s="218" t="str">
        <f>IF((+PRODUCTION!I207-D$4)&lt;0,"",+PRODUCTION!I207-D$4)</f>
        <v/>
      </c>
      <c r="E209" s="219"/>
      <c r="F209" s="218" t="str">
        <f>IF((+PRODUCTION!O207-F$4)&lt;0,"",+PRODUCTION!O207-F$4)</f>
        <v/>
      </c>
      <c r="G209" s="218" t="str">
        <f>IF((+PRODUCTION!S207-G$4)&lt;0,"",+PRODUCTION!S207-G$4)</f>
        <v/>
      </c>
      <c r="H209" s="218" t="str">
        <f>IF((+PRODUCTION!V207-H$4)&lt;0,"",+PRODUCTION!V207-H$4)</f>
        <v/>
      </c>
      <c r="I209" s="218" t="str">
        <f>IF((+PRODUCTION!Y207-I$4)&lt;0,"",+PRODUCTION!Y207-I$4)</f>
        <v/>
      </c>
      <c r="J209" s="218" t="str">
        <f>IF((+PRODUCTION!AB207-J$4)&lt;0,"",+PRODUCTION!AB207-J$4)</f>
        <v/>
      </c>
      <c r="K209" s="220" t="str">
        <f>IF((+PRODUCTION!AE207-K$4)&lt;0,"",+PRODUCTION!AE207-K$4)</f>
        <v/>
      </c>
    </row>
    <row r="210" spans="1:11">
      <c r="A210" s="217">
        <f>+PRODUCTION!A208</f>
        <v>45130</v>
      </c>
      <c r="B210" s="218" t="str">
        <f>IF((+PRODUCTION!C208-B$4)&lt;0,"",+PRODUCTION!C208-B$4)</f>
        <v/>
      </c>
      <c r="C210" s="218" t="str">
        <f>IF((+PRODUCTION!F208-C$4)&lt;0,"",+PRODUCTION!F208-C$4)</f>
        <v/>
      </c>
      <c r="D210" s="218" t="str">
        <f>IF((+PRODUCTION!I208-D$4)&lt;0,"",+PRODUCTION!I208-D$4)</f>
        <v/>
      </c>
      <c r="E210" s="219"/>
      <c r="F210" s="218" t="str">
        <f>IF((+PRODUCTION!O208-F$4)&lt;0,"",+PRODUCTION!O208-F$4)</f>
        <v/>
      </c>
      <c r="G210" s="218" t="str">
        <f>IF((+PRODUCTION!S208-G$4)&lt;0,"",+PRODUCTION!S208-G$4)</f>
        <v/>
      </c>
      <c r="H210" s="218" t="str">
        <f>IF((+PRODUCTION!V208-H$4)&lt;0,"",+PRODUCTION!V208-H$4)</f>
        <v/>
      </c>
      <c r="I210" s="218" t="str">
        <f>IF((+PRODUCTION!Y208-I$4)&lt;0,"",+PRODUCTION!Y208-I$4)</f>
        <v/>
      </c>
      <c r="J210" s="218" t="str">
        <f>IF((+PRODUCTION!AB208-J$4)&lt;0,"",+PRODUCTION!AB208-J$4)</f>
        <v/>
      </c>
      <c r="K210" s="220" t="str">
        <f>IF((+PRODUCTION!AE208-K$4)&lt;0,"",+PRODUCTION!AE208-K$4)</f>
        <v/>
      </c>
    </row>
    <row r="211" spans="1:11">
      <c r="A211" s="217">
        <f>+PRODUCTION!A209</f>
        <v>45131</v>
      </c>
      <c r="B211" s="218" t="str">
        <f>IF((+PRODUCTION!C209-B$4)&lt;0,"",+PRODUCTION!C209-B$4)</f>
        <v/>
      </c>
      <c r="C211" s="218" t="str">
        <f>IF((+PRODUCTION!F209-C$4)&lt;0,"",+PRODUCTION!F209-C$4)</f>
        <v/>
      </c>
      <c r="D211" s="218" t="str">
        <f>IF((+PRODUCTION!I209-D$4)&lt;0,"",+PRODUCTION!I209-D$4)</f>
        <v/>
      </c>
      <c r="E211" s="219"/>
      <c r="F211" s="218" t="str">
        <f>IF((+PRODUCTION!O209-F$4)&lt;0,"",+PRODUCTION!O209-F$4)</f>
        <v/>
      </c>
      <c r="G211" s="218" t="str">
        <f>IF((+PRODUCTION!S209-G$4)&lt;0,"",+PRODUCTION!S209-G$4)</f>
        <v/>
      </c>
      <c r="H211" s="218" t="str">
        <f>IF((+PRODUCTION!V209-H$4)&lt;0,"",+PRODUCTION!V209-H$4)</f>
        <v/>
      </c>
      <c r="I211" s="218" t="str">
        <f>IF((+PRODUCTION!Y209-I$4)&lt;0,"",+PRODUCTION!Y209-I$4)</f>
        <v/>
      </c>
      <c r="J211" s="218" t="str">
        <f>IF((+PRODUCTION!AB209-J$4)&lt;0,"",+PRODUCTION!AB209-J$4)</f>
        <v/>
      </c>
      <c r="K211" s="220" t="str">
        <f>IF((+PRODUCTION!AE209-K$4)&lt;0,"",+PRODUCTION!AE209-K$4)</f>
        <v/>
      </c>
    </row>
    <row r="212" spans="1:11">
      <c r="A212" s="217">
        <f>+PRODUCTION!A210</f>
        <v>45132</v>
      </c>
      <c r="B212" s="218" t="str">
        <f>IF((+PRODUCTION!C210-B$4)&lt;0,"",+PRODUCTION!C210-B$4)</f>
        <v/>
      </c>
      <c r="C212" s="218" t="str">
        <f>IF((+PRODUCTION!F210-C$4)&lt;0,"",+PRODUCTION!F210-C$4)</f>
        <v/>
      </c>
      <c r="D212" s="218" t="str">
        <f>IF((+PRODUCTION!I210-D$4)&lt;0,"",+PRODUCTION!I210-D$4)</f>
        <v/>
      </c>
      <c r="E212" s="219"/>
      <c r="F212" s="218" t="str">
        <f>IF((+PRODUCTION!O210-F$4)&lt;0,"",+PRODUCTION!O210-F$4)</f>
        <v/>
      </c>
      <c r="G212" s="218" t="str">
        <f>IF((+PRODUCTION!S210-G$4)&lt;0,"",+PRODUCTION!S210-G$4)</f>
        <v/>
      </c>
      <c r="H212" s="218" t="str">
        <f>IF((+PRODUCTION!V210-H$4)&lt;0,"",+PRODUCTION!V210-H$4)</f>
        <v/>
      </c>
      <c r="I212" s="218" t="str">
        <f>IF((+PRODUCTION!Y210-I$4)&lt;0,"",+PRODUCTION!Y210-I$4)</f>
        <v/>
      </c>
      <c r="J212" s="218" t="str">
        <f>IF((+PRODUCTION!AB210-J$4)&lt;0,"",+PRODUCTION!AB210-J$4)</f>
        <v/>
      </c>
      <c r="K212" s="220" t="str">
        <f>IF((+PRODUCTION!AE210-K$4)&lt;0,"",+PRODUCTION!AE210-K$4)</f>
        <v/>
      </c>
    </row>
    <row r="213" spans="1:11">
      <c r="A213" s="217">
        <f>+PRODUCTION!A211</f>
        <v>45133</v>
      </c>
      <c r="B213" s="218" t="str">
        <f>IF((+PRODUCTION!C211-B$4)&lt;0,"",+PRODUCTION!C211-B$4)</f>
        <v/>
      </c>
      <c r="C213" s="218" t="str">
        <f>IF((+PRODUCTION!F211-C$4)&lt;0,"",+PRODUCTION!F211-C$4)</f>
        <v/>
      </c>
      <c r="D213" s="218" t="str">
        <f>IF((+PRODUCTION!I211-D$4)&lt;0,"",+PRODUCTION!I211-D$4)</f>
        <v/>
      </c>
      <c r="E213" s="219"/>
      <c r="F213" s="218" t="str">
        <f>IF((+PRODUCTION!O211-F$4)&lt;0,"",+PRODUCTION!O211-F$4)</f>
        <v/>
      </c>
      <c r="G213" s="218" t="str">
        <f>IF((+PRODUCTION!S211-G$4)&lt;0,"",+PRODUCTION!S211-G$4)</f>
        <v/>
      </c>
      <c r="H213" s="218" t="str">
        <f>IF((+PRODUCTION!V211-H$4)&lt;0,"",+PRODUCTION!V211-H$4)</f>
        <v/>
      </c>
      <c r="I213" s="218" t="str">
        <f>IF((+PRODUCTION!Y211-I$4)&lt;0,"",+PRODUCTION!Y211-I$4)</f>
        <v/>
      </c>
      <c r="J213" s="218" t="str">
        <f>IF((+PRODUCTION!AB211-J$4)&lt;0,"",+PRODUCTION!AB211-J$4)</f>
        <v/>
      </c>
      <c r="K213" s="220" t="str">
        <f>IF((+PRODUCTION!AE211-K$4)&lt;0,"",+PRODUCTION!AE211-K$4)</f>
        <v/>
      </c>
    </row>
    <row r="214" spans="1:11">
      <c r="A214" s="217">
        <f>+PRODUCTION!A212</f>
        <v>45134</v>
      </c>
      <c r="B214" s="218" t="str">
        <f>IF((+PRODUCTION!C212-B$4)&lt;0,"",+PRODUCTION!C212-B$4)</f>
        <v/>
      </c>
      <c r="C214" s="218" t="str">
        <f>IF((+PRODUCTION!F212-C$4)&lt;0,"",+PRODUCTION!F212-C$4)</f>
        <v/>
      </c>
      <c r="D214" s="218" t="str">
        <f>IF((+PRODUCTION!I212-D$4)&lt;0,"",+PRODUCTION!I212-D$4)</f>
        <v/>
      </c>
      <c r="E214" s="219"/>
      <c r="F214" s="218" t="str">
        <f>IF((+PRODUCTION!O212-F$4)&lt;0,"",+PRODUCTION!O212-F$4)</f>
        <v/>
      </c>
      <c r="G214" s="218" t="str">
        <f>IF((+PRODUCTION!S212-G$4)&lt;0,"",+PRODUCTION!S212-G$4)</f>
        <v/>
      </c>
      <c r="H214" s="218" t="str">
        <f>IF((+PRODUCTION!V212-H$4)&lt;0,"",+PRODUCTION!V212-H$4)</f>
        <v/>
      </c>
      <c r="I214" s="218" t="str">
        <f>IF((+PRODUCTION!Y212-I$4)&lt;0,"",+PRODUCTION!Y212-I$4)</f>
        <v/>
      </c>
      <c r="J214" s="218" t="str">
        <f>IF((+PRODUCTION!AB212-J$4)&lt;0,"",+PRODUCTION!AB212-J$4)</f>
        <v/>
      </c>
      <c r="K214" s="220" t="str">
        <f>IF((+PRODUCTION!AE212-K$4)&lt;0,"",+PRODUCTION!AE212-K$4)</f>
        <v/>
      </c>
    </row>
    <row r="215" spans="1:11">
      <c r="A215" s="217">
        <f>+PRODUCTION!A213</f>
        <v>45135</v>
      </c>
      <c r="B215" s="218" t="str">
        <f>IF((+PRODUCTION!C213-B$4)&lt;0,"",+PRODUCTION!C213-B$4)</f>
        <v/>
      </c>
      <c r="C215" s="218" t="str">
        <f>IF((+PRODUCTION!F213-C$4)&lt;0,"",+PRODUCTION!F213-C$4)</f>
        <v/>
      </c>
      <c r="D215" s="218" t="str">
        <f>IF((+PRODUCTION!I213-D$4)&lt;0,"",+PRODUCTION!I213-D$4)</f>
        <v/>
      </c>
      <c r="E215" s="219"/>
      <c r="F215" s="218" t="str">
        <f>IF((+PRODUCTION!O213-F$4)&lt;0,"",+PRODUCTION!O213-F$4)</f>
        <v/>
      </c>
      <c r="G215" s="218" t="str">
        <f>IF((+PRODUCTION!S213-G$4)&lt;0,"",+PRODUCTION!S213-G$4)</f>
        <v/>
      </c>
      <c r="H215" s="218" t="str">
        <f>IF((+PRODUCTION!V213-H$4)&lt;0,"",+PRODUCTION!V213-H$4)</f>
        <v/>
      </c>
      <c r="I215" s="218" t="str">
        <f>IF((+PRODUCTION!Y213-I$4)&lt;0,"",+PRODUCTION!Y213-I$4)</f>
        <v/>
      </c>
      <c r="J215" s="218" t="str">
        <f>IF((+PRODUCTION!AB213-J$4)&lt;0,"",+PRODUCTION!AB213-J$4)</f>
        <v/>
      </c>
      <c r="K215" s="220" t="str">
        <f>IF((+PRODUCTION!AE213-K$4)&lt;0,"",+PRODUCTION!AE213-K$4)</f>
        <v/>
      </c>
    </row>
    <row r="216" spans="1:11">
      <c r="A216" s="217">
        <f>+PRODUCTION!A214</f>
        <v>45136</v>
      </c>
      <c r="B216" s="218" t="str">
        <f>IF((+PRODUCTION!C214-B$4)&lt;0,"",+PRODUCTION!C214-B$4)</f>
        <v/>
      </c>
      <c r="C216" s="218" t="str">
        <f>IF((+PRODUCTION!F214-C$4)&lt;0,"",+PRODUCTION!F214-C$4)</f>
        <v/>
      </c>
      <c r="D216" s="218" t="str">
        <f>IF((+PRODUCTION!I214-D$4)&lt;0,"",+PRODUCTION!I214-D$4)</f>
        <v/>
      </c>
      <c r="E216" s="219"/>
      <c r="F216" s="218" t="str">
        <f>IF((+PRODUCTION!O214-F$4)&lt;0,"",+PRODUCTION!O214-F$4)</f>
        <v/>
      </c>
      <c r="G216" s="218" t="str">
        <f>IF((+PRODUCTION!S214-G$4)&lt;0,"",+PRODUCTION!S214-G$4)</f>
        <v/>
      </c>
      <c r="H216" s="218" t="str">
        <f>IF((+PRODUCTION!V214-H$4)&lt;0,"",+PRODUCTION!V214-H$4)</f>
        <v/>
      </c>
      <c r="I216" s="218" t="str">
        <f>IF((+PRODUCTION!Y214-I$4)&lt;0,"",+PRODUCTION!Y214-I$4)</f>
        <v/>
      </c>
      <c r="J216" s="218" t="str">
        <f>IF((+PRODUCTION!AB214-J$4)&lt;0,"",+PRODUCTION!AB214-J$4)</f>
        <v/>
      </c>
      <c r="K216" s="220" t="str">
        <f>IF((+PRODUCTION!AE214-K$4)&lt;0,"",+PRODUCTION!AE214-K$4)</f>
        <v/>
      </c>
    </row>
    <row r="217" spans="1:11">
      <c r="A217" s="217">
        <f>+PRODUCTION!A215</f>
        <v>45137</v>
      </c>
      <c r="B217" s="218" t="str">
        <f>IF((+PRODUCTION!C215-B$4)&lt;0,"",+PRODUCTION!C215-B$4)</f>
        <v/>
      </c>
      <c r="C217" s="218" t="str">
        <f>IF((+PRODUCTION!F215-C$4)&lt;0,"",+PRODUCTION!F215-C$4)</f>
        <v/>
      </c>
      <c r="D217" s="218" t="str">
        <f>IF((+PRODUCTION!I215-D$4)&lt;0,"",+PRODUCTION!I215-D$4)</f>
        <v/>
      </c>
      <c r="E217" s="219"/>
      <c r="F217" s="218" t="str">
        <f>IF((+PRODUCTION!O215-F$4)&lt;0,"",+PRODUCTION!O215-F$4)</f>
        <v/>
      </c>
      <c r="G217" s="218" t="str">
        <f>IF((+PRODUCTION!S215-G$4)&lt;0,"",+PRODUCTION!S215-G$4)</f>
        <v/>
      </c>
      <c r="H217" s="218" t="str">
        <f>IF((+PRODUCTION!V215-H$4)&lt;0,"",+PRODUCTION!V215-H$4)</f>
        <v/>
      </c>
      <c r="I217" s="218" t="str">
        <f>IF((+PRODUCTION!Y215-I$4)&lt;0,"",+PRODUCTION!Y215-I$4)</f>
        <v/>
      </c>
      <c r="J217" s="218" t="str">
        <f>IF((+PRODUCTION!AB215-J$4)&lt;0,"",+PRODUCTION!AB215-J$4)</f>
        <v/>
      </c>
      <c r="K217" s="220" t="str">
        <f>IF((+PRODUCTION!AE215-K$4)&lt;0,"",+PRODUCTION!AE215-K$4)</f>
        <v/>
      </c>
    </row>
    <row r="218" spans="1:11">
      <c r="A218" s="217">
        <f>+PRODUCTION!A216</f>
        <v>45138</v>
      </c>
      <c r="B218" s="218" t="str">
        <f>IF((+PRODUCTION!C216-B$4)&lt;0,"",+PRODUCTION!C216-B$4)</f>
        <v/>
      </c>
      <c r="C218" s="218" t="str">
        <f>IF((+PRODUCTION!F216-C$4)&lt;0,"",+PRODUCTION!F216-C$4)</f>
        <v/>
      </c>
      <c r="D218" s="218" t="str">
        <f>IF((+PRODUCTION!I216-D$4)&lt;0,"",+PRODUCTION!I216-D$4)</f>
        <v/>
      </c>
      <c r="E218" s="219"/>
      <c r="F218" s="218" t="str">
        <f>IF((+PRODUCTION!O216-F$4)&lt;0,"",+PRODUCTION!O216-F$4)</f>
        <v/>
      </c>
      <c r="G218" s="218" t="str">
        <f>IF((+PRODUCTION!S216-G$4)&lt;0,"",+PRODUCTION!S216-G$4)</f>
        <v/>
      </c>
      <c r="H218" s="218" t="str">
        <f>IF((+PRODUCTION!V216-H$4)&lt;0,"",+PRODUCTION!V216-H$4)</f>
        <v/>
      </c>
      <c r="I218" s="218" t="str">
        <f>IF((+PRODUCTION!Y216-I$4)&lt;0,"",+PRODUCTION!Y216-I$4)</f>
        <v/>
      </c>
      <c r="J218" s="218" t="str">
        <f>IF((+PRODUCTION!AB216-J$4)&lt;0,"",+PRODUCTION!AB216-J$4)</f>
        <v/>
      </c>
      <c r="K218" s="220" t="str">
        <f>IF((+PRODUCTION!AE216-K$4)&lt;0,"",+PRODUCTION!AE216-K$4)</f>
        <v/>
      </c>
    </row>
    <row r="219" spans="1:11">
      <c r="A219" s="217">
        <f>+PRODUCTION!A217</f>
        <v>45139</v>
      </c>
      <c r="B219" s="218" t="str">
        <f>IF((+PRODUCTION!C217-B$4)&lt;0,"",+PRODUCTION!C217-B$4)</f>
        <v/>
      </c>
      <c r="C219" s="218" t="str">
        <f>IF((+PRODUCTION!F217-C$4)&lt;0,"",+PRODUCTION!F217-C$4)</f>
        <v/>
      </c>
      <c r="D219" s="218" t="str">
        <f>IF((+PRODUCTION!I217-D$4)&lt;0,"",+PRODUCTION!I217-D$4)</f>
        <v/>
      </c>
      <c r="E219" s="219"/>
      <c r="F219" s="218" t="str">
        <f>IF((+PRODUCTION!O217-F$4)&lt;0,"",+PRODUCTION!O217-F$4)</f>
        <v/>
      </c>
      <c r="G219" s="218" t="str">
        <f>IF((+PRODUCTION!S217-G$4)&lt;0,"",+PRODUCTION!S217-G$4)</f>
        <v/>
      </c>
      <c r="H219" s="218" t="str">
        <f>IF((+PRODUCTION!V217-H$4)&lt;0,"",+PRODUCTION!V217-H$4)</f>
        <v/>
      </c>
      <c r="I219" s="218" t="str">
        <f>IF((+PRODUCTION!Y217-I$4)&lt;0,"",+PRODUCTION!Y217-I$4)</f>
        <v/>
      </c>
      <c r="J219" s="218" t="str">
        <f>IF((+PRODUCTION!AB217-J$4)&lt;0,"",+PRODUCTION!AB217-J$4)</f>
        <v/>
      </c>
      <c r="K219" s="220" t="str">
        <f>IF((+PRODUCTION!AE217-K$4)&lt;0,"",+PRODUCTION!AE217-K$4)</f>
        <v/>
      </c>
    </row>
    <row r="220" spans="1:11">
      <c r="A220" s="217">
        <f>+PRODUCTION!A218</f>
        <v>45140</v>
      </c>
      <c r="B220" s="218" t="str">
        <f>IF((+PRODUCTION!C218-B$4)&lt;0,"",+PRODUCTION!C218-B$4)</f>
        <v/>
      </c>
      <c r="C220" s="218" t="str">
        <f>IF((+PRODUCTION!F218-C$4)&lt;0,"",+PRODUCTION!F218-C$4)</f>
        <v/>
      </c>
      <c r="D220" s="218" t="str">
        <f>IF((+PRODUCTION!I218-D$4)&lt;0,"",+PRODUCTION!I218-D$4)</f>
        <v/>
      </c>
      <c r="E220" s="219"/>
      <c r="F220" s="218" t="str">
        <f>IF((+PRODUCTION!O218-F$4)&lt;0,"",+PRODUCTION!O218-F$4)</f>
        <v/>
      </c>
      <c r="G220" s="218" t="str">
        <f>IF((+PRODUCTION!S218-G$4)&lt;0,"",+PRODUCTION!S218-G$4)</f>
        <v/>
      </c>
      <c r="H220" s="218" t="str">
        <f>IF((+PRODUCTION!V218-H$4)&lt;0,"",+PRODUCTION!V218-H$4)</f>
        <v/>
      </c>
      <c r="I220" s="218" t="str">
        <f>IF((+PRODUCTION!Y218-I$4)&lt;0,"",+PRODUCTION!Y218-I$4)</f>
        <v/>
      </c>
      <c r="J220" s="218" t="str">
        <f>IF((+PRODUCTION!AB218-J$4)&lt;0,"",+PRODUCTION!AB218-J$4)</f>
        <v/>
      </c>
      <c r="K220" s="220" t="str">
        <f>IF((+PRODUCTION!AE218-K$4)&lt;0,"",+PRODUCTION!AE218-K$4)</f>
        <v/>
      </c>
    </row>
    <row r="221" spans="1:11">
      <c r="A221" s="217">
        <f>+PRODUCTION!A219</f>
        <v>45141</v>
      </c>
      <c r="B221" s="218" t="str">
        <f>IF((+PRODUCTION!C219-B$4)&lt;0,"",+PRODUCTION!C219-B$4)</f>
        <v/>
      </c>
      <c r="C221" s="218" t="str">
        <f>IF((+PRODUCTION!F219-C$4)&lt;0,"",+PRODUCTION!F219-C$4)</f>
        <v/>
      </c>
      <c r="D221" s="218" t="str">
        <f>IF((+PRODUCTION!I219-D$4)&lt;0,"",+PRODUCTION!I219-D$4)</f>
        <v/>
      </c>
      <c r="E221" s="219"/>
      <c r="F221" s="218" t="str">
        <f>IF((+PRODUCTION!O219-F$4)&lt;0,"",+PRODUCTION!O219-F$4)</f>
        <v/>
      </c>
      <c r="G221" s="218" t="str">
        <f>IF((+PRODUCTION!S219-G$4)&lt;0,"",+PRODUCTION!S219-G$4)</f>
        <v/>
      </c>
      <c r="H221" s="218" t="str">
        <f>IF((+PRODUCTION!V219-H$4)&lt;0,"",+PRODUCTION!V219-H$4)</f>
        <v/>
      </c>
      <c r="I221" s="218" t="str">
        <f>IF((+PRODUCTION!Y219-I$4)&lt;0,"",+PRODUCTION!Y219-I$4)</f>
        <v/>
      </c>
      <c r="J221" s="218" t="str">
        <f>IF((+PRODUCTION!AB219-J$4)&lt;0,"",+PRODUCTION!AB219-J$4)</f>
        <v/>
      </c>
      <c r="K221" s="220" t="str">
        <f>IF((+PRODUCTION!AE219-K$4)&lt;0,"",+PRODUCTION!AE219-K$4)</f>
        <v/>
      </c>
    </row>
    <row r="222" spans="1:11">
      <c r="A222" s="217">
        <f>+PRODUCTION!A220</f>
        <v>45142</v>
      </c>
      <c r="B222" s="218" t="str">
        <f>IF((+PRODUCTION!C220-B$4)&lt;0,"",+PRODUCTION!C220-B$4)</f>
        <v/>
      </c>
      <c r="C222" s="218" t="str">
        <f>IF((+PRODUCTION!F220-C$4)&lt;0,"",+PRODUCTION!F220-C$4)</f>
        <v/>
      </c>
      <c r="D222" s="218" t="str">
        <f>IF((+PRODUCTION!I220-D$4)&lt;0,"",+PRODUCTION!I220-D$4)</f>
        <v/>
      </c>
      <c r="E222" s="219"/>
      <c r="F222" s="218" t="str">
        <f>IF((+PRODUCTION!O220-F$4)&lt;0,"",+PRODUCTION!O220-F$4)</f>
        <v/>
      </c>
      <c r="G222" s="218" t="str">
        <f>IF((+PRODUCTION!S220-G$4)&lt;0,"",+PRODUCTION!S220-G$4)</f>
        <v/>
      </c>
      <c r="H222" s="218" t="str">
        <f>IF((+PRODUCTION!V220-H$4)&lt;0,"",+PRODUCTION!V220-H$4)</f>
        <v/>
      </c>
      <c r="I222" s="218" t="str">
        <f>IF((+PRODUCTION!Y220-I$4)&lt;0,"",+PRODUCTION!Y220-I$4)</f>
        <v/>
      </c>
      <c r="J222" s="218" t="str">
        <f>IF((+PRODUCTION!AB220-J$4)&lt;0,"",+PRODUCTION!AB220-J$4)</f>
        <v/>
      </c>
      <c r="K222" s="220" t="str">
        <f>IF((+PRODUCTION!AE220-K$4)&lt;0,"",+PRODUCTION!AE220-K$4)</f>
        <v/>
      </c>
    </row>
    <row r="223" spans="1:11">
      <c r="A223" s="217">
        <f>+PRODUCTION!A221</f>
        <v>45143</v>
      </c>
      <c r="B223" s="218" t="str">
        <f>IF((+PRODUCTION!C221-B$4)&lt;0,"",+PRODUCTION!C221-B$4)</f>
        <v/>
      </c>
      <c r="C223" s="218" t="str">
        <f>IF((+PRODUCTION!F221-C$4)&lt;0,"",+PRODUCTION!F221-C$4)</f>
        <v/>
      </c>
      <c r="D223" s="218" t="str">
        <f>IF((+PRODUCTION!I221-D$4)&lt;0,"",+PRODUCTION!I221-D$4)</f>
        <v/>
      </c>
      <c r="E223" s="219"/>
      <c r="F223" s="218" t="str">
        <f>IF((+PRODUCTION!O221-F$4)&lt;0,"",+PRODUCTION!O221-F$4)</f>
        <v/>
      </c>
      <c r="G223" s="218" t="str">
        <f>IF((+PRODUCTION!S221-G$4)&lt;0,"",+PRODUCTION!S221-G$4)</f>
        <v/>
      </c>
      <c r="H223" s="218" t="str">
        <f>IF((+PRODUCTION!V221-H$4)&lt;0,"",+PRODUCTION!V221-H$4)</f>
        <v/>
      </c>
      <c r="I223" s="218" t="str">
        <f>IF((+PRODUCTION!Y221-I$4)&lt;0,"",+PRODUCTION!Y221-I$4)</f>
        <v/>
      </c>
      <c r="J223" s="218" t="str">
        <f>IF((+PRODUCTION!AB221-J$4)&lt;0,"",+PRODUCTION!AB221-J$4)</f>
        <v/>
      </c>
      <c r="K223" s="220" t="str">
        <f>IF((+PRODUCTION!AE221-K$4)&lt;0,"",+PRODUCTION!AE221-K$4)</f>
        <v/>
      </c>
    </row>
    <row r="224" spans="1:11">
      <c r="A224" s="217">
        <f>+PRODUCTION!A222</f>
        <v>45144</v>
      </c>
      <c r="B224" s="218" t="str">
        <f>IF((+PRODUCTION!C222-B$4)&lt;0,"",+PRODUCTION!C222-B$4)</f>
        <v/>
      </c>
      <c r="C224" s="218" t="str">
        <f>IF((+PRODUCTION!F222-C$4)&lt;0,"",+PRODUCTION!F222-C$4)</f>
        <v/>
      </c>
      <c r="D224" s="218" t="str">
        <f>IF((+PRODUCTION!I222-D$4)&lt;0,"",+PRODUCTION!I222-D$4)</f>
        <v/>
      </c>
      <c r="E224" s="219"/>
      <c r="F224" s="218" t="str">
        <f>IF((+PRODUCTION!O222-F$4)&lt;0,"",+PRODUCTION!O222-F$4)</f>
        <v/>
      </c>
      <c r="G224" s="218" t="str">
        <f>IF((+PRODUCTION!S222-G$4)&lt;0,"",+PRODUCTION!S222-G$4)</f>
        <v/>
      </c>
      <c r="H224" s="218" t="str">
        <f>IF((+PRODUCTION!V222-H$4)&lt;0,"",+PRODUCTION!V222-H$4)</f>
        <v/>
      </c>
      <c r="I224" s="218" t="str">
        <f>IF((+PRODUCTION!Y222-I$4)&lt;0,"",+PRODUCTION!Y222-I$4)</f>
        <v/>
      </c>
      <c r="J224" s="218" t="str">
        <f>IF((+PRODUCTION!AB222-J$4)&lt;0,"",+PRODUCTION!AB222-J$4)</f>
        <v/>
      </c>
      <c r="K224" s="220" t="str">
        <f>IF((+PRODUCTION!AE222-K$4)&lt;0,"",+PRODUCTION!AE222-K$4)</f>
        <v/>
      </c>
    </row>
    <row r="225" spans="1:11">
      <c r="A225" s="217">
        <f>+PRODUCTION!A223</f>
        <v>45145</v>
      </c>
      <c r="B225" s="218" t="str">
        <f>IF((+PRODUCTION!C223-B$4)&lt;0,"",+PRODUCTION!C223-B$4)</f>
        <v/>
      </c>
      <c r="C225" s="218" t="str">
        <f>IF((+PRODUCTION!F223-C$4)&lt;0,"",+PRODUCTION!F223-C$4)</f>
        <v/>
      </c>
      <c r="D225" s="218" t="str">
        <f>IF((+PRODUCTION!I223-D$4)&lt;0,"",+PRODUCTION!I223-D$4)</f>
        <v/>
      </c>
      <c r="E225" s="219"/>
      <c r="F225" s="218" t="str">
        <f>IF((+PRODUCTION!O223-F$4)&lt;0,"",+PRODUCTION!O223-F$4)</f>
        <v/>
      </c>
      <c r="G225" s="218" t="str">
        <f>IF((+PRODUCTION!S223-G$4)&lt;0,"",+PRODUCTION!S223-G$4)</f>
        <v/>
      </c>
      <c r="H225" s="218" t="str">
        <f>IF((+PRODUCTION!V223-H$4)&lt;0,"",+PRODUCTION!V223-H$4)</f>
        <v/>
      </c>
      <c r="I225" s="218" t="str">
        <f>IF((+PRODUCTION!Y223-I$4)&lt;0,"",+PRODUCTION!Y223-I$4)</f>
        <v/>
      </c>
      <c r="J225" s="218" t="str">
        <f>IF((+PRODUCTION!AB223-J$4)&lt;0,"",+PRODUCTION!AB223-J$4)</f>
        <v/>
      </c>
      <c r="K225" s="220" t="str">
        <f>IF((+PRODUCTION!AE223-K$4)&lt;0,"",+PRODUCTION!AE223-K$4)</f>
        <v/>
      </c>
    </row>
    <row r="226" spans="1:11">
      <c r="A226" s="217">
        <f>+PRODUCTION!A224</f>
        <v>45146</v>
      </c>
      <c r="B226" s="218" t="str">
        <f>IF((+PRODUCTION!C224-B$4)&lt;0,"",+PRODUCTION!C224-B$4)</f>
        <v/>
      </c>
      <c r="C226" s="218" t="str">
        <f>IF((+PRODUCTION!F224-C$4)&lt;0,"",+PRODUCTION!F224-C$4)</f>
        <v/>
      </c>
      <c r="D226" s="218" t="str">
        <f>IF((+PRODUCTION!I224-D$4)&lt;0,"",+PRODUCTION!I224-D$4)</f>
        <v/>
      </c>
      <c r="E226" s="219"/>
      <c r="F226" s="218" t="e">
        <f ca="1">IF((+PRODUCTION!O224-F$4)&lt;0,"",+PRODUCTION!O224-F$4)</f>
        <v>#VALUE!</v>
      </c>
      <c r="G226" s="218" t="str">
        <f>IF((+PRODUCTION!S224-G$4)&lt;0,"",+PRODUCTION!S224-G$4)</f>
        <v/>
      </c>
      <c r="H226" s="218" t="str">
        <f>IF((+PRODUCTION!V224-H$4)&lt;0,"",+PRODUCTION!V224-H$4)</f>
        <v/>
      </c>
      <c r="I226" s="218" t="str">
        <f>IF((+PRODUCTION!Y224-I$4)&lt;0,"",+PRODUCTION!Y224-I$4)</f>
        <v/>
      </c>
      <c r="J226" s="218" t="str">
        <f>IF((+PRODUCTION!AB224-J$4)&lt;0,"",+PRODUCTION!AB224-J$4)</f>
        <v/>
      </c>
      <c r="K226" s="220" t="str">
        <f>IF((+PRODUCTION!AE224-K$4)&lt;0,"",+PRODUCTION!AE224-K$4)</f>
        <v/>
      </c>
    </row>
    <row r="227" spans="1:11">
      <c r="A227" s="217">
        <f>+PRODUCTION!A225</f>
        <v>45147</v>
      </c>
      <c r="B227" s="218" t="e">
        <f ca="1">IF((+PRODUCTION!C225-B$4)&lt;0,"",+PRODUCTION!C225-B$4)</f>
        <v>#VALUE!</v>
      </c>
      <c r="C227" s="218" t="str">
        <f>IF((+PRODUCTION!F225-C$4)&lt;0,"",+PRODUCTION!F225-C$4)</f>
        <v/>
      </c>
      <c r="D227" s="218" t="str">
        <f>IF((+PRODUCTION!I225-D$4)&lt;0,"",+PRODUCTION!I225-D$4)</f>
        <v/>
      </c>
      <c r="E227" s="219"/>
      <c r="F227" s="218" t="e">
        <f ca="1">IF((+PRODUCTION!O225-F$4)&lt;0,"",+PRODUCTION!O225-F$4)</f>
        <v>#VALUE!</v>
      </c>
      <c r="G227" s="218" t="str">
        <f>IF((+PRODUCTION!S225-G$4)&lt;0,"",+PRODUCTION!S225-G$4)</f>
        <v/>
      </c>
      <c r="H227" s="218" t="str">
        <f>IF((+PRODUCTION!V225-H$4)&lt;0,"",+PRODUCTION!V225-H$4)</f>
        <v/>
      </c>
      <c r="I227" s="218" t="str">
        <f>IF((+PRODUCTION!Y225-I$4)&lt;0,"",+PRODUCTION!Y225-I$4)</f>
        <v/>
      </c>
      <c r="J227" s="218" t="str">
        <f>IF((+PRODUCTION!AB225-J$4)&lt;0,"",+PRODUCTION!AB225-J$4)</f>
        <v/>
      </c>
      <c r="K227" s="220" t="str">
        <f>IF((+PRODUCTION!AE225-K$4)&lt;0,"",+PRODUCTION!AE225-K$4)</f>
        <v/>
      </c>
    </row>
    <row r="228" spans="1:11">
      <c r="A228" s="217">
        <f>+PRODUCTION!A226</f>
        <v>45148</v>
      </c>
      <c r="B228" s="218" t="e">
        <f ca="1">IF((+PRODUCTION!C226-B$4)&lt;0,"",+PRODUCTION!C226-B$4)</f>
        <v>#VALUE!</v>
      </c>
      <c r="C228" s="218" t="str">
        <f>IF((+PRODUCTION!F226-C$4)&lt;0,"",+PRODUCTION!F226-C$4)</f>
        <v/>
      </c>
      <c r="D228" s="218" t="str">
        <f>IF((+PRODUCTION!I226-D$4)&lt;0,"",+PRODUCTION!I226-D$4)</f>
        <v/>
      </c>
      <c r="E228" s="219"/>
      <c r="F228" s="218" t="e">
        <f ca="1">IF((+PRODUCTION!O226-F$4)&lt;0,"",+PRODUCTION!O226-F$4)</f>
        <v>#VALUE!</v>
      </c>
      <c r="G228" s="218" t="str">
        <f>IF((+PRODUCTION!S226-G$4)&lt;0,"",+PRODUCTION!S226-G$4)</f>
        <v/>
      </c>
      <c r="H228" s="218" t="str">
        <f>IF((+PRODUCTION!V226-H$4)&lt;0,"",+PRODUCTION!V226-H$4)</f>
        <v/>
      </c>
      <c r="I228" s="218" t="str">
        <f>IF((+PRODUCTION!Y226-I$4)&lt;0,"",+PRODUCTION!Y226-I$4)</f>
        <v/>
      </c>
      <c r="J228" s="218" t="str">
        <f>IF((+PRODUCTION!AB226-J$4)&lt;0,"",+PRODUCTION!AB226-J$4)</f>
        <v/>
      </c>
      <c r="K228" s="220" t="str">
        <f>IF((+PRODUCTION!AE226-K$4)&lt;0,"",+PRODUCTION!AE226-K$4)</f>
        <v/>
      </c>
    </row>
    <row r="229" spans="1:11">
      <c r="A229" s="217">
        <f>+PRODUCTION!A227</f>
        <v>45149</v>
      </c>
      <c r="B229" s="218" t="e">
        <f ca="1">IF((+PRODUCTION!C227-B$4)&lt;0,"",+PRODUCTION!C227-B$4)</f>
        <v>#VALUE!</v>
      </c>
      <c r="C229" s="218" t="str">
        <f>IF((+PRODUCTION!F227-C$4)&lt;0,"",+PRODUCTION!F227-C$4)</f>
        <v/>
      </c>
      <c r="D229" s="218" t="str">
        <f>IF((+PRODUCTION!I227-D$4)&lt;0,"",+PRODUCTION!I227-D$4)</f>
        <v/>
      </c>
      <c r="E229" s="219"/>
      <c r="F229" s="218" t="e">
        <f ca="1">IF((+PRODUCTION!O227-F$4)&lt;0,"",+PRODUCTION!O227-F$4)</f>
        <v>#VALUE!</v>
      </c>
      <c r="G229" s="218" t="str">
        <f>IF((+PRODUCTION!S227-G$4)&lt;0,"",+PRODUCTION!S227-G$4)</f>
        <v/>
      </c>
      <c r="H229" s="218" t="str">
        <f>IF((+PRODUCTION!V227-H$4)&lt;0,"",+PRODUCTION!V227-H$4)</f>
        <v/>
      </c>
      <c r="I229" s="218" t="str">
        <f>IF((+PRODUCTION!Y227-I$4)&lt;0,"",+PRODUCTION!Y227-I$4)</f>
        <v/>
      </c>
      <c r="J229" s="218" t="str">
        <f>IF((+PRODUCTION!AB227-J$4)&lt;0,"",+PRODUCTION!AB227-J$4)</f>
        <v/>
      </c>
      <c r="K229" s="220" t="str">
        <f>IF((+PRODUCTION!AE227-K$4)&lt;0,"",+PRODUCTION!AE227-K$4)</f>
        <v/>
      </c>
    </row>
    <row r="230" spans="1:11">
      <c r="A230" s="217">
        <f>+PRODUCTION!A228</f>
        <v>45150</v>
      </c>
      <c r="B230" s="218" t="e">
        <f ca="1">IF((+PRODUCTION!C228-B$4)&lt;0,"",+PRODUCTION!C228-B$4)</f>
        <v>#VALUE!</v>
      </c>
      <c r="C230" s="218" t="str">
        <f>IF((+PRODUCTION!F228-C$4)&lt;0,"",+PRODUCTION!F228-C$4)</f>
        <v/>
      </c>
      <c r="D230" s="218" t="str">
        <f>IF((+PRODUCTION!I228-D$4)&lt;0,"",+PRODUCTION!I228-D$4)</f>
        <v/>
      </c>
      <c r="E230" s="219"/>
      <c r="F230" s="218" t="e">
        <f ca="1">IF((+PRODUCTION!O228-F$4)&lt;0,"",+PRODUCTION!O228-F$4)</f>
        <v>#VALUE!</v>
      </c>
      <c r="G230" s="218" t="str">
        <f>IF((+PRODUCTION!S228-G$4)&lt;0,"",+PRODUCTION!S228-G$4)</f>
        <v/>
      </c>
      <c r="H230" s="218" t="str">
        <f>IF((+PRODUCTION!V228-H$4)&lt;0,"",+PRODUCTION!V228-H$4)</f>
        <v/>
      </c>
      <c r="I230" s="218" t="str">
        <f>IF((+PRODUCTION!Y228-I$4)&lt;0,"",+PRODUCTION!Y228-I$4)</f>
        <v/>
      </c>
      <c r="J230" s="218" t="str">
        <f>IF((+PRODUCTION!AB228-J$4)&lt;0,"",+PRODUCTION!AB228-J$4)</f>
        <v/>
      </c>
      <c r="K230" s="220" t="str">
        <f>IF((+PRODUCTION!AE228-K$4)&lt;0,"",+PRODUCTION!AE228-K$4)</f>
        <v/>
      </c>
    </row>
    <row r="231" spans="1:11">
      <c r="A231" s="217">
        <f>+PRODUCTION!A229</f>
        <v>45151</v>
      </c>
      <c r="B231" s="218" t="e">
        <f ca="1">IF((+PRODUCTION!C229-B$4)&lt;0,"",+PRODUCTION!C229-B$4)</f>
        <v>#VALUE!</v>
      </c>
      <c r="C231" s="218" t="str">
        <f>IF((+PRODUCTION!F229-C$4)&lt;0,"",+PRODUCTION!F229-C$4)</f>
        <v/>
      </c>
      <c r="D231" s="218" t="str">
        <f>IF((+PRODUCTION!I229-D$4)&lt;0,"",+PRODUCTION!I229-D$4)</f>
        <v/>
      </c>
      <c r="E231" s="219"/>
      <c r="F231" s="218" t="e">
        <f ca="1">IF((+PRODUCTION!O229-F$4)&lt;0,"",+PRODUCTION!O229-F$4)</f>
        <v>#VALUE!</v>
      </c>
      <c r="G231" s="218" t="str">
        <f>IF((+PRODUCTION!S229-G$4)&lt;0,"",+PRODUCTION!S229-G$4)</f>
        <v/>
      </c>
      <c r="H231" s="218" t="str">
        <f>IF((+PRODUCTION!V229-H$4)&lt;0,"",+PRODUCTION!V229-H$4)</f>
        <v/>
      </c>
      <c r="I231" s="218" t="str">
        <f>IF((+PRODUCTION!Y229-I$4)&lt;0,"",+PRODUCTION!Y229-I$4)</f>
        <v/>
      </c>
      <c r="J231" s="218" t="str">
        <f>IF((+PRODUCTION!AB229-J$4)&lt;0,"",+PRODUCTION!AB229-J$4)</f>
        <v/>
      </c>
      <c r="K231" s="220" t="str">
        <f>IF((+PRODUCTION!AE229-K$4)&lt;0,"",+PRODUCTION!AE229-K$4)</f>
        <v/>
      </c>
    </row>
    <row r="232" spans="1:11">
      <c r="A232" s="217">
        <f>+PRODUCTION!A230</f>
        <v>45152</v>
      </c>
      <c r="B232" s="218" t="e">
        <f ca="1">IF((+PRODUCTION!C230-B$4)&lt;0,"",+PRODUCTION!C230-B$4)</f>
        <v>#VALUE!</v>
      </c>
      <c r="C232" s="218" t="str">
        <f>IF((+PRODUCTION!F230-C$4)&lt;0,"",+PRODUCTION!F230-C$4)</f>
        <v/>
      </c>
      <c r="D232" s="218" t="str">
        <f>IF((+PRODUCTION!I230-D$4)&lt;0,"",+PRODUCTION!I230-D$4)</f>
        <v/>
      </c>
      <c r="E232" s="219"/>
      <c r="F232" s="218" t="e">
        <f ca="1">IF((+PRODUCTION!O230-F$4)&lt;0,"",+PRODUCTION!O230-F$4)</f>
        <v>#VALUE!</v>
      </c>
      <c r="G232" s="218" t="str">
        <f>IF((+PRODUCTION!S230-G$4)&lt;0,"",+PRODUCTION!S230-G$4)</f>
        <v/>
      </c>
      <c r="H232" s="218" t="str">
        <f>IF((+PRODUCTION!V230-H$4)&lt;0,"",+PRODUCTION!V230-H$4)</f>
        <v/>
      </c>
      <c r="I232" s="218" t="str">
        <f>IF((+PRODUCTION!Y230-I$4)&lt;0,"",+PRODUCTION!Y230-I$4)</f>
        <v/>
      </c>
      <c r="J232" s="218" t="str">
        <f>IF((+PRODUCTION!AB230-J$4)&lt;0,"",+PRODUCTION!AB230-J$4)</f>
        <v/>
      </c>
      <c r="K232" s="220" t="str">
        <f>IF((+PRODUCTION!AE230-K$4)&lt;0,"",+PRODUCTION!AE230-K$4)</f>
        <v/>
      </c>
    </row>
    <row r="233" spans="1:11">
      <c r="A233" s="217">
        <f>+PRODUCTION!A231</f>
        <v>45153</v>
      </c>
      <c r="B233" s="218" t="e">
        <f ca="1">IF((+PRODUCTION!C231-B$4)&lt;0,"",+PRODUCTION!C231-B$4)</f>
        <v>#VALUE!</v>
      </c>
      <c r="C233" s="218" t="str">
        <f>IF((+PRODUCTION!F231-C$4)&lt;0,"",+PRODUCTION!F231-C$4)</f>
        <v/>
      </c>
      <c r="D233" s="218" t="str">
        <f>IF((+PRODUCTION!I231-D$4)&lt;0,"",+PRODUCTION!I231-D$4)</f>
        <v/>
      </c>
      <c r="E233" s="219"/>
      <c r="F233" s="218" t="e">
        <f ca="1">IF((+PRODUCTION!O231-F$4)&lt;0,"",+PRODUCTION!O231-F$4)</f>
        <v>#VALUE!</v>
      </c>
      <c r="G233" s="218" t="str">
        <f>IF((+PRODUCTION!S231-G$4)&lt;0,"",+PRODUCTION!S231-G$4)</f>
        <v/>
      </c>
      <c r="H233" s="218" t="str">
        <f>IF((+PRODUCTION!V231-H$4)&lt;0,"",+PRODUCTION!V231-H$4)</f>
        <v/>
      </c>
      <c r="I233" s="218" t="str">
        <f>IF((+PRODUCTION!Y231-I$4)&lt;0,"",+PRODUCTION!Y231-I$4)</f>
        <v/>
      </c>
      <c r="J233" s="218" t="str">
        <f>IF((+PRODUCTION!AB231-J$4)&lt;0,"",+PRODUCTION!AB231-J$4)</f>
        <v/>
      </c>
      <c r="K233" s="220" t="str">
        <f>IF((+PRODUCTION!AE231-K$4)&lt;0,"",+PRODUCTION!AE231-K$4)</f>
        <v/>
      </c>
    </row>
    <row r="234" spans="1:11">
      <c r="A234" s="217">
        <f>+PRODUCTION!A232</f>
        <v>45154</v>
      </c>
      <c r="B234" s="218" t="e">
        <f ca="1">IF((+PRODUCTION!C232-B$4)&lt;0,"",+PRODUCTION!C232-B$4)</f>
        <v>#VALUE!</v>
      </c>
      <c r="C234" s="218" t="str">
        <f>IF((+PRODUCTION!F232-C$4)&lt;0,"",+PRODUCTION!F232-C$4)</f>
        <v/>
      </c>
      <c r="D234" s="218" t="str">
        <f>IF((+PRODUCTION!I232-D$4)&lt;0,"",+PRODUCTION!I232-D$4)</f>
        <v/>
      </c>
      <c r="E234" s="219"/>
      <c r="F234" s="218" t="e">
        <f ca="1">IF((+PRODUCTION!O232-F$4)&lt;0,"",+PRODUCTION!O232-F$4)</f>
        <v>#VALUE!</v>
      </c>
      <c r="G234" s="218" t="str">
        <f>IF((+PRODUCTION!S232-G$4)&lt;0,"",+PRODUCTION!S232-G$4)</f>
        <v/>
      </c>
      <c r="H234" s="218" t="str">
        <f>IF((+PRODUCTION!V232-H$4)&lt;0,"",+PRODUCTION!V232-H$4)</f>
        <v/>
      </c>
      <c r="I234" s="218" t="str">
        <f>IF((+PRODUCTION!Y232-I$4)&lt;0,"",+PRODUCTION!Y232-I$4)</f>
        <v/>
      </c>
      <c r="J234" s="218" t="str">
        <f>IF((+PRODUCTION!AB232-J$4)&lt;0,"",+PRODUCTION!AB232-J$4)</f>
        <v/>
      </c>
      <c r="K234" s="220" t="str">
        <f>IF((+PRODUCTION!AE232-K$4)&lt;0,"",+PRODUCTION!AE232-K$4)</f>
        <v/>
      </c>
    </row>
    <row r="235" spans="1:11">
      <c r="A235" s="217">
        <f>+PRODUCTION!A233</f>
        <v>45155</v>
      </c>
      <c r="B235" s="218" t="e">
        <f ca="1">IF((+PRODUCTION!C233-B$4)&lt;0,"",+PRODUCTION!C233-B$4)</f>
        <v>#VALUE!</v>
      </c>
      <c r="C235" s="218" t="str">
        <f>IF((+PRODUCTION!F233-C$4)&lt;0,"",+PRODUCTION!F233-C$4)</f>
        <v/>
      </c>
      <c r="D235" s="218" t="str">
        <f>IF((+PRODUCTION!I233-D$4)&lt;0,"",+PRODUCTION!I233-D$4)</f>
        <v/>
      </c>
      <c r="E235" s="219"/>
      <c r="F235" s="218" t="e">
        <f ca="1">IF((+PRODUCTION!O233-F$4)&lt;0,"",+PRODUCTION!O233-F$4)</f>
        <v>#VALUE!</v>
      </c>
      <c r="G235" s="218" t="str">
        <f>IF((+PRODUCTION!S233-G$4)&lt;0,"",+PRODUCTION!S233-G$4)</f>
        <v/>
      </c>
      <c r="H235" s="218" t="str">
        <f>IF((+PRODUCTION!V233-H$4)&lt;0,"",+PRODUCTION!V233-H$4)</f>
        <v/>
      </c>
      <c r="I235" s="218" t="str">
        <f>IF((+PRODUCTION!Y233-I$4)&lt;0,"",+PRODUCTION!Y233-I$4)</f>
        <v/>
      </c>
      <c r="J235" s="218" t="str">
        <f>IF((+PRODUCTION!AB233-J$4)&lt;0,"",+PRODUCTION!AB233-J$4)</f>
        <v/>
      </c>
      <c r="K235" s="220" t="str">
        <f>IF((+PRODUCTION!AE233-K$4)&lt;0,"",+PRODUCTION!AE233-K$4)</f>
        <v/>
      </c>
    </row>
    <row r="236" spans="1:11">
      <c r="A236" s="217">
        <f>+PRODUCTION!A234</f>
        <v>45156</v>
      </c>
      <c r="B236" s="218" t="e">
        <f ca="1">IF((+PRODUCTION!C234-B$4)&lt;0,"",+PRODUCTION!C234-B$4)</f>
        <v>#VALUE!</v>
      </c>
      <c r="C236" s="218" t="str">
        <f>IF((+PRODUCTION!F234-C$4)&lt;0,"",+PRODUCTION!F234-C$4)</f>
        <v/>
      </c>
      <c r="D236" s="218" t="str">
        <f>IF((+PRODUCTION!I234-D$4)&lt;0,"",+PRODUCTION!I234-D$4)</f>
        <v/>
      </c>
      <c r="E236" s="219"/>
      <c r="F236" s="218" t="e">
        <f ca="1">IF((+PRODUCTION!O234-F$4)&lt;0,"",+PRODUCTION!O234-F$4)</f>
        <v>#VALUE!</v>
      </c>
      <c r="G236" s="218" t="str">
        <f>IF((+PRODUCTION!S234-G$4)&lt;0,"",+PRODUCTION!S234-G$4)</f>
        <v/>
      </c>
      <c r="H236" s="218" t="str">
        <f>IF((+PRODUCTION!V234-H$4)&lt;0,"",+PRODUCTION!V234-H$4)</f>
        <v/>
      </c>
      <c r="I236" s="218" t="str">
        <f>IF((+PRODUCTION!Y234-I$4)&lt;0,"",+PRODUCTION!Y234-I$4)</f>
        <v/>
      </c>
      <c r="J236" s="218" t="str">
        <f>IF((+PRODUCTION!AB234-J$4)&lt;0,"",+PRODUCTION!AB234-J$4)</f>
        <v/>
      </c>
      <c r="K236" s="220" t="str">
        <f>IF((+PRODUCTION!AE234-K$4)&lt;0,"",+PRODUCTION!AE234-K$4)</f>
        <v/>
      </c>
    </row>
    <row r="237" spans="1:11">
      <c r="A237" s="217">
        <f>+PRODUCTION!A235</f>
        <v>45157</v>
      </c>
      <c r="B237" s="218" t="e">
        <f ca="1">IF((+PRODUCTION!C235-B$4)&lt;0,"",+PRODUCTION!C235-B$4)</f>
        <v>#VALUE!</v>
      </c>
      <c r="C237" s="218" t="str">
        <f>IF((+PRODUCTION!F235-C$4)&lt;0,"",+PRODUCTION!F235-C$4)</f>
        <v/>
      </c>
      <c r="D237" s="218" t="str">
        <f>IF((+PRODUCTION!I235-D$4)&lt;0,"",+PRODUCTION!I235-D$4)</f>
        <v/>
      </c>
      <c r="E237" s="219"/>
      <c r="F237" s="218" t="e">
        <f ca="1">IF((+PRODUCTION!O235-F$4)&lt;0,"",+PRODUCTION!O235-F$4)</f>
        <v>#VALUE!</v>
      </c>
      <c r="G237" s="218" t="str">
        <f>IF((+PRODUCTION!S235-G$4)&lt;0,"",+PRODUCTION!S235-G$4)</f>
        <v/>
      </c>
      <c r="H237" s="218" t="str">
        <f>IF((+PRODUCTION!V235-H$4)&lt;0,"",+PRODUCTION!V235-H$4)</f>
        <v/>
      </c>
      <c r="I237" s="218" t="str">
        <f>IF((+PRODUCTION!Y235-I$4)&lt;0,"",+PRODUCTION!Y235-I$4)</f>
        <v/>
      </c>
      <c r="J237" s="218" t="str">
        <f>IF((+PRODUCTION!AB235-J$4)&lt;0,"",+PRODUCTION!AB235-J$4)</f>
        <v/>
      </c>
      <c r="K237" s="220" t="str">
        <f>IF((+PRODUCTION!AE235-K$4)&lt;0,"",+PRODUCTION!AE235-K$4)</f>
        <v/>
      </c>
    </row>
    <row r="238" spans="1:11">
      <c r="A238" s="217">
        <f>+PRODUCTION!A236</f>
        <v>45158</v>
      </c>
      <c r="B238" s="218" t="e">
        <f ca="1">IF((+PRODUCTION!C236-B$4)&lt;0,"",+PRODUCTION!C236-B$4)</f>
        <v>#VALUE!</v>
      </c>
      <c r="C238" s="218" t="str">
        <f>IF((+PRODUCTION!F236-C$4)&lt;0,"",+PRODUCTION!F236-C$4)</f>
        <v/>
      </c>
      <c r="D238" s="218" t="str">
        <f>IF((+PRODUCTION!I236-D$4)&lt;0,"",+PRODUCTION!I236-D$4)</f>
        <v/>
      </c>
      <c r="E238" s="219"/>
      <c r="F238" s="218" t="e">
        <f ca="1">IF((+PRODUCTION!O236-F$4)&lt;0,"",+PRODUCTION!O236-F$4)</f>
        <v>#VALUE!</v>
      </c>
      <c r="G238" s="218" t="str">
        <f>IF((+PRODUCTION!S236-G$4)&lt;0,"",+PRODUCTION!S236-G$4)</f>
        <v/>
      </c>
      <c r="H238" s="218" t="str">
        <f>IF((+PRODUCTION!V236-H$4)&lt;0,"",+PRODUCTION!V236-H$4)</f>
        <v/>
      </c>
      <c r="I238" s="218" t="str">
        <f>IF((+PRODUCTION!Y236-I$4)&lt;0,"",+PRODUCTION!Y236-I$4)</f>
        <v/>
      </c>
      <c r="J238" s="218" t="str">
        <f>IF((+PRODUCTION!AB236-J$4)&lt;0,"",+PRODUCTION!AB236-J$4)</f>
        <v/>
      </c>
      <c r="K238" s="220" t="str">
        <f>IF((+PRODUCTION!AE236-K$4)&lt;0,"",+PRODUCTION!AE236-K$4)</f>
        <v/>
      </c>
    </row>
    <row r="239" spans="1:11">
      <c r="A239" s="217">
        <f>+PRODUCTION!A237</f>
        <v>45159</v>
      </c>
      <c r="B239" s="218" t="e">
        <f ca="1">IF((+PRODUCTION!C237-B$4)&lt;0,"",+PRODUCTION!C237-B$4)</f>
        <v>#VALUE!</v>
      </c>
      <c r="C239" s="218" t="str">
        <f>IF((+PRODUCTION!F237-C$4)&lt;0,"",+PRODUCTION!F237-C$4)</f>
        <v/>
      </c>
      <c r="D239" s="218" t="str">
        <f>IF((+PRODUCTION!I237-D$4)&lt;0,"",+PRODUCTION!I237-D$4)</f>
        <v/>
      </c>
      <c r="E239" s="219"/>
      <c r="F239" s="218" t="e">
        <f ca="1">IF((+PRODUCTION!O237-F$4)&lt;0,"",+PRODUCTION!O237-F$4)</f>
        <v>#VALUE!</v>
      </c>
      <c r="G239" s="218" t="str">
        <f>IF((+PRODUCTION!S237-G$4)&lt;0,"",+PRODUCTION!S237-G$4)</f>
        <v/>
      </c>
      <c r="H239" s="218" t="str">
        <f>IF((+PRODUCTION!V237-H$4)&lt;0,"",+PRODUCTION!V237-H$4)</f>
        <v/>
      </c>
      <c r="I239" s="218" t="str">
        <f>IF((+PRODUCTION!Y237-I$4)&lt;0,"",+PRODUCTION!Y237-I$4)</f>
        <v/>
      </c>
      <c r="J239" s="218" t="str">
        <f>IF((+PRODUCTION!AB237-J$4)&lt;0,"",+PRODUCTION!AB237-J$4)</f>
        <v/>
      </c>
      <c r="K239" s="220" t="str">
        <f>IF((+PRODUCTION!AE237-K$4)&lt;0,"",+PRODUCTION!AE237-K$4)</f>
        <v/>
      </c>
    </row>
    <row r="240" spans="1:11">
      <c r="A240" s="217">
        <f>+PRODUCTION!A238</f>
        <v>45160</v>
      </c>
      <c r="B240" s="218" t="e">
        <f ca="1">IF((+PRODUCTION!C238-B$4)&lt;0,"",+PRODUCTION!C238-B$4)</f>
        <v>#VALUE!</v>
      </c>
      <c r="C240" s="218" t="e">
        <f ca="1">IF((+PRODUCTION!F238-C$4)&lt;0,"",+PRODUCTION!F238-C$4)</f>
        <v>#VALUE!</v>
      </c>
      <c r="D240" s="218" t="e">
        <f ca="1">IF((+PRODUCTION!I238-D$4)&lt;0,"",+PRODUCTION!I238-D$4)</f>
        <v>#VALUE!</v>
      </c>
      <c r="E240" s="219"/>
      <c r="F240" s="218" t="e">
        <f ca="1">IF((+PRODUCTION!O238-F$4)&lt;0,"",+PRODUCTION!O238-F$4)</f>
        <v>#VALUE!</v>
      </c>
      <c r="G240" s="218" t="e">
        <f ca="1">IF((+PRODUCTION!S238-G$4)&lt;0,"",+PRODUCTION!S238-G$4)</f>
        <v>#VALUE!</v>
      </c>
      <c r="H240" s="218" t="e">
        <f ca="1">IF((+PRODUCTION!V238-H$4)&lt;0,"",+PRODUCTION!V238-H$4)</f>
        <v>#VALUE!</v>
      </c>
      <c r="I240" s="218" t="e">
        <f ca="1">IF((+PRODUCTION!Y238-I$4)&lt;0,"",+PRODUCTION!Y238-I$4)</f>
        <v>#VALUE!</v>
      </c>
      <c r="J240" s="218" t="e">
        <f ca="1">IF((+PRODUCTION!AB238-J$4)&lt;0,"",+PRODUCTION!AB238-J$4)</f>
        <v>#VALUE!</v>
      </c>
      <c r="K240" s="220" t="e">
        <f ca="1">IF((+PRODUCTION!AE238-K$4)&lt;0,"",+PRODUCTION!AE238-K$4)</f>
        <v>#VALUE!</v>
      </c>
    </row>
    <row r="241" spans="1:11">
      <c r="A241" s="217">
        <f>+PRODUCTION!A239</f>
        <v>45161</v>
      </c>
      <c r="B241" s="218" t="e">
        <f ca="1">IF((+PRODUCTION!C239-B$4)&lt;0,"",+PRODUCTION!C239-B$4)</f>
        <v>#VALUE!</v>
      </c>
      <c r="C241" s="218" t="e">
        <f ca="1">IF((+PRODUCTION!F239-C$4)&lt;0,"",+PRODUCTION!F239-C$4)</f>
        <v>#VALUE!</v>
      </c>
      <c r="D241" s="218" t="e">
        <f ca="1">IF((+PRODUCTION!I239-D$4)&lt;0,"",+PRODUCTION!I239-D$4)</f>
        <v>#VALUE!</v>
      </c>
      <c r="E241" s="219"/>
      <c r="F241" s="218" t="e">
        <f ca="1">IF((+PRODUCTION!O239-F$4)&lt;0,"",+PRODUCTION!O239-F$4)</f>
        <v>#VALUE!</v>
      </c>
      <c r="G241" s="218" t="e">
        <f ca="1">IF((+PRODUCTION!S239-G$4)&lt;0,"",+PRODUCTION!S239-G$4)</f>
        <v>#VALUE!</v>
      </c>
      <c r="H241" s="218" t="e">
        <f ca="1">IF((+PRODUCTION!V239-H$4)&lt;0,"",+PRODUCTION!V239-H$4)</f>
        <v>#VALUE!</v>
      </c>
      <c r="I241" s="218" t="e">
        <f ca="1">IF((+PRODUCTION!Y239-I$4)&lt;0,"",+PRODUCTION!Y239-I$4)</f>
        <v>#VALUE!</v>
      </c>
      <c r="J241" s="218" t="e">
        <f ca="1">IF((+PRODUCTION!AB239-J$4)&lt;0,"",+PRODUCTION!AB239-J$4)</f>
        <v>#VALUE!</v>
      </c>
      <c r="K241" s="220" t="e">
        <f ca="1">IF((+PRODUCTION!AE239-K$4)&lt;0,"",+PRODUCTION!AE239-K$4)</f>
        <v>#VALUE!</v>
      </c>
    </row>
    <row r="242" spans="1:11">
      <c r="A242" s="217">
        <f>+PRODUCTION!A240</f>
        <v>45162</v>
      </c>
      <c r="B242" s="218" t="e">
        <f ca="1">IF((+PRODUCTION!C240-B$4)&lt;0,"",+PRODUCTION!C240-B$4)</f>
        <v>#VALUE!</v>
      </c>
      <c r="C242" s="218" t="e">
        <f ca="1">IF((+PRODUCTION!F240-C$4)&lt;0,"",+PRODUCTION!F240-C$4)</f>
        <v>#VALUE!</v>
      </c>
      <c r="D242" s="218" t="e">
        <f ca="1">IF((+PRODUCTION!I240-D$4)&lt;0,"",+PRODUCTION!I240-D$4)</f>
        <v>#VALUE!</v>
      </c>
      <c r="E242" s="219"/>
      <c r="F242" s="218" t="e">
        <f ca="1">IF((+PRODUCTION!O240-F$4)&lt;0,"",+PRODUCTION!O240-F$4)</f>
        <v>#VALUE!</v>
      </c>
      <c r="G242" s="218" t="e">
        <f ca="1">IF((+PRODUCTION!S240-G$4)&lt;0,"",+PRODUCTION!S240-G$4)</f>
        <v>#VALUE!</v>
      </c>
      <c r="H242" s="218" t="e">
        <f ca="1">IF((+PRODUCTION!V240-H$4)&lt;0,"",+PRODUCTION!V240-H$4)</f>
        <v>#VALUE!</v>
      </c>
      <c r="I242" s="218" t="e">
        <f ca="1">IF((+PRODUCTION!Y240-I$4)&lt;0,"",+PRODUCTION!Y240-I$4)</f>
        <v>#VALUE!</v>
      </c>
      <c r="J242" s="218" t="e">
        <f ca="1">IF((+PRODUCTION!AB240-J$4)&lt;0,"",+PRODUCTION!AB240-J$4)</f>
        <v>#VALUE!</v>
      </c>
      <c r="K242" s="220" t="e">
        <f ca="1">IF((+PRODUCTION!AE240-K$4)&lt;0,"",+PRODUCTION!AE240-K$4)</f>
        <v>#VALUE!</v>
      </c>
    </row>
    <row r="243" spans="1:11">
      <c r="A243" s="217">
        <f>+PRODUCTION!A241</f>
        <v>45163</v>
      </c>
      <c r="B243" s="218" t="e">
        <f ca="1">IF((+PRODUCTION!C241-B$4)&lt;0,"",+PRODUCTION!C241-B$4)</f>
        <v>#VALUE!</v>
      </c>
      <c r="C243" s="218" t="e">
        <f ca="1">IF((+PRODUCTION!F241-C$4)&lt;0,"",+PRODUCTION!F241-C$4)</f>
        <v>#VALUE!</v>
      </c>
      <c r="D243" s="218" t="e">
        <f ca="1">IF((+PRODUCTION!I241-D$4)&lt;0,"",+PRODUCTION!I241-D$4)</f>
        <v>#VALUE!</v>
      </c>
      <c r="E243" s="219"/>
      <c r="F243" s="218" t="e">
        <f ca="1">IF((+PRODUCTION!O241-F$4)&lt;0,"",+PRODUCTION!O241-F$4)</f>
        <v>#VALUE!</v>
      </c>
      <c r="G243" s="218" t="e">
        <f ca="1">IF((+PRODUCTION!S241-G$4)&lt;0,"",+PRODUCTION!S241-G$4)</f>
        <v>#VALUE!</v>
      </c>
      <c r="H243" s="218" t="e">
        <f ca="1">IF((+PRODUCTION!V241-H$4)&lt;0,"",+PRODUCTION!V241-H$4)</f>
        <v>#VALUE!</v>
      </c>
      <c r="I243" s="218" t="e">
        <f ca="1">IF((+PRODUCTION!Y241-I$4)&lt;0,"",+PRODUCTION!Y241-I$4)</f>
        <v>#VALUE!</v>
      </c>
      <c r="J243" s="218" t="e">
        <f ca="1">IF((+PRODUCTION!AB241-J$4)&lt;0,"",+PRODUCTION!AB241-J$4)</f>
        <v>#VALUE!</v>
      </c>
      <c r="K243" s="220" t="e">
        <f ca="1">IF((+PRODUCTION!AE241-K$4)&lt;0,"",+PRODUCTION!AE241-K$4)</f>
        <v>#VALUE!</v>
      </c>
    </row>
    <row r="244" spans="1:11">
      <c r="A244" s="217">
        <f>+PRODUCTION!A242</f>
        <v>45164</v>
      </c>
      <c r="B244" s="218" t="e">
        <f ca="1">IF((+PRODUCTION!C242-B$4)&lt;0,"",+PRODUCTION!C242-B$4)</f>
        <v>#VALUE!</v>
      </c>
      <c r="C244" s="218" t="e">
        <f ca="1">IF((+PRODUCTION!F242-C$4)&lt;0,"",+PRODUCTION!F242-C$4)</f>
        <v>#VALUE!</v>
      </c>
      <c r="D244" s="218" t="e">
        <f ca="1">IF((+PRODUCTION!I242-D$4)&lt;0,"",+PRODUCTION!I242-D$4)</f>
        <v>#VALUE!</v>
      </c>
      <c r="E244" s="219"/>
      <c r="F244" s="218" t="e">
        <f ca="1">IF((+PRODUCTION!O242-F$4)&lt;0,"",+PRODUCTION!O242-F$4)</f>
        <v>#VALUE!</v>
      </c>
      <c r="G244" s="218" t="e">
        <f ca="1">IF((+PRODUCTION!S242-G$4)&lt;0,"",+PRODUCTION!S242-G$4)</f>
        <v>#VALUE!</v>
      </c>
      <c r="H244" s="218" t="e">
        <f ca="1">IF((+PRODUCTION!V242-H$4)&lt;0,"",+PRODUCTION!V242-H$4)</f>
        <v>#VALUE!</v>
      </c>
      <c r="I244" s="218" t="e">
        <f ca="1">IF((+PRODUCTION!Y242-I$4)&lt;0,"",+PRODUCTION!Y242-I$4)</f>
        <v>#VALUE!</v>
      </c>
      <c r="J244" s="218" t="e">
        <f ca="1">IF((+PRODUCTION!AB242-J$4)&lt;0,"",+PRODUCTION!AB242-J$4)</f>
        <v>#VALUE!</v>
      </c>
      <c r="K244" s="220" t="e">
        <f ca="1">IF((+PRODUCTION!AE242-K$4)&lt;0,"",+PRODUCTION!AE242-K$4)</f>
        <v>#VALUE!</v>
      </c>
    </row>
    <row r="245" spans="1:11">
      <c r="A245" s="217">
        <f>+PRODUCTION!A243</f>
        <v>45165</v>
      </c>
      <c r="B245" s="218" t="e">
        <f ca="1">IF((+PRODUCTION!C243-B$4)&lt;0,"",+PRODUCTION!C243-B$4)</f>
        <v>#VALUE!</v>
      </c>
      <c r="C245" s="218" t="e">
        <f ca="1">IF((+PRODUCTION!F243-C$4)&lt;0,"",+PRODUCTION!F243-C$4)</f>
        <v>#VALUE!</v>
      </c>
      <c r="D245" s="218" t="e">
        <f ca="1">IF((+PRODUCTION!I243-D$4)&lt;0,"",+PRODUCTION!I243-D$4)</f>
        <v>#VALUE!</v>
      </c>
      <c r="E245" s="219"/>
      <c r="F245" s="218" t="e">
        <f ca="1">IF((+PRODUCTION!O243-F$4)&lt;0,"",+PRODUCTION!O243-F$4)</f>
        <v>#VALUE!</v>
      </c>
      <c r="G245" s="218" t="e">
        <f ca="1">IF((+PRODUCTION!S243-G$4)&lt;0,"",+PRODUCTION!S243-G$4)</f>
        <v>#VALUE!</v>
      </c>
      <c r="H245" s="218" t="e">
        <f ca="1">IF((+PRODUCTION!V243-H$4)&lt;0,"",+PRODUCTION!V243-H$4)</f>
        <v>#VALUE!</v>
      </c>
      <c r="I245" s="218" t="e">
        <f ca="1">IF((+PRODUCTION!Y243-I$4)&lt;0,"",+PRODUCTION!Y243-I$4)</f>
        <v>#VALUE!</v>
      </c>
      <c r="J245" s="218" t="e">
        <f ca="1">IF((+PRODUCTION!AB243-J$4)&lt;0,"",+PRODUCTION!AB243-J$4)</f>
        <v>#VALUE!</v>
      </c>
      <c r="K245" s="220" t="e">
        <f ca="1">IF((+PRODUCTION!AE243-K$4)&lt;0,"",+PRODUCTION!AE243-K$4)</f>
        <v>#VALUE!</v>
      </c>
    </row>
    <row r="246" spans="1:11">
      <c r="A246" s="217">
        <f>+PRODUCTION!A244</f>
        <v>45166</v>
      </c>
      <c r="B246" s="218" t="e">
        <f ca="1">IF((+PRODUCTION!C244-B$4)&lt;0,"",+PRODUCTION!C244-B$4)</f>
        <v>#VALUE!</v>
      </c>
      <c r="C246" s="218" t="e">
        <f ca="1">IF((+PRODUCTION!F244-C$4)&lt;0,"",+PRODUCTION!F244-C$4)</f>
        <v>#VALUE!</v>
      </c>
      <c r="D246" s="218" t="e">
        <f ca="1">IF((+PRODUCTION!I244-D$4)&lt;0,"",+PRODUCTION!I244-D$4)</f>
        <v>#VALUE!</v>
      </c>
      <c r="E246" s="219"/>
      <c r="F246" s="218" t="e">
        <f ca="1">IF((+PRODUCTION!O244-F$4)&lt;0,"",+PRODUCTION!O244-F$4)</f>
        <v>#VALUE!</v>
      </c>
      <c r="G246" s="218" t="e">
        <f ca="1">IF((+PRODUCTION!S244-G$4)&lt;0,"",+PRODUCTION!S244-G$4)</f>
        <v>#VALUE!</v>
      </c>
      <c r="H246" s="218" t="e">
        <f ca="1">IF((+PRODUCTION!V244-H$4)&lt;0,"",+PRODUCTION!V244-H$4)</f>
        <v>#VALUE!</v>
      </c>
      <c r="I246" s="218" t="e">
        <f ca="1">IF((+PRODUCTION!Y244-I$4)&lt;0,"",+PRODUCTION!Y244-I$4)</f>
        <v>#VALUE!</v>
      </c>
      <c r="J246" s="218" t="e">
        <f ca="1">IF((+PRODUCTION!AB244-J$4)&lt;0,"",+PRODUCTION!AB244-J$4)</f>
        <v>#VALUE!</v>
      </c>
      <c r="K246" s="220" t="e">
        <f ca="1">IF((+PRODUCTION!AE244-K$4)&lt;0,"",+PRODUCTION!AE244-K$4)</f>
        <v>#VALUE!</v>
      </c>
    </row>
    <row r="247" spans="1:11">
      <c r="A247" s="217">
        <f>+PRODUCTION!A245</f>
        <v>45167</v>
      </c>
      <c r="B247" s="218" t="e">
        <f ca="1">IF((+PRODUCTION!C245-B$4)&lt;0,"",+PRODUCTION!C245-B$4)</f>
        <v>#VALUE!</v>
      </c>
      <c r="C247" s="218" t="e">
        <f ca="1">IF((+PRODUCTION!F245-C$4)&lt;0,"",+PRODUCTION!F245-C$4)</f>
        <v>#VALUE!</v>
      </c>
      <c r="D247" s="218" t="e">
        <f ca="1">IF((+PRODUCTION!I245-D$4)&lt;0,"",+PRODUCTION!I245-D$4)</f>
        <v>#VALUE!</v>
      </c>
      <c r="E247" s="219"/>
      <c r="F247" s="218" t="e">
        <f ca="1">IF((+PRODUCTION!O245-F$4)&lt;0,"",+PRODUCTION!O245-F$4)</f>
        <v>#VALUE!</v>
      </c>
      <c r="G247" s="218" t="e">
        <f ca="1">IF((+PRODUCTION!S245-G$4)&lt;0,"",+PRODUCTION!S245-G$4)</f>
        <v>#VALUE!</v>
      </c>
      <c r="H247" s="218" t="e">
        <f ca="1">IF((+PRODUCTION!V245-H$4)&lt;0,"",+PRODUCTION!V245-H$4)</f>
        <v>#VALUE!</v>
      </c>
      <c r="I247" s="218" t="e">
        <f ca="1">IF((+PRODUCTION!Y245-I$4)&lt;0,"",+PRODUCTION!Y245-I$4)</f>
        <v>#VALUE!</v>
      </c>
      <c r="J247" s="218" t="e">
        <f ca="1">IF((+PRODUCTION!AB245-J$4)&lt;0,"",+PRODUCTION!AB245-J$4)</f>
        <v>#VALUE!</v>
      </c>
      <c r="K247" s="220" t="e">
        <f ca="1">IF((+PRODUCTION!AE245-K$4)&lt;0,"",+PRODUCTION!AE245-K$4)</f>
        <v>#VALUE!</v>
      </c>
    </row>
    <row r="248" spans="1:11">
      <c r="A248" s="217">
        <f>+PRODUCTION!A246</f>
        <v>45168</v>
      </c>
      <c r="B248" s="218" t="e">
        <f ca="1">IF((+PRODUCTION!C246-B$4)&lt;0,"",+PRODUCTION!C246-B$4)</f>
        <v>#VALUE!</v>
      </c>
      <c r="C248" s="218" t="e">
        <f ca="1">IF((+PRODUCTION!F246-C$4)&lt;0,"",+PRODUCTION!F246-C$4)</f>
        <v>#VALUE!</v>
      </c>
      <c r="D248" s="218" t="e">
        <f ca="1">IF((+PRODUCTION!I246-D$4)&lt;0,"",+PRODUCTION!I246-D$4)</f>
        <v>#VALUE!</v>
      </c>
      <c r="E248" s="219"/>
      <c r="F248" s="218" t="e">
        <f ca="1">IF((+PRODUCTION!O246-F$4)&lt;0,"",+PRODUCTION!O246-F$4)</f>
        <v>#VALUE!</v>
      </c>
      <c r="G248" s="218" t="e">
        <f ca="1">IF((+PRODUCTION!S246-G$4)&lt;0,"",+PRODUCTION!S246-G$4)</f>
        <v>#VALUE!</v>
      </c>
      <c r="H248" s="218" t="e">
        <f ca="1">IF((+PRODUCTION!V246-H$4)&lt;0,"",+PRODUCTION!V246-H$4)</f>
        <v>#VALUE!</v>
      </c>
      <c r="I248" s="218" t="e">
        <f ca="1">IF((+PRODUCTION!Y246-I$4)&lt;0,"",+PRODUCTION!Y246-I$4)</f>
        <v>#VALUE!</v>
      </c>
      <c r="J248" s="218" t="e">
        <f ca="1">IF((+PRODUCTION!AB246-J$4)&lt;0,"",+PRODUCTION!AB246-J$4)</f>
        <v>#VALUE!</v>
      </c>
      <c r="K248" s="220" t="e">
        <f ca="1">IF((+PRODUCTION!AE246-K$4)&lt;0,"",+PRODUCTION!AE246-K$4)</f>
        <v>#VALUE!</v>
      </c>
    </row>
    <row r="249" spans="1:11">
      <c r="A249" s="217">
        <f>+PRODUCTION!A247</f>
        <v>45169</v>
      </c>
      <c r="B249" s="218" t="e">
        <f ca="1">IF((+PRODUCTION!C247-B$4)&lt;0,"",+PRODUCTION!C247-B$4)</f>
        <v>#VALUE!</v>
      </c>
      <c r="C249" s="218" t="e">
        <f ca="1">IF((+PRODUCTION!F247-C$4)&lt;0,"",+PRODUCTION!F247-C$4)</f>
        <v>#VALUE!</v>
      </c>
      <c r="D249" s="218" t="e">
        <f ca="1">IF((+PRODUCTION!I247-D$4)&lt;0,"",+PRODUCTION!I247-D$4)</f>
        <v>#VALUE!</v>
      </c>
      <c r="E249" s="219"/>
      <c r="F249" s="218" t="e">
        <f ca="1">IF((+PRODUCTION!O247-F$4)&lt;0,"",+PRODUCTION!O247-F$4)</f>
        <v>#VALUE!</v>
      </c>
      <c r="G249" s="218" t="e">
        <f ca="1">IF((+PRODUCTION!S247-G$4)&lt;0,"",+PRODUCTION!S247-G$4)</f>
        <v>#VALUE!</v>
      </c>
      <c r="H249" s="218" t="e">
        <f ca="1">IF((+PRODUCTION!V247-H$4)&lt;0,"",+PRODUCTION!V247-H$4)</f>
        <v>#VALUE!</v>
      </c>
      <c r="I249" s="218" t="e">
        <f ca="1">IF((+PRODUCTION!Y247-I$4)&lt;0,"",+PRODUCTION!Y247-I$4)</f>
        <v>#VALUE!</v>
      </c>
      <c r="J249" s="218" t="e">
        <f ca="1">IF((+PRODUCTION!AB247-J$4)&lt;0,"",+PRODUCTION!AB247-J$4)</f>
        <v>#VALUE!</v>
      </c>
      <c r="K249" s="220" t="e">
        <f ca="1">IF((+PRODUCTION!AE247-K$4)&lt;0,"",+PRODUCTION!AE247-K$4)</f>
        <v>#VALUE!</v>
      </c>
    </row>
    <row r="250" spans="1:11">
      <c r="A250" s="217">
        <f>+PRODUCTION!A248</f>
        <v>45170</v>
      </c>
      <c r="B250" s="218" t="e">
        <f ca="1">IF((+PRODUCTION!C248-B$4)&lt;0,"",+PRODUCTION!C248-B$4)</f>
        <v>#VALUE!</v>
      </c>
      <c r="C250" s="218" t="e">
        <f ca="1">IF((+PRODUCTION!F248-C$4)&lt;0,"",+PRODUCTION!F248-C$4)</f>
        <v>#VALUE!</v>
      </c>
      <c r="D250" s="218" t="e">
        <f ca="1">IF((+PRODUCTION!I248-D$4)&lt;0,"",+PRODUCTION!I248-D$4)</f>
        <v>#VALUE!</v>
      </c>
      <c r="E250" s="219"/>
      <c r="F250" s="218" t="e">
        <f ca="1">IF((+PRODUCTION!O248-F$4)&lt;0,"",+PRODUCTION!O248-F$4)</f>
        <v>#VALUE!</v>
      </c>
      <c r="G250" s="218" t="e">
        <f ca="1">IF((+PRODUCTION!S248-G$4)&lt;0,"",+PRODUCTION!S248-G$4)</f>
        <v>#VALUE!</v>
      </c>
      <c r="H250" s="218" t="e">
        <f ca="1">IF((+PRODUCTION!V248-H$4)&lt;0,"",+PRODUCTION!V248-H$4)</f>
        <v>#VALUE!</v>
      </c>
      <c r="I250" s="218" t="e">
        <f ca="1">IF((+PRODUCTION!Y248-I$4)&lt;0,"",+PRODUCTION!Y248-I$4)</f>
        <v>#VALUE!</v>
      </c>
      <c r="J250" s="218" t="e">
        <f ca="1">IF((+PRODUCTION!AB248-J$4)&lt;0,"",+PRODUCTION!AB248-J$4)</f>
        <v>#VALUE!</v>
      </c>
      <c r="K250" s="220" t="e">
        <f ca="1">IF((+PRODUCTION!AE248-K$4)&lt;0,"",+PRODUCTION!AE248-K$4)</f>
        <v>#VALUE!</v>
      </c>
    </row>
    <row r="251" spans="1:11">
      <c r="A251" s="217">
        <f>+PRODUCTION!A249</f>
        <v>45171</v>
      </c>
      <c r="B251" s="218" t="e">
        <f ca="1">IF((+PRODUCTION!C249-B$4)&lt;0,"",+PRODUCTION!C249-B$4)</f>
        <v>#VALUE!</v>
      </c>
      <c r="C251" s="218" t="e">
        <f ca="1">IF((+PRODUCTION!F249-C$4)&lt;0,"",+PRODUCTION!F249-C$4)</f>
        <v>#VALUE!</v>
      </c>
      <c r="D251" s="218" t="e">
        <f ca="1">IF((+PRODUCTION!I249-D$4)&lt;0,"",+PRODUCTION!I249-D$4)</f>
        <v>#VALUE!</v>
      </c>
      <c r="E251" s="219"/>
      <c r="F251" s="218" t="e">
        <f ca="1">IF((+PRODUCTION!O249-F$4)&lt;0,"",+PRODUCTION!O249-F$4)</f>
        <v>#VALUE!</v>
      </c>
      <c r="G251" s="218" t="e">
        <f ca="1">IF((+PRODUCTION!S249-G$4)&lt;0,"",+PRODUCTION!S249-G$4)</f>
        <v>#VALUE!</v>
      </c>
      <c r="H251" s="218" t="e">
        <f ca="1">IF((+PRODUCTION!V249-H$4)&lt;0,"",+PRODUCTION!V249-H$4)</f>
        <v>#VALUE!</v>
      </c>
      <c r="I251" s="218" t="e">
        <f ca="1">IF((+PRODUCTION!Y249-I$4)&lt;0,"",+PRODUCTION!Y249-I$4)</f>
        <v>#VALUE!</v>
      </c>
      <c r="J251" s="218" t="e">
        <f ca="1">IF((+PRODUCTION!AB249-J$4)&lt;0,"",+PRODUCTION!AB249-J$4)</f>
        <v>#VALUE!</v>
      </c>
      <c r="K251" s="220" t="e">
        <f ca="1">IF((+PRODUCTION!AE249-K$4)&lt;0,"",+PRODUCTION!AE249-K$4)</f>
        <v>#VALUE!</v>
      </c>
    </row>
    <row r="252" spans="1:11">
      <c r="A252" s="217">
        <f>+PRODUCTION!A250</f>
        <v>45172</v>
      </c>
      <c r="B252" s="218" t="e">
        <f ca="1">IF((+PRODUCTION!C250-B$4)&lt;0,"",+PRODUCTION!C250-B$4)</f>
        <v>#VALUE!</v>
      </c>
      <c r="C252" s="218" t="e">
        <f ca="1">IF((+PRODUCTION!F250-C$4)&lt;0,"",+PRODUCTION!F250-C$4)</f>
        <v>#VALUE!</v>
      </c>
      <c r="D252" s="218" t="e">
        <f ca="1">IF((+PRODUCTION!I250-D$4)&lt;0,"",+PRODUCTION!I250-D$4)</f>
        <v>#VALUE!</v>
      </c>
      <c r="E252" s="219"/>
      <c r="F252" s="218" t="e">
        <f ca="1">IF((+PRODUCTION!O250-F$4)&lt;0,"",+PRODUCTION!O250-F$4)</f>
        <v>#VALUE!</v>
      </c>
      <c r="G252" s="218" t="e">
        <f ca="1">IF((+PRODUCTION!S250-G$4)&lt;0,"",+PRODUCTION!S250-G$4)</f>
        <v>#VALUE!</v>
      </c>
      <c r="H252" s="218" t="e">
        <f ca="1">IF((+PRODUCTION!V250-H$4)&lt;0,"",+PRODUCTION!V250-H$4)</f>
        <v>#VALUE!</v>
      </c>
      <c r="I252" s="218" t="e">
        <f ca="1">IF((+PRODUCTION!Y250-I$4)&lt;0,"",+PRODUCTION!Y250-I$4)</f>
        <v>#VALUE!</v>
      </c>
      <c r="J252" s="218" t="e">
        <f ca="1">IF((+PRODUCTION!AB250-J$4)&lt;0,"",+PRODUCTION!AB250-J$4)</f>
        <v>#VALUE!</v>
      </c>
      <c r="K252" s="220" t="e">
        <f ca="1">IF((+PRODUCTION!AE250-K$4)&lt;0,"",+PRODUCTION!AE250-K$4)</f>
        <v>#VALUE!</v>
      </c>
    </row>
    <row r="253" spans="1:11">
      <c r="A253" s="217">
        <f>+PRODUCTION!A251</f>
        <v>45173</v>
      </c>
      <c r="B253" s="218" t="e">
        <f ca="1">IF((+PRODUCTION!C251-B$4)&lt;0,"",+PRODUCTION!C251-B$4)</f>
        <v>#VALUE!</v>
      </c>
      <c r="C253" s="218" t="e">
        <f ca="1">IF((+PRODUCTION!F251-C$4)&lt;0,"",+PRODUCTION!F251-C$4)</f>
        <v>#VALUE!</v>
      </c>
      <c r="D253" s="218" t="e">
        <f ca="1">IF((+PRODUCTION!I251-D$4)&lt;0,"",+PRODUCTION!I251-D$4)</f>
        <v>#VALUE!</v>
      </c>
      <c r="E253" s="219"/>
      <c r="F253" s="218" t="e">
        <f ca="1">IF((+PRODUCTION!O251-F$4)&lt;0,"",+PRODUCTION!O251-F$4)</f>
        <v>#VALUE!</v>
      </c>
      <c r="G253" s="218" t="e">
        <f ca="1">IF((+PRODUCTION!S251-G$4)&lt;0,"",+PRODUCTION!S251-G$4)</f>
        <v>#VALUE!</v>
      </c>
      <c r="H253" s="218" t="e">
        <f ca="1">IF((+PRODUCTION!V251-H$4)&lt;0,"",+PRODUCTION!V251-H$4)</f>
        <v>#VALUE!</v>
      </c>
      <c r="I253" s="218" t="e">
        <f ca="1">IF((+PRODUCTION!Y251-I$4)&lt;0,"",+PRODUCTION!Y251-I$4)</f>
        <v>#VALUE!</v>
      </c>
      <c r="J253" s="218" t="e">
        <f ca="1">IF((+PRODUCTION!AB251-J$4)&lt;0,"",+PRODUCTION!AB251-J$4)</f>
        <v>#VALUE!</v>
      </c>
      <c r="K253" s="220" t="e">
        <f ca="1">IF((+PRODUCTION!AE251-K$4)&lt;0,"",+PRODUCTION!AE251-K$4)</f>
        <v>#VALUE!</v>
      </c>
    </row>
    <row r="254" spans="1:11">
      <c r="A254" s="217">
        <f>+PRODUCTION!A252</f>
        <v>45174</v>
      </c>
      <c r="B254" s="218" t="e">
        <f ca="1">IF((+PRODUCTION!C252-B$4)&lt;0,"",+PRODUCTION!C252-B$4)</f>
        <v>#VALUE!</v>
      </c>
      <c r="C254" s="218" t="e">
        <f ca="1">IF((+PRODUCTION!F252-C$4)&lt;0,"",+PRODUCTION!F252-C$4)</f>
        <v>#VALUE!</v>
      </c>
      <c r="D254" s="218" t="e">
        <f ca="1">IF((+PRODUCTION!I252-D$4)&lt;0,"",+PRODUCTION!I252-D$4)</f>
        <v>#VALUE!</v>
      </c>
      <c r="E254" s="219"/>
      <c r="F254" s="218" t="e">
        <f ca="1">IF((+PRODUCTION!O252-F$4)&lt;0,"",+PRODUCTION!O252-F$4)</f>
        <v>#VALUE!</v>
      </c>
      <c r="G254" s="218" t="e">
        <f ca="1">IF((+PRODUCTION!S252-G$4)&lt;0,"",+PRODUCTION!S252-G$4)</f>
        <v>#VALUE!</v>
      </c>
      <c r="H254" s="218" t="e">
        <f ca="1">IF((+PRODUCTION!V252-H$4)&lt;0,"",+PRODUCTION!V252-H$4)</f>
        <v>#VALUE!</v>
      </c>
      <c r="I254" s="218" t="e">
        <f ca="1">IF((+PRODUCTION!Y252-I$4)&lt;0,"",+PRODUCTION!Y252-I$4)</f>
        <v>#VALUE!</v>
      </c>
      <c r="J254" s="218" t="e">
        <f ca="1">IF((+PRODUCTION!AB252-J$4)&lt;0,"",+PRODUCTION!AB252-J$4)</f>
        <v>#VALUE!</v>
      </c>
      <c r="K254" s="220" t="e">
        <f ca="1">IF((+PRODUCTION!AE252-K$4)&lt;0,"",+PRODUCTION!AE252-K$4)</f>
        <v>#VALUE!</v>
      </c>
    </row>
    <row r="255" spans="1:11">
      <c r="A255" s="217">
        <f>+PRODUCTION!A253</f>
        <v>45175</v>
      </c>
      <c r="B255" s="218" t="e">
        <f ca="1">IF((+PRODUCTION!C253-B$4)&lt;0,"",+PRODUCTION!C253-B$4)</f>
        <v>#VALUE!</v>
      </c>
      <c r="C255" s="218" t="e">
        <f ca="1">IF((+PRODUCTION!F253-C$4)&lt;0,"",+PRODUCTION!F253-C$4)</f>
        <v>#VALUE!</v>
      </c>
      <c r="D255" s="218" t="e">
        <f ca="1">IF((+PRODUCTION!I253-D$4)&lt;0,"",+PRODUCTION!I253-D$4)</f>
        <v>#VALUE!</v>
      </c>
      <c r="E255" s="219"/>
      <c r="F255" s="218" t="e">
        <f ca="1">IF((+PRODUCTION!O253-F$4)&lt;0,"",+PRODUCTION!O253-F$4)</f>
        <v>#VALUE!</v>
      </c>
      <c r="G255" s="218" t="e">
        <f ca="1">IF((+PRODUCTION!S253-G$4)&lt;0,"",+PRODUCTION!S253-G$4)</f>
        <v>#VALUE!</v>
      </c>
      <c r="H255" s="218" t="e">
        <f ca="1">IF((+PRODUCTION!V253-H$4)&lt;0,"",+PRODUCTION!V253-H$4)</f>
        <v>#VALUE!</v>
      </c>
      <c r="I255" s="218" t="e">
        <f ca="1">IF((+PRODUCTION!Y253-I$4)&lt;0,"",+PRODUCTION!Y253-I$4)</f>
        <v>#VALUE!</v>
      </c>
      <c r="J255" s="218" t="e">
        <f ca="1">IF((+PRODUCTION!AB253-J$4)&lt;0,"",+PRODUCTION!AB253-J$4)</f>
        <v>#VALUE!</v>
      </c>
      <c r="K255" s="220" t="e">
        <f ca="1">IF((+PRODUCTION!AE253-K$4)&lt;0,"",+PRODUCTION!AE253-K$4)</f>
        <v>#VALUE!</v>
      </c>
    </row>
    <row r="256" spans="1:11">
      <c r="A256" s="217">
        <f>+PRODUCTION!A254</f>
        <v>45176</v>
      </c>
      <c r="B256" s="218" t="e">
        <f ca="1">IF((+PRODUCTION!C254-B$4)&lt;0,"",+PRODUCTION!C254-B$4)</f>
        <v>#VALUE!</v>
      </c>
      <c r="C256" s="218" t="e">
        <f ca="1">IF((+PRODUCTION!F254-C$4)&lt;0,"",+PRODUCTION!F254-C$4)</f>
        <v>#VALUE!</v>
      </c>
      <c r="D256" s="218" t="e">
        <f ca="1">IF((+PRODUCTION!I254-D$4)&lt;0,"",+PRODUCTION!I254-D$4)</f>
        <v>#VALUE!</v>
      </c>
      <c r="E256" s="219"/>
      <c r="F256" s="218" t="e">
        <f ca="1">IF((+PRODUCTION!O254-F$4)&lt;0,"",+PRODUCTION!O254-F$4)</f>
        <v>#VALUE!</v>
      </c>
      <c r="G256" s="218" t="e">
        <f ca="1">IF((+PRODUCTION!S254-G$4)&lt;0,"",+PRODUCTION!S254-G$4)</f>
        <v>#VALUE!</v>
      </c>
      <c r="H256" s="218" t="e">
        <f ca="1">IF((+PRODUCTION!V254-H$4)&lt;0,"",+PRODUCTION!V254-H$4)</f>
        <v>#VALUE!</v>
      </c>
      <c r="I256" s="218" t="e">
        <f ca="1">IF((+PRODUCTION!Y254-I$4)&lt;0,"",+PRODUCTION!Y254-I$4)</f>
        <v>#VALUE!</v>
      </c>
      <c r="J256" s="218" t="e">
        <f ca="1">IF((+PRODUCTION!AB254-J$4)&lt;0,"",+PRODUCTION!AB254-J$4)</f>
        <v>#VALUE!</v>
      </c>
      <c r="K256" s="220" t="e">
        <f ca="1">IF((+PRODUCTION!AE254-K$4)&lt;0,"",+PRODUCTION!AE254-K$4)</f>
        <v>#VALUE!</v>
      </c>
    </row>
    <row r="257" spans="1:11">
      <c r="A257" s="217">
        <f>+PRODUCTION!A255</f>
        <v>45177</v>
      </c>
      <c r="B257" s="218" t="e">
        <f ca="1">IF((+PRODUCTION!C255-B$4)&lt;0,"",+PRODUCTION!C255-B$4)</f>
        <v>#VALUE!</v>
      </c>
      <c r="C257" s="218" t="e">
        <f ca="1">IF((+PRODUCTION!F255-C$4)&lt;0,"",+PRODUCTION!F255-C$4)</f>
        <v>#VALUE!</v>
      </c>
      <c r="D257" s="218" t="e">
        <f ca="1">IF((+PRODUCTION!I255-D$4)&lt;0,"",+PRODUCTION!I255-D$4)</f>
        <v>#VALUE!</v>
      </c>
      <c r="E257" s="219"/>
      <c r="F257" s="218" t="e">
        <f ca="1">IF((+PRODUCTION!O255-F$4)&lt;0,"",+PRODUCTION!O255-F$4)</f>
        <v>#VALUE!</v>
      </c>
      <c r="G257" s="218" t="e">
        <f ca="1">IF((+PRODUCTION!S255-G$4)&lt;0,"",+PRODUCTION!S255-G$4)</f>
        <v>#VALUE!</v>
      </c>
      <c r="H257" s="218" t="e">
        <f ca="1">IF((+PRODUCTION!V255-H$4)&lt;0,"",+PRODUCTION!V255-H$4)</f>
        <v>#VALUE!</v>
      </c>
      <c r="I257" s="218" t="e">
        <f ca="1">IF((+PRODUCTION!Y255-I$4)&lt;0,"",+PRODUCTION!Y255-I$4)</f>
        <v>#VALUE!</v>
      </c>
      <c r="J257" s="218" t="e">
        <f ca="1">IF((+PRODUCTION!AB255-J$4)&lt;0,"",+PRODUCTION!AB255-J$4)</f>
        <v>#VALUE!</v>
      </c>
      <c r="K257" s="220" t="e">
        <f ca="1">IF((+PRODUCTION!AE255-K$4)&lt;0,"",+PRODUCTION!AE255-K$4)</f>
        <v>#VALUE!</v>
      </c>
    </row>
    <row r="258" spans="1:11">
      <c r="A258" s="217">
        <f>+PRODUCTION!A256</f>
        <v>45178</v>
      </c>
      <c r="B258" s="218" t="e">
        <f ca="1">IF((+PRODUCTION!C256-B$4)&lt;0,"",+PRODUCTION!C256-B$4)</f>
        <v>#VALUE!</v>
      </c>
      <c r="C258" s="218" t="e">
        <f ca="1">IF((+PRODUCTION!F256-C$4)&lt;0,"",+PRODUCTION!F256-C$4)</f>
        <v>#VALUE!</v>
      </c>
      <c r="D258" s="218" t="e">
        <f ca="1">IF((+PRODUCTION!I256-D$4)&lt;0,"",+PRODUCTION!I256-D$4)</f>
        <v>#VALUE!</v>
      </c>
      <c r="E258" s="219"/>
      <c r="F258" s="218" t="e">
        <f ca="1">IF((+PRODUCTION!O256-F$4)&lt;0,"",+PRODUCTION!O256-F$4)</f>
        <v>#VALUE!</v>
      </c>
      <c r="G258" s="218" t="e">
        <f ca="1">IF((+PRODUCTION!S256-G$4)&lt;0,"",+PRODUCTION!S256-G$4)</f>
        <v>#VALUE!</v>
      </c>
      <c r="H258" s="218" t="e">
        <f ca="1">IF((+PRODUCTION!V256-H$4)&lt;0,"",+PRODUCTION!V256-H$4)</f>
        <v>#VALUE!</v>
      </c>
      <c r="I258" s="218" t="e">
        <f ca="1">IF((+PRODUCTION!Y256-I$4)&lt;0,"",+PRODUCTION!Y256-I$4)</f>
        <v>#VALUE!</v>
      </c>
      <c r="J258" s="218" t="e">
        <f ca="1">IF((+PRODUCTION!AB256-J$4)&lt;0,"",+PRODUCTION!AB256-J$4)</f>
        <v>#VALUE!</v>
      </c>
      <c r="K258" s="220" t="e">
        <f ca="1">IF((+PRODUCTION!AE256-K$4)&lt;0,"",+PRODUCTION!AE256-K$4)</f>
        <v>#VALUE!</v>
      </c>
    </row>
    <row r="259" spans="1:11">
      <c r="A259" s="217">
        <f>+PRODUCTION!A257</f>
        <v>45179</v>
      </c>
      <c r="B259" s="218" t="e">
        <f ca="1">IF((+PRODUCTION!C257-B$4)&lt;0,"",+PRODUCTION!C257-B$4)</f>
        <v>#VALUE!</v>
      </c>
      <c r="C259" s="218" t="e">
        <f ca="1">IF((+PRODUCTION!F257-C$4)&lt;0,"",+PRODUCTION!F257-C$4)</f>
        <v>#VALUE!</v>
      </c>
      <c r="D259" s="218" t="e">
        <f ca="1">IF((+PRODUCTION!I257-D$4)&lt;0,"",+PRODUCTION!I257-D$4)</f>
        <v>#VALUE!</v>
      </c>
      <c r="E259" s="219"/>
      <c r="F259" s="218" t="e">
        <f ca="1">IF((+PRODUCTION!O257-F$4)&lt;0,"",+PRODUCTION!O257-F$4)</f>
        <v>#VALUE!</v>
      </c>
      <c r="G259" s="218" t="e">
        <f ca="1">IF((+PRODUCTION!S257-G$4)&lt;0,"",+PRODUCTION!S257-G$4)</f>
        <v>#VALUE!</v>
      </c>
      <c r="H259" s="218" t="e">
        <f ca="1">IF((+PRODUCTION!V257-H$4)&lt;0,"",+PRODUCTION!V257-H$4)</f>
        <v>#VALUE!</v>
      </c>
      <c r="I259" s="218" t="e">
        <f ca="1">IF((+PRODUCTION!Y257-I$4)&lt;0,"",+PRODUCTION!Y257-I$4)</f>
        <v>#VALUE!</v>
      </c>
      <c r="J259" s="218" t="e">
        <f ca="1">IF((+PRODUCTION!AB257-J$4)&lt;0,"",+PRODUCTION!AB257-J$4)</f>
        <v>#VALUE!</v>
      </c>
      <c r="K259" s="220" t="e">
        <f ca="1">IF((+PRODUCTION!AE257-K$4)&lt;0,"",+PRODUCTION!AE257-K$4)</f>
        <v>#VALUE!</v>
      </c>
    </row>
    <row r="260" spans="1:11">
      <c r="A260" s="217">
        <f>+PRODUCTION!A258</f>
        <v>45180</v>
      </c>
      <c r="B260" s="218" t="e">
        <f ca="1">IF((+PRODUCTION!C258-B$4)&lt;0,"",+PRODUCTION!C258-B$4)</f>
        <v>#VALUE!</v>
      </c>
      <c r="C260" s="218" t="e">
        <f ca="1">IF((+PRODUCTION!F258-C$4)&lt;0,"",+PRODUCTION!F258-C$4)</f>
        <v>#VALUE!</v>
      </c>
      <c r="D260" s="218" t="e">
        <f ca="1">IF((+PRODUCTION!I258-D$4)&lt;0,"",+PRODUCTION!I258-D$4)</f>
        <v>#VALUE!</v>
      </c>
      <c r="E260" s="219"/>
      <c r="F260" s="218" t="e">
        <f ca="1">IF((+PRODUCTION!O258-F$4)&lt;0,"",+PRODUCTION!O258-F$4)</f>
        <v>#VALUE!</v>
      </c>
      <c r="G260" s="218" t="e">
        <f ca="1">IF((+PRODUCTION!S258-G$4)&lt;0,"",+PRODUCTION!S258-G$4)</f>
        <v>#VALUE!</v>
      </c>
      <c r="H260" s="218" t="e">
        <f ca="1">IF((+PRODUCTION!V258-H$4)&lt;0,"",+PRODUCTION!V258-H$4)</f>
        <v>#VALUE!</v>
      </c>
      <c r="I260" s="218" t="e">
        <f ca="1">IF((+PRODUCTION!Y258-I$4)&lt;0,"",+PRODUCTION!Y258-I$4)</f>
        <v>#VALUE!</v>
      </c>
      <c r="J260" s="218" t="e">
        <f ca="1">IF((+PRODUCTION!AB258-J$4)&lt;0,"",+PRODUCTION!AB258-J$4)</f>
        <v>#VALUE!</v>
      </c>
      <c r="K260" s="220" t="e">
        <f ca="1">IF((+PRODUCTION!AE258-K$4)&lt;0,"",+PRODUCTION!AE258-K$4)</f>
        <v>#VALUE!</v>
      </c>
    </row>
    <row r="261" spans="1:11">
      <c r="A261" s="217">
        <f>+PRODUCTION!A259</f>
        <v>45181</v>
      </c>
      <c r="B261" s="218" t="e">
        <f ca="1">IF((+PRODUCTION!C259-B$4)&lt;0,"",+PRODUCTION!C259-B$4)</f>
        <v>#VALUE!</v>
      </c>
      <c r="C261" s="218" t="e">
        <f ca="1">IF((+PRODUCTION!F259-C$4)&lt;0,"",+PRODUCTION!F259-C$4)</f>
        <v>#VALUE!</v>
      </c>
      <c r="D261" s="218" t="e">
        <f ca="1">IF((+PRODUCTION!I259-D$4)&lt;0,"",+PRODUCTION!I259-D$4)</f>
        <v>#VALUE!</v>
      </c>
      <c r="E261" s="219"/>
      <c r="F261" s="218" t="e">
        <f ca="1">IF((+PRODUCTION!O259-F$4)&lt;0,"",+PRODUCTION!O259-F$4)</f>
        <v>#VALUE!</v>
      </c>
      <c r="G261" s="218" t="e">
        <f ca="1">IF((+PRODUCTION!S259-G$4)&lt;0,"",+PRODUCTION!S259-G$4)</f>
        <v>#VALUE!</v>
      </c>
      <c r="H261" s="218" t="e">
        <f ca="1">IF((+PRODUCTION!V259-H$4)&lt;0,"",+PRODUCTION!V259-H$4)</f>
        <v>#VALUE!</v>
      </c>
      <c r="I261" s="218" t="e">
        <f ca="1">IF((+PRODUCTION!Y259-I$4)&lt;0,"",+PRODUCTION!Y259-I$4)</f>
        <v>#VALUE!</v>
      </c>
      <c r="J261" s="218" t="e">
        <f ca="1">IF((+PRODUCTION!AB259-J$4)&lt;0,"",+PRODUCTION!AB259-J$4)</f>
        <v>#VALUE!</v>
      </c>
      <c r="K261" s="220" t="e">
        <f ca="1">IF((+PRODUCTION!AE259-K$4)&lt;0,"",+PRODUCTION!AE259-K$4)</f>
        <v>#VALUE!</v>
      </c>
    </row>
    <row r="262" spans="1:11">
      <c r="A262" s="217">
        <f>+PRODUCTION!A260</f>
        <v>45182</v>
      </c>
      <c r="B262" s="218" t="e">
        <f ca="1">IF((+PRODUCTION!C260-B$4)&lt;0,"",+PRODUCTION!C260-B$4)</f>
        <v>#VALUE!</v>
      </c>
      <c r="C262" s="218" t="e">
        <f ca="1">IF((+PRODUCTION!F260-C$4)&lt;0,"",+PRODUCTION!F260-C$4)</f>
        <v>#VALUE!</v>
      </c>
      <c r="D262" s="218" t="e">
        <f ca="1">IF((+PRODUCTION!I260-D$4)&lt;0,"",+PRODUCTION!I260-D$4)</f>
        <v>#VALUE!</v>
      </c>
      <c r="E262" s="219"/>
      <c r="F262" s="218" t="e">
        <f ca="1">IF((+PRODUCTION!O260-F$4)&lt;0,"",+PRODUCTION!O260-F$4)</f>
        <v>#VALUE!</v>
      </c>
      <c r="G262" s="218" t="e">
        <f ca="1">IF((+PRODUCTION!S260-G$4)&lt;0,"",+PRODUCTION!S260-G$4)</f>
        <v>#VALUE!</v>
      </c>
      <c r="H262" s="218" t="e">
        <f ca="1">IF((+PRODUCTION!V260-H$4)&lt;0,"",+PRODUCTION!V260-H$4)</f>
        <v>#VALUE!</v>
      </c>
      <c r="I262" s="218" t="e">
        <f ca="1">IF((+PRODUCTION!Y260-I$4)&lt;0,"",+PRODUCTION!Y260-I$4)</f>
        <v>#VALUE!</v>
      </c>
      <c r="J262" s="218" t="e">
        <f ca="1">IF((+PRODUCTION!AB260-J$4)&lt;0,"",+PRODUCTION!AB260-J$4)</f>
        <v>#VALUE!</v>
      </c>
      <c r="K262" s="220" t="e">
        <f ca="1">IF((+PRODUCTION!AE260-K$4)&lt;0,"",+PRODUCTION!AE260-K$4)</f>
        <v>#VALUE!</v>
      </c>
    </row>
    <row r="263" spans="1:11">
      <c r="A263" s="217">
        <f>+PRODUCTION!A261</f>
        <v>45183</v>
      </c>
      <c r="B263" s="218" t="e">
        <f ca="1">IF((+PRODUCTION!C261-B$4)&lt;0,"",+PRODUCTION!C261-B$4)</f>
        <v>#VALUE!</v>
      </c>
      <c r="C263" s="218" t="e">
        <f ca="1">IF((+PRODUCTION!F261-C$4)&lt;0,"",+PRODUCTION!F261-C$4)</f>
        <v>#VALUE!</v>
      </c>
      <c r="D263" s="218" t="e">
        <f ca="1">IF((+PRODUCTION!I261-D$4)&lt;0,"",+PRODUCTION!I261-D$4)</f>
        <v>#VALUE!</v>
      </c>
      <c r="E263" s="219"/>
      <c r="F263" s="218" t="e">
        <f ca="1">IF((+PRODUCTION!O261-F$4)&lt;0,"",+PRODUCTION!O261-F$4)</f>
        <v>#VALUE!</v>
      </c>
      <c r="G263" s="218" t="e">
        <f ca="1">IF((+PRODUCTION!S261-G$4)&lt;0,"",+PRODUCTION!S261-G$4)</f>
        <v>#VALUE!</v>
      </c>
      <c r="H263" s="218" t="e">
        <f ca="1">IF((+PRODUCTION!V261-H$4)&lt;0,"",+PRODUCTION!V261-H$4)</f>
        <v>#VALUE!</v>
      </c>
      <c r="I263" s="218" t="e">
        <f ca="1">IF((+PRODUCTION!Y261-I$4)&lt;0,"",+PRODUCTION!Y261-I$4)</f>
        <v>#VALUE!</v>
      </c>
      <c r="J263" s="218" t="e">
        <f ca="1">IF((+PRODUCTION!AB261-J$4)&lt;0,"",+PRODUCTION!AB261-J$4)</f>
        <v>#VALUE!</v>
      </c>
      <c r="K263" s="220" t="e">
        <f ca="1">IF((+PRODUCTION!AE261-K$4)&lt;0,"",+PRODUCTION!AE261-K$4)</f>
        <v>#VALUE!</v>
      </c>
    </row>
    <row r="264" spans="1:11">
      <c r="A264" s="217">
        <f>+PRODUCTION!A262</f>
        <v>45184</v>
      </c>
      <c r="B264" s="218" t="e">
        <f ca="1">IF((+PRODUCTION!C262-B$4)&lt;0,"",+PRODUCTION!C262-B$4)</f>
        <v>#VALUE!</v>
      </c>
      <c r="C264" s="218" t="e">
        <f ca="1">IF((+PRODUCTION!F262-C$4)&lt;0,"",+PRODUCTION!F262-C$4)</f>
        <v>#VALUE!</v>
      </c>
      <c r="D264" s="218" t="e">
        <f ca="1">IF((+PRODUCTION!I262-D$4)&lt;0,"",+PRODUCTION!I262-D$4)</f>
        <v>#VALUE!</v>
      </c>
      <c r="E264" s="219"/>
      <c r="F264" s="218" t="e">
        <f ca="1">IF((+PRODUCTION!O262-F$4)&lt;0,"",+PRODUCTION!O262-F$4)</f>
        <v>#VALUE!</v>
      </c>
      <c r="G264" s="218" t="e">
        <f ca="1">IF((+PRODUCTION!S262-G$4)&lt;0,"",+PRODUCTION!S262-G$4)</f>
        <v>#VALUE!</v>
      </c>
      <c r="H264" s="218" t="e">
        <f ca="1">IF((+PRODUCTION!V262-H$4)&lt;0,"",+PRODUCTION!V262-H$4)</f>
        <v>#VALUE!</v>
      </c>
      <c r="I264" s="218" t="e">
        <f ca="1">IF((+PRODUCTION!Y262-I$4)&lt;0,"",+PRODUCTION!Y262-I$4)</f>
        <v>#VALUE!</v>
      </c>
      <c r="J264" s="218" t="e">
        <f ca="1">IF((+PRODUCTION!AB262-J$4)&lt;0,"",+PRODUCTION!AB262-J$4)</f>
        <v>#VALUE!</v>
      </c>
      <c r="K264" s="220" t="e">
        <f ca="1">IF((+PRODUCTION!AE262-K$4)&lt;0,"",+PRODUCTION!AE262-K$4)</f>
        <v>#VALUE!</v>
      </c>
    </row>
    <row r="265" spans="1:11">
      <c r="A265" s="217">
        <f>+PRODUCTION!A263</f>
        <v>45185</v>
      </c>
      <c r="B265" s="218" t="e">
        <f ca="1">IF((+PRODUCTION!C263-B$4)&lt;0,"",+PRODUCTION!C263-B$4)</f>
        <v>#VALUE!</v>
      </c>
      <c r="C265" s="218" t="e">
        <f ca="1">IF((+PRODUCTION!F263-C$4)&lt;0,"",+PRODUCTION!F263-C$4)</f>
        <v>#VALUE!</v>
      </c>
      <c r="D265" s="218" t="e">
        <f ca="1">IF((+PRODUCTION!I263-D$4)&lt;0,"",+PRODUCTION!I263-D$4)</f>
        <v>#VALUE!</v>
      </c>
      <c r="E265" s="219"/>
      <c r="F265" s="218" t="e">
        <f ca="1">IF((+PRODUCTION!O263-F$4)&lt;0,"",+PRODUCTION!O263-F$4)</f>
        <v>#VALUE!</v>
      </c>
      <c r="G265" s="218" t="e">
        <f ca="1">IF((+PRODUCTION!S263-G$4)&lt;0,"",+PRODUCTION!S263-G$4)</f>
        <v>#VALUE!</v>
      </c>
      <c r="H265" s="218" t="e">
        <f ca="1">IF((+PRODUCTION!V263-H$4)&lt;0,"",+PRODUCTION!V263-H$4)</f>
        <v>#VALUE!</v>
      </c>
      <c r="I265" s="218" t="e">
        <f ca="1">IF((+PRODUCTION!Y263-I$4)&lt;0,"",+PRODUCTION!Y263-I$4)</f>
        <v>#VALUE!</v>
      </c>
      <c r="J265" s="218" t="e">
        <f ca="1">IF((+PRODUCTION!AB263-J$4)&lt;0,"",+PRODUCTION!AB263-J$4)</f>
        <v>#VALUE!</v>
      </c>
      <c r="K265" s="220" t="e">
        <f ca="1">IF((+PRODUCTION!AE263-K$4)&lt;0,"",+PRODUCTION!AE263-K$4)</f>
        <v>#VALUE!</v>
      </c>
    </row>
    <row r="266" spans="1:11">
      <c r="A266" s="217">
        <f>+PRODUCTION!A264</f>
        <v>45186</v>
      </c>
      <c r="B266" s="218" t="e">
        <f ca="1">IF((+PRODUCTION!C264-B$4)&lt;0,"",+PRODUCTION!C264-B$4)</f>
        <v>#VALUE!</v>
      </c>
      <c r="C266" s="218" t="e">
        <f ca="1">IF((+PRODUCTION!F264-C$4)&lt;0,"",+PRODUCTION!F264-C$4)</f>
        <v>#VALUE!</v>
      </c>
      <c r="D266" s="218" t="e">
        <f ca="1">IF((+PRODUCTION!I264-D$4)&lt;0,"",+PRODUCTION!I264-D$4)</f>
        <v>#VALUE!</v>
      </c>
      <c r="E266" s="219"/>
      <c r="F266" s="218" t="e">
        <f ca="1">IF((+PRODUCTION!O264-F$4)&lt;0,"",+PRODUCTION!O264-F$4)</f>
        <v>#VALUE!</v>
      </c>
      <c r="G266" s="218" t="e">
        <f ca="1">IF((+PRODUCTION!S264-G$4)&lt;0,"",+PRODUCTION!S264-G$4)</f>
        <v>#VALUE!</v>
      </c>
      <c r="H266" s="218" t="e">
        <f ca="1">IF((+PRODUCTION!V264-H$4)&lt;0,"",+PRODUCTION!V264-H$4)</f>
        <v>#VALUE!</v>
      </c>
      <c r="I266" s="218" t="e">
        <f ca="1">IF((+PRODUCTION!Y264-I$4)&lt;0,"",+PRODUCTION!Y264-I$4)</f>
        <v>#VALUE!</v>
      </c>
      <c r="J266" s="218" t="e">
        <f ca="1">IF((+PRODUCTION!AB264-J$4)&lt;0,"",+PRODUCTION!AB264-J$4)</f>
        <v>#VALUE!</v>
      </c>
      <c r="K266" s="220" t="e">
        <f ca="1">IF((+PRODUCTION!AE264-K$4)&lt;0,"",+PRODUCTION!AE264-K$4)</f>
        <v>#VALUE!</v>
      </c>
    </row>
    <row r="267" spans="1:11">
      <c r="A267" s="217">
        <f>+PRODUCTION!A265</f>
        <v>45187</v>
      </c>
      <c r="B267" s="218" t="e">
        <f ca="1">IF((+PRODUCTION!C265-B$4)&lt;0,"",+PRODUCTION!C265-B$4)</f>
        <v>#VALUE!</v>
      </c>
      <c r="C267" s="218" t="e">
        <f ca="1">IF((+PRODUCTION!F265-C$4)&lt;0,"",+PRODUCTION!F265-C$4)</f>
        <v>#VALUE!</v>
      </c>
      <c r="D267" s="218" t="e">
        <f ca="1">IF((+PRODUCTION!I265-D$4)&lt;0,"",+PRODUCTION!I265-D$4)</f>
        <v>#VALUE!</v>
      </c>
      <c r="E267" s="219"/>
      <c r="F267" s="218" t="e">
        <f ca="1">IF((+PRODUCTION!O265-F$4)&lt;0,"",+PRODUCTION!O265-F$4)</f>
        <v>#VALUE!</v>
      </c>
      <c r="G267" s="218" t="e">
        <f ca="1">IF((+PRODUCTION!S265-G$4)&lt;0,"",+PRODUCTION!S265-G$4)</f>
        <v>#VALUE!</v>
      </c>
      <c r="H267" s="218" t="e">
        <f ca="1">IF((+PRODUCTION!V265-H$4)&lt;0,"",+PRODUCTION!V265-H$4)</f>
        <v>#VALUE!</v>
      </c>
      <c r="I267" s="218" t="e">
        <f ca="1">IF((+PRODUCTION!Y265-I$4)&lt;0,"",+PRODUCTION!Y265-I$4)</f>
        <v>#VALUE!</v>
      </c>
      <c r="J267" s="218" t="e">
        <f ca="1">IF((+PRODUCTION!AB265-J$4)&lt;0,"",+PRODUCTION!AB265-J$4)</f>
        <v>#VALUE!</v>
      </c>
      <c r="K267" s="220" t="e">
        <f ca="1">IF((+PRODUCTION!AE265-K$4)&lt;0,"",+PRODUCTION!AE265-K$4)</f>
        <v>#VALUE!</v>
      </c>
    </row>
    <row r="268" spans="1:11">
      <c r="A268" s="217">
        <f>+PRODUCTION!A266</f>
        <v>45188</v>
      </c>
      <c r="B268" s="218" t="e">
        <f ca="1">IF((+PRODUCTION!C266-B$4)&lt;0,"",+PRODUCTION!C266-B$4)</f>
        <v>#VALUE!</v>
      </c>
      <c r="C268" s="218" t="e">
        <f ca="1">IF((+PRODUCTION!F266-C$4)&lt;0,"",+PRODUCTION!F266-C$4)</f>
        <v>#VALUE!</v>
      </c>
      <c r="D268" s="218" t="e">
        <f ca="1">IF((+PRODUCTION!I266-D$4)&lt;0,"",+PRODUCTION!I266-D$4)</f>
        <v>#VALUE!</v>
      </c>
      <c r="E268" s="219"/>
      <c r="F268" s="218" t="e">
        <f ca="1">IF((+PRODUCTION!O266-F$4)&lt;0,"",+PRODUCTION!O266-F$4)</f>
        <v>#VALUE!</v>
      </c>
      <c r="G268" s="218" t="e">
        <f ca="1">IF((+PRODUCTION!S266-G$4)&lt;0,"",+PRODUCTION!S266-G$4)</f>
        <v>#VALUE!</v>
      </c>
      <c r="H268" s="218" t="e">
        <f ca="1">IF((+PRODUCTION!V266-H$4)&lt;0,"",+PRODUCTION!V266-H$4)</f>
        <v>#VALUE!</v>
      </c>
      <c r="I268" s="218" t="e">
        <f ca="1">IF((+PRODUCTION!Y266-I$4)&lt;0,"",+PRODUCTION!Y266-I$4)</f>
        <v>#VALUE!</v>
      </c>
      <c r="J268" s="218" t="e">
        <f ca="1">IF((+PRODUCTION!AB266-J$4)&lt;0,"",+PRODUCTION!AB266-J$4)</f>
        <v>#VALUE!</v>
      </c>
      <c r="K268" s="220" t="e">
        <f ca="1">IF((+PRODUCTION!AE266-K$4)&lt;0,"",+PRODUCTION!AE266-K$4)</f>
        <v>#VALUE!</v>
      </c>
    </row>
    <row r="269" spans="1:11">
      <c r="A269" s="217">
        <f>+PRODUCTION!A267</f>
        <v>45189</v>
      </c>
      <c r="B269" s="218" t="e">
        <f ca="1">IF((+PRODUCTION!C267-B$4)&lt;0,"",+PRODUCTION!C267-B$4)</f>
        <v>#VALUE!</v>
      </c>
      <c r="C269" s="218" t="e">
        <f ca="1">IF((+PRODUCTION!F267-C$4)&lt;0,"",+PRODUCTION!F267-C$4)</f>
        <v>#VALUE!</v>
      </c>
      <c r="D269" s="218" t="e">
        <f ca="1">IF((+PRODUCTION!I267-D$4)&lt;0,"",+PRODUCTION!I267-D$4)</f>
        <v>#VALUE!</v>
      </c>
      <c r="E269" s="219"/>
      <c r="F269" s="218" t="e">
        <f ca="1">IF((+PRODUCTION!O267-F$4)&lt;0,"",+PRODUCTION!O267-F$4)</f>
        <v>#VALUE!</v>
      </c>
      <c r="G269" s="218" t="e">
        <f ca="1">IF((+PRODUCTION!S267-G$4)&lt;0,"",+PRODUCTION!S267-G$4)</f>
        <v>#VALUE!</v>
      </c>
      <c r="H269" s="218" t="e">
        <f ca="1">IF((+PRODUCTION!V267-H$4)&lt;0,"",+PRODUCTION!V267-H$4)</f>
        <v>#VALUE!</v>
      </c>
      <c r="I269" s="218" t="e">
        <f ca="1">IF((+PRODUCTION!Y267-I$4)&lt;0,"",+PRODUCTION!Y267-I$4)</f>
        <v>#VALUE!</v>
      </c>
      <c r="J269" s="218" t="e">
        <f ca="1">IF((+PRODUCTION!AB267-J$4)&lt;0,"",+PRODUCTION!AB267-J$4)</f>
        <v>#VALUE!</v>
      </c>
      <c r="K269" s="220" t="e">
        <f ca="1">IF((+PRODUCTION!AE267-K$4)&lt;0,"",+PRODUCTION!AE267-K$4)</f>
        <v>#VALUE!</v>
      </c>
    </row>
    <row r="270" spans="1:11">
      <c r="A270" s="217">
        <f>+PRODUCTION!A268</f>
        <v>45190</v>
      </c>
      <c r="B270" s="218" t="e">
        <f ca="1">IF((+PRODUCTION!C268-B$4)&lt;0,"",+PRODUCTION!C268-B$4)</f>
        <v>#VALUE!</v>
      </c>
      <c r="C270" s="218" t="e">
        <f ca="1">IF((+PRODUCTION!F268-C$4)&lt;0,"",+PRODUCTION!F268-C$4)</f>
        <v>#VALUE!</v>
      </c>
      <c r="D270" s="218" t="e">
        <f ca="1">IF((+PRODUCTION!I268-D$4)&lt;0,"",+PRODUCTION!I268-D$4)</f>
        <v>#VALUE!</v>
      </c>
      <c r="E270" s="219"/>
      <c r="F270" s="218" t="e">
        <f ca="1">IF((+PRODUCTION!O268-F$4)&lt;0,"",+PRODUCTION!O268-F$4)</f>
        <v>#VALUE!</v>
      </c>
      <c r="G270" s="218" t="e">
        <f ca="1">IF((+PRODUCTION!S268-G$4)&lt;0,"",+PRODUCTION!S268-G$4)</f>
        <v>#VALUE!</v>
      </c>
      <c r="H270" s="218" t="e">
        <f ca="1">IF((+PRODUCTION!V268-H$4)&lt;0,"",+PRODUCTION!V268-H$4)</f>
        <v>#VALUE!</v>
      </c>
      <c r="I270" s="218" t="e">
        <f ca="1">IF((+PRODUCTION!Y268-I$4)&lt;0,"",+PRODUCTION!Y268-I$4)</f>
        <v>#VALUE!</v>
      </c>
      <c r="J270" s="218" t="e">
        <f ca="1">IF((+PRODUCTION!AB268-J$4)&lt;0,"",+PRODUCTION!AB268-J$4)</f>
        <v>#VALUE!</v>
      </c>
      <c r="K270" s="220" t="e">
        <f ca="1">IF((+PRODUCTION!AE268-K$4)&lt;0,"",+PRODUCTION!AE268-K$4)</f>
        <v>#VALUE!</v>
      </c>
    </row>
    <row r="271" spans="1:11">
      <c r="A271" s="217">
        <f>+PRODUCTION!A269</f>
        <v>45191</v>
      </c>
      <c r="B271" s="218" t="e">
        <f ca="1">IF((+PRODUCTION!C269-B$4)&lt;0,"",+PRODUCTION!C269-B$4)</f>
        <v>#VALUE!</v>
      </c>
      <c r="C271" s="218" t="e">
        <f ca="1">IF((+PRODUCTION!F269-C$4)&lt;0,"",+PRODUCTION!F269-C$4)</f>
        <v>#VALUE!</v>
      </c>
      <c r="D271" s="218" t="e">
        <f ca="1">IF((+PRODUCTION!I269-D$4)&lt;0,"",+PRODUCTION!I269-D$4)</f>
        <v>#VALUE!</v>
      </c>
      <c r="E271" s="219"/>
      <c r="F271" s="218" t="e">
        <f ca="1">IF((+PRODUCTION!O269-F$4)&lt;0,"",+PRODUCTION!O269-F$4)</f>
        <v>#VALUE!</v>
      </c>
      <c r="G271" s="218" t="e">
        <f ca="1">IF((+PRODUCTION!S269-G$4)&lt;0,"",+PRODUCTION!S269-G$4)</f>
        <v>#VALUE!</v>
      </c>
      <c r="H271" s="218" t="e">
        <f ca="1">IF((+PRODUCTION!V269-H$4)&lt;0,"",+PRODUCTION!V269-H$4)</f>
        <v>#VALUE!</v>
      </c>
      <c r="I271" s="218" t="e">
        <f ca="1">IF((+PRODUCTION!Y269-I$4)&lt;0,"",+PRODUCTION!Y269-I$4)</f>
        <v>#VALUE!</v>
      </c>
      <c r="J271" s="218" t="e">
        <f ca="1">IF((+PRODUCTION!AB269-J$4)&lt;0,"",+PRODUCTION!AB269-J$4)</f>
        <v>#VALUE!</v>
      </c>
      <c r="K271" s="220" t="e">
        <f ca="1">IF((+PRODUCTION!AE269-K$4)&lt;0,"",+PRODUCTION!AE269-K$4)</f>
        <v>#VALUE!</v>
      </c>
    </row>
    <row r="272" spans="1:11">
      <c r="A272" s="217">
        <f>+PRODUCTION!A270</f>
        <v>45192</v>
      </c>
      <c r="B272" s="218" t="e">
        <f ca="1">IF((+PRODUCTION!C270-B$4)&lt;0,"",+PRODUCTION!C270-B$4)</f>
        <v>#VALUE!</v>
      </c>
      <c r="C272" s="218" t="e">
        <f ca="1">IF((+PRODUCTION!F270-C$4)&lt;0,"",+PRODUCTION!F270-C$4)</f>
        <v>#VALUE!</v>
      </c>
      <c r="D272" s="218" t="e">
        <f ca="1">IF((+PRODUCTION!I270-D$4)&lt;0,"",+PRODUCTION!I270-D$4)</f>
        <v>#VALUE!</v>
      </c>
      <c r="E272" s="219"/>
      <c r="F272" s="218" t="e">
        <f ca="1">IF((+PRODUCTION!O270-F$4)&lt;0,"",+PRODUCTION!O270-F$4)</f>
        <v>#VALUE!</v>
      </c>
      <c r="G272" s="218" t="e">
        <f ca="1">IF((+PRODUCTION!S270-G$4)&lt;0,"",+PRODUCTION!S270-G$4)</f>
        <v>#VALUE!</v>
      </c>
      <c r="H272" s="218" t="e">
        <f ca="1">IF((+PRODUCTION!V270-H$4)&lt;0,"",+PRODUCTION!V270-H$4)</f>
        <v>#VALUE!</v>
      </c>
      <c r="I272" s="218" t="e">
        <f ca="1">IF((+PRODUCTION!Y270-I$4)&lt;0,"",+PRODUCTION!Y270-I$4)</f>
        <v>#VALUE!</v>
      </c>
      <c r="J272" s="218" t="e">
        <f ca="1">IF((+PRODUCTION!AB270-J$4)&lt;0,"",+PRODUCTION!AB270-J$4)</f>
        <v>#VALUE!</v>
      </c>
      <c r="K272" s="220" t="e">
        <f ca="1">IF((+PRODUCTION!AE270-K$4)&lt;0,"",+PRODUCTION!AE270-K$4)</f>
        <v>#VALUE!</v>
      </c>
    </row>
    <row r="273" spans="1:11">
      <c r="A273" s="217">
        <f>+PRODUCTION!A271</f>
        <v>45193</v>
      </c>
      <c r="B273" s="218" t="e">
        <f ca="1">IF((+PRODUCTION!C271-B$4)&lt;0,"",+PRODUCTION!C271-B$4)</f>
        <v>#VALUE!</v>
      </c>
      <c r="C273" s="218" t="e">
        <f ca="1">IF((+PRODUCTION!F271-C$4)&lt;0,"",+PRODUCTION!F271-C$4)</f>
        <v>#VALUE!</v>
      </c>
      <c r="D273" s="218" t="e">
        <f ca="1">IF((+PRODUCTION!I271-D$4)&lt;0,"",+PRODUCTION!I271-D$4)</f>
        <v>#VALUE!</v>
      </c>
      <c r="E273" s="219"/>
      <c r="F273" s="218" t="e">
        <f ca="1">IF((+PRODUCTION!O271-F$4)&lt;0,"",+PRODUCTION!O271-F$4)</f>
        <v>#VALUE!</v>
      </c>
      <c r="G273" s="218" t="e">
        <f ca="1">IF((+PRODUCTION!S271-G$4)&lt;0,"",+PRODUCTION!S271-G$4)</f>
        <v>#VALUE!</v>
      </c>
      <c r="H273" s="218" t="e">
        <f ca="1">IF((+PRODUCTION!V271-H$4)&lt;0,"",+PRODUCTION!V271-H$4)</f>
        <v>#VALUE!</v>
      </c>
      <c r="I273" s="218" t="e">
        <f ca="1">IF((+PRODUCTION!Y271-I$4)&lt;0,"",+PRODUCTION!Y271-I$4)</f>
        <v>#VALUE!</v>
      </c>
      <c r="J273" s="218" t="e">
        <f ca="1">IF((+PRODUCTION!AB271-J$4)&lt;0,"",+PRODUCTION!AB271-J$4)</f>
        <v>#VALUE!</v>
      </c>
      <c r="K273" s="220" t="e">
        <f ca="1">IF((+PRODUCTION!AE271-K$4)&lt;0,"",+PRODUCTION!AE271-K$4)</f>
        <v>#VALUE!</v>
      </c>
    </row>
    <row r="274" spans="1:11">
      <c r="A274" s="217">
        <f>+PRODUCTION!A272</f>
        <v>45194</v>
      </c>
      <c r="B274" s="218" t="e">
        <f ca="1">IF((+PRODUCTION!C272-B$4)&lt;0,"",+PRODUCTION!C272-B$4)</f>
        <v>#VALUE!</v>
      </c>
      <c r="C274" s="218" t="e">
        <f ca="1">IF((+PRODUCTION!F272-C$4)&lt;0,"",+PRODUCTION!F272-C$4)</f>
        <v>#VALUE!</v>
      </c>
      <c r="D274" s="218" t="e">
        <f ca="1">IF((+PRODUCTION!I272-D$4)&lt;0,"",+PRODUCTION!I272-D$4)</f>
        <v>#VALUE!</v>
      </c>
      <c r="E274" s="219"/>
      <c r="F274" s="218" t="e">
        <f ca="1">IF((+PRODUCTION!O272-F$4)&lt;0,"",+PRODUCTION!O272-F$4)</f>
        <v>#VALUE!</v>
      </c>
      <c r="G274" s="218" t="e">
        <f ca="1">IF((+PRODUCTION!S272-G$4)&lt;0,"",+PRODUCTION!S272-G$4)</f>
        <v>#VALUE!</v>
      </c>
      <c r="H274" s="218" t="e">
        <f ca="1">IF((+PRODUCTION!V272-H$4)&lt;0,"",+PRODUCTION!V272-H$4)</f>
        <v>#VALUE!</v>
      </c>
      <c r="I274" s="218" t="e">
        <f ca="1">IF((+PRODUCTION!Y272-I$4)&lt;0,"",+PRODUCTION!Y272-I$4)</f>
        <v>#VALUE!</v>
      </c>
      <c r="J274" s="218" t="e">
        <f ca="1">IF((+PRODUCTION!AB272-J$4)&lt;0,"",+PRODUCTION!AB272-J$4)</f>
        <v>#VALUE!</v>
      </c>
      <c r="K274" s="220" t="e">
        <f ca="1">IF((+PRODUCTION!AE272-K$4)&lt;0,"",+PRODUCTION!AE272-K$4)</f>
        <v>#VALUE!</v>
      </c>
    </row>
    <row r="275" spans="1:11">
      <c r="A275" s="217">
        <f>+PRODUCTION!A273</f>
        <v>45195</v>
      </c>
      <c r="B275" s="218" t="e">
        <f ca="1">IF((+PRODUCTION!C273-B$4)&lt;0,"",+PRODUCTION!C273-B$4)</f>
        <v>#VALUE!</v>
      </c>
      <c r="C275" s="218" t="e">
        <f ca="1">IF((+PRODUCTION!F273-C$4)&lt;0,"",+PRODUCTION!F273-C$4)</f>
        <v>#VALUE!</v>
      </c>
      <c r="D275" s="218" t="e">
        <f ca="1">IF((+PRODUCTION!I273-D$4)&lt;0,"",+PRODUCTION!I273-D$4)</f>
        <v>#VALUE!</v>
      </c>
      <c r="E275" s="219"/>
      <c r="F275" s="218" t="e">
        <f ca="1">IF((+PRODUCTION!O273-F$4)&lt;0,"",+PRODUCTION!O273-F$4)</f>
        <v>#VALUE!</v>
      </c>
      <c r="G275" s="218" t="e">
        <f ca="1">IF((+PRODUCTION!S273-G$4)&lt;0,"",+PRODUCTION!S273-G$4)</f>
        <v>#VALUE!</v>
      </c>
      <c r="H275" s="218" t="e">
        <f ca="1">IF((+PRODUCTION!V273-H$4)&lt;0,"",+PRODUCTION!V273-H$4)</f>
        <v>#VALUE!</v>
      </c>
      <c r="I275" s="218" t="e">
        <f ca="1">IF((+PRODUCTION!Y273-I$4)&lt;0,"",+PRODUCTION!Y273-I$4)</f>
        <v>#VALUE!</v>
      </c>
      <c r="J275" s="218" t="e">
        <f ca="1">IF((+PRODUCTION!AB273-J$4)&lt;0,"",+PRODUCTION!AB273-J$4)</f>
        <v>#VALUE!</v>
      </c>
      <c r="K275" s="220" t="e">
        <f ca="1">IF((+PRODUCTION!AE273-K$4)&lt;0,"",+PRODUCTION!AE273-K$4)</f>
        <v>#VALUE!</v>
      </c>
    </row>
    <row r="276" spans="1:11">
      <c r="A276" s="217">
        <f>+PRODUCTION!A274</f>
        <v>45196</v>
      </c>
      <c r="B276" s="218" t="e">
        <f ca="1">IF((+PRODUCTION!C274-B$4)&lt;0,"",+PRODUCTION!C274-B$4)</f>
        <v>#VALUE!</v>
      </c>
      <c r="C276" s="218" t="e">
        <f ca="1">IF((+PRODUCTION!F274-C$4)&lt;0,"",+PRODUCTION!F274-C$4)</f>
        <v>#VALUE!</v>
      </c>
      <c r="D276" s="218" t="e">
        <f ca="1">IF((+PRODUCTION!I274-D$4)&lt;0,"",+PRODUCTION!I274-D$4)</f>
        <v>#VALUE!</v>
      </c>
      <c r="E276" s="219"/>
      <c r="F276" s="218" t="e">
        <f ca="1">IF((+PRODUCTION!O274-F$4)&lt;0,"",+PRODUCTION!O274-F$4)</f>
        <v>#VALUE!</v>
      </c>
      <c r="G276" s="218" t="e">
        <f ca="1">IF((+PRODUCTION!S274-G$4)&lt;0,"",+PRODUCTION!S274-G$4)</f>
        <v>#VALUE!</v>
      </c>
      <c r="H276" s="218" t="e">
        <f ca="1">IF((+PRODUCTION!V274-H$4)&lt;0,"",+PRODUCTION!V274-H$4)</f>
        <v>#VALUE!</v>
      </c>
      <c r="I276" s="218" t="e">
        <f ca="1">IF((+PRODUCTION!Y274-I$4)&lt;0,"",+PRODUCTION!Y274-I$4)</f>
        <v>#VALUE!</v>
      </c>
      <c r="J276" s="218" t="e">
        <f ca="1">IF((+PRODUCTION!AB274-J$4)&lt;0,"",+PRODUCTION!AB274-J$4)</f>
        <v>#VALUE!</v>
      </c>
      <c r="K276" s="220" t="e">
        <f ca="1">IF((+PRODUCTION!AE274-K$4)&lt;0,"",+PRODUCTION!AE274-K$4)</f>
        <v>#VALUE!</v>
      </c>
    </row>
    <row r="277" spans="1:11">
      <c r="A277" s="217">
        <f>+PRODUCTION!A275</f>
        <v>45197</v>
      </c>
      <c r="B277" s="218" t="e">
        <f ca="1">IF((+PRODUCTION!C275-B$4)&lt;0,"",+PRODUCTION!C275-B$4)</f>
        <v>#VALUE!</v>
      </c>
      <c r="C277" s="218" t="e">
        <f ca="1">IF((+PRODUCTION!F275-C$4)&lt;0,"",+PRODUCTION!F275-C$4)</f>
        <v>#VALUE!</v>
      </c>
      <c r="D277" s="218" t="e">
        <f ca="1">IF((+PRODUCTION!I275-D$4)&lt;0,"",+PRODUCTION!I275-D$4)</f>
        <v>#VALUE!</v>
      </c>
      <c r="E277" s="219"/>
      <c r="F277" s="218" t="e">
        <f ca="1">IF((+PRODUCTION!O275-F$4)&lt;0,"",+PRODUCTION!O275-F$4)</f>
        <v>#VALUE!</v>
      </c>
      <c r="G277" s="218" t="e">
        <f ca="1">IF((+PRODUCTION!S275-G$4)&lt;0,"",+PRODUCTION!S275-G$4)</f>
        <v>#VALUE!</v>
      </c>
      <c r="H277" s="218" t="e">
        <f ca="1">IF((+PRODUCTION!V275-H$4)&lt;0,"",+PRODUCTION!V275-H$4)</f>
        <v>#VALUE!</v>
      </c>
      <c r="I277" s="218" t="e">
        <f ca="1">IF((+PRODUCTION!Y275-I$4)&lt;0,"",+PRODUCTION!Y275-I$4)</f>
        <v>#VALUE!</v>
      </c>
      <c r="J277" s="218" t="e">
        <f ca="1">IF((+PRODUCTION!AB275-J$4)&lt;0,"",+PRODUCTION!AB275-J$4)</f>
        <v>#VALUE!</v>
      </c>
      <c r="K277" s="220" t="e">
        <f ca="1">IF((+PRODUCTION!AE275-K$4)&lt;0,"",+PRODUCTION!AE275-K$4)</f>
        <v>#VALUE!</v>
      </c>
    </row>
    <row r="278" spans="1:11">
      <c r="A278" s="217">
        <f>+PRODUCTION!A276</f>
        <v>45198</v>
      </c>
      <c r="B278" s="218" t="e">
        <f ca="1">IF((+PRODUCTION!C276-B$4)&lt;0,"",+PRODUCTION!C276-B$4)</f>
        <v>#VALUE!</v>
      </c>
      <c r="C278" s="218" t="e">
        <f ca="1">IF((+PRODUCTION!F276-C$4)&lt;0,"",+PRODUCTION!F276-C$4)</f>
        <v>#VALUE!</v>
      </c>
      <c r="D278" s="218" t="e">
        <f ca="1">IF((+PRODUCTION!I276-D$4)&lt;0,"",+PRODUCTION!I276-D$4)</f>
        <v>#VALUE!</v>
      </c>
      <c r="E278" s="219"/>
      <c r="F278" s="218" t="e">
        <f ca="1">IF((+PRODUCTION!O276-F$4)&lt;0,"",+PRODUCTION!O276-F$4)</f>
        <v>#VALUE!</v>
      </c>
      <c r="G278" s="218" t="e">
        <f ca="1">IF((+PRODUCTION!S276-G$4)&lt;0,"",+PRODUCTION!S276-G$4)</f>
        <v>#VALUE!</v>
      </c>
      <c r="H278" s="218" t="e">
        <f ca="1">IF((+PRODUCTION!V276-H$4)&lt;0,"",+PRODUCTION!V276-H$4)</f>
        <v>#VALUE!</v>
      </c>
      <c r="I278" s="218" t="e">
        <f ca="1">IF((+PRODUCTION!Y276-I$4)&lt;0,"",+PRODUCTION!Y276-I$4)</f>
        <v>#VALUE!</v>
      </c>
      <c r="J278" s="218" t="e">
        <f ca="1">IF((+PRODUCTION!AB276-J$4)&lt;0,"",+PRODUCTION!AB276-J$4)</f>
        <v>#VALUE!</v>
      </c>
      <c r="K278" s="220" t="e">
        <f ca="1">IF((+PRODUCTION!AE276-K$4)&lt;0,"",+PRODUCTION!AE276-K$4)</f>
        <v>#VALUE!</v>
      </c>
    </row>
    <row r="279" spans="1:11">
      <c r="A279" s="217">
        <f>+PRODUCTION!A277</f>
        <v>45199</v>
      </c>
      <c r="B279" s="218" t="e">
        <f ca="1">IF((+PRODUCTION!C277-B$4)&lt;0,"",+PRODUCTION!C277-B$4)</f>
        <v>#VALUE!</v>
      </c>
      <c r="C279" s="218" t="e">
        <f ca="1">IF((+PRODUCTION!F277-C$4)&lt;0,"",+PRODUCTION!F277-C$4)</f>
        <v>#VALUE!</v>
      </c>
      <c r="D279" s="218" t="e">
        <f ca="1">IF((+PRODUCTION!I277-D$4)&lt;0,"",+PRODUCTION!I277-D$4)</f>
        <v>#VALUE!</v>
      </c>
      <c r="E279" s="219"/>
      <c r="F279" s="218" t="e">
        <f ca="1">IF((+PRODUCTION!O277-F$4)&lt;0,"",+PRODUCTION!O277-F$4)</f>
        <v>#VALUE!</v>
      </c>
      <c r="G279" s="218" t="e">
        <f ca="1">IF((+PRODUCTION!S277-G$4)&lt;0,"",+PRODUCTION!S277-G$4)</f>
        <v>#VALUE!</v>
      </c>
      <c r="H279" s="218" t="e">
        <f ca="1">IF((+PRODUCTION!V277-H$4)&lt;0,"",+PRODUCTION!V277-H$4)</f>
        <v>#VALUE!</v>
      </c>
      <c r="I279" s="218" t="e">
        <f ca="1">IF((+PRODUCTION!Y277-I$4)&lt;0,"",+PRODUCTION!Y277-I$4)</f>
        <v>#VALUE!</v>
      </c>
      <c r="J279" s="218" t="e">
        <f ca="1">IF((+PRODUCTION!AB277-J$4)&lt;0,"",+PRODUCTION!AB277-J$4)</f>
        <v>#VALUE!</v>
      </c>
      <c r="K279" s="220" t="e">
        <f ca="1">IF((+PRODUCTION!AE277-K$4)&lt;0,"",+PRODUCTION!AE277-K$4)</f>
        <v>#VALUE!</v>
      </c>
    </row>
    <row r="280" spans="1:11">
      <c r="A280" s="217">
        <f>+PRODUCTION!A278</f>
        <v>45200</v>
      </c>
      <c r="B280" s="218" t="e">
        <f ca="1">IF((+PRODUCTION!C278-B$4)&lt;0,"",+PRODUCTION!C278-B$4)</f>
        <v>#VALUE!</v>
      </c>
      <c r="C280" s="218" t="e">
        <f ca="1">IF((+PRODUCTION!F278-C$4)&lt;0,"",+PRODUCTION!F278-C$4)</f>
        <v>#VALUE!</v>
      </c>
      <c r="D280" s="218" t="e">
        <f ca="1">IF((+PRODUCTION!I278-D$4)&lt;0,"",+PRODUCTION!I278-D$4)</f>
        <v>#VALUE!</v>
      </c>
      <c r="E280" s="219"/>
      <c r="F280" s="218" t="e">
        <f ca="1">IF((+PRODUCTION!O278-F$4)&lt;0,"",+PRODUCTION!O278-F$4)</f>
        <v>#VALUE!</v>
      </c>
      <c r="G280" s="218" t="e">
        <f ca="1">IF((+PRODUCTION!S278-G$4)&lt;0,"",+PRODUCTION!S278-G$4)</f>
        <v>#VALUE!</v>
      </c>
      <c r="H280" s="218" t="e">
        <f ca="1">IF((+PRODUCTION!V278-H$4)&lt;0,"",+PRODUCTION!V278-H$4)</f>
        <v>#VALUE!</v>
      </c>
      <c r="I280" s="218" t="e">
        <f ca="1">IF((+PRODUCTION!Y278-I$4)&lt;0,"",+PRODUCTION!Y278-I$4)</f>
        <v>#VALUE!</v>
      </c>
      <c r="J280" s="218" t="e">
        <f ca="1">IF((+PRODUCTION!AB278-J$4)&lt;0,"",+PRODUCTION!AB278-J$4)</f>
        <v>#VALUE!</v>
      </c>
      <c r="K280" s="220" t="e">
        <f ca="1">IF((+PRODUCTION!AE278-K$4)&lt;0,"",+PRODUCTION!AE278-K$4)</f>
        <v>#VALUE!</v>
      </c>
    </row>
    <row r="281" spans="1:11">
      <c r="A281" s="217">
        <f>+PRODUCTION!A279</f>
        <v>45201</v>
      </c>
      <c r="B281" s="218" t="e">
        <f ca="1">IF((+PRODUCTION!C279-B$4)&lt;0,"",+PRODUCTION!C279-B$4)</f>
        <v>#VALUE!</v>
      </c>
      <c r="C281" s="218" t="e">
        <f ca="1">IF((+PRODUCTION!F279-C$4)&lt;0,"",+PRODUCTION!F279-C$4)</f>
        <v>#VALUE!</v>
      </c>
      <c r="D281" s="218" t="e">
        <f ca="1">IF((+PRODUCTION!I279-D$4)&lt;0,"",+PRODUCTION!I279-D$4)</f>
        <v>#VALUE!</v>
      </c>
      <c r="E281" s="219"/>
      <c r="F281" s="218" t="e">
        <f ca="1">IF((+PRODUCTION!O279-F$4)&lt;0,"",+PRODUCTION!O279-F$4)</f>
        <v>#VALUE!</v>
      </c>
      <c r="G281" s="218" t="e">
        <f ca="1">IF((+PRODUCTION!S279-G$4)&lt;0,"",+PRODUCTION!S279-G$4)</f>
        <v>#VALUE!</v>
      </c>
      <c r="H281" s="218" t="e">
        <f ca="1">IF((+PRODUCTION!V279-H$4)&lt;0,"",+PRODUCTION!V279-H$4)</f>
        <v>#VALUE!</v>
      </c>
      <c r="I281" s="218" t="e">
        <f ca="1">IF((+PRODUCTION!Y279-I$4)&lt;0,"",+PRODUCTION!Y279-I$4)</f>
        <v>#VALUE!</v>
      </c>
      <c r="J281" s="218" t="e">
        <f ca="1">IF((+PRODUCTION!AB279-J$4)&lt;0,"",+PRODUCTION!AB279-J$4)</f>
        <v>#VALUE!</v>
      </c>
      <c r="K281" s="220" t="e">
        <f ca="1">IF((+PRODUCTION!AE279-K$4)&lt;0,"",+PRODUCTION!AE279-K$4)</f>
        <v>#VALUE!</v>
      </c>
    </row>
    <row r="282" spans="1:11">
      <c r="A282" s="217">
        <f>+PRODUCTION!A280</f>
        <v>45202</v>
      </c>
      <c r="B282" s="218" t="e">
        <f ca="1">IF((+PRODUCTION!C280-B$4)&lt;0,"",+PRODUCTION!C280-B$4)</f>
        <v>#VALUE!</v>
      </c>
      <c r="C282" s="218" t="e">
        <f ca="1">IF((+PRODUCTION!F280-C$4)&lt;0,"",+PRODUCTION!F280-C$4)</f>
        <v>#VALUE!</v>
      </c>
      <c r="D282" s="218" t="e">
        <f ca="1">IF((+PRODUCTION!I280-D$4)&lt;0,"",+PRODUCTION!I280-D$4)</f>
        <v>#VALUE!</v>
      </c>
      <c r="E282" s="219"/>
      <c r="F282" s="218" t="e">
        <f ca="1">IF((+PRODUCTION!O280-F$4)&lt;0,"",+PRODUCTION!O280-F$4)</f>
        <v>#VALUE!</v>
      </c>
      <c r="G282" s="218" t="e">
        <f ca="1">IF((+PRODUCTION!S280-G$4)&lt;0,"",+PRODUCTION!S280-G$4)</f>
        <v>#VALUE!</v>
      </c>
      <c r="H282" s="218" t="e">
        <f ca="1">IF((+PRODUCTION!V280-H$4)&lt;0,"",+PRODUCTION!V280-H$4)</f>
        <v>#VALUE!</v>
      </c>
      <c r="I282" s="218" t="e">
        <f ca="1">IF((+PRODUCTION!Y280-I$4)&lt;0,"",+PRODUCTION!Y280-I$4)</f>
        <v>#VALUE!</v>
      </c>
      <c r="J282" s="218" t="e">
        <f ca="1">IF((+PRODUCTION!AB280-J$4)&lt;0,"",+PRODUCTION!AB280-J$4)</f>
        <v>#VALUE!</v>
      </c>
      <c r="K282" s="220" t="e">
        <f ca="1">IF((+PRODUCTION!AE280-K$4)&lt;0,"",+PRODUCTION!AE280-K$4)</f>
        <v>#VALUE!</v>
      </c>
    </row>
    <row r="283" spans="1:11">
      <c r="A283" s="217">
        <f>+PRODUCTION!A281</f>
        <v>45203</v>
      </c>
      <c r="B283" s="218" t="e">
        <f ca="1">IF((+PRODUCTION!C281-B$4)&lt;0,"",+PRODUCTION!C281-B$4)</f>
        <v>#VALUE!</v>
      </c>
      <c r="C283" s="218" t="e">
        <f ca="1">IF((+PRODUCTION!F281-C$4)&lt;0,"",+PRODUCTION!F281-C$4)</f>
        <v>#VALUE!</v>
      </c>
      <c r="D283" s="218" t="e">
        <f ca="1">IF((+PRODUCTION!I281-D$4)&lt;0,"",+PRODUCTION!I281-D$4)</f>
        <v>#VALUE!</v>
      </c>
      <c r="E283" s="219"/>
      <c r="F283" s="218" t="e">
        <f ca="1">IF((+PRODUCTION!O281-F$4)&lt;0,"",+PRODUCTION!O281-F$4)</f>
        <v>#VALUE!</v>
      </c>
      <c r="G283" s="218" t="e">
        <f ca="1">IF((+PRODUCTION!S281-G$4)&lt;0,"",+PRODUCTION!S281-G$4)</f>
        <v>#VALUE!</v>
      </c>
      <c r="H283" s="218" t="e">
        <f ca="1">IF((+PRODUCTION!V281-H$4)&lt;0,"",+PRODUCTION!V281-H$4)</f>
        <v>#VALUE!</v>
      </c>
      <c r="I283" s="218" t="e">
        <f ca="1">IF((+PRODUCTION!Y281-I$4)&lt;0,"",+PRODUCTION!Y281-I$4)</f>
        <v>#VALUE!</v>
      </c>
      <c r="J283" s="218" t="e">
        <f ca="1">IF((+PRODUCTION!AB281-J$4)&lt;0,"",+PRODUCTION!AB281-J$4)</f>
        <v>#VALUE!</v>
      </c>
      <c r="K283" s="220" t="e">
        <f ca="1">IF((+PRODUCTION!AE281-K$4)&lt;0,"",+PRODUCTION!AE281-K$4)</f>
        <v>#VALUE!</v>
      </c>
    </row>
    <row r="284" spans="1:11">
      <c r="A284" s="217">
        <f>+PRODUCTION!A282</f>
        <v>45204</v>
      </c>
      <c r="B284" s="218" t="e">
        <f ca="1">IF((+PRODUCTION!C282-B$4)&lt;0,"",+PRODUCTION!C282-B$4)</f>
        <v>#VALUE!</v>
      </c>
      <c r="C284" s="218" t="e">
        <f ca="1">IF((+PRODUCTION!F282-C$4)&lt;0,"",+PRODUCTION!F282-C$4)</f>
        <v>#VALUE!</v>
      </c>
      <c r="D284" s="218" t="e">
        <f ca="1">IF((+PRODUCTION!I282-D$4)&lt;0,"",+PRODUCTION!I282-D$4)</f>
        <v>#VALUE!</v>
      </c>
      <c r="E284" s="219"/>
      <c r="F284" s="218" t="e">
        <f ca="1">IF((+PRODUCTION!O282-F$4)&lt;0,"",+PRODUCTION!O282-F$4)</f>
        <v>#VALUE!</v>
      </c>
      <c r="G284" s="218" t="e">
        <f ca="1">IF((+PRODUCTION!S282-G$4)&lt;0,"",+PRODUCTION!S282-G$4)</f>
        <v>#VALUE!</v>
      </c>
      <c r="H284" s="218" t="e">
        <f ca="1">IF((+PRODUCTION!V282-H$4)&lt;0,"",+PRODUCTION!V282-H$4)</f>
        <v>#VALUE!</v>
      </c>
      <c r="I284" s="218" t="e">
        <f ca="1">IF((+PRODUCTION!Y282-I$4)&lt;0,"",+PRODUCTION!Y282-I$4)</f>
        <v>#VALUE!</v>
      </c>
      <c r="J284" s="218" t="e">
        <f ca="1">IF((+PRODUCTION!AB282-J$4)&lt;0,"",+PRODUCTION!AB282-J$4)</f>
        <v>#VALUE!</v>
      </c>
      <c r="K284" s="220" t="e">
        <f ca="1">IF((+PRODUCTION!AE282-K$4)&lt;0,"",+PRODUCTION!AE282-K$4)</f>
        <v>#VALUE!</v>
      </c>
    </row>
    <row r="285" spans="1:11">
      <c r="A285" s="217">
        <f>+PRODUCTION!A283</f>
        <v>45205</v>
      </c>
      <c r="B285" s="218" t="e">
        <f ca="1">IF((+PRODUCTION!C283-B$4)&lt;0,"",+PRODUCTION!C283-B$4)</f>
        <v>#VALUE!</v>
      </c>
      <c r="C285" s="218" t="e">
        <f ca="1">IF((+PRODUCTION!F283-C$4)&lt;0,"",+PRODUCTION!F283-C$4)</f>
        <v>#VALUE!</v>
      </c>
      <c r="D285" s="218" t="e">
        <f ca="1">IF((+PRODUCTION!I283-D$4)&lt;0,"",+PRODUCTION!I283-D$4)</f>
        <v>#VALUE!</v>
      </c>
      <c r="E285" s="219"/>
      <c r="F285" s="218" t="e">
        <f ca="1">IF((+PRODUCTION!O283-F$4)&lt;0,"",+PRODUCTION!O283-F$4)</f>
        <v>#VALUE!</v>
      </c>
      <c r="G285" s="218" t="e">
        <f ca="1">IF((+PRODUCTION!S283-G$4)&lt;0,"",+PRODUCTION!S283-G$4)</f>
        <v>#VALUE!</v>
      </c>
      <c r="H285" s="218" t="e">
        <f ca="1">IF((+PRODUCTION!V283-H$4)&lt;0,"",+PRODUCTION!V283-H$4)</f>
        <v>#VALUE!</v>
      </c>
      <c r="I285" s="218" t="e">
        <f ca="1">IF((+PRODUCTION!Y283-I$4)&lt;0,"",+PRODUCTION!Y283-I$4)</f>
        <v>#VALUE!</v>
      </c>
      <c r="J285" s="218" t="e">
        <f ca="1">IF((+PRODUCTION!AB283-J$4)&lt;0,"",+PRODUCTION!AB283-J$4)</f>
        <v>#VALUE!</v>
      </c>
      <c r="K285" s="220" t="e">
        <f ca="1">IF((+PRODUCTION!AE283-K$4)&lt;0,"",+PRODUCTION!AE283-K$4)</f>
        <v>#VALUE!</v>
      </c>
    </row>
    <row r="286" spans="1:11">
      <c r="A286" s="217">
        <f>+PRODUCTION!A284</f>
        <v>45206</v>
      </c>
      <c r="B286" s="218" t="e">
        <f ca="1">IF((+PRODUCTION!C284-B$4)&lt;0,"",+PRODUCTION!C284-B$4)</f>
        <v>#VALUE!</v>
      </c>
      <c r="C286" s="218" t="e">
        <f ca="1">IF((+PRODUCTION!F284-C$4)&lt;0,"",+PRODUCTION!F284-C$4)</f>
        <v>#VALUE!</v>
      </c>
      <c r="D286" s="218" t="e">
        <f ca="1">IF((+PRODUCTION!I284-D$4)&lt;0,"",+PRODUCTION!I284-D$4)</f>
        <v>#VALUE!</v>
      </c>
      <c r="E286" s="219"/>
      <c r="F286" s="218" t="e">
        <f ca="1">IF((+PRODUCTION!O284-F$4)&lt;0,"",+PRODUCTION!O284-F$4)</f>
        <v>#VALUE!</v>
      </c>
      <c r="G286" s="218" t="e">
        <f ca="1">IF((+PRODUCTION!S284-G$4)&lt;0,"",+PRODUCTION!S284-G$4)</f>
        <v>#VALUE!</v>
      </c>
      <c r="H286" s="218" t="e">
        <f ca="1">IF((+PRODUCTION!V284-H$4)&lt;0,"",+PRODUCTION!V284-H$4)</f>
        <v>#VALUE!</v>
      </c>
      <c r="I286" s="218" t="e">
        <f ca="1">IF((+PRODUCTION!Y284-I$4)&lt;0,"",+PRODUCTION!Y284-I$4)</f>
        <v>#VALUE!</v>
      </c>
      <c r="J286" s="218" t="e">
        <f ca="1">IF((+PRODUCTION!AB284-J$4)&lt;0,"",+PRODUCTION!AB284-J$4)</f>
        <v>#VALUE!</v>
      </c>
      <c r="K286" s="220" t="e">
        <f ca="1">IF((+PRODUCTION!AE284-K$4)&lt;0,"",+PRODUCTION!AE284-K$4)</f>
        <v>#VALUE!</v>
      </c>
    </row>
    <row r="287" spans="1:11">
      <c r="A287" s="217">
        <f>+PRODUCTION!A285</f>
        <v>45207</v>
      </c>
      <c r="B287" s="218" t="e">
        <f ca="1">IF((+PRODUCTION!C285-B$4)&lt;0,"",+PRODUCTION!C285-B$4)</f>
        <v>#VALUE!</v>
      </c>
      <c r="C287" s="218" t="e">
        <f ca="1">IF((+PRODUCTION!F285-C$4)&lt;0,"",+PRODUCTION!F285-C$4)</f>
        <v>#VALUE!</v>
      </c>
      <c r="D287" s="218" t="e">
        <f ca="1">IF((+PRODUCTION!I285-D$4)&lt;0,"",+PRODUCTION!I285-D$4)</f>
        <v>#VALUE!</v>
      </c>
      <c r="E287" s="219"/>
      <c r="F287" s="218" t="e">
        <f ca="1">IF((+PRODUCTION!O285-F$4)&lt;0,"",+PRODUCTION!O285-F$4)</f>
        <v>#VALUE!</v>
      </c>
      <c r="G287" s="218" t="e">
        <f ca="1">IF((+PRODUCTION!S285-G$4)&lt;0,"",+PRODUCTION!S285-G$4)</f>
        <v>#VALUE!</v>
      </c>
      <c r="H287" s="218" t="e">
        <f ca="1">IF((+PRODUCTION!V285-H$4)&lt;0,"",+PRODUCTION!V285-H$4)</f>
        <v>#VALUE!</v>
      </c>
      <c r="I287" s="218" t="e">
        <f ca="1">IF((+PRODUCTION!Y285-I$4)&lt;0,"",+PRODUCTION!Y285-I$4)</f>
        <v>#VALUE!</v>
      </c>
      <c r="J287" s="218" t="e">
        <f ca="1">IF((+PRODUCTION!AB285-J$4)&lt;0,"",+PRODUCTION!AB285-J$4)</f>
        <v>#VALUE!</v>
      </c>
      <c r="K287" s="220" t="e">
        <f ca="1">IF((+PRODUCTION!AE285-K$4)&lt;0,"",+PRODUCTION!AE285-K$4)</f>
        <v>#VALUE!</v>
      </c>
    </row>
    <row r="288" spans="1:11">
      <c r="A288" s="217">
        <f>+PRODUCTION!A286</f>
        <v>45208</v>
      </c>
      <c r="B288" s="218" t="e">
        <f ca="1">IF((+PRODUCTION!C286-B$4)&lt;0,"",+PRODUCTION!C286-B$4)</f>
        <v>#VALUE!</v>
      </c>
      <c r="C288" s="218" t="e">
        <f ca="1">IF((+PRODUCTION!F286-C$4)&lt;0,"",+PRODUCTION!F286-C$4)</f>
        <v>#VALUE!</v>
      </c>
      <c r="D288" s="218" t="e">
        <f ca="1">IF((+PRODUCTION!I286-D$4)&lt;0,"",+PRODUCTION!I286-D$4)</f>
        <v>#VALUE!</v>
      </c>
      <c r="E288" s="219"/>
      <c r="F288" s="218" t="e">
        <f ca="1">IF((+PRODUCTION!O286-F$4)&lt;0,"",+PRODUCTION!O286-F$4)</f>
        <v>#VALUE!</v>
      </c>
      <c r="G288" s="218" t="e">
        <f ca="1">IF((+PRODUCTION!S286-G$4)&lt;0,"",+PRODUCTION!S286-G$4)</f>
        <v>#VALUE!</v>
      </c>
      <c r="H288" s="218" t="e">
        <f ca="1">IF((+PRODUCTION!V286-H$4)&lt;0,"",+PRODUCTION!V286-H$4)</f>
        <v>#VALUE!</v>
      </c>
      <c r="I288" s="218" t="e">
        <f ca="1">IF((+PRODUCTION!Y286-I$4)&lt;0,"",+PRODUCTION!Y286-I$4)</f>
        <v>#VALUE!</v>
      </c>
      <c r="J288" s="218" t="e">
        <f ca="1">IF((+PRODUCTION!AB286-J$4)&lt;0,"",+PRODUCTION!AB286-J$4)</f>
        <v>#VALUE!</v>
      </c>
      <c r="K288" s="220" t="e">
        <f ca="1">IF((+PRODUCTION!AE286-K$4)&lt;0,"",+PRODUCTION!AE286-K$4)</f>
        <v>#VALUE!</v>
      </c>
    </row>
    <row r="289" spans="1:11">
      <c r="A289" s="217">
        <f>+PRODUCTION!A287</f>
        <v>45209</v>
      </c>
      <c r="B289" s="218" t="e">
        <f ca="1">IF((+PRODUCTION!C287-B$4)&lt;0,"",+PRODUCTION!C287-B$4)</f>
        <v>#VALUE!</v>
      </c>
      <c r="C289" s="218" t="e">
        <f ca="1">IF((+PRODUCTION!F287-C$4)&lt;0,"",+PRODUCTION!F287-C$4)</f>
        <v>#VALUE!</v>
      </c>
      <c r="D289" s="218" t="e">
        <f ca="1">IF((+PRODUCTION!I287-D$4)&lt;0,"",+PRODUCTION!I287-D$4)</f>
        <v>#VALUE!</v>
      </c>
      <c r="E289" s="219"/>
      <c r="F289" s="218" t="e">
        <f ca="1">IF((+PRODUCTION!O287-F$4)&lt;0,"",+PRODUCTION!O287-F$4)</f>
        <v>#VALUE!</v>
      </c>
      <c r="G289" s="218" t="e">
        <f ca="1">IF((+PRODUCTION!S287-G$4)&lt;0,"",+PRODUCTION!S287-G$4)</f>
        <v>#VALUE!</v>
      </c>
      <c r="H289" s="218" t="e">
        <f ca="1">IF((+PRODUCTION!V287-H$4)&lt;0,"",+PRODUCTION!V287-H$4)</f>
        <v>#VALUE!</v>
      </c>
      <c r="I289" s="218" t="e">
        <f ca="1">IF((+PRODUCTION!Y287-I$4)&lt;0,"",+PRODUCTION!Y287-I$4)</f>
        <v>#VALUE!</v>
      </c>
      <c r="J289" s="218" t="e">
        <f ca="1">IF((+PRODUCTION!AB287-J$4)&lt;0,"",+PRODUCTION!AB287-J$4)</f>
        <v>#VALUE!</v>
      </c>
      <c r="K289" s="220" t="e">
        <f ca="1">IF((+PRODUCTION!AE287-K$4)&lt;0,"",+PRODUCTION!AE287-K$4)</f>
        <v>#VALUE!</v>
      </c>
    </row>
    <row r="290" spans="1:11">
      <c r="A290" s="217">
        <f>+PRODUCTION!A288</f>
        <v>45210</v>
      </c>
      <c r="B290" s="218" t="e">
        <f ca="1">IF((+PRODUCTION!C288-B$4)&lt;0,"",+PRODUCTION!C288-B$4)</f>
        <v>#VALUE!</v>
      </c>
      <c r="C290" s="218" t="e">
        <f ca="1">IF((+PRODUCTION!F288-C$4)&lt;0,"",+PRODUCTION!F288-C$4)</f>
        <v>#VALUE!</v>
      </c>
      <c r="D290" s="218" t="e">
        <f ca="1">IF((+PRODUCTION!I288-D$4)&lt;0,"",+PRODUCTION!I288-D$4)</f>
        <v>#VALUE!</v>
      </c>
      <c r="E290" s="219"/>
      <c r="F290" s="218" t="e">
        <f ca="1">IF((+PRODUCTION!O288-F$4)&lt;0,"",+PRODUCTION!O288-F$4)</f>
        <v>#VALUE!</v>
      </c>
      <c r="G290" s="218" t="e">
        <f ca="1">IF((+PRODUCTION!S288-G$4)&lt;0,"",+PRODUCTION!S288-G$4)</f>
        <v>#VALUE!</v>
      </c>
      <c r="H290" s="218" t="e">
        <f ca="1">IF((+PRODUCTION!V288-H$4)&lt;0,"",+PRODUCTION!V288-H$4)</f>
        <v>#VALUE!</v>
      </c>
      <c r="I290" s="218" t="e">
        <f ca="1">IF((+PRODUCTION!Y288-I$4)&lt;0,"",+PRODUCTION!Y288-I$4)</f>
        <v>#VALUE!</v>
      </c>
      <c r="J290" s="218" t="e">
        <f ca="1">IF((+PRODUCTION!AB288-J$4)&lt;0,"",+PRODUCTION!AB288-J$4)</f>
        <v>#VALUE!</v>
      </c>
      <c r="K290" s="220" t="e">
        <f ca="1">IF((+PRODUCTION!AE288-K$4)&lt;0,"",+PRODUCTION!AE288-K$4)</f>
        <v>#VALUE!</v>
      </c>
    </row>
    <row r="291" spans="1:11">
      <c r="A291" s="217">
        <f>+PRODUCTION!A289</f>
        <v>45211</v>
      </c>
      <c r="B291" s="218" t="e">
        <f ca="1">IF((+PRODUCTION!C289-B$4)&lt;0,"",+PRODUCTION!C289-B$4)</f>
        <v>#VALUE!</v>
      </c>
      <c r="C291" s="218" t="e">
        <f ca="1">IF((+PRODUCTION!F289-C$4)&lt;0,"",+PRODUCTION!F289-C$4)</f>
        <v>#VALUE!</v>
      </c>
      <c r="D291" s="218" t="e">
        <f ca="1">IF((+PRODUCTION!I289-D$4)&lt;0,"",+PRODUCTION!I289-D$4)</f>
        <v>#VALUE!</v>
      </c>
      <c r="E291" s="219"/>
      <c r="F291" s="218" t="e">
        <f ca="1">IF((+PRODUCTION!O289-F$4)&lt;0,"",+PRODUCTION!O289-F$4)</f>
        <v>#VALUE!</v>
      </c>
      <c r="G291" s="218" t="e">
        <f ca="1">IF((+PRODUCTION!S289-G$4)&lt;0,"",+PRODUCTION!S289-G$4)</f>
        <v>#VALUE!</v>
      </c>
      <c r="H291" s="218" t="e">
        <f ca="1">IF((+PRODUCTION!V289-H$4)&lt;0,"",+PRODUCTION!V289-H$4)</f>
        <v>#VALUE!</v>
      </c>
      <c r="I291" s="218" t="e">
        <f ca="1">IF((+PRODUCTION!Y289-I$4)&lt;0,"",+PRODUCTION!Y289-I$4)</f>
        <v>#VALUE!</v>
      </c>
      <c r="J291" s="218" t="e">
        <f ca="1">IF((+PRODUCTION!AB289-J$4)&lt;0,"",+PRODUCTION!AB289-J$4)</f>
        <v>#VALUE!</v>
      </c>
      <c r="K291" s="220" t="e">
        <f ca="1">IF((+PRODUCTION!AE289-K$4)&lt;0,"",+PRODUCTION!AE289-K$4)</f>
        <v>#VALUE!</v>
      </c>
    </row>
    <row r="292" spans="1:11">
      <c r="A292" s="217">
        <f>+PRODUCTION!A290</f>
        <v>45212</v>
      </c>
      <c r="B292" s="218" t="e">
        <f ca="1">IF((+PRODUCTION!C290-B$4)&lt;0,"",+PRODUCTION!C290-B$4)</f>
        <v>#VALUE!</v>
      </c>
      <c r="C292" s="218" t="e">
        <f ca="1">IF((+PRODUCTION!F290-C$4)&lt;0,"",+PRODUCTION!F290-C$4)</f>
        <v>#VALUE!</v>
      </c>
      <c r="D292" s="218" t="e">
        <f ca="1">IF((+PRODUCTION!I290-D$4)&lt;0,"",+PRODUCTION!I290-D$4)</f>
        <v>#VALUE!</v>
      </c>
      <c r="E292" s="219"/>
      <c r="F292" s="218" t="e">
        <f ca="1">IF((+PRODUCTION!O290-F$4)&lt;0,"",+PRODUCTION!O290-F$4)</f>
        <v>#VALUE!</v>
      </c>
      <c r="G292" s="218" t="e">
        <f ca="1">IF((+PRODUCTION!S290-G$4)&lt;0,"",+PRODUCTION!S290-G$4)</f>
        <v>#VALUE!</v>
      </c>
      <c r="H292" s="218" t="e">
        <f ca="1">IF((+PRODUCTION!V290-H$4)&lt;0,"",+PRODUCTION!V290-H$4)</f>
        <v>#VALUE!</v>
      </c>
      <c r="I292" s="218" t="e">
        <f ca="1">IF((+PRODUCTION!Y290-I$4)&lt;0,"",+PRODUCTION!Y290-I$4)</f>
        <v>#VALUE!</v>
      </c>
      <c r="J292" s="218" t="e">
        <f ca="1">IF((+PRODUCTION!AB290-J$4)&lt;0,"",+PRODUCTION!AB290-J$4)</f>
        <v>#VALUE!</v>
      </c>
      <c r="K292" s="220" t="e">
        <f ca="1">IF((+PRODUCTION!AE290-K$4)&lt;0,"",+PRODUCTION!AE290-K$4)</f>
        <v>#VALUE!</v>
      </c>
    </row>
    <row r="293" spans="1:11">
      <c r="A293" s="217">
        <f>+PRODUCTION!A291</f>
        <v>45213</v>
      </c>
      <c r="B293" s="218" t="e">
        <f ca="1">IF((+PRODUCTION!C291-B$4)&lt;0,"",+PRODUCTION!C291-B$4)</f>
        <v>#VALUE!</v>
      </c>
      <c r="C293" s="218" t="e">
        <f ca="1">IF((+PRODUCTION!F291-C$4)&lt;0,"",+PRODUCTION!F291-C$4)</f>
        <v>#VALUE!</v>
      </c>
      <c r="D293" s="218" t="e">
        <f ca="1">IF((+PRODUCTION!I291-D$4)&lt;0,"",+PRODUCTION!I291-D$4)</f>
        <v>#VALUE!</v>
      </c>
      <c r="E293" s="219"/>
      <c r="F293" s="218" t="e">
        <f ca="1">IF((+PRODUCTION!O291-F$4)&lt;0,"",+PRODUCTION!O291-F$4)</f>
        <v>#VALUE!</v>
      </c>
      <c r="G293" s="218" t="e">
        <f ca="1">IF((+PRODUCTION!S291-G$4)&lt;0,"",+PRODUCTION!S291-G$4)</f>
        <v>#VALUE!</v>
      </c>
      <c r="H293" s="218" t="e">
        <f ca="1">IF((+PRODUCTION!V291-H$4)&lt;0,"",+PRODUCTION!V291-H$4)</f>
        <v>#VALUE!</v>
      </c>
      <c r="I293" s="218" t="e">
        <f ca="1">IF((+PRODUCTION!Y291-I$4)&lt;0,"",+PRODUCTION!Y291-I$4)</f>
        <v>#VALUE!</v>
      </c>
      <c r="J293" s="218" t="e">
        <f ca="1">IF((+PRODUCTION!AB291-J$4)&lt;0,"",+PRODUCTION!AB291-J$4)</f>
        <v>#VALUE!</v>
      </c>
      <c r="K293" s="220" t="e">
        <f ca="1">IF((+PRODUCTION!AE291-K$4)&lt;0,"",+PRODUCTION!AE291-K$4)</f>
        <v>#VALUE!</v>
      </c>
    </row>
    <row r="294" spans="1:11">
      <c r="A294" s="217">
        <f>+PRODUCTION!A292</f>
        <v>45214</v>
      </c>
      <c r="B294" s="218" t="e">
        <f ca="1">IF((+PRODUCTION!C292-B$4)&lt;0,"",+PRODUCTION!C292-B$4)</f>
        <v>#VALUE!</v>
      </c>
      <c r="C294" s="218" t="e">
        <f ca="1">IF((+PRODUCTION!F292-C$4)&lt;0,"",+PRODUCTION!F292-C$4)</f>
        <v>#VALUE!</v>
      </c>
      <c r="D294" s="218" t="e">
        <f ca="1">IF((+PRODUCTION!I292-D$4)&lt;0,"",+PRODUCTION!I292-D$4)</f>
        <v>#VALUE!</v>
      </c>
      <c r="E294" s="219"/>
      <c r="F294" s="218" t="e">
        <f ca="1">IF((+PRODUCTION!O292-F$4)&lt;0,"",+PRODUCTION!O292-F$4)</f>
        <v>#VALUE!</v>
      </c>
      <c r="G294" s="218" t="e">
        <f ca="1">IF((+PRODUCTION!S292-G$4)&lt;0,"",+PRODUCTION!S292-G$4)</f>
        <v>#VALUE!</v>
      </c>
      <c r="H294" s="218" t="e">
        <f ca="1">IF((+PRODUCTION!V292-H$4)&lt;0,"",+PRODUCTION!V292-H$4)</f>
        <v>#VALUE!</v>
      </c>
      <c r="I294" s="218" t="e">
        <f ca="1">IF((+PRODUCTION!Y292-I$4)&lt;0,"",+PRODUCTION!Y292-I$4)</f>
        <v>#VALUE!</v>
      </c>
      <c r="J294" s="218" t="e">
        <f ca="1">IF((+PRODUCTION!AB292-J$4)&lt;0,"",+PRODUCTION!AB292-J$4)</f>
        <v>#VALUE!</v>
      </c>
      <c r="K294" s="220" t="e">
        <f ca="1">IF((+PRODUCTION!AE292-K$4)&lt;0,"",+PRODUCTION!AE292-K$4)</f>
        <v>#VALUE!</v>
      </c>
    </row>
    <row r="295" spans="1:11">
      <c r="A295" s="217">
        <f>+PRODUCTION!A293</f>
        <v>45215</v>
      </c>
      <c r="B295" s="218" t="e">
        <f ca="1">IF((+PRODUCTION!C293-B$4)&lt;0,"",+PRODUCTION!C293-B$4)</f>
        <v>#VALUE!</v>
      </c>
      <c r="C295" s="218" t="e">
        <f ca="1">IF((+PRODUCTION!F293-C$4)&lt;0,"",+PRODUCTION!F293-C$4)</f>
        <v>#VALUE!</v>
      </c>
      <c r="D295" s="218" t="e">
        <f ca="1">IF((+PRODUCTION!I293-D$4)&lt;0,"",+PRODUCTION!I293-D$4)</f>
        <v>#VALUE!</v>
      </c>
      <c r="E295" s="219"/>
      <c r="F295" s="218" t="e">
        <f ca="1">IF((+PRODUCTION!O293-F$4)&lt;0,"",+PRODUCTION!O293-F$4)</f>
        <v>#VALUE!</v>
      </c>
      <c r="G295" s="218" t="e">
        <f ca="1">IF((+PRODUCTION!S293-G$4)&lt;0,"",+PRODUCTION!S293-G$4)</f>
        <v>#VALUE!</v>
      </c>
      <c r="H295" s="218" t="e">
        <f ca="1">IF((+PRODUCTION!V293-H$4)&lt;0,"",+PRODUCTION!V293-H$4)</f>
        <v>#VALUE!</v>
      </c>
      <c r="I295" s="218" t="e">
        <f ca="1">IF((+PRODUCTION!Y293-I$4)&lt;0,"",+PRODUCTION!Y293-I$4)</f>
        <v>#VALUE!</v>
      </c>
      <c r="J295" s="218" t="e">
        <f ca="1">IF((+PRODUCTION!AB293-J$4)&lt;0,"",+PRODUCTION!AB293-J$4)</f>
        <v>#VALUE!</v>
      </c>
      <c r="K295" s="220" t="e">
        <f ca="1">IF((+PRODUCTION!AE293-K$4)&lt;0,"",+PRODUCTION!AE293-K$4)</f>
        <v>#VALUE!</v>
      </c>
    </row>
    <row r="296" spans="1:11">
      <c r="A296" s="217">
        <f>+PRODUCTION!A294</f>
        <v>45216</v>
      </c>
      <c r="B296" s="218" t="e">
        <f ca="1">IF((+PRODUCTION!C294-B$4)&lt;0,"",+PRODUCTION!C294-B$4)</f>
        <v>#VALUE!</v>
      </c>
      <c r="C296" s="218" t="e">
        <f ca="1">IF((+PRODUCTION!F294-C$4)&lt;0,"",+PRODUCTION!F294-C$4)</f>
        <v>#VALUE!</v>
      </c>
      <c r="D296" s="218" t="e">
        <f ca="1">IF((+PRODUCTION!I294-D$4)&lt;0,"",+PRODUCTION!I294-D$4)</f>
        <v>#VALUE!</v>
      </c>
      <c r="E296" s="219"/>
      <c r="F296" s="218" t="e">
        <f ca="1">IF((+PRODUCTION!O294-F$4)&lt;0,"",+PRODUCTION!O294-F$4)</f>
        <v>#VALUE!</v>
      </c>
      <c r="G296" s="218" t="e">
        <f ca="1">IF((+PRODUCTION!S294-G$4)&lt;0,"",+PRODUCTION!S294-G$4)</f>
        <v>#VALUE!</v>
      </c>
      <c r="H296" s="218" t="e">
        <f ca="1">IF((+PRODUCTION!V294-H$4)&lt;0,"",+PRODUCTION!V294-H$4)</f>
        <v>#VALUE!</v>
      </c>
      <c r="I296" s="218" t="e">
        <f ca="1">IF((+PRODUCTION!Y294-I$4)&lt;0,"",+PRODUCTION!Y294-I$4)</f>
        <v>#VALUE!</v>
      </c>
      <c r="J296" s="218" t="e">
        <f ca="1">IF((+PRODUCTION!AB294-J$4)&lt;0,"",+PRODUCTION!AB294-J$4)</f>
        <v>#VALUE!</v>
      </c>
      <c r="K296" s="220" t="e">
        <f ca="1">IF((+PRODUCTION!AE294-K$4)&lt;0,"",+PRODUCTION!AE294-K$4)</f>
        <v>#VALUE!</v>
      </c>
    </row>
    <row r="297" spans="1:11">
      <c r="A297" s="217">
        <f>+PRODUCTION!A295</f>
        <v>45217</v>
      </c>
      <c r="B297" s="218" t="e">
        <f ca="1">IF((+PRODUCTION!C295-B$4)&lt;0,"",+PRODUCTION!C295-B$4)</f>
        <v>#VALUE!</v>
      </c>
      <c r="C297" s="218" t="e">
        <f ca="1">IF((+PRODUCTION!F295-C$4)&lt;0,"",+PRODUCTION!F295-C$4)</f>
        <v>#VALUE!</v>
      </c>
      <c r="D297" s="218" t="e">
        <f ca="1">IF((+PRODUCTION!I295-D$4)&lt;0,"",+PRODUCTION!I295-D$4)</f>
        <v>#VALUE!</v>
      </c>
      <c r="E297" s="219"/>
      <c r="F297" s="218" t="e">
        <f ca="1">IF((+PRODUCTION!O295-F$4)&lt;0,"",+PRODUCTION!O295-F$4)</f>
        <v>#VALUE!</v>
      </c>
      <c r="G297" s="218" t="e">
        <f ca="1">IF((+PRODUCTION!S295-G$4)&lt;0,"",+PRODUCTION!S295-G$4)</f>
        <v>#VALUE!</v>
      </c>
      <c r="H297" s="218" t="e">
        <f ca="1">IF((+PRODUCTION!V295-H$4)&lt;0,"",+PRODUCTION!V295-H$4)</f>
        <v>#VALUE!</v>
      </c>
      <c r="I297" s="218" t="e">
        <f ca="1">IF((+PRODUCTION!Y295-I$4)&lt;0,"",+PRODUCTION!Y295-I$4)</f>
        <v>#VALUE!</v>
      </c>
      <c r="J297" s="218" t="e">
        <f ca="1">IF((+PRODUCTION!AB295-J$4)&lt;0,"",+PRODUCTION!AB295-J$4)</f>
        <v>#VALUE!</v>
      </c>
      <c r="K297" s="220" t="e">
        <f ca="1">IF((+PRODUCTION!AE295-K$4)&lt;0,"",+PRODUCTION!AE295-K$4)</f>
        <v>#VALUE!</v>
      </c>
    </row>
    <row r="298" spans="1:11">
      <c r="A298" s="217">
        <f>+PRODUCTION!A296</f>
        <v>45218</v>
      </c>
      <c r="B298" s="218" t="e">
        <f ca="1">IF((+PRODUCTION!C296-B$4)&lt;0,"",+PRODUCTION!C296-B$4)</f>
        <v>#VALUE!</v>
      </c>
      <c r="C298" s="218" t="e">
        <f ca="1">IF((+PRODUCTION!F296-C$4)&lt;0,"",+PRODUCTION!F296-C$4)</f>
        <v>#VALUE!</v>
      </c>
      <c r="D298" s="218" t="e">
        <f ca="1">IF((+PRODUCTION!I296-D$4)&lt;0,"",+PRODUCTION!I296-D$4)</f>
        <v>#VALUE!</v>
      </c>
      <c r="E298" s="219"/>
      <c r="F298" s="218" t="e">
        <f ca="1">IF((+PRODUCTION!O296-F$4)&lt;0,"",+PRODUCTION!O296-F$4)</f>
        <v>#VALUE!</v>
      </c>
      <c r="G298" s="218" t="e">
        <f ca="1">IF((+PRODUCTION!S296-G$4)&lt;0,"",+PRODUCTION!S296-G$4)</f>
        <v>#VALUE!</v>
      </c>
      <c r="H298" s="218" t="e">
        <f ca="1">IF((+PRODUCTION!V296-H$4)&lt;0,"",+PRODUCTION!V296-H$4)</f>
        <v>#VALUE!</v>
      </c>
      <c r="I298" s="218" t="e">
        <f ca="1">IF((+PRODUCTION!Y296-I$4)&lt;0,"",+PRODUCTION!Y296-I$4)</f>
        <v>#VALUE!</v>
      </c>
      <c r="J298" s="218" t="e">
        <f ca="1">IF((+PRODUCTION!AB296-J$4)&lt;0,"",+PRODUCTION!AB296-J$4)</f>
        <v>#VALUE!</v>
      </c>
      <c r="K298" s="220" t="e">
        <f ca="1">IF((+PRODUCTION!AE296-K$4)&lt;0,"",+PRODUCTION!AE296-K$4)</f>
        <v>#VALUE!</v>
      </c>
    </row>
    <row r="299" spans="1:11">
      <c r="A299" s="217">
        <f>+PRODUCTION!A297</f>
        <v>45219</v>
      </c>
      <c r="B299" s="218" t="e">
        <f ca="1">IF((+PRODUCTION!C297-B$4)&lt;0,"",+PRODUCTION!C297-B$4)</f>
        <v>#VALUE!</v>
      </c>
      <c r="C299" s="218" t="e">
        <f ca="1">IF((+PRODUCTION!F297-C$4)&lt;0,"",+PRODUCTION!F297-C$4)</f>
        <v>#VALUE!</v>
      </c>
      <c r="D299" s="218" t="e">
        <f ca="1">IF((+PRODUCTION!I297-D$4)&lt;0,"",+PRODUCTION!I297-D$4)</f>
        <v>#VALUE!</v>
      </c>
      <c r="E299" s="219"/>
      <c r="F299" s="218" t="e">
        <f ca="1">IF((+PRODUCTION!O297-F$4)&lt;0,"",+PRODUCTION!O297-F$4)</f>
        <v>#VALUE!</v>
      </c>
      <c r="G299" s="218" t="e">
        <f ca="1">IF((+PRODUCTION!S297-G$4)&lt;0,"",+PRODUCTION!S297-G$4)</f>
        <v>#VALUE!</v>
      </c>
      <c r="H299" s="218" t="e">
        <f ca="1">IF((+PRODUCTION!V297-H$4)&lt;0,"",+PRODUCTION!V297-H$4)</f>
        <v>#VALUE!</v>
      </c>
      <c r="I299" s="218" t="e">
        <f ca="1">IF((+PRODUCTION!Y297-I$4)&lt;0,"",+PRODUCTION!Y297-I$4)</f>
        <v>#VALUE!</v>
      </c>
      <c r="J299" s="218" t="e">
        <f ca="1">IF((+PRODUCTION!AB297-J$4)&lt;0,"",+PRODUCTION!AB297-J$4)</f>
        <v>#VALUE!</v>
      </c>
      <c r="K299" s="220" t="e">
        <f ca="1">IF((+PRODUCTION!AE297-K$4)&lt;0,"",+PRODUCTION!AE297-K$4)</f>
        <v>#VALUE!</v>
      </c>
    </row>
    <row r="300" spans="1:11">
      <c r="A300" s="217">
        <f>+PRODUCTION!A298</f>
        <v>45220</v>
      </c>
      <c r="B300" s="218" t="e">
        <f ca="1">IF((+PRODUCTION!C298-B$4)&lt;0,"",+PRODUCTION!C298-B$4)</f>
        <v>#VALUE!</v>
      </c>
      <c r="C300" s="218" t="e">
        <f ca="1">IF((+PRODUCTION!F298-C$4)&lt;0,"",+PRODUCTION!F298-C$4)</f>
        <v>#VALUE!</v>
      </c>
      <c r="D300" s="218" t="e">
        <f ca="1">IF((+PRODUCTION!I298-D$4)&lt;0,"",+PRODUCTION!I298-D$4)</f>
        <v>#VALUE!</v>
      </c>
      <c r="E300" s="219"/>
      <c r="F300" s="218" t="e">
        <f ca="1">IF((+PRODUCTION!O298-F$4)&lt;0,"",+PRODUCTION!O298-F$4)</f>
        <v>#VALUE!</v>
      </c>
      <c r="G300" s="218" t="e">
        <f ca="1">IF((+PRODUCTION!S298-G$4)&lt;0,"",+PRODUCTION!S298-G$4)</f>
        <v>#VALUE!</v>
      </c>
      <c r="H300" s="218" t="e">
        <f ca="1">IF((+PRODUCTION!V298-H$4)&lt;0,"",+PRODUCTION!V298-H$4)</f>
        <v>#VALUE!</v>
      </c>
      <c r="I300" s="218" t="e">
        <f ca="1">IF((+PRODUCTION!Y298-I$4)&lt;0,"",+PRODUCTION!Y298-I$4)</f>
        <v>#VALUE!</v>
      </c>
      <c r="J300" s="218" t="e">
        <f ca="1">IF((+PRODUCTION!AB298-J$4)&lt;0,"",+PRODUCTION!AB298-J$4)</f>
        <v>#VALUE!</v>
      </c>
      <c r="K300" s="220" t="e">
        <f ca="1">IF((+PRODUCTION!AE298-K$4)&lt;0,"",+PRODUCTION!AE298-K$4)</f>
        <v>#VALUE!</v>
      </c>
    </row>
    <row r="301" spans="1:11">
      <c r="A301" s="217">
        <f>+PRODUCTION!A299</f>
        <v>45221</v>
      </c>
      <c r="B301" s="218" t="e">
        <f ca="1">IF((+PRODUCTION!C299-B$4)&lt;0,"",+PRODUCTION!C299-B$4)</f>
        <v>#VALUE!</v>
      </c>
      <c r="C301" s="218" t="e">
        <f ca="1">IF((+PRODUCTION!F299-C$4)&lt;0,"",+PRODUCTION!F299-C$4)</f>
        <v>#VALUE!</v>
      </c>
      <c r="D301" s="218" t="e">
        <f ca="1">IF((+PRODUCTION!I299-D$4)&lt;0,"",+PRODUCTION!I299-D$4)</f>
        <v>#VALUE!</v>
      </c>
      <c r="E301" s="219"/>
      <c r="F301" s="218" t="e">
        <f ca="1">IF((+PRODUCTION!O299-F$4)&lt;0,"",+PRODUCTION!O299-F$4)</f>
        <v>#VALUE!</v>
      </c>
      <c r="G301" s="218" t="e">
        <f ca="1">IF((+PRODUCTION!S299-G$4)&lt;0,"",+PRODUCTION!S299-G$4)</f>
        <v>#VALUE!</v>
      </c>
      <c r="H301" s="218" t="e">
        <f ca="1">IF((+PRODUCTION!V299-H$4)&lt;0,"",+PRODUCTION!V299-H$4)</f>
        <v>#VALUE!</v>
      </c>
      <c r="I301" s="218" t="e">
        <f ca="1">IF((+PRODUCTION!Y299-I$4)&lt;0,"",+PRODUCTION!Y299-I$4)</f>
        <v>#VALUE!</v>
      </c>
      <c r="J301" s="218" t="e">
        <f ca="1">IF((+PRODUCTION!AB299-J$4)&lt;0,"",+PRODUCTION!AB299-J$4)</f>
        <v>#VALUE!</v>
      </c>
      <c r="K301" s="220" t="e">
        <f ca="1">IF((+PRODUCTION!AE299-K$4)&lt;0,"",+PRODUCTION!AE299-K$4)</f>
        <v>#VALUE!</v>
      </c>
    </row>
    <row r="302" spans="1:11">
      <c r="A302" s="217">
        <f>+PRODUCTION!A300</f>
        <v>45222</v>
      </c>
      <c r="B302" s="218" t="e">
        <f ca="1">IF((+PRODUCTION!C300-B$4)&lt;0,"",+PRODUCTION!C300-B$4)</f>
        <v>#VALUE!</v>
      </c>
      <c r="C302" s="218" t="e">
        <f ca="1">IF((+PRODUCTION!F300-C$4)&lt;0,"",+PRODUCTION!F300-C$4)</f>
        <v>#VALUE!</v>
      </c>
      <c r="D302" s="218" t="e">
        <f ca="1">IF((+PRODUCTION!I300-D$4)&lt;0,"",+PRODUCTION!I300-D$4)</f>
        <v>#VALUE!</v>
      </c>
      <c r="E302" s="219"/>
      <c r="F302" s="218" t="e">
        <f ca="1">IF((+PRODUCTION!O300-F$4)&lt;0,"",+PRODUCTION!O300-F$4)</f>
        <v>#VALUE!</v>
      </c>
      <c r="G302" s="218" t="e">
        <f ca="1">IF((+PRODUCTION!S300-G$4)&lt;0,"",+PRODUCTION!S300-G$4)</f>
        <v>#VALUE!</v>
      </c>
      <c r="H302" s="218" t="e">
        <f ca="1">IF((+PRODUCTION!V300-H$4)&lt;0,"",+PRODUCTION!V300-H$4)</f>
        <v>#VALUE!</v>
      </c>
      <c r="I302" s="218" t="e">
        <f ca="1">IF((+PRODUCTION!Y300-I$4)&lt;0,"",+PRODUCTION!Y300-I$4)</f>
        <v>#VALUE!</v>
      </c>
      <c r="J302" s="218" t="e">
        <f ca="1">IF((+PRODUCTION!AB300-J$4)&lt;0,"",+PRODUCTION!AB300-J$4)</f>
        <v>#VALUE!</v>
      </c>
      <c r="K302" s="220" t="e">
        <f ca="1">IF((+PRODUCTION!AE300-K$4)&lt;0,"",+PRODUCTION!AE300-K$4)</f>
        <v>#VALUE!</v>
      </c>
    </row>
    <row r="303" spans="1:11">
      <c r="A303" s="217">
        <f>+PRODUCTION!A301</f>
        <v>45223</v>
      </c>
      <c r="B303" s="218" t="e">
        <f ca="1">IF((+PRODUCTION!C301-B$4)&lt;0,"",+PRODUCTION!C301-B$4)</f>
        <v>#VALUE!</v>
      </c>
      <c r="C303" s="218" t="e">
        <f ca="1">IF((+PRODUCTION!F301-C$4)&lt;0,"",+PRODUCTION!F301-C$4)</f>
        <v>#VALUE!</v>
      </c>
      <c r="D303" s="218" t="e">
        <f ca="1">IF((+PRODUCTION!I301-D$4)&lt;0,"",+PRODUCTION!I301-D$4)</f>
        <v>#VALUE!</v>
      </c>
      <c r="E303" s="219"/>
      <c r="F303" s="218" t="e">
        <f ca="1">IF((+PRODUCTION!O301-F$4)&lt;0,"",+PRODUCTION!O301-F$4)</f>
        <v>#VALUE!</v>
      </c>
      <c r="G303" s="218" t="e">
        <f ca="1">IF((+PRODUCTION!S301-G$4)&lt;0,"",+PRODUCTION!S301-G$4)</f>
        <v>#VALUE!</v>
      </c>
      <c r="H303" s="218" t="e">
        <f ca="1">IF((+PRODUCTION!V301-H$4)&lt;0,"",+PRODUCTION!V301-H$4)</f>
        <v>#VALUE!</v>
      </c>
      <c r="I303" s="218" t="e">
        <f ca="1">IF((+PRODUCTION!Y301-I$4)&lt;0,"",+PRODUCTION!Y301-I$4)</f>
        <v>#VALUE!</v>
      </c>
      <c r="J303" s="218" t="e">
        <f ca="1">IF((+PRODUCTION!AB301-J$4)&lt;0,"",+PRODUCTION!AB301-J$4)</f>
        <v>#VALUE!</v>
      </c>
      <c r="K303" s="220" t="e">
        <f ca="1">IF((+PRODUCTION!AE301-K$4)&lt;0,"",+PRODUCTION!AE301-K$4)</f>
        <v>#VALUE!</v>
      </c>
    </row>
    <row r="304" spans="1:11">
      <c r="A304" s="217">
        <f>+PRODUCTION!A302</f>
        <v>45224</v>
      </c>
      <c r="B304" s="218" t="e">
        <f ca="1">IF((+PRODUCTION!C302-B$4)&lt;0,"",+PRODUCTION!C302-B$4)</f>
        <v>#VALUE!</v>
      </c>
      <c r="C304" s="218" t="e">
        <f ca="1">IF((+PRODUCTION!F302-C$4)&lt;0,"",+PRODUCTION!F302-C$4)</f>
        <v>#VALUE!</v>
      </c>
      <c r="D304" s="218" t="e">
        <f ca="1">IF((+PRODUCTION!I302-D$4)&lt;0,"",+PRODUCTION!I302-D$4)</f>
        <v>#VALUE!</v>
      </c>
      <c r="E304" s="219"/>
      <c r="F304" s="218" t="e">
        <f ca="1">IF((+PRODUCTION!O302-F$4)&lt;0,"",+PRODUCTION!O302-F$4)</f>
        <v>#VALUE!</v>
      </c>
      <c r="G304" s="218" t="e">
        <f ca="1">IF((+PRODUCTION!S302-G$4)&lt;0,"",+PRODUCTION!S302-G$4)</f>
        <v>#VALUE!</v>
      </c>
      <c r="H304" s="218" t="e">
        <f ca="1">IF((+PRODUCTION!V302-H$4)&lt;0,"",+PRODUCTION!V302-H$4)</f>
        <v>#VALUE!</v>
      </c>
      <c r="I304" s="218" t="e">
        <f ca="1">IF((+PRODUCTION!Y302-I$4)&lt;0,"",+PRODUCTION!Y302-I$4)</f>
        <v>#VALUE!</v>
      </c>
      <c r="J304" s="218" t="e">
        <f ca="1">IF((+PRODUCTION!AB302-J$4)&lt;0,"",+PRODUCTION!AB302-J$4)</f>
        <v>#VALUE!</v>
      </c>
      <c r="K304" s="220" t="e">
        <f ca="1">IF((+PRODUCTION!AE302-K$4)&lt;0,"",+PRODUCTION!AE302-K$4)</f>
        <v>#VALUE!</v>
      </c>
    </row>
    <row r="305" spans="1:11">
      <c r="A305" s="217">
        <f>+PRODUCTION!A303</f>
        <v>45225</v>
      </c>
      <c r="B305" s="218" t="e">
        <f ca="1">IF((+PRODUCTION!C303-B$4)&lt;0,"",+PRODUCTION!C303-B$4)</f>
        <v>#VALUE!</v>
      </c>
      <c r="C305" s="218" t="e">
        <f ca="1">IF((+PRODUCTION!F303-C$4)&lt;0,"",+PRODUCTION!F303-C$4)</f>
        <v>#VALUE!</v>
      </c>
      <c r="D305" s="218" t="e">
        <f ca="1">IF((+PRODUCTION!I303-D$4)&lt;0,"",+PRODUCTION!I303-D$4)</f>
        <v>#VALUE!</v>
      </c>
      <c r="E305" s="219"/>
      <c r="F305" s="218" t="e">
        <f ca="1">IF((+PRODUCTION!O303-F$4)&lt;0,"",+PRODUCTION!O303-F$4)</f>
        <v>#VALUE!</v>
      </c>
      <c r="G305" s="218" t="e">
        <f ca="1">IF((+PRODUCTION!S303-G$4)&lt;0,"",+PRODUCTION!S303-G$4)</f>
        <v>#VALUE!</v>
      </c>
      <c r="H305" s="218" t="e">
        <f ca="1">IF((+PRODUCTION!V303-H$4)&lt;0,"",+PRODUCTION!V303-H$4)</f>
        <v>#VALUE!</v>
      </c>
      <c r="I305" s="218" t="e">
        <f ca="1">IF((+PRODUCTION!Y303-I$4)&lt;0,"",+PRODUCTION!Y303-I$4)</f>
        <v>#VALUE!</v>
      </c>
      <c r="J305" s="218" t="e">
        <f ca="1">IF((+PRODUCTION!AB303-J$4)&lt;0,"",+PRODUCTION!AB303-J$4)</f>
        <v>#VALUE!</v>
      </c>
      <c r="K305" s="220" t="e">
        <f ca="1">IF((+PRODUCTION!AE303-K$4)&lt;0,"",+PRODUCTION!AE303-K$4)</f>
        <v>#VALUE!</v>
      </c>
    </row>
    <row r="306" spans="1:11">
      <c r="A306" s="217">
        <f>+PRODUCTION!A304</f>
        <v>45226</v>
      </c>
      <c r="B306" s="218" t="e">
        <f ca="1">IF((+PRODUCTION!C304-B$4)&lt;0,"",+PRODUCTION!C304-B$4)</f>
        <v>#VALUE!</v>
      </c>
      <c r="C306" s="218" t="e">
        <f ca="1">IF((+PRODUCTION!F304-C$4)&lt;0,"",+PRODUCTION!F304-C$4)</f>
        <v>#VALUE!</v>
      </c>
      <c r="D306" s="218" t="e">
        <f ca="1">IF((+PRODUCTION!I304-D$4)&lt;0,"",+PRODUCTION!I304-D$4)</f>
        <v>#VALUE!</v>
      </c>
      <c r="E306" s="219"/>
      <c r="F306" s="218" t="e">
        <f ca="1">IF((+PRODUCTION!O304-F$4)&lt;0,"",+PRODUCTION!O304-F$4)</f>
        <v>#VALUE!</v>
      </c>
      <c r="G306" s="218" t="e">
        <f ca="1">IF((+PRODUCTION!S304-G$4)&lt;0,"",+PRODUCTION!S304-G$4)</f>
        <v>#VALUE!</v>
      </c>
      <c r="H306" s="218" t="e">
        <f ca="1">IF((+PRODUCTION!V304-H$4)&lt;0,"",+PRODUCTION!V304-H$4)</f>
        <v>#VALUE!</v>
      </c>
      <c r="I306" s="218" t="e">
        <f ca="1">IF((+PRODUCTION!Y304-I$4)&lt;0,"",+PRODUCTION!Y304-I$4)</f>
        <v>#VALUE!</v>
      </c>
      <c r="J306" s="218" t="e">
        <f ca="1">IF((+PRODUCTION!AB304-J$4)&lt;0,"",+PRODUCTION!AB304-J$4)</f>
        <v>#VALUE!</v>
      </c>
      <c r="K306" s="220" t="e">
        <f ca="1">IF((+PRODUCTION!AE304-K$4)&lt;0,"",+PRODUCTION!AE304-K$4)</f>
        <v>#VALUE!</v>
      </c>
    </row>
    <row r="307" spans="1:11">
      <c r="A307" s="217">
        <f>+PRODUCTION!A305</f>
        <v>45227</v>
      </c>
      <c r="B307" s="218" t="e">
        <f ca="1">IF((+PRODUCTION!C305-B$4)&lt;0,"",+PRODUCTION!C305-B$4)</f>
        <v>#VALUE!</v>
      </c>
      <c r="C307" s="218" t="e">
        <f ca="1">IF((+PRODUCTION!F305-C$4)&lt;0,"",+PRODUCTION!F305-C$4)</f>
        <v>#VALUE!</v>
      </c>
      <c r="D307" s="218" t="e">
        <f ca="1">IF((+PRODUCTION!I305-D$4)&lt;0,"",+PRODUCTION!I305-D$4)</f>
        <v>#VALUE!</v>
      </c>
      <c r="E307" s="219"/>
      <c r="F307" s="218" t="e">
        <f ca="1">IF((+PRODUCTION!O305-F$4)&lt;0,"",+PRODUCTION!O305-F$4)</f>
        <v>#VALUE!</v>
      </c>
      <c r="G307" s="218" t="e">
        <f ca="1">IF((+PRODUCTION!S305-G$4)&lt;0,"",+PRODUCTION!S305-G$4)</f>
        <v>#VALUE!</v>
      </c>
      <c r="H307" s="218" t="e">
        <f ca="1">IF((+PRODUCTION!V305-H$4)&lt;0,"",+PRODUCTION!V305-H$4)</f>
        <v>#VALUE!</v>
      </c>
      <c r="I307" s="218" t="e">
        <f ca="1">IF((+PRODUCTION!Y305-I$4)&lt;0,"",+PRODUCTION!Y305-I$4)</f>
        <v>#VALUE!</v>
      </c>
      <c r="J307" s="218" t="e">
        <f ca="1">IF((+PRODUCTION!AB305-J$4)&lt;0,"",+PRODUCTION!AB305-J$4)</f>
        <v>#VALUE!</v>
      </c>
      <c r="K307" s="220" t="e">
        <f ca="1">IF((+PRODUCTION!AE305-K$4)&lt;0,"",+PRODUCTION!AE305-K$4)</f>
        <v>#VALUE!</v>
      </c>
    </row>
    <row r="308" spans="1:11">
      <c r="A308" s="217">
        <f>+PRODUCTION!A306</f>
        <v>45228</v>
      </c>
      <c r="B308" s="218" t="e">
        <f ca="1">IF((+PRODUCTION!C306-B$4)&lt;0,"",+PRODUCTION!C306-B$4)</f>
        <v>#VALUE!</v>
      </c>
      <c r="C308" s="218" t="e">
        <f ca="1">IF((+PRODUCTION!F306-C$4)&lt;0,"",+PRODUCTION!F306-C$4)</f>
        <v>#VALUE!</v>
      </c>
      <c r="D308" s="218" t="e">
        <f ca="1">IF((+PRODUCTION!I306-D$4)&lt;0,"",+PRODUCTION!I306-D$4)</f>
        <v>#VALUE!</v>
      </c>
      <c r="E308" s="219"/>
      <c r="F308" s="218" t="e">
        <f ca="1">IF((+PRODUCTION!O306-F$4)&lt;0,"",+PRODUCTION!O306-F$4)</f>
        <v>#VALUE!</v>
      </c>
      <c r="G308" s="218" t="e">
        <f ca="1">IF((+PRODUCTION!S306-G$4)&lt;0,"",+PRODUCTION!S306-G$4)</f>
        <v>#VALUE!</v>
      </c>
      <c r="H308" s="218" t="e">
        <f ca="1">IF((+PRODUCTION!V306-H$4)&lt;0,"",+PRODUCTION!V306-H$4)</f>
        <v>#VALUE!</v>
      </c>
      <c r="I308" s="218" t="e">
        <f ca="1">IF((+PRODUCTION!Y306-I$4)&lt;0,"",+PRODUCTION!Y306-I$4)</f>
        <v>#VALUE!</v>
      </c>
      <c r="J308" s="218" t="e">
        <f ca="1">IF((+PRODUCTION!AB306-J$4)&lt;0,"",+PRODUCTION!AB306-J$4)</f>
        <v>#VALUE!</v>
      </c>
      <c r="K308" s="220" t="e">
        <f ca="1">IF((+PRODUCTION!AE306-K$4)&lt;0,"",+PRODUCTION!AE306-K$4)</f>
        <v>#VALUE!</v>
      </c>
    </row>
    <row r="309" spans="1:11">
      <c r="A309" s="217">
        <f>+PRODUCTION!A307</f>
        <v>45229</v>
      </c>
      <c r="B309" s="218" t="e">
        <f ca="1">IF((+PRODUCTION!C307-B$4)&lt;0,"",+PRODUCTION!C307-B$4)</f>
        <v>#VALUE!</v>
      </c>
      <c r="C309" s="218" t="e">
        <f ca="1">IF((+PRODUCTION!F307-C$4)&lt;0,"",+PRODUCTION!F307-C$4)</f>
        <v>#VALUE!</v>
      </c>
      <c r="D309" s="218" t="e">
        <f ca="1">IF((+PRODUCTION!I307-D$4)&lt;0,"",+PRODUCTION!I307-D$4)</f>
        <v>#VALUE!</v>
      </c>
      <c r="E309" s="219"/>
      <c r="F309" s="218" t="e">
        <f ca="1">IF((+PRODUCTION!O307-F$4)&lt;0,"",+PRODUCTION!O307-F$4)</f>
        <v>#VALUE!</v>
      </c>
      <c r="G309" s="218" t="e">
        <f ca="1">IF((+PRODUCTION!S307-G$4)&lt;0,"",+PRODUCTION!S307-G$4)</f>
        <v>#VALUE!</v>
      </c>
      <c r="H309" s="218" t="e">
        <f ca="1">IF((+PRODUCTION!V307-H$4)&lt;0,"",+PRODUCTION!V307-H$4)</f>
        <v>#VALUE!</v>
      </c>
      <c r="I309" s="218" t="e">
        <f ca="1">IF((+PRODUCTION!Y307-I$4)&lt;0,"",+PRODUCTION!Y307-I$4)</f>
        <v>#VALUE!</v>
      </c>
      <c r="J309" s="218" t="e">
        <f ca="1">IF((+PRODUCTION!AB307-J$4)&lt;0,"",+PRODUCTION!AB307-J$4)</f>
        <v>#VALUE!</v>
      </c>
      <c r="K309" s="220" t="e">
        <f ca="1">IF((+PRODUCTION!AE307-K$4)&lt;0,"",+PRODUCTION!AE307-K$4)</f>
        <v>#VALUE!</v>
      </c>
    </row>
    <row r="310" spans="1:11">
      <c r="A310" s="217">
        <f>+PRODUCTION!A308</f>
        <v>45230</v>
      </c>
      <c r="B310" s="218" t="e">
        <f ca="1">IF((+PRODUCTION!C308-B$4)&lt;0,"",+PRODUCTION!C308-B$4)</f>
        <v>#VALUE!</v>
      </c>
      <c r="C310" s="218" t="e">
        <f ca="1">IF((+PRODUCTION!F308-C$4)&lt;0,"",+PRODUCTION!F308-C$4)</f>
        <v>#VALUE!</v>
      </c>
      <c r="D310" s="218" t="e">
        <f ca="1">IF((+PRODUCTION!I308-D$4)&lt;0,"",+PRODUCTION!I308-D$4)</f>
        <v>#VALUE!</v>
      </c>
      <c r="E310" s="219"/>
      <c r="F310" s="218" t="e">
        <f ca="1">IF((+PRODUCTION!O308-F$4)&lt;0,"",+PRODUCTION!O308-F$4)</f>
        <v>#VALUE!</v>
      </c>
      <c r="G310" s="218" t="e">
        <f ca="1">IF((+PRODUCTION!S308-G$4)&lt;0,"",+PRODUCTION!S308-G$4)</f>
        <v>#VALUE!</v>
      </c>
      <c r="H310" s="218" t="e">
        <f ca="1">IF((+PRODUCTION!V308-H$4)&lt;0,"",+PRODUCTION!V308-H$4)</f>
        <v>#VALUE!</v>
      </c>
      <c r="I310" s="218" t="e">
        <f ca="1">IF((+PRODUCTION!Y308-I$4)&lt;0,"",+PRODUCTION!Y308-I$4)</f>
        <v>#VALUE!</v>
      </c>
      <c r="J310" s="218" t="e">
        <f ca="1">IF((+PRODUCTION!AB308-J$4)&lt;0,"",+PRODUCTION!AB308-J$4)</f>
        <v>#VALUE!</v>
      </c>
      <c r="K310" s="220" t="e">
        <f ca="1">IF((+PRODUCTION!AE308-K$4)&lt;0,"",+PRODUCTION!AE308-K$4)</f>
        <v>#VALUE!</v>
      </c>
    </row>
    <row r="311" spans="1:11">
      <c r="A311" s="217">
        <f>+PRODUCTION!A309</f>
        <v>45231</v>
      </c>
      <c r="B311" s="218" t="e">
        <f ca="1">IF((+PRODUCTION!C309-B$4)&lt;0,"",+PRODUCTION!C309-B$4)</f>
        <v>#VALUE!</v>
      </c>
      <c r="C311" s="218" t="e">
        <f ca="1">IF((+PRODUCTION!F309-C$4)&lt;0,"",+PRODUCTION!F309-C$4)</f>
        <v>#VALUE!</v>
      </c>
      <c r="D311" s="218" t="e">
        <f ca="1">IF((+PRODUCTION!I309-D$4)&lt;0,"",+PRODUCTION!I309-D$4)</f>
        <v>#VALUE!</v>
      </c>
      <c r="E311" s="219"/>
      <c r="F311" s="218" t="e">
        <f ca="1">IF((+PRODUCTION!O309-F$4)&lt;0,"",+PRODUCTION!O309-F$4)</f>
        <v>#VALUE!</v>
      </c>
      <c r="G311" s="218" t="e">
        <f ca="1">IF((+PRODUCTION!S309-G$4)&lt;0,"",+PRODUCTION!S309-G$4)</f>
        <v>#VALUE!</v>
      </c>
      <c r="H311" s="218" t="e">
        <f ca="1">IF((+PRODUCTION!V309-H$4)&lt;0,"",+PRODUCTION!V309-H$4)</f>
        <v>#VALUE!</v>
      </c>
      <c r="I311" s="218" t="e">
        <f ca="1">IF((+PRODUCTION!Y309-I$4)&lt;0,"",+PRODUCTION!Y309-I$4)</f>
        <v>#VALUE!</v>
      </c>
      <c r="J311" s="218" t="e">
        <f ca="1">IF((+PRODUCTION!AB309-J$4)&lt;0,"",+PRODUCTION!AB309-J$4)</f>
        <v>#VALUE!</v>
      </c>
      <c r="K311" s="220" t="e">
        <f ca="1">IF((+PRODUCTION!AE309-K$4)&lt;0,"",+PRODUCTION!AE309-K$4)</f>
        <v>#VALUE!</v>
      </c>
    </row>
    <row r="312" spans="1:11">
      <c r="A312" s="217">
        <f>+PRODUCTION!A310</f>
        <v>45232</v>
      </c>
      <c r="B312" s="218" t="e">
        <f ca="1">IF((+PRODUCTION!C310-B$4)&lt;0,"",+PRODUCTION!C310-B$4)</f>
        <v>#VALUE!</v>
      </c>
      <c r="C312" s="218" t="e">
        <f ca="1">IF((+PRODUCTION!F310-C$4)&lt;0,"",+PRODUCTION!F310-C$4)</f>
        <v>#VALUE!</v>
      </c>
      <c r="D312" s="218" t="e">
        <f ca="1">IF((+PRODUCTION!I310-D$4)&lt;0,"",+PRODUCTION!I310-D$4)</f>
        <v>#VALUE!</v>
      </c>
      <c r="E312" s="219"/>
      <c r="F312" s="218" t="e">
        <f ca="1">IF((+PRODUCTION!O310-F$4)&lt;0,"",+PRODUCTION!O310-F$4)</f>
        <v>#VALUE!</v>
      </c>
      <c r="G312" s="218" t="e">
        <f ca="1">IF((+PRODUCTION!S310-G$4)&lt;0,"",+PRODUCTION!S310-G$4)</f>
        <v>#VALUE!</v>
      </c>
      <c r="H312" s="218" t="e">
        <f ca="1">IF((+PRODUCTION!V310-H$4)&lt;0,"",+PRODUCTION!V310-H$4)</f>
        <v>#VALUE!</v>
      </c>
      <c r="I312" s="218" t="e">
        <f ca="1">IF((+PRODUCTION!Y310-I$4)&lt;0,"",+PRODUCTION!Y310-I$4)</f>
        <v>#VALUE!</v>
      </c>
      <c r="J312" s="218" t="e">
        <f ca="1">IF((+PRODUCTION!AB310-J$4)&lt;0,"",+PRODUCTION!AB310-J$4)</f>
        <v>#VALUE!</v>
      </c>
      <c r="K312" s="220" t="e">
        <f ca="1">IF((+PRODUCTION!AE310-K$4)&lt;0,"",+PRODUCTION!AE310-K$4)</f>
        <v>#VALUE!</v>
      </c>
    </row>
    <row r="313" spans="1:11">
      <c r="A313" s="217">
        <f>+PRODUCTION!A311</f>
        <v>45233</v>
      </c>
      <c r="B313" s="218" t="e">
        <f ca="1">IF((+PRODUCTION!C311-B$4)&lt;0,"",+PRODUCTION!C311-B$4)</f>
        <v>#VALUE!</v>
      </c>
      <c r="C313" s="218" t="e">
        <f ca="1">IF((+PRODUCTION!F311-C$4)&lt;0,"",+PRODUCTION!F311-C$4)</f>
        <v>#VALUE!</v>
      </c>
      <c r="D313" s="218" t="e">
        <f ca="1">IF((+PRODUCTION!I311-D$4)&lt;0,"",+PRODUCTION!I311-D$4)</f>
        <v>#VALUE!</v>
      </c>
      <c r="E313" s="219"/>
      <c r="F313" s="218" t="e">
        <f ca="1">IF((+PRODUCTION!O311-F$4)&lt;0,"",+PRODUCTION!O311-F$4)</f>
        <v>#VALUE!</v>
      </c>
      <c r="G313" s="218" t="e">
        <f ca="1">IF((+PRODUCTION!S311-G$4)&lt;0,"",+PRODUCTION!S311-G$4)</f>
        <v>#VALUE!</v>
      </c>
      <c r="H313" s="218" t="e">
        <f ca="1">IF((+PRODUCTION!V311-H$4)&lt;0,"",+PRODUCTION!V311-H$4)</f>
        <v>#VALUE!</v>
      </c>
      <c r="I313" s="218" t="e">
        <f ca="1">IF((+PRODUCTION!Y311-I$4)&lt;0,"",+PRODUCTION!Y311-I$4)</f>
        <v>#VALUE!</v>
      </c>
      <c r="J313" s="218" t="e">
        <f ca="1">IF((+PRODUCTION!AB311-J$4)&lt;0,"",+PRODUCTION!AB311-J$4)</f>
        <v>#VALUE!</v>
      </c>
      <c r="K313" s="220" t="e">
        <f ca="1">IF((+PRODUCTION!AE311-K$4)&lt;0,"",+PRODUCTION!AE311-K$4)</f>
        <v>#VALUE!</v>
      </c>
    </row>
    <row r="314" spans="1:11">
      <c r="A314" s="217">
        <f>+PRODUCTION!A312</f>
        <v>45234</v>
      </c>
      <c r="B314" s="218" t="e">
        <f ca="1">IF((+PRODUCTION!C312-B$4)&lt;0,"",+PRODUCTION!C312-B$4)</f>
        <v>#VALUE!</v>
      </c>
      <c r="C314" s="218" t="e">
        <f ca="1">IF((+PRODUCTION!F312-C$4)&lt;0,"",+PRODUCTION!F312-C$4)</f>
        <v>#VALUE!</v>
      </c>
      <c r="D314" s="218" t="e">
        <f ca="1">IF((+PRODUCTION!I312-D$4)&lt;0,"",+PRODUCTION!I312-D$4)</f>
        <v>#VALUE!</v>
      </c>
      <c r="E314" s="219"/>
      <c r="F314" s="218" t="e">
        <f ca="1">IF((+PRODUCTION!O312-F$4)&lt;0,"",+PRODUCTION!O312-F$4)</f>
        <v>#VALUE!</v>
      </c>
      <c r="G314" s="218" t="e">
        <f ca="1">IF((+PRODUCTION!S312-G$4)&lt;0,"",+PRODUCTION!S312-G$4)</f>
        <v>#VALUE!</v>
      </c>
      <c r="H314" s="218" t="e">
        <f ca="1">IF((+PRODUCTION!V312-H$4)&lt;0,"",+PRODUCTION!V312-H$4)</f>
        <v>#VALUE!</v>
      </c>
      <c r="I314" s="218" t="e">
        <f ca="1">IF((+PRODUCTION!Y312-I$4)&lt;0,"",+PRODUCTION!Y312-I$4)</f>
        <v>#VALUE!</v>
      </c>
      <c r="J314" s="218" t="e">
        <f ca="1">IF((+PRODUCTION!AB312-J$4)&lt;0,"",+PRODUCTION!AB312-J$4)</f>
        <v>#VALUE!</v>
      </c>
      <c r="K314" s="220" t="e">
        <f ca="1">IF((+PRODUCTION!AE312-K$4)&lt;0,"",+PRODUCTION!AE312-K$4)</f>
        <v>#VALUE!</v>
      </c>
    </row>
    <row r="315" spans="1:11">
      <c r="A315" s="217">
        <f>+PRODUCTION!A313</f>
        <v>45235</v>
      </c>
      <c r="B315" s="218" t="e">
        <f ca="1">IF((+PRODUCTION!C313-B$4)&lt;0,"",+PRODUCTION!C313-B$4)</f>
        <v>#VALUE!</v>
      </c>
      <c r="C315" s="218" t="e">
        <f ca="1">IF((+PRODUCTION!F313-C$4)&lt;0,"",+PRODUCTION!F313-C$4)</f>
        <v>#VALUE!</v>
      </c>
      <c r="D315" s="218" t="e">
        <f ca="1">IF((+PRODUCTION!I313-D$4)&lt;0,"",+PRODUCTION!I313-D$4)</f>
        <v>#VALUE!</v>
      </c>
      <c r="E315" s="219"/>
      <c r="F315" s="218" t="e">
        <f ca="1">IF((+PRODUCTION!O313-F$4)&lt;0,"",+PRODUCTION!O313-F$4)</f>
        <v>#VALUE!</v>
      </c>
      <c r="G315" s="218" t="e">
        <f ca="1">IF((+PRODUCTION!S313-G$4)&lt;0,"",+PRODUCTION!S313-G$4)</f>
        <v>#VALUE!</v>
      </c>
      <c r="H315" s="218" t="e">
        <f ca="1">IF((+PRODUCTION!V313-H$4)&lt;0,"",+PRODUCTION!V313-H$4)</f>
        <v>#VALUE!</v>
      </c>
      <c r="I315" s="218" t="e">
        <f ca="1">IF((+PRODUCTION!Y313-I$4)&lt;0,"",+PRODUCTION!Y313-I$4)</f>
        <v>#VALUE!</v>
      </c>
      <c r="J315" s="218" t="e">
        <f ca="1">IF((+PRODUCTION!AB313-J$4)&lt;0,"",+PRODUCTION!AB313-J$4)</f>
        <v>#VALUE!</v>
      </c>
      <c r="K315" s="220" t="e">
        <f ca="1">IF((+PRODUCTION!AE313-K$4)&lt;0,"",+PRODUCTION!AE313-K$4)</f>
        <v>#VALUE!</v>
      </c>
    </row>
    <row r="316" spans="1:11">
      <c r="A316" s="217">
        <f>+PRODUCTION!A314</f>
        <v>45236</v>
      </c>
      <c r="B316" s="218" t="e">
        <f ca="1">IF((+PRODUCTION!C314-B$4)&lt;0,"",+PRODUCTION!C314-B$4)</f>
        <v>#VALUE!</v>
      </c>
      <c r="C316" s="218" t="e">
        <f ca="1">IF((+PRODUCTION!F314-C$4)&lt;0,"",+PRODUCTION!F314-C$4)</f>
        <v>#VALUE!</v>
      </c>
      <c r="D316" s="218" t="e">
        <f ca="1">IF((+PRODUCTION!I314-D$4)&lt;0,"",+PRODUCTION!I314-D$4)</f>
        <v>#VALUE!</v>
      </c>
      <c r="E316" s="219"/>
      <c r="F316" s="218" t="e">
        <f ca="1">IF((+PRODUCTION!O314-F$4)&lt;0,"",+PRODUCTION!O314-F$4)</f>
        <v>#VALUE!</v>
      </c>
      <c r="G316" s="218" t="e">
        <f ca="1">IF((+PRODUCTION!S314-G$4)&lt;0,"",+PRODUCTION!S314-G$4)</f>
        <v>#VALUE!</v>
      </c>
      <c r="H316" s="218" t="e">
        <f ca="1">IF((+PRODUCTION!V314-H$4)&lt;0,"",+PRODUCTION!V314-H$4)</f>
        <v>#VALUE!</v>
      </c>
      <c r="I316" s="218" t="e">
        <f ca="1">IF((+PRODUCTION!Y314-I$4)&lt;0,"",+PRODUCTION!Y314-I$4)</f>
        <v>#VALUE!</v>
      </c>
      <c r="J316" s="218" t="e">
        <f ca="1">IF((+PRODUCTION!AB314-J$4)&lt;0,"",+PRODUCTION!AB314-J$4)</f>
        <v>#VALUE!</v>
      </c>
      <c r="K316" s="220" t="e">
        <f ca="1">IF((+PRODUCTION!AE314-K$4)&lt;0,"",+PRODUCTION!AE314-K$4)</f>
        <v>#VALUE!</v>
      </c>
    </row>
    <row r="317" spans="1:11">
      <c r="A317" s="217">
        <f>+PRODUCTION!A315</f>
        <v>45237</v>
      </c>
      <c r="B317" s="218" t="e">
        <f ca="1">IF((+PRODUCTION!C315-B$4)&lt;0,"",+PRODUCTION!C315-B$4)</f>
        <v>#VALUE!</v>
      </c>
      <c r="C317" s="218" t="e">
        <f ca="1">IF((+PRODUCTION!F315-C$4)&lt;0,"",+PRODUCTION!F315-C$4)</f>
        <v>#VALUE!</v>
      </c>
      <c r="D317" s="218" t="e">
        <f ca="1">IF((+PRODUCTION!I315-D$4)&lt;0,"",+PRODUCTION!I315-D$4)</f>
        <v>#VALUE!</v>
      </c>
      <c r="E317" s="219"/>
      <c r="F317" s="218" t="e">
        <f ca="1">IF((+PRODUCTION!O315-F$4)&lt;0,"",+PRODUCTION!O315-F$4)</f>
        <v>#VALUE!</v>
      </c>
      <c r="G317" s="218" t="e">
        <f ca="1">IF((+PRODUCTION!S315-G$4)&lt;0,"",+PRODUCTION!S315-G$4)</f>
        <v>#VALUE!</v>
      </c>
      <c r="H317" s="218" t="e">
        <f ca="1">IF((+PRODUCTION!V315-H$4)&lt;0,"",+PRODUCTION!V315-H$4)</f>
        <v>#VALUE!</v>
      </c>
      <c r="I317" s="218" t="e">
        <f ca="1">IF((+PRODUCTION!Y315-I$4)&lt;0,"",+PRODUCTION!Y315-I$4)</f>
        <v>#VALUE!</v>
      </c>
      <c r="J317" s="218" t="e">
        <f ca="1">IF((+PRODUCTION!AB315-J$4)&lt;0,"",+PRODUCTION!AB315-J$4)</f>
        <v>#VALUE!</v>
      </c>
      <c r="K317" s="220" t="e">
        <f ca="1">IF((+PRODUCTION!AE315-K$4)&lt;0,"",+PRODUCTION!AE315-K$4)</f>
        <v>#VALUE!</v>
      </c>
    </row>
    <row r="318" spans="1:11">
      <c r="A318" s="217">
        <f>+PRODUCTION!A316</f>
        <v>45238</v>
      </c>
      <c r="B318" s="218" t="e">
        <f ca="1">IF((+PRODUCTION!C316-B$4)&lt;0,"",+PRODUCTION!C316-B$4)</f>
        <v>#VALUE!</v>
      </c>
      <c r="C318" s="218" t="e">
        <f ca="1">IF((+PRODUCTION!F316-C$4)&lt;0,"",+PRODUCTION!F316-C$4)</f>
        <v>#VALUE!</v>
      </c>
      <c r="D318" s="218" t="e">
        <f ca="1">IF((+PRODUCTION!I316-D$4)&lt;0,"",+PRODUCTION!I316-D$4)</f>
        <v>#VALUE!</v>
      </c>
      <c r="E318" s="219"/>
      <c r="F318" s="218" t="e">
        <f ca="1">IF((+PRODUCTION!O316-F$4)&lt;0,"",+PRODUCTION!O316-F$4)</f>
        <v>#VALUE!</v>
      </c>
      <c r="G318" s="218" t="e">
        <f ca="1">IF((+PRODUCTION!S316-G$4)&lt;0,"",+PRODUCTION!S316-G$4)</f>
        <v>#VALUE!</v>
      </c>
      <c r="H318" s="218" t="e">
        <f ca="1">IF((+PRODUCTION!V316-H$4)&lt;0,"",+PRODUCTION!V316-H$4)</f>
        <v>#VALUE!</v>
      </c>
      <c r="I318" s="218" t="e">
        <f ca="1">IF((+PRODUCTION!Y316-I$4)&lt;0,"",+PRODUCTION!Y316-I$4)</f>
        <v>#VALUE!</v>
      </c>
      <c r="J318" s="218" t="e">
        <f ca="1">IF((+PRODUCTION!AB316-J$4)&lt;0,"",+PRODUCTION!AB316-J$4)</f>
        <v>#VALUE!</v>
      </c>
      <c r="K318" s="220" t="e">
        <f ca="1">IF((+PRODUCTION!AE316-K$4)&lt;0,"",+PRODUCTION!AE316-K$4)</f>
        <v>#VALUE!</v>
      </c>
    </row>
    <row r="319" spans="1:11">
      <c r="A319" s="217">
        <f>+PRODUCTION!A317</f>
        <v>45239</v>
      </c>
      <c r="B319" s="218" t="e">
        <f ca="1">IF((+PRODUCTION!C317-B$4)&lt;0,"",+PRODUCTION!C317-B$4)</f>
        <v>#VALUE!</v>
      </c>
      <c r="C319" s="218" t="e">
        <f ca="1">IF((+PRODUCTION!F317-C$4)&lt;0,"",+PRODUCTION!F317-C$4)</f>
        <v>#VALUE!</v>
      </c>
      <c r="D319" s="218" t="e">
        <f ca="1">IF((+PRODUCTION!I317-D$4)&lt;0,"",+PRODUCTION!I317-D$4)</f>
        <v>#VALUE!</v>
      </c>
      <c r="E319" s="219"/>
      <c r="F319" s="218" t="e">
        <f ca="1">IF((+PRODUCTION!O317-F$4)&lt;0,"",+PRODUCTION!O317-F$4)</f>
        <v>#VALUE!</v>
      </c>
      <c r="G319" s="218" t="e">
        <f ca="1">IF((+PRODUCTION!S317-G$4)&lt;0,"",+PRODUCTION!S317-G$4)</f>
        <v>#VALUE!</v>
      </c>
      <c r="H319" s="218" t="e">
        <f ca="1">IF((+PRODUCTION!V317-H$4)&lt;0,"",+PRODUCTION!V317-H$4)</f>
        <v>#VALUE!</v>
      </c>
      <c r="I319" s="218" t="e">
        <f ca="1">IF((+PRODUCTION!Y317-I$4)&lt;0,"",+PRODUCTION!Y317-I$4)</f>
        <v>#VALUE!</v>
      </c>
      <c r="J319" s="218" t="e">
        <f ca="1">IF((+PRODUCTION!AB317-J$4)&lt;0,"",+PRODUCTION!AB317-J$4)</f>
        <v>#VALUE!</v>
      </c>
      <c r="K319" s="220" t="e">
        <f ca="1">IF((+PRODUCTION!AE317-K$4)&lt;0,"",+PRODUCTION!AE317-K$4)</f>
        <v>#VALUE!</v>
      </c>
    </row>
    <row r="320" spans="1:11">
      <c r="A320" s="217">
        <f>+PRODUCTION!A318</f>
        <v>45240</v>
      </c>
      <c r="B320" s="218" t="e">
        <f ca="1">IF((+PRODUCTION!C318-B$4)&lt;0,"",+PRODUCTION!C318-B$4)</f>
        <v>#VALUE!</v>
      </c>
      <c r="C320" s="218" t="e">
        <f ca="1">IF((+PRODUCTION!F318-C$4)&lt;0,"",+PRODUCTION!F318-C$4)</f>
        <v>#VALUE!</v>
      </c>
      <c r="D320" s="218" t="e">
        <f ca="1">IF((+PRODUCTION!I318-D$4)&lt;0,"",+PRODUCTION!I318-D$4)</f>
        <v>#VALUE!</v>
      </c>
      <c r="E320" s="219"/>
      <c r="F320" s="218" t="e">
        <f ca="1">IF((+PRODUCTION!O318-F$4)&lt;0,"",+PRODUCTION!O318-F$4)</f>
        <v>#VALUE!</v>
      </c>
      <c r="G320" s="218" t="e">
        <f ca="1">IF((+PRODUCTION!S318-G$4)&lt;0,"",+PRODUCTION!S318-G$4)</f>
        <v>#VALUE!</v>
      </c>
      <c r="H320" s="218" t="e">
        <f ca="1">IF((+PRODUCTION!V318-H$4)&lt;0,"",+PRODUCTION!V318-H$4)</f>
        <v>#VALUE!</v>
      </c>
      <c r="I320" s="218" t="e">
        <f ca="1">IF((+PRODUCTION!Y318-I$4)&lt;0,"",+PRODUCTION!Y318-I$4)</f>
        <v>#VALUE!</v>
      </c>
      <c r="J320" s="218" t="e">
        <f ca="1">IF((+PRODUCTION!AB318-J$4)&lt;0,"",+PRODUCTION!AB318-J$4)</f>
        <v>#VALUE!</v>
      </c>
      <c r="K320" s="220" t="e">
        <f ca="1">IF((+PRODUCTION!AE318-K$4)&lt;0,"",+PRODUCTION!AE318-K$4)</f>
        <v>#VALUE!</v>
      </c>
    </row>
    <row r="321" spans="1:11">
      <c r="A321" s="217">
        <f>+PRODUCTION!A319</f>
        <v>45241</v>
      </c>
      <c r="B321" s="218" t="e">
        <f ca="1">IF((+PRODUCTION!C319-B$4)&lt;0,"",+PRODUCTION!C319-B$4)</f>
        <v>#VALUE!</v>
      </c>
      <c r="C321" s="218" t="e">
        <f ca="1">IF((+PRODUCTION!F319-C$4)&lt;0,"",+PRODUCTION!F319-C$4)</f>
        <v>#VALUE!</v>
      </c>
      <c r="D321" s="218" t="e">
        <f ca="1">IF((+PRODUCTION!I319-D$4)&lt;0,"",+PRODUCTION!I319-D$4)</f>
        <v>#VALUE!</v>
      </c>
      <c r="E321" s="219"/>
      <c r="F321" s="218" t="e">
        <f ca="1">IF((+PRODUCTION!O319-F$4)&lt;0,"",+PRODUCTION!O319-F$4)</f>
        <v>#VALUE!</v>
      </c>
      <c r="G321" s="218" t="e">
        <f ca="1">IF((+PRODUCTION!S319-G$4)&lt;0,"",+PRODUCTION!S319-G$4)</f>
        <v>#VALUE!</v>
      </c>
      <c r="H321" s="218" t="e">
        <f ca="1">IF((+PRODUCTION!V319-H$4)&lt;0,"",+PRODUCTION!V319-H$4)</f>
        <v>#VALUE!</v>
      </c>
      <c r="I321" s="218" t="e">
        <f ca="1">IF((+PRODUCTION!Y319-I$4)&lt;0,"",+PRODUCTION!Y319-I$4)</f>
        <v>#VALUE!</v>
      </c>
      <c r="J321" s="218" t="e">
        <f ca="1">IF((+PRODUCTION!AB319-J$4)&lt;0,"",+PRODUCTION!AB319-J$4)</f>
        <v>#VALUE!</v>
      </c>
      <c r="K321" s="220" t="e">
        <f ca="1">IF((+PRODUCTION!AE319-K$4)&lt;0,"",+PRODUCTION!AE319-K$4)</f>
        <v>#VALUE!</v>
      </c>
    </row>
    <row r="322" spans="1:11">
      <c r="A322" s="217">
        <f>+PRODUCTION!A320</f>
        <v>45242</v>
      </c>
      <c r="B322" s="218" t="e">
        <f ca="1">IF((+PRODUCTION!C320-B$4)&lt;0,"",+PRODUCTION!C320-B$4)</f>
        <v>#VALUE!</v>
      </c>
      <c r="C322" s="218" t="e">
        <f ca="1">IF((+PRODUCTION!F320-C$4)&lt;0,"",+PRODUCTION!F320-C$4)</f>
        <v>#VALUE!</v>
      </c>
      <c r="D322" s="218" t="e">
        <f ca="1">IF((+PRODUCTION!I320-D$4)&lt;0,"",+PRODUCTION!I320-D$4)</f>
        <v>#VALUE!</v>
      </c>
      <c r="E322" s="219"/>
      <c r="F322" s="218" t="e">
        <f ca="1">IF((+PRODUCTION!O320-F$4)&lt;0,"",+PRODUCTION!O320-F$4)</f>
        <v>#VALUE!</v>
      </c>
      <c r="G322" s="218" t="e">
        <f ca="1">IF((+PRODUCTION!S320-G$4)&lt;0,"",+PRODUCTION!S320-G$4)</f>
        <v>#VALUE!</v>
      </c>
      <c r="H322" s="218" t="e">
        <f ca="1">IF((+PRODUCTION!V320-H$4)&lt;0,"",+PRODUCTION!V320-H$4)</f>
        <v>#VALUE!</v>
      </c>
      <c r="I322" s="218" t="e">
        <f ca="1">IF((+PRODUCTION!Y320-I$4)&lt;0,"",+PRODUCTION!Y320-I$4)</f>
        <v>#VALUE!</v>
      </c>
      <c r="J322" s="218" t="e">
        <f ca="1">IF((+PRODUCTION!AB320-J$4)&lt;0,"",+PRODUCTION!AB320-J$4)</f>
        <v>#VALUE!</v>
      </c>
      <c r="K322" s="220" t="e">
        <f ca="1">IF((+PRODUCTION!AE320-K$4)&lt;0,"",+PRODUCTION!AE320-K$4)</f>
        <v>#VALUE!</v>
      </c>
    </row>
    <row r="323" spans="1:11">
      <c r="A323" s="217">
        <f>+PRODUCTION!A321</f>
        <v>45243</v>
      </c>
      <c r="B323" s="218" t="e">
        <f ca="1">IF((+PRODUCTION!C321-B$4)&lt;0,"",+PRODUCTION!C321-B$4)</f>
        <v>#VALUE!</v>
      </c>
      <c r="C323" s="218" t="e">
        <f ca="1">IF((+PRODUCTION!F321-C$4)&lt;0,"",+PRODUCTION!F321-C$4)</f>
        <v>#VALUE!</v>
      </c>
      <c r="D323" s="218" t="e">
        <f ca="1">IF((+PRODUCTION!I321-D$4)&lt;0,"",+PRODUCTION!I321-D$4)</f>
        <v>#VALUE!</v>
      </c>
      <c r="E323" s="219"/>
      <c r="F323" s="218" t="e">
        <f ca="1">IF((+PRODUCTION!O321-F$4)&lt;0,"",+PRODUCTION!O321-F$4)</f>
        <v>#VALUE!</v>
      </c>
      <c r="G323" s="218" t="e">
        <f ca="1">IF((+PRODUCTION!S321-G$4)&lt;0,"",+PRODUCTION!S321-G$4)</f>
        <v>#VALUE!</v>
      </c>
      <c r="H323" s="218" t="e">
        <f ca="1">IF((+PRODUCTION!V321-H$4)&lt;0,"",+PRODUCTION!V321-H$4)</f>
        <v>#VALUE!</v>
      </c>
      <c r="I323" s="218" t="e">
        <f ca="1">IF((+PRODUCTION!Y321-I$4)&lt;0,"",+PRODUCTION!Y321-I$4)</f>
        <v>#VALUE!</v>
      </c>
      <c r="J323" s="218" t="e">
        <f ca="1">IF((+PRODUCTION!AB321-J$4)&lt;0,"",+PRODUCTION!AB321-J$4)</f>
        <v>#VALUE!</v>
      </c>
      <c r="K323" s="220" t="e">
        <f ca="1">IF((+PRODUCTION!AE321-K$4)&lt;0,"",+PRODUCTION!AE321-K$4)</f>
        <v>#VALUE!</v>
      </c>
    </row>
    <row r="324" spans="1:11">
      <c r="A324" s="217">
        <f>+PRODUCTION!A322</f>
        <v>45244</v>
      </c>
      <c r="B324" s="218" t="e">
        <f ca="1">IF((+PRODUCTION!C322-B$4)&lt;0,"",+PRODUCTION!C322-B$4)</f>
        <v>#VALUE!</v>
      </c>
      <c r="C324" s="218" t="e">
        <f ca="1">IF((+PRODUCTION!F322-C$4)&lt;0,"",+PRODUCTION!F322-C$4)</f>
        <v>#VALUE!</v>
      </c>
      <c r="D324" s="218" t="e">
        <f ca="1">IF((+PRODUCTION!I322-D$4)&lt;0,"",+PRODUCTION!I322-D$4)</f>
        <v>#VALUE!</v>
      </c>
      <c r="E324" s="219"/>
      <c r="F324" s="218" t="e">
        <f ca="1">IF((+PRODUCTION!O322-F$4)&lt;0,"",+PRODUCTION!O322-F$4)</f>
        <v>#VALUE!</v>
      </c>
      <c r="G324" s="218" t="e">
        <f ca="1">IF((+PRODUCTION!S322-G$4)&lt;0,"",+PRODUCTION!S322-G$4)</f>
        <v>#VALUE!</v>
      </c>
      <c r="H324" s="218" t="e">
        <f ca="1">IF((+PRODUCTION!V322-H$4)&lt;0,"",+PRODUCTION!V322-H$4)</f>
        <v>#VALUE!</v>
      </c>
      <c r="I324" s="218" t="e">
        <f ca="1">IF((+PRODUCTION!Y322-I$4)&lt;0,"",+PRODUCTION!Y322-I$4)</f>
        <v>#VALUE!</v>
      </c>
      <c r="J324" s="218" t="e">
        <f ca="1">IF((+PRODUCTION!AB322-J$4)&lt;0,"",+PRODUCTION!AB322-J$4)</f>
        <v>#VALUE!</v>
      </c>
      <c r="K324" s="220" t="e">
        <f ca="1">IF((+PRODUCTION!AE322-K$4)&lt;0,"",+PRODUCTION!AE322-K$4)</f>
        <v>#VALUE!</v>
      </c>
    </row>
    <row r="325" spans="1:11">
      <c r="A325" s="217">
        <f>+PRODUCTION!A323</f>
        <v>45245</v>
      </c>
      <c r="B325" s="218" t="e">
        <f ca="1">IF((+PRODUCTION!C323-B$4)&lt;0,"",+PRODUCTION!C323-B$4)</f>
        <v>#VALUE!</v>
      </c>
      <c r="C325" s="218" t="e">
        <f ca="1">IF((+PRODUCTION!F323-C$4)&lt;0,"",+PRODUCTION!F323-C$4)</f>
        <v>#VALUE!</v>
      </c>
      <c r="D325" s="218" t="e">
        <f ca="1">IF((+PRODUCTION!I323-D$4)&lt;0,"",+PRODUCTION!I323-D$4)</f>
        <v>#VALUE!</v>
      </c>
      <c r="E325" s="219"/>
      <c r="F325" s="218" t="e">
        <f ca="1">IF((+PRODUCTION!O323-F$4)&lt;0,"",+PRODUCTION!O323-F$4)</f>
        <v>#VALUE!</v>
      </c>
      <c r="G325" s="218" t="e">
        <f ca="1">IF((+PRODUCTION!S323-G$4)&lt;0,"",+PRODUCTION!S323-G$4)</f>
        <v>#VALUE!</v>
      </c>
      <c r="H325" s="218" t="e">
        <f ca="1">IF((+PRODUCTION!V323-H$4)&lt;0,"",+PRODUCTION!V323-H$4)</f>
        <v>#VALUE!</v>
      </c>
      <c r="I325" s="218" t="e">
        <f ca="1">IF((+PRODUCTION!Y323-I$4)&lt;0,"",+PRODUCTION!Y323-I$4)</f>
        <v>#VALUE!</v>
      </c>
      <c r="J325" s="218" t="e">
        <f ca="1">IF((+PRODUCTION!AB323-J$4)&lt;0,"",+PRODUCTION!AB323-J$4)</f>
        <v>#VALUE!</v>
      </c>
      <c r="K325" s="220" t="e">
        <f ca="1">IF((+PRODUCTION!AE323-K$4)&lt;0,"",+PRODUCTION!AE323-K$4)</f>
        <v>#VALUE!</v>
      </c>
    </row>
    <row r="326" spans="1:11">
      <c r="A326" s="217">
        <f>+PRODUCTION!A324</f>
        <v>45246</v>
      </c>
      <c r="B326" s="218" t="e">
        <f ca="1">IF((+PRODUCTION!C324-B$4)&lt;0,"",+PRODUCTION!C324-B$4)</f>
        <v>#VALUE!</v>
      </c>
      <c r="C326" s="218" t="e">
        <f ca="1">IF((+PRODUCTION!F324-C$4)&lt;0,"",+PRODUCTION!F324-C$4)</f>
        <v>#VALUE!</v>
      </c>
      <c r="D326" s="218" t="e">
        <f ca="1">IF((+PRODUCTION!I324-D$4)&lt;0,"",+PRODUCTION!I324-D$4)</f>
        <v>#VALUE!</v>
      </c>
      <c r="E326" s="219"/>
      <c r="F326" s="218" t="e">
        <f ca="1">IF((+PRODUCTION!O324-F$4)&lt;0,"",+PRODUCTION!O324-F$4)</f>
        <v>#VALUE!</v>
      </c>
      <c r="G326" s="218" t="e">
        <f ca="1">IF((+PRODUCTION!S324-G$4)&lt;0,"",+PRODUCTION!S324-G$4)</f>
        <v>#VALUE!</v>
      </c>
      <c r="H326" s="218" t="e">
        <f ca="1">IF((+PRODUCTION!V324-H$4)&lt;0,"",+PRODUCTION!V324-H$4)</f>
        <v>#VALUE!</v>
      </c>
      <c r="I326" s="218" t="e">
        <f ca="1">IF((+PRODUCTION!Y324-I$4)&lt;0,"",+PRODUCTION!Y324-I$4)</f>
        <v>#VALUE!</v>
      </c>
      <c r="J326" s="218" t="e">
        <f ca="1">IF((+PRODUCTION!AB324-J$4)&lt;0,"",+PRODUCTION!AB324-J$4)</f>
        <v>#VALUE!</v>
      </c>
      <c r="K326" s="220" t="e">
        <f ca="1">IF((+PRODUCTION!AE324-K$4)&lt;0,"",+PRODUCTION!AE324-K$4)</f>
        <v>#VALUE!</v>
      </c>
    </row>
    <row r="327" spans="1:11">
      <c r="A327" s="217">
        <f>+PRODUCTION!A325</f>
        <v>45247</v>
      </c>
      <c r="B327" s="218" t="e">
        <f ca="1">IF((+PRODUCTION!C325-B$4)&lt;0,"",+PRODUCTION!C325-B$4)</f>
        <v>#VALUE!</v>
      </c>
      <c r="C327" s="218" t="e">
        <f ca="1">IF((+PRODUCTION!F325-C$4)&lt;0,"",+PRODUCTION!F325-C$4)</f>
        <v>#VALUE!</v>
      </c>
      <c r="D327" s="218" t="e">
        <f ca="1">IF((+PRODUCTION!I325-D$4)&lt;0,"",+PRODUCTION!I325-D$4)</f>
        <v>#VALUE!</v>
      </c>
      <c r="E327" s="219"/>
      <c r="F327" s="218" t="e">
        <f ca="1">IF((+PRODUCTION!O325-F$4)&lt;0,"",+PRODUCTION!O325-F$4)</f>
        <v>#VALUE!</v>
      </c>
      <c r="G327" s="218" t="e">
        <f ca="1">IF((+PRODUCTION!S325-G$4)&lt;0,"",+PRODUCTION!S325-G$4)</f>
        <v>#VALUE!</v>
      </c>
      <c r="H327" s="218" t="e">
        <f ca="1">IF((+PRODUCTION!V325-H$4)&lt;0,"",+PRODUCTION!V325-H$4)</f>
        <v>#VALUE!</v>
      </c>
      <c r="I327" s="218" t="e">
        <f ca="1">IF((+PRODUCTION!Y325-I$4)&lt;0,"",+PRODUCTION!Y325-I$4)</f>
        <v>#VALUE!</v>
      </c>
      <c r="J327" s="218" t="e">
        <f ca="1">IF((+PRODUCTION!AB325-J$4)&lt;0,"",+PRODUCTION!AB325-J$4)</f>
        <v>#VALUE!</v>
      </c>
      <c r="K327" s="220" t="e">
        <f ca="1">IF((+PRODUCTION!AE325-K$4)&lt;0,"",+PRODUCTION!AE325-K$4)</f>
        <v>#VALUE!</v>
      </c>
    </row>
    <row r="328" spans="1:11">
      <c r="A328" s="217">
        <f>+PRODUCTION!A326</f>
        <v>45248</v>
      </c>
      <c r="B328" s="218" t="e">
        <f ca="1">IF((+PRODUCTION!C326-B$4)&lt;0,"",+PRODUCTION!C326-B$4)</f>
        <v>#VALUE!</v>
      </c>
      <c r="C328" s="218" t="e">
        <f ca="1">IF((+PRODUCTION!F326-C$4)&lt;0,"",+PRODUCTION!F326-C$4)</f>
        <v>#VALUE!</v>
      </c>
      <c r="D328" s="218" t="e">
        <f ca="1">IF((+PRODUCTION!I326-D$4)&lt;0,"",+PRODUCTION!I326-D$4)</f>
        <v>#VALUE!</v>
      </c>
      <c r="E328" s="219"/>
      <c r="F328" s="218" t="e">
        <f ca="1">IF((+PRODUCTION!O326-F$4)&lt;0,"",+PRODUCTION!O326-F$4)</f>
        <v>#VALUE!</v>
      </c>
      <c r="G328" s="218" t="e">
        <f ca="1">IF((+PRODUCTION!S326-G$4)&lt;0,"",+PRODUCTION!S326-G$4)</f>
        <v>#VALUE!</v>
      </c>
      <c r="H328" s="218" t="e">
        <f ca="1">IF((+PRODUCTION!V326-H$4)&lt;0,"",+PRODUCTION!V326-H$4)</f>
        <v>#VALUE!</v>
      </c>
      <c r="I328" s="218" t="e">
        <f ca="1">IF((+PRODUCTION!Y326-I$4)&lt;0,"",+PRODUCTION!Y326-I$4)</f>
        <v>#VALUE!</v>
      </c>
      <c r="J328" s="218" t="e">
        <f ca="1">IF((+PRODUCTION!AB326-J$4)&lt;0,"",+PRODUCTION!AB326-J$4)</f>
        <v>#VALUE!</v>
      </c>
      <c r="K328" s="220" t="e">
        <f ca="1">IF((+PRODUCTION!AE326-K$4)&lt;0,"",+PRODUCTION!AE326-K$4)</f>
        <v>#VALUE!</v>
      </c>
    </row>
    <row r="329" spans="1:11">
      <c r="A329" s="217">
        <f>+PRODUCTION!A327</f>
        <v>45249</v>
      </c>
      <c r="B329" s="218" t="e">
        <f ca="1">IF((+PRODUCTION!C327-B$4)&lt;0,"",+PRODUCTION!C327-B$4)</f>
        <v>#VALUE!</v>
      </c>
      <c r="C329" s="218" t="e">
        <f ca="1">IF((+PRODUCTION!F327-C$4)&lt;0,"",+PRODUCTION!F327-C$4)</f>
        <v>#VALUE!</v>
      </c>
      <c r="D329" s="218" t="e">
        <f ca="1">IF((+PRODUCTION!I327-D$4)&lt;0,"",+PRODUCTION!I327-D$4)</f>
        <v>#VALUE!</v>
      </c>
      <c r="E329" s="219"/>
      <c r="F329" s="218" t="e">
        <f ca="1">IF((+PRODUCTION!O327-F$4)&lt;0,"",+PRODUCTION!O327-F$4)</f>
        <v>#VALUE!</v>
      </c>
      <c r="G329" s="218" t="e">
        <f ca="1">IF((+PRODUCTION!S327-G$4)&lt;0,"",+PRODUCTION!S327-G$4)</f>
        <v>#VALUE!</v>
      </c>
      <c r="H329" s="218" t="e">
        <f ca="1">IF((+PRODUCTION!V327-H$4)&lt;0,"",+PRODUCTION!V327-H$4)</f>
        <v>#VALUE!</v>
      </c>
      <c r="I329" s="218" t="e">
        <f ca="1">IF((+PRODUCTION!Y327-I$4)&lt;0,"",+PRODUCTION!Y327-I$4)</f>
        <v>#VALUE!</v>
      </c>
      <c r="J329" s="218" t="e">
        <f ca="1">IF((+PRODUCTION!AB327-J$4)&lt;0,"",+PRODUCTION!AB327-J$4)</f>
        <v>#VALUE!</v>
      </c>
      <c r="K329" s="220" t="e">
        <f ca="1">IF((+PRODUCTION!AE327-K$4)&lt;0,"",+PRODUCTION!AE327-K$4)</f>
        <v>#VALUE!</v>
      </c>
    </row>
    <row r="330" spans="1:11">
      <c r="A330" s="217">
        <f>+PRODUCTION!A328</f>
        <v>45250</v>
      </c>
      <c r="B330" s="218" t="e">
        <f ca="1">IF((+PRODUCTION!C328-B$4)&lt;0,"",+PRODUCTION!C328-B$4)</f>
        <v>#VALUE!</v>
      </c>
      <c r="C330" s="218" t="e">
        <f ca="1">IF((+PRODUCTION!F328-C$4)&lt;0,"",+PRODUCTION!F328-C$4)</f>
        <v>#VALUE!</v>
      </c>
      <c r="D330" s="218" t="e">
        <f ca="1">IF((+PRODUCTION!I328-D$4)&lt;0,"",+PRODUCTION!I328-D$4)</f>
        <v>#VALUE!</v>
      </c>
      <c r="E330" s="219"/>
      <c r="F330" s="218" t="e">
        <f ca="1">IF((+PRODUCTION!O328-F$4)&lt;0,"",+PRODUCTION!O328-F$4)</f>
        <v>#VALUE!</v>
      </c>
      <c r="G330" s="218" t="e">
        <f ca="1">IF((+PRODUCTION!S328-G$4)&lt;0,"",+PRODUCTION!S328-G$4)</f>
        <v>#VALUE!</v>
      </c>
      <c r="H330" s="218" t="e">
        <f ca="1">IF((+PRODUCTION!V328-H$4)&lt;0,"",+PRODUCTION!V328-H$4)</f>
        <v>#VALUE!</v>
      </c>
      <c r="I330" s="218" t="e">
        <f ca="1">IF((+PRODUCTION!Y328-I$4)&lt;0,"",+PRODUCTION!Y328-I$4)</f>
        <v>#VALUE!</v>
      </c>
      <c r="J330" s="218" t="e">
        <f ca="1">IF((+PRODUCTION!AB328-J$4)&lt;0,"",+PRODUCTION!AB328-J$4)</f>
        <v>#VALUE!</v>
      </c>
      <c r="K330" s="220" t="e">
        <f ca="1">IF((+PRODUCTION!AE328-K$4)&lt;0,"",+PRODUCTION!AE328-K$4)</f>
        <v>#VALUE!</v>
      </c>
    </row>
    <row r="331" spans="1:11">
      <c r="A331" s="217">
        <f>+PRODUCTION!A329</f>
        <v>45251</v>
      </c>
      <c r="B331" s="218" t="e">
        <f ca="1">IF((+PRODUCTION!C329-B$4)&lt;0,"",+PRODUCTION!C329-B$4)</f>
        <v>#VALUE!</v>
      </c>
      <c r="C331" s="218" t="e">
        <f ca="1">IF((+PRODUCTION!F329-C$4)&lt;0,"",+PRODUCTION!F329-C$4)</f>
        <v>#VALUE!</v>
      </c>
      <c r="D331" s="218" t="e">
        <f ca="1">IF((+PRODUCTION!I329-D$4)&lt;0,"",+PRODUCTION!I329-D$4)</f>
        <v>#VALUE!</v>
      </c>
      <c r="E331" s="219"/>
      <c r="F331" s="218" t="e">
        <f ca="1">IF((+PRODUCTION!O329-F$4)&lt;0,"",+PRODUCTION!O329-F$4)</f>
        <v>#VALUE!</v>
      </c>
      <c r="G331" s="218" t="e">
        <f ca="1">IF((+PRODUCTION!S329-G$4)&lt;0,"",+PRODUCTION!S329-G$4)</f>
        <v>#VALUE!</v>
      </c>
      <c r="H331" s="218" t="e">
        <f ca="1">IF((+PRODUCTION!V329-H$4)&lt;0,"",+PRODUCTION!V329-H$4)</f>
        <v>#VALUE!</v>
      </c>
      <c r="I331" s="218" t="e">
        <f ca="1">IF((+PRODUCTION!Y329-I$4)&lt;0,"",+PRODUCTION!Y329-I$4)</f>
        <v>#VALUE!</v>
      </c>
      <c r="J331" s="218" t="e">
        <f ca="1">IF((+PRODUCTION!AB329-J$4)&lt;0,"",+PRODUCTION!AB329-J$4)</f>
        <v>#VALUE!</v>
      </c>
      <c r="K331" s="220" t="e">
        <f ca="1">IF((+PRODUCTION!AE329-K$4)&lt;0,"",+PRODUCTION!AE329-K$4)</f>
        <v>#VALUE!</v>
      </c>
    </row>
    <row r="332" spans="1:11">
      <c r="A332" s="217">
        <f>+PRODUCTION!A330</f>
        <v>45252</v>
      </c>
      <c r="B332" s="218" t="e">
        <f ca="1">IF((+PRODUCTION!C330-B$4)&lt;0,"",+PRODUCTION!C330-B$4)</f>
        <v>#VALUE!</v>
      </c>
      <c r="C332" s="218" t="e">
        <f ca="1">IF((+PRODUCTION!F330-C$4)&lt;0,"",+PRODUCTION!F330-C$4)</f>
        <v>#VALUE!</v>
      </c>
      <c r="D332" s="218" t="e">
        <f ca="1">IF((+PRODUCTION!I330-D$4)&lt;0,"",+PRODUCTION!I330-D$4)</f>
        <v>#VALUE!</v>
      </c>
      <c r="E332" s="219"/>
      <c r="F332" s="218" t="e">
        <f ca="1">IF((+PRODUCTION!O330-F$4)&lt;0,"",+PRODUCTION!O330-F$4)</f>
        <v>#VALUE!</v>
      </c>
      <c r="G332" s="218" t="e">
        <f ca="1">IF((+PRODUCTION!S330-G$4)&lt;0,"",+PRODUCTION!S330-G$4)</f>
        <v>#VALUE!</v>
      </c>
      <c r="H332" s="218" t="e">
        <f ca="1">IF((+PRODUCTION!V330-H$4)&lt;0,"",+PRODUCTION!V330-H$4)</f>
        <v>#VALUE!</v>
      </c>
      <c r="I332" s="218" t="e">
        <f ca="1">IF((+PRODUCTION!Y330-I$4)&lt;0,"",+PRODUCTION!Y330-I$4)</f>
        <v>#VALUE!</v>
      </c>
      <c r="J332" s="218" t="e">
        <f ca="1">IF((+PRODUCTION!AB330-J$4)&lt;0,"",+PRODUCTION!AB330-J$4)</f>
        <v>#VALUE!</v>
      </c>
      <c r="K332" s="220" t="e">
        <f ca="1">IF((+PRODUCTION!AE330-K$4)&lt;0,"",+PRODUCTION!AE330-K$4)</f>
        <v>#VALUE!</v>
      </c>
    </row>
    <row r="333" spans="1:11">
      <c r="A333" s="217">
        <f>+PRODUCTION!A331</f>
        <v>45253</v>
      </c>
      <c r="B333" s="218" t="e">
        <f ca="1">IF((+PRODUCTION!C331-B$4)&lt;0,"",+PRODUCTION!C331-B$4)</f>
        <v>#VALUE!</v>
      </c>
      <c r="C333" s="218" t="e">
        <f ca="1">IF((+PRODUCTION!F331-C$4)&lt;0,"",+PRODUCTION!F331-C$4)</f>
        <v>#VALUE!</v>
      </c>
      <c r="D333" s="218" t="e">
        <f ca="1">IF((+PRODUCTION!I331-D$4)&lt;0,"",+PRODUCTION!I331-D$4)</f>
        <v>#VALUE!</v>
      </c>
      <c r="E333" s="219"/>
      <c r="F333" s="218" t="e">
        <f ca="1">IF((+PRODUCTION!O331-F$4)&lt;0,"",+PRODUCTION!O331-F$4)</f>
        <v>#VALUE!</v>
      </c>
      <c r="G333" s="218" t="e">
        <f ca="1">IF((+PRODUCTION!S331-G$4)&lt;0,"",+PRODUCTION!S331-G$4)</f>
        <v>#VALUE!</v>
      </c>
      <c r="H333" s="218" t="e">
        <f ca="1">IF((+PRODUCTION!V331-H$4)&lt;0,"",+PRODUCTION!V331-H$4)</f>
        <v>#VALUE!</v>
      </c>
      <c r="I333" s="218" t="e">
        <f ca="1">IF((+PRODUCTION!Y331-I$4)&lt;0,"",+PRODUCTION!Y331-I$4)</f>
        <v>#VALUE!</v>
      </c>
      <c r="J333" s="218" t="e">
        <f ca="1">IF((+PRODUCTION!AB331-J$4)&lt;0,"",+PRODUCTION!AB331-J$4)</f>
        <v>#VALUE!</v>
      </c>
      <c r="K333" s="220" t="e">
        <f ca="1">IF((+PRODUCTION!AE331-K$4)&lt;0,"",+PRODUCTION!AE331-K$4)</f>
        <v>#VALUE!</v>
      </c>
    </row>
    <row r="334" spans="1:11">
      <c r="A334" s="217">
        <f>+PRODUCTION!A332</f>
        <v>45254</v>
      </c>
      <c r="B334" s="218" t="e">
        <f ca="1">IF((+PRODUCTION!C332-B$4)&lt;0,"",+PRODUCTION!C332-B$4)</f>
        <v>#VALUE!</v>
      </c>
      <c r="C334" s="218" t="e">
        <f ca="1">IF((+PRODUCTION!F332-C$4)&lt;0,"",+PRODUCTION!F332-C$4)</f>
        <v>#VALUE!</v>
      </c>
      <c r="D334" s="218" t="e">
        <f ca="1">IF((+PRODUCTION!I332-D$4)&lt;0,"",+PRODUCTION!I332-D$4)</f>
        <v>#VALUE!</v>
      </c>
      <c r="E334" s="219"/>
      <c r="F334" s="218" t="e">
        <f ca="1">IF((+PRODUCTION!O332-F$4)&lt;0,"",+PRODUCTION!O332-F$4)</f>
        <v>#VALUE!</v>
      </c>
      <c r="G334" s="218" t="e">
        <f ca="1">IF((+PRODUCTION!S332-G$4)&lt;0,"",+PRODUCTION!S332-G$4)</f>
        <v>#VALUE!</v>
      </c>
      <c r="H334" s="218" t="e">
        <f ca="1">IF((+PRODUCTION!V332-H$4)&lt;0,"",+PRODUCTION!V332-H$4)</f>
        <v>#VALUE!</v>
      </c>
      <c r="I334" s="218" t="e">
        <f ca="1">IF((+PRODUCTION!Y332-I$4)&lt;0,"",+PRODUCTION!Y332-I$4)</f>
        <v>#VALUE!</v>
      </c>
      <c r="J334" s="218" t="e">
        <f ca="1">IF((+PRODUCTION!AB332-J$4)&lt;0,"",+PRODUCTION!AB332-J$4)</f>
        <v>#VALUE!</v>
      </c>
      <c r="K334" s="220" t="e">
        <f ca="1">IF((+PRODUCTION!AE332-K$4)&lt;0,"",+PRODUCTION!AE332-K$4)</f>
        <v>#VALUE!</v>
      </c>
    </row>
    <row r="335" spans="1:11">
      <c r="A335" s="217">
        <f>+PRODUCTION!A333</f>
        <v>45255</v>
      </c>
      <c r="B335" s="218" t="e">
        <f ca="1">IF((+PRODUCTION!C333-B$4)&lt;0,"",+PRODUCTION!C333-B$4)</f>
        <v>#VALUE!</v>
      </c>
      <c r="C335" s="218" t="e">
        <f ca="1">IF((+PRODUCTION!F333-C$4)&lt;0,"",+PRODUCTION!F333-C$4)</f>
        <v>#VALUE!</v>
      </c>
      <c r="D335" s="218" t="e">
        <f ca="1">IF((+PRODUCTION!I333-D$4)&lt;0,"",+PRODUCTION!I333-D$4)</f>
        <v>#VALUE!</v>
      </c>
      <c r="E335" s="219"/>
      <c r="F335" s="218" t="e">
        <f ca="1">IF((+PRODUCTION!O333-F$4)&lt;0,"",+PRODUCTION!O333-F$4)</f>
        <v>#VALUE!</v>
      </c>
      <c r="G335" s="218" t="e">
        <f ca="1">IF((+PRODUCTION!S333-G$4)&lt;0,"",+PRODUCTION!S333-G$4)</f>
        <v>#VALUE!</v>
      </c>
      <c r="H335" s="218" t="e">
        <f ca="1">IF((+PRODUCTION!V333-H$4)&lt;0,"",+PRODUCTION!V333-H$4)</f>
        <v>#VALUE!</v>
      </c>
      <c r="I335" s="218" t="e">
        <f ca="1">IF((+PRODUCTION!Y333-I$4)&lt;0,"",+PRODUCTION!Y333-I$4)</f>
        <v>#VALUE!</v>
      </c>
      <c r="J335" s="218" t="e">
        <f ca="1">IF((+PRODUCTION!AB333-J$4)&lt;0,"",+PRODUCTION!AB333-J$4)</f>
        <v>#VALUE!</v>
      </c>
      <c r="K335" s="220" t="e">
        <f ca="1">IF((+PRODUCTION!AE333-K$4)&lt;0,"",+PRODUCTION!AE333-K$4)</f>
        <v>#VALUE!</v>
      </c>
    </row>
    <row r="336" spans="1:11">
      <c r="A336" s="217">
        <f>+PRODUCTION!A334</f>
        <v>45256</v>
      </c>
      <c r="B336" s="218" t="e">
        <f ca="1">IF((+PRODUCTION!C334-B$4)&lt;0,"",+PRODUCTION!C334-B$4)</f>
        <v>#VALUE!</v>
      </c>
      <c r="C336" s="218" t="e">
        <f ca="1">IF((+PRODUCTION!F334-C$4)&lt;0,"",+PRODUCTION!F334-C$4)</f>
        <v>#VALUE!</v>
      </c>
      <c r="D336" s="218" t="e">
        <f ca="1">IF((+PRODUCTION!I334-D$4)&lt;0,"",+PRODUCTION!I334-D$4)</f>
        <v>#VALUE!</v>
      </c>
      <c r="E336" s="219"/>
      <c r="F336" s="218" t="e">
        <f ca="1">IF((+PRODUCTION!O334-F$4)&lt;0,"",+PRODUCTION!O334-F$4)</f>
        <v>#VALUE!</v>
      </c>
      <c r="G336" s="218" t="e">
        <f ca="1">IF((+PRODUCTION!S334-G$4)&lt;0,"",+PRODUCTION!S334-G$4)</f>
        <v>#VALUE!</v>
      </c>
      <c r="H336" s="218" t="e">
        <f ca="1">IF((+PRODUCTION!V334-H$4)&lt;0,"",+PRODUCTION!V334-H$4)</f>
        <v>#VALUE!</v>
      </c>
      <c r="I336" s="218" t="e">
        <f ca="1">IF((+PRODUCTION!Y334-I$4)&lt;0,"",+PRODUCTION!Y334-I$4)</f>
        <v>#VALUE!</v>
      </c>
      <c r="J336" s="218" t="e">
        <f ca="1">IF((+PRODUCTION!AB334-J$4)&lt;0,"",+PRODUCTION!AB334-J$4)</f>
        <v>#VALUE!</v>
      </c>
      <c r="K336" s="220" t="e">
        <f ca="1">IF((+PRODUCTION!AE334-K$4)&lt;0,"",+PRODUCTION!AE334-K$4)</f>
        <v>#VALUE!</v>
      </c>
    </row>
    <row r="337" spans="1:11">
      <c r="A337" s="217">
        <f>+PRODUCTION!A335</f>
        <v>45257</v>
      </c>
      <c r="B337" s="218" t="e">
        <f ca="1">IF((+PRODUCTION!C335-B$4)&lt;0,"",+PRODUCTION!C335-B$4)</f>
        <v>#VALUE!</v>
      </c>
      <c r="C337" s="218" t="e">
        <f ca="1">IF((+PRODUCTION!F335-C$4)&lt;0,"",+PRODUCTION!F335-C$4)</f>
        <v>#VALUE!</v>
      </c>
      <c r="D337" s="218" t="e">
        <f ca="1">IF((+PRODUCTION!I335-D$4)&lt;0,"",+PRODUCTION!I335-D$4)</f>
        <v>#VALUE!</v>
      </c>
      <c r="E337" s="219"/>
      <c r="F337" s="218" t="e">
        <f ca="1">IF((+PRODUCTION!O335-F$4)&lt;0,"",+PRODUCTION!O335-F$4)</f>
        <v>#VALUE!</v>
      </c>
      <c r="G337" s="218" t="e">
        <f ca="1">IF((+PRODUCTION!S335-G$4)&lt;0,"",+PRODUCTION!S335-G$4)</f>
        <v>#VALUE!</v>
      </c>
      <c r="H337" s="218" t="e">
        <f ca="1">IF((+PRODUCTION!V335-H$4)&lt;0,"",+PRODUCTION!V335-H$4)</f>
        <v>#VALUE!</v>
      </c>
      <c r="I337" s="218" t="e">
        <f ca="1">IF((+PRODUCTION!Y335-I$4)&lt;0,"",+PRODUCTION!Y335-I$4)</f>
        <v>#VALUE!</v>
      </c>
      <c r="J337" s="218" t="e">
        <f ca="1">IF((+PRODUCTION!AB335-J$4)&lt;0,"",+PRODUCTION!AB335-J$4)</f>
        <v>#VALUE!</v>
      </c>
      <c r="K337" s="220" t="e">
        <f ca="1">IF((+PRODUCTION!AE335-K$4)&lt;0,"",+PRODUCTION!AE335-K$4)</f>
        <v>#VALUE!</v>
      </c>
    </row>
    <row r="338" spans="1:11">
      <c r="A338" s="217">
        <f>+PRODUCTION!A336</f>
        <v>45258</v>
      </c>
      <c r="B338" s="218" t="e">
        <f ca="1">IF((+PRODUCTION!C336-B$4)&lt;0,"",+PRODUCTION!C336-B$4)</f>
        <v>#VALUE!</v>
      </c>
      <c r="C338" s="218" t="e">
        <f ca="1">IF((+PRODUCTION!F336-C$4)&lt;0,"",+PRODUCTION!F336-C$4)</f>
        <v>#VALUE!</v>
      </c>
      <c r="D338" s="218" t="e">
        <f ca="1">IF((+PRODUCTION!I336-D$4)&lt;0,"",+PRODUCTION!I336-D$4)</f>
        <v>#VALUE!</v>
      </c>
      <c r="E338" s="219"/>
      <c r="F338" s="218" t="e">
        <f ca="1">IF((+PRODUCTION!O336-F$4)&lt;0,"",+PRODUCTION!O336-F$4)</f>
        <v>#VALUE!</v>
      </c>
      <c r="G338" s="218" t="e">
        <f ca="1">IF((+PRODUCTION!S336-G$4)&lt;0,"",+PRODUCTION!S336-G$4)</f>
        <v>#VALUE!</v>
      </c>
      <c r="H338" s="218" t="e">
        <f ca="1">IF((+PRODUCTION!V336-H$4)&lt;0,"",+PRODUCTION!V336-H$4)</f>
        <v>#VALUE!</v>
      </c>
      <c r="I338" s="218" t="e">
        <f ca="1">IF((+PRODUCTION!Y336-I$4)&lt;0,"",+PRODUCTION!Y336-I$4)</f>
        <v>#VALUE!</v>
      </c>
      <c r="J338" s="218" t="e">
        <f ca="1">IF((+PRODUCTION!AB336-J$4)&lt;0,"",+PRODUCTION!AB336-J$4)</f>
        <v>#VALUE!</v>
      </c>
      <c r="K338" s="220" t="e">
        <f ca="1">IF((+PRODUCTION!AE336-K$4)&lt;0,"",+PRODUCTION!AE336-K$4)</f>
        <v>#VALUE!</v>
      </c>
    </row>
    <row r="339" spans="1:11">
      <c r="A339" s="217">
        <f>+PRODUCTION!A337</f>
        <v>45259</v>
      </c>
      <c r="B339" s="218" t="e">
        <f ca="1">IF((+PRODUCTION!C337-B$4)&lt;0,"",+PRODUCTION!C337-B$4)</f>
        <v>#VALUE!</v>
      </c>
      <c r="C339" s="218" t="e">
        <f ca="1">IF((+PRODUCTION!F337-C$4)&lt;0,"",+PRODUCTION!F337-C$4)</f>
        <v>#VALUE!</v>
      </c>
      <c r="D339" s="218" t="e">
        <f ca="1">IF((+PRODUCTION!I337-D$4)&lt;0,"",+PRODUCTION!I337-D$4)</f>
        <v>#VALUE!</v>
      </c>
      <c r="E339" s="219"/>
      <c r="F339" s="218" t="e">
        <f ca="1">IF((+PRODUCTION!O337-F$4)&lt;0,"",+PRODUCTION!O337-F$4)</f>
        <v>#VALUE!</v>
      </c>
      <c r="G339" s="218" t="e">
        <f ca="1">IF((+PRODUCTION!S337-G$4)&lt;0,"",+PRODUCTION!S337-G$4)</f>
        <v>#VALUE!</v>
      </c>
      <c r="H339" s="218" t="e">
        <f ca="1">IF((+PRODUCTION!V337-H$4)&lt;0,"",+PRODUCTION!V337-H$4)</f>
        <v>#VALUE!</v>
      </c>
      <c r="I339" s="218" t="e">
        <f ca="1">IF((+PRODUCTION!Y337-I$4)&lt;0,"",+PRODUCTION!Y337-I$4)</f>
        <v>#VALUE!</v>
      </c>
      <c r="J339" s="218" t="e">
        <f ca="1">IF((+PRODUCTION!AB337-J$4)&lt;0,"",+PRODUCTION!AB337-J$4)</f>
        <v>#VALUE!</v>
      </c>
      <c r="K339" s="220" t="e">
        <f ca="1">IF((+PRODUCTION!AE337-K$4)&lt;0,"",+PRODUCTION!AE337-K$4)</f>
        <v>#VALUE!</v>
      </c>
    </row>
    <row r="340" spans="1:11">
      <c r="A340" s="217">
        <f>+PRODUCTION!A338</f>
        <v>45260</v>
      </c>
      <c r="B340" s="218" t="e">
        <f ca="1">IF((+PRODUCTION!C338-B$4)&lt;0,"",+PRODUCTION!C338-B$4)</f>
        <v>#VALUE!</v>
      </c>
      <c r="C340" s="218" t="e">
        <f ca="1">IF((+PRODUCTION!F338-C$4)&lt;0,"",+PRODUCTION!F338-C$4)</f>
        <v>#VALUE!</v>
      </c>
      <c r="D340" s="218" t="e">
        <f ca="1">IF((+PRODUCTION!I338-D$4)&lt;0,"",+PRODUCTION!I338-D$4)</f>
        <v>#VALUE!</v>
      </c>
      <c r="E340" s="219"/>
      <c r="F340" s="218" t="e">
        <f ca="1">IF((+PRODUCTION!O338-F$4)&lt;0,"",+PRODUCTION!O338-F$4)</f>
        <v>#VALUE!</v>
      </c>
      <c r="G340" s="218" t="e">
        <f ca="1">IF((+PRODUCTION!S338-G$4)&lt;0,"",+PRODUCTION!S338-G$4)</f>
        <v>#VALUE!</v>
      </c>
      <c r="H340" s="218" t="e">
        <f ca="1">IF((+PRODUCTION!V338-H$4)&lt;0,"",+PRODUCTION!V338-H$4)</f>
        <v>#VALUE!</v>
      </c>
      <c r="I340" s="218" t="e">
        <f ca="1">IF((+PRODUCTION!Y338-I$4)&lt;0,"",+PRODUCTION!Y338-I$4)</f>
        <v>#VALUE!</v>
      </c>
      <c r="J340" s="218" t="e">
        <f ca="1">IF((+PRODUCTION!AB338-J$4)&lt;0,"",+PRODUCTION!AB338-J$4)</f>
        <v>#VALUE!</v>
      </c>
      <c r="K340" s="220" t="e">
        <f ca="1">IF((+PRODUCTION!AE338-K$4)&lt;0,"",+PRODUCTION!AE338-K$4)</f>
        <v>#VALUE!</v>
      </c>
    </row>
    <row r="341" spans="1:11">
      <c r="A341" s="217">
        <f>+PRODUCTION!A339</f>
        <v>45261</v>
      </c>
      <c r="B341" s="218" t="e">
        <f ca="1">IF((+PRODUCTION!C339-B$4)&lt;0,"",+PRODUCTION!C339-B$4)</f>
        <v>#VALUE!</v>
      </c>
      <c r="C341" s="218" t="e">
        <f ca="1">IF((+PRODUCTION!F339-C$4)&lt;0,"",+PRODUCTION!F339-C$4)</f>
        <v>#VALUE!</v>
      </c>
      <c r="D341" s="218" t="e">
        <f ca="1">IF((+PRODUCTION!I339-D$4)&lt;0,"",+PRODUCTION!I339-D$4)</f>
        <v>#VALUE!</v>
      </c>
      <c r="E341" s="219"/>
      <c r="F341" s="218" t="e">
        <f ca="1">IF((+PRODUCTION!O339-F$4)&lt;0,"",+PRODUCTION!O339-F$4)</f>
        <v>#VALUE!</v>
      </c>
      <c r="G341" s="218" t="e">
        <f ca="1">IF((+PRODUCTION!S339-G$4)&lt;0,"",+PRODUCTION!S339-G$4)</f>
        <v>#VALUE!</v>
      </c>
      <c r="H341" s="218" t="e">
        <f ca="1">IF((+PRODUCTION!V339-H$4)&lt;0,"",+PRODUCTION!V339-H$4)</f>
        <v>#VALUE!</v>
      </c>
      <c r="I341" s="218" t="e">
        <f ca="1">IF((+PRODUCTION!Y339-I$4)&lt;0,"",+PRODUCTION!Y339-I$4)</f>
        <v>#VALUE!</v>
      </c>
      <c r="J341" s="218" t="e">
        <f ca="1">IF((+PRODUCTION!AB339-J$4)&lt;0,"",+PRODUCTION!AB339-J$4)</f>
        <v>#VALUE!</v>
      </c>
      <c r="K341" s="220" t="e">
        <f ca="1">IF((+PRODUCTION!AE339-K$4)&lt;0,"",+PRODUCTION!AE339-K$4)</f>
        <v>#VALUE!</v>
      </c>
    </row>
    <row r="342" spans="1:11">
      <c r="A342" s="217">
        <f>+PRODUCTION!A340</f>
        <v>45262</v>
      </c>
      <c r="B342" s="218" t="e">
        <f ca="1">IF((+PRODUCTION!C340-B$4)&lt;0,"",+PRODUCTION!C340-B$4)</f>
        <v>#VALUE!</v>
      </c>
      <c r="C342" s="218" t="e">
        <f ca="1">IF((+PRODUCTION!F340-C$4)&lt;0,"",+PRODUCTION!F340-C$4)</f>
        <v>#VALUE!</v>
      </c>
      <c r="D342" s="218" t="e">
        <f ca="1">IF((+PRODUCTION!I340-D$4)&lt;0,"",+PRODUCTION!I340-D$4)</f>
        <v>#VALUE!</v>
      </c>
      <c r="E342" s="219"/>
      <c r="F342" s="218" t="e">
        <f ca="1">IF((+PRODUCTION!O340-F$4)&lt;0,"",+PRODUCTION!O340-F$4)</f>
        <v>#VALUE!</v>
      </c>
      <c r="G342" s="218" t="e">
        <f ca="1">IF((+PRODUCTION!S340-G$4)&lt;0,"",+PRODUCTION!S340-G$4)</f>
        <v>#VALUE!</v>
      </c>
      <c r="H342" s="218" t="e">
        <f ca="1">IF((+PRODUCTION!V340-H$4)&lt;0,"",+PRODUCTION!V340-H$4)</f>
        <v>#VALUE!</v>
      </c>
      <c r="I342" s="218" t="e">
        <f ca="1">IF((+PRODUCTION!Y340-I$4)&lt;0,"",+PRODUCTION!Y340-I$4)</f>
        <v>#VALUE!</v>
      </c>
      <c r="J342" s="218" t="e">
        <f ca="1">IF((+PRODUCTION!AB340-J$4)&lt;0,"",+PRODUCTION!AB340-J$4)</f>
        <v>#VALUE!</v>
      </c>
      <c r="K342" s="220" t="e">
        <f ca="1">IF((+PRODUCTION!AE340-K$4)&lt;0,"",+PRODUCTION!AE340-K$4)</f>
        <v>#VALUE!</v>
      </c>
    </row>
    <row r="343" spans="1:11">
      <c r="A343" s="217">
        <f>+PRODUCTION!A341</f>
        <v>45263</v>
      </c>
      <c r="B343" s="218" t="e">
        <f ca="1">IF((+PRODUCTION!C341-B$4)&lt;0,"",+PRODUCTION!C341-B$4)</f>
        <v>#VALUE!</v>
      </c>
      <c r="C343" s="218" t="e">
        <f ca="1">IF((+PRODUCTION!F341-C$4)&lt;0,"",+PRODUCTION!F341-C$4)</f>
        <v>#VALUE!</v>
      </c>
      <c r="D343" s="218" t="e">
        <f ca="1">IF((+PRODUCTION!I341-D$4)&lt;0,"",+PRODUCTION!I341-D$4)</f>
        <v>#VALUE!</v>
      </c>
      <c r="E343" s="219"/>
      <c r="F343" s="218" t="e">
        <f ca="1">IF((+PRODUCTION!O341-F$4)&lt;0,"",+PRODUCTION!O341-F$4)</f>
        <v>#VALUE!</v>
      </c>
      <c r="G343" s="218" t="e">
        <f ca="1">IF((+PRODUCTION!S341-G$4)&lt;0,"",+PRODUCTION!S341-G$4)</f>
        <v>#VALUE!</v>
      </c>
      <c r="H343" s="218" t="e">
        <f ca="1">IF((+PRODUCTION!V341-H$4)&lt;0,"",+PRODUCTION!V341-H$4)</f>
        <v>#VALUE!</v>
      </c>
      <c r="I343" s="218" t="e">
        <f ca="1">IF((+PRODUCTION!Y341-I$4)&lt;0,"",+PRODUCTION!Y341-I$4)</f>
        <v>#VALUE!</v>
      </c>
      <c r="J343" s="218" t="e">
        <f ca="1">IF((+PRODUCTION!AB341-J$4)&lt;0,"",+PRODUCTION!AB341-J$4)</f>
        <v>#VALUE!</v>
      </c>
      <c r="K343" s="220" t="e">
        <f ca="1">IF((+PRODUCTION!AE341-K$4)&lt;0,"",+PRODUCTION!AE341-K$4)</f>
        <v>#VALUE!</v>
      </c>
    </row>
    <row r="344" spans="1:11">
      <c r="A344" s="217">
        <f>+PRODUCTION!A342</f>
        <v>45264</v>
      </c>
      <c r="B344" s="218" t="e">
        <f ca="1">IF((+PRODUCTION!C342-B$4)&lt;0,"",+PRODUCTION!C342-B$4)</f>
        <v>#VALUE!</v>
      </c>
      <c r="C344" s="218" t="e">
        <f ca="1">IF((+PRODUCTION!F342-C$4)&lt;0,"",+PRODUCTION!F342-C$4)</f>
        <v>#VALUE!</v>
      </c>
      <c r="D344" s="218" t="e">
        <f ca="1">IF((+PRODUCTION!I342-D$4)&lt;0,"",+PRODUCTION!I342-D$4)</f>
        <v>#VALUE!</v>
      </c>
      <c r="E344" s="219"/>
      <c r="F344" s="218" t="e">
        <f ca="1">IF((+PRODUCTION!O342-F$4)&lt;0,"",+PRODUCTION!O342-F$4)</f>
        <v>#VALUE!</v>
      </c>
      <c r="G344" s="218" t="e">
        <f ca="1">IF((+PRODUCTION!S342-G$4)&lt;0,"",+PRODUCTION!S342-G$4)</f>
        <v>#VALUE!</v>
      </c>
      <c r="H344" s="218" t="e">
        <f ca="1">IF((+PRODUCTION!V342-H$4)&lt;0,"",+PRODUCTION!V342-H$4)</f>
        <v>#VALUE!</v>
      </c>
      <c r="I344" s="218" t="e">
        <f ca="1">IF((+PRODUCTION!Y342-I$4)&lt;0,"",+PRODUCTION!Y342-I$4)</f>
        <v>#VALUE!</v>
      </c>
      <c r="J344" s="218" t="e">
        <f ca="1">IF((+PRODUCTION!AB342-J$4)&lt;0,"",+PRODUCTION!AB342-J$4)</f>
        <v>#VALUE!</v>
      </c>
      <c r="K344" s="220" t="e">
        <f ca="1">IF((+PRODUCTION!AE342-K$4)&lt;0,"",+PRODUCTION!AE342-K$4)</f>
        <v>#VALUE!</v>
      </c>
    </row>
    <row r="345" spans="1:11">
      <c r="A345" s="217">
        <f>+PRODUCTION!A343</f>
        <v>45265</v>
      </c>
      <c r="B345" s="218" t="e">
        <f ca="1">IF((+PRODUCTION!C343-B$4)&lt;0,"",+PRODUCTION!C343-B$4)</f>
        <v>#VALUE!</v>
      </c>
      <c r="C345" s="218" t="e">
        <f ca="1">IF((+PRODUCTION!F343-C$4)&lt;0,"",+PRODUCTION!F343-C$4)</f>
        <v>#VALUE!</v>
      </c>
      <c r="D345" s="218" t="e">
        <f ca="1">IF((+PRODUCTION!I343-D$4)&lt;0,"",+PRODUCTION!I343-D$4)</f>
        <v>#VALUE!</v>
      </c>
      <c r="E345" s="219"/>
      <c r="F345" s="218" t="e">
        <f ca="1">IF((+PRODUCTION!O343-F$4)&lt;0,"",+PRODUCTION!O343-F$4)</f>
        <v>#VALUE!</v>
      </c>
      <c r="G345" s="218" t="e">
        <f ca="1">IF((+PRODUCTION!S343-G$4)&lt;0,"",+PRODUCTION!S343-G$4)</f>
        <v>#VALUE!</v>
      </c>
      <c r="H345" s="218" t="e">
        <f ca="1">IF((+PRODUCTION!V343-H$4)&lt;0,"",+PRODUCTION!V343-H$4)</f>
        <v>#VALUE!</v>
      </c>
      <c r="I345" s="218" t="e">
        <f ca="1">IF((+PRODUCTION!Y343-I$4)&lt;0,"",+PRODUCTION!Y343-I$4)</f>
        <v>#VALUE!</v>
      </c>
      <c r="J345" s="218" t="e">
        <f ca="1">IF((+PRODUCTION!AB343-J$4)&lt;0,"",+PRODUCTION!AB343-J$4)</f>
        <v>#VALUE!</v>
      </c>
      <c r="K345" s="220" t="e">
        <f ca="1">IF((+PRODUCTION!AE343-K$4)&lt;0,"",+PRODUCTION!AE343-K$4)</f>
        <v>#VALUE!</v>
      </c>
    </row>
    <row r="346" spans="1:11">
      <c r="A346" s="217">
        <f>+PRODUCTION!A344</f>
        <v>45266</v>
      </c>
      <c r="B346" s="218" t="e">
        <f ca="1">IF((+PRODUCTION!C344-B$4)&lt;0,"",+PRODUCTION!C344-B$4)</f>
        <v>#VALUE!</v>
      </c>
      <c r="C346" s="218" t="e">
        <f ca="1">IF((+PRODUCTION!F344-C$4)&lt;0,"",+PRODUCTION!F344-C$4)</f>
        <v>#VALUE!</v>
      </c>
      <c r="D346" s="218" t="e">
        <f ca="1">IF((+PRODUCTION!I344-D$4)&lt;0,"",+PRODUCTION!I344-D$4)</f>
        <v>#VALUE!</v>
      </c>
      <c r="E346" s="219"/>
      <c r="F346" s="218" t="e">
        <f ca="1">IF((+PRODUCTION!O344-F$4)&lt;0,"",+PRODUCTION!O344-F$4)</f>
        <v>#VALUE!</v>
      </c>
      <c r="G346" s="218" t="e">
        <f ca="1">IF((+PRODUCTION!S344-G$4)&lt;0,"",+PRODUCTION!S344-G$4)</f>
        <v>#VALUE!</v>
      </c>
      <c r="H346" s="218" t="e">
        <f ca="1">IF((+PRODUCTION!V344-H$4)&lt;0,"",+PRODUCTION!V344-H$4)</f>
        <v>#VALUE!</v>
      </c>
      <c r="I346" s="218" t="e">
        <f ca="1">IF((+PRODUCTION!Y344-I$4)&lt;0,"",+PRODUCTION!Y344-I$4)</f>
        <v>#VALUE!</v>
      </c>
      <c r="J346" s="218" t="e">
        <f ca="1">IF((+PRODUCTION!AB344-J$4)&lt;0,"",+PRODUCTION!AB344-J$4)</f>
        <v>#VALUE!</v>
      </c>
      <c r="K346" s="220" t="e">
        <f ca="1">IF((+PRODUCTION!AE344-K$4)&lt;0,"",+PRODUCTION!AE344-K$4)</f>
        <v>#VALUE!</v>
      </c>
    </row>
    <row r="347" spans="1:11">
      <c r="A347" s="217">
        <f>+PRODUCTION!A345</f>
        <v>45267</v>
      </c>
      <c r="B347" s="218" t="e">
        <f ca="1">IF((+PRODUCTION!C345-B$4)&lt;0,"",+PRODUCTION!C345-B$4)</f>
        <v>#VALUE!</v>
      </c>
      <c r="C347" s="218" t="e">
        <f ca="1">IF((+PRODUCTION!F345-C$4)&lt;0,"",+PRODUCTION!F345-C$4)</f>
        <v>#VALUE!</v>
      </c>
      <c r="D347" s="218" t="e">
        <f ca="1">IF((+PRODUCTION!I345-D$4)&lt;0,"",+PRODUCTION!I345-D$4)</f>
        <v>#VALUE!</v>
      </c>
      <c r="E347" s="219"/>
      <c r="F347" s="218" t="e">
        <f ca="1">IF((+PRODUCTION!O345-F$4)&lt;0,"",+PRODUCTION!O345-F$4)</f>
        <v>#VALUE!</v>
      </c>
      <c r="G347" s="218" t="e">
        <f ca="1">IF((+PRODUCTION!S345-G$4)&lt;0,"",+PRODUCTION!S345-G$4)</f>
        <v>#VALUE!</v>
      </c>
      <c r="H347" s="218" t="e">
        <f ca="1">IF((+PRODUCTION!V345-H$4)&lt;0,"",+PRODUCTION!V345-H$4)</f>
        <v>#VALUE!</v>
      </c>
      <c r="I347" s="218" t="e">
        <f ca="1">IF((+PRODUCTION!Y345-I$4)&lt;0,"",+PRODUCTION!Y345-I$4)</f>
        <v>#VALUE!</v>
      </c>
      <c r="J347" s="218" t="e">
        <f ca="1">IF((+PRODUCTION!AB345-J$4)&lt;0,"",+PRODUCTION!AB345-J$4)</f>
        <v>#VALUE!</v>
      </c>
      <c r="K347" s="220" t="e">
        <f ca="1">IF((+PRODUCTION!AE345-K$4)&lt;0,"",+PRODUCTION!AE345-K$4)</f>
        <v>#VALUE!</v>
      </c>
    </row>
    <row r="348" spans="1:11">
      <c r="A348" s="217">
        <f>+PRODUCTION!A346</f>
        <v>45268</v>
      </c>
      <c r="B348" s="218" t="e">
        <f ca="1">IF((+PRODUCTION!C346-B$4)&lt;0,"",+PRODUCTION!C346-B$4)</f>
        <v>#VALUE!</v>
      </c>
      <c r="C348" s="218" t="e">
        <f ca="1">IF((+PRODUCTION!F346-C$4)&lt;0,"",+PRODUCTION!F346-C$4)</f>
        <v>#VALUE!</v>
      </c>
      <c r="D348" s="218" t="e">
        <f ca="1">IF((+PRODUCTION!I346-D$4)&lt;0,"",+PRODUCTION!I346-D$4)</f>
        <v>#VALUE!</v>
      </c>
      <c r="E348" s="219"/>
      <c r="F348" s="218" t="e">
        <f ca="1">IF((+PRODUCTION!O346-F$4)&lt;0,"",+PRODUCTION!O346-F$4)</f>
        <v>#VALUE!</v>
      </c>
      <c r="G348" s="218" t="e">
        <f ca="1">IF((+PRODUCTION!S346-G$4)&lt;0,"",+PRODUCTION!S346-G$4)</f>
        <v>#VALUE!</v>
      </c>
      <c r="H348" s="218" t="e">
        <f ca="1">IF((+PRODUCTION!V346-H$4)&lt;0,"",+PRODUCTION!V346-H$4)</f>
        <v>#VALUE!</v>
      </c>
      <c r="I348" s="218" t="e">
        <f ca="1">IF((+PRODUCTION!Y346-I$4)&lt;0,"",+PRODUCTION!Y346-I$4)</f>
        <v>#VALUE!</v>
      </c>
      <c r="J348" s="218" t="e">
        <f ca="1">IF((+PRODUCTION!AB346-J$4)&lt;0,"",+PRODUCTION!AB346-J$4)</f>
        <v>#VALUE!</v>
      </c>
      <c r="K348" s="220" t="e">
        <f ca="1">IF((+PRODUCTION!AE346-K$4)&lt;0,"",+PRODUCTION!AE346-K$4)</f>
        <v>#VALUE!</v>
      </c>
    </row>
    <row r="349" spans="1:11">
      <c r="A349" s="217">
        <f>+PRODUCTION!A347</f>
        <v>45269</v>
      </c>
      <c r="B349" s="218" t="e">
        <f ca="1">IF((+PRODUCTION!C347-B$4)&lt;0,"",+PRODUCTION!C347-B$4)</f>
        <v>#VALUE!</v>
      </c>
      <c r="C349" s="218" t="e">
        <f ca="1">IF((+PRODUCTION!F347-C$4)&lt;0,"",+PRODUCTION!F347-C$4)</f>
        <v>#VALUE!</v>
      </c>
      <c r="D349" s="218" t="e">
        <f ca="1">IF((+PRODUCTION!I347-D$4)&lt;0,"",+PRODUCTION!I347-D$4)</f>
        <v>#VALUE!</v>
      </c>
      <c r="E349" s="219"/>
      <c r="F349" s="218" t="e">
        <f ca="1">IF((+PRODUCTION!O347-F$4)&lt;0,"",+PRODUCTION!O347-F$4)</f>
        <v>#VALUE!</v>
      </c>
      <c r="G349" s="218" t="e">
        <f ca="1">IF((+PRODUCTION!S347-G$4)&lt;0,"",+PRODUCTION!S347-G$4)</f>
        <v>#VALUE!</v>
      </c>
      <c r="H349" s="218" t="e">
        <f ca="1">IF((+PRODUCTION!V347-H$4)&lt;0,"",+PRODUCTION!V347-H$4)</f>
        <v>#VALUE!</v>
      </c>
      <c r="I349" s="218" t="e">
        <f ca="1">IF((+PRODUCTION!Y347-I$4)&lt;0,"",+PRODUCTION!Y347-I$4)</f>
        <v>#VALUE!</v>
      </c>
      <c r="J349" s="218" t="e">
        <f ca="1">IF((+PRODUCTION!AB347-J$4)&lt;0,"",+PRODUCTION!AB347-J$4)</f>
        <v>#VALUE!</v>
      </c>
      <c r="K349" s="220" t="e">
        <f ca="1">IF((+PRODUCTION!AE347-K$4)&lt;0,"",+PRODUCTION!AE347-K$4)</f>
        <v>#VALUE!</v>
      </c>
    </row>
    <row r="350" spans="1:11">
      <c r="A350" s="217">
        <f>+PRODUCTION!A348</f>
        <v>45270</v>
      </c>
      <c r="B350" s="218" t="e">
        <f ca="1">IF((+PRODUCTION!C348-B$4)&lt;0,"",+PRODUCTION!C348-B$4)</f>
        <v>#VALUE!</v>
      </c>
      <c r="C350" s="218" t="e">
        <f ca="1">IF((+PRODUCTION!F348-C$4)&lt;0,"",+PRODUCTION!F348-C$4)</f>
        <v>#VALUE!</v>
      </c>
      <c r="D350" s="218" t="e">
        <f ca="1">IF((+PRODUCTION!I348-D$4)&lt;0,"",+PRODUCTION!I348-D$4)</f>
        <v>#VALUE!</v>
      </c>
      <c r="E350" s="219"/>
      <c r="F350" s="218" t="e">
        <f ca="1">IF((+PRODUCTION!O348-F$4)&lt;0,"",+PRODUCTION!O348-F$4)</f>
        <v>#VALUE!</v>
      </c>
      <c r="G350" s="218" t="e">
        <f ca="1">IF((+PRODUCTION!S348-G$4)&lt;0,"",+PRODUCTION!S348-G$4)</f>
        <v>#VALUE!</v>
      </c>
      <c r="H350" s="218" t="e">
        <f ca="1">IF((+PRODUCTION!V348-H$4)&lt;0,"",+PRODUCTION!V348-H$4)</f>
        <v>#VALUE!</v>
      </c>
      <c r="I350" s="218" t="e">
        <f ca="1">IF((+PRODUCTION!Y348-I$4)&lt;0,"",+PRODUCTION!Y348-I$4)</f>
        <v>#VALUE!</v>
      </c>
      <c r="J350" s="218" t="e">
        <f ca="1">IF((+PRODUCTION!AB348-J$4)&lt;0,"",+PRODUCTION!AB348-J$4)</f>
        <v>#VALUE!</v>
      </c>
      <c r="K350" s="220" t="e">
        <f ca="1">IF((+PRODUCTION!AE348-K$4)&lt;0,"",+PRODUCTION!AE348-K$4)</f>
        <v>#VALUE!</v>
      </c>
    </row>
    <row r="351" spans="1:11">
      <c r="A351" s="217">
        <f>+PRODUCTION!A349</f>
        <v>45271</v>
      </c>
      <c r="B351" s="218" t="e">
        <f ca="1">IF((+PRODUCTION!C349-B$4)&lt;0,"",+PRODUCTION!C349-B$4)</f>
        <v>#VALUE!</v>
      </c>
      <c r="C351" s="218" t="e">
        <f ca="1">IF((+PRODUCTION!F349-C$4)&lt;0,"",+PRODUCTION!F349-C$4)</f>
        <v>#VALUE!</v>
      </c>
      <c r="D351" s="218" t="e">
        <f ca="1">IF((+PRODUCTION!I349-D$4)&lt;0,"",+PRODUCTION!I349-D$4)</f>
        <v>#VALUE!</v>
      </c>
      <c r="E351" s="219"/>
      <c r="F351" s="218" t="e">
        <f ca="1">IF((+PRODUCTION!O349-F$4)&lt;0,"",+PRODUCTION!O349-F$4)</f>
        <v>#VALUE!</v>
      </c>
      <c r="G351" s="218" t="e">
        <f ca="1">IF((+PRODUCTION!S349-G$4)&lt;0,"",+PRODUCTION!S349-G$4)</f>
        <v>#VALUE!</v>
      </c>
      <c r="H351" s="218" t="e">
        <f ca="1">IF((+PRODUCTION!V349-H$4)&lt;0,"",+PRODUCTION!V349-H$4)</f>
        <v>#VALUE!</v>
      </c>
      <c r="I351" s="218" t="e">
        <f ca="1">IF((+PRODUCTION!Y349-I$4)&lt;0,"",+PRODUCTION!Y349-I$4)</f>
        <v>#VALUE!</v>
      </c>
      <c r="J351" s="218" t="e">
        <f ca="1">IF((+PRODUCTION!AB349-J$4)&lt;0,"",+PRODUCTION!AB349-J$4)</f>
        <v>#VALUE!</v>
      </c>
      <c r="K351" s="220" t="e">
        <f ca="1">IF((+PRODUCTION!AE349-K$4)&lt;0,"",+PRODUCTION!AE349-K$4)</f>
        <v>#VALUE!</v>
      </c>
    </row>
    <row r="352" spans="1:11">
      <c r="A352" s="217">
        <f>+PRODUCTION!A350</f>
        <v>45272</v>
      </c>
      <c r="B352" s="218" t="e">
        <f ca="1">IF((+PRODUCTION!C350-B$4)&lt;0,"",+PRODUCTION!C350-B$4)</f>
        <v>#VALUE!</v>
      </c>
      <c r="C352" s="218" t="e">
        <f ca="1">IF((+PRODUCTION!F350-C$4)&lt;0,"",+PRODUCTION!F350-C$4)</f>
        <v>#VALUE!</v>
      </c>
      <c r="D352" s="218" t="e">
        <f ca="1">IF((+PRODUCTION!I350-D$4)&lt;0,"",+PRODUCTION!I350-D$4)</f>
        <v>#VALUE!</v>
      </c>
      <c r="E352" s="219"/>
      <c r="F352" s="218" t="e">
        <f ca="1">IF((+PRODUCTION!O350-F$4)&lt;0,"",+PRODUCTION!O350-F$4)</f>
        <v>#VALUE!</v>
      </c>
      <c r="G352" s="218" t="e">
        <f ca="1">IF((+PRODUCTION!S350-G$4)&lt;0,"",+PRODUCTION!S350-G$4)</f>
        <v>#VALUE!</v>
      </c>
      <c r="H352" s="218" t="e">
        <f ca="1">IF((+PRODUCTION!V350-H$4)&lt;0,"",+PRODUCTION!V350-H$4)</f>
        <v>#VALUE!</v>
      </c>
      <c r="I352" s="218" t="e">
        <f ca="1">IF((+PRODUCTION!Y350-I$4)&lt;0,"",+PRODUCTION!Y350-I$4)</f>
        <v>#VALUE!</v>
      </c>
      <c r="J352" s="218" t="e">
        <f ca="1">IF((+PRODUCTION!AB350-J$4)&lt;0,"",+PRODUCTION!AB350-J$4)</f>
        <v>#VALUE!</v>
      </c>
      <c r="K352" s="220" t="e">
        <f ca="1">IF((+PRODUCTION!AE350-K$4)&lt;0,"",+PRODUCTION!AE350-K$4)</f>
        <v>#VALUE!</v>
      </c>
    </row>
    <row r="353" spans="1:11">
      <c r="A353" s="217">
        <f>+PRODUCTION!A351</f>
        <v>45273</v>
      </c>
      <c r="B353" s="218" t="e">
        <f ca="1">IF((+PRODUCTION!C351-B$4)&lt;0,"",+PRODUCTION!C351-B$4)</f>
        <v>#VALUE!</v>
      </c>
      <c r="C353" s="218" t="e">
        <f ca="1">IF((+PRODUCTION!F351-C$4)&lt;0,"",+PRODUCTION!F351-C$4)</f>
        <v>#VALUE!</v>
      </c>
      <c r="D353" s="218" t="e">
        <f ca="1">IF((+PRODUCTION!I351-D$4)&lt;0,"",+PRODUCTION!I351-D$4)</f>
        <v>#VALUE!</v>
      </c>
      <c r="E353" s="219"/>
      <c r="F353" s="218" t="e">
        <f ca="1">IF((+PRODUCTION!O351-F$4)&lt;0,"",+PRODUCTION!O351-F$4)</f>
        <v>#VALUE!</v>
      </c>
      <c r="G353" s="218" t="e">
        <f ca="1">IF((+PRODUCTION!S351-G$4)&lt;0,"",+PRODUCTION!S351-G$4)</f>
        <v>#VALUE!</v>
      </c>
      <c r="H353" s="218" t="e">
        <f ca="1">IF((+PRODUCTION!V351-H$4)&lt;0,"",+PRODUCTION!V351-H$4)</f>
        <v>#VALUE!</v>
      </c>
      <c r="I353" s="218" t="e">
        <f ca="1">IF((+PRODUCTION!Y351-I$4)&lt;0,"",+PRODUCTION!Y351-I$4)</f>
        <v>#VALUE!</v>
      </c>
      <c r="J353" s="218" t="e">
        <f ca="1">IF((+PRODUCTION!AB351-J$4)&lt;0,"",+PRODUCTION!AB351-J$4)</f>
        <v>#VALUE!</v>
      </c>
      <c r="K353" s="220" t="e">
        <f ca="1">IF((+PRODUCTION!AE351-K$4)&lt;0,"",+PRODUCTION!AE351-K$4)</f>
        <v>#VALUE!</v>
      </c>
    </row>
    <row r="354" spans="1:11">
      <c r="A354" s="217">
        <f>+PRODUCTION!A352</f>
        <v>45274</v>
      </c>
      <c r="B354" s="218" t="e">
        <f ca="1">IF((+PRODUCTION!C352-B$4)&lt;0,"",+PRODUCTION!C352-B$4)</f>
        <v>#VALUE!</v>
      </c>
      <c r="C354" s="218" t="e">
        <f ca="1">IF((+PRODUCTION!F352-C$4)&lt;0,"",+PRODUCTION!F352-C$4)</f>
        <v>#VALUE!</v>
      </c>
      <c r="D354" s="218" t="e">
        <f ca="1">IF((+PRODUCTION!I352-D$4)&lt;0,"",+PRODUCTION!I352-D$4)</f>
        <v>#VALUE!</v>
      </c>
      <c r="E354" s="219"/>
      <c r="F354" s="218" t="e">
        <f ca="1">IF((+PRODUCTION!O352-F$4)&lt;0,"",+PRODUCTION!O352-F$4)</f>
        <v>#VALUE!</v>
      </c>
      <c r="G354" s="218" t="e">
        <f ca="1">IF((+PRODUCTION!S352-G$4)&lt;0,"",+PRODUCTION!S352-G$4)</f>
        <v>#VALUE!</v>
      </c>
      <c r="H354" s="218" t="e">
        <f ca="1">IF((+PRODUCTION!V352-H$4)&lt;0,"",+PRODUCTION!V352-H$4)</f>
        <v>#VALUE!</v>
      </c>
      <c r="I354" s="218" t="e">
        <f ca="1">IF((+PRODUCTION!Y352-I$4)&lt;0,"",+PRODUCTION!Y352-I$4)</f>
        <v>#VALUE!</v>
      </c>
      <c r="J354" s="218" t="e">
        <f ca="1">IF((+PRODUCTION!AB352-J$4)&lt;0,"",+PRODUCTION!AB352-J$4)</f>
        <v>#VALUE!</v>
      </c>
      <c r="K354" s="220" t="e">
        <f ca="1">IF((+PRODUCTION!AE352-K$4)&lt;0,"",+PRODUCTION!AE352-K$4)</f>
        <v>#VALUE!</v>
      </c>
    </row>
    <row r="355" spans="1:11">
      <c r="A355" s="217">
        <f>+PRODUCTION!A353</f>
        <v>45275</v>
      </c>
      <c r="B355" s="218" t="e">
        <f ca="1">IF((+PRODUCTION!C353-B$4)&lt;0,"",+PRODUCTION!C353-B$4)</f>
        <v>#VALUE!</v>
      </c>
      <c r="C355" s="218" t="e">
        <f ca="1">IF((+PRODUCTION!F353-C$4)&lt;0,"",+PRODUCTION!F353-C$4)</f>
        <v>#VALUE!</v>
      </c>
      <c r="D355" s="218" t="e">
        <f ca="1">IF((+PRODUCTION!I353-D$4)&lt;0,"",+PRODUCTION!I353-D$4)</f>
        <v>#VALUE!</v>
      </c>
      <c r="E355" s="219"/>
      <c r="F355" s="218" t="e">
        <f ca="1">IF((+PRODUCTION!O353-F$4)&lt;0,"",+PRODUCTION!O353-F$4)</f>
        <v>#VALUE!</v>
      </c>
      <c r="G355" s="218" t="e">
        <f ca="1">IF((+PRODUCTION!S353-G$4)&lt;0,"",+PRODUCTION!S353-G$4)</f>
        <v>#VALUE!</v>
      </c>
      <c r="H355" s="218" t="e">
        <f ca="1">IF((+PRODUCTION!V353-H$4)&lt;0,"",+PRODUCTION!V353-H$4)</f>
        <v>#VALUE!</v>
      </c>
      <c r="I355" s="218" t="e">
        <f ca="1">IF((+PRODUCTION!Y353-I$4)&lt;0,"",+PRODUCTION!Y353-I$4)</f>
        <v>#VALUE!</v>
      </c>
      <c r="J355" s="218" t="e">
        <f ca="1">IF((+PRODUCTION!AB353-J$4)&lt;0,"",+PRODUCTION!AB353-J$4)</f>
        <v>#VALUE!</v>
      </c>
      <c r="K355" s="220" t="e">
        <f ca="1">IF((+PRODUCTION!AE353-K$4)&lt;0,"",+PRODUCTION!AE353-K$4)</f>
        <v>#VALUE!</v>
      </c>
    </row>
    <row r="356" spans="1:11">
      <c r="A356" s="217">
        <f>+PRODUCTION!A354</f>
        <v>45276</v>
      </c>
      <c r="B356" s="218" t="e">
        <f ca="1">IF((+PRODUCTION!C354-B$4)&lt;0,"",+PRODUCTION!C354-B$4)</f>
        <v>#VALUE!</v>
      </c>
      <c r="C356" s="218" t="e">
        <f ca="1">IF((+PRODUCTION!F354-C$4)&lt;0,"",+PRODUCTION!F354-C$4)</f>
        <v>#VALUE!</v>
      </c>
      <c r="D356" s="218" t="e">
        <f ca="1">IF((+PRODUCTION!I354-D$4)&lt;0,"",+PRODUCTION!I354-D$4)</f>
        <v>#VALUE!</v>
      </c>
      <c r="E356" s="219"/>
      <c r="F356" s="218" t="e">
        <f ca="1">IF((+PRODUCTION!O354-F$4)&lt;0,"",+PRODUCTION!O354-F$4)</f>
        <v>#VALUE!</v>
      </c>
      <c r="G356" s="218" t="e">
        <f ca="1">IF((+PRODUCTION!S354-G$4)&lt;0,"",+PRODUCTION!S354-G$4)</f>
        <v>#VALUE!</v>
      </c>
      <c r="H356" s="218" t="e">
        <f ca="1">IF((+PRODUCTION!V354-H$4)&lt;0,"",+PRODUCTION!V354-H$4)</f>
        <v>#VALUE!</v>
      </c>
      <c r="I356" s="218" t="e">
        <f ca="1">IF((+PRODUCTION!Y354-I$4)&lt;0,"",+PRODUCTION!Y354-I$4)</f>
        <v>#VALUE!</v>
      </c>
      <c r="J356" s="218" t="e">
        <f ca="1">IF((+PRODUCTION!AB354-J$4)&lt;0,"",+PRODUCTION!AB354-J$4)</f>
        <v>#VALUE!</v>
      </c>
      <c r="K356" s="220" t="e">
        <f ca="1">IF((+PRODUCTION!AE354-K$4)&lt;0,"",+PRODUCTION!AE354-K$4)</f>
        <v>#VALUE!</v>
      </c>
    </row>
    <row r="357" spans="1:11">
      <c r="A357" s="217">
        <f>+PRODUCTION!A355</f>
        <v>45277</v>
      </c>
      <c r="B357" s="218" t="e">
        <f ca="1">IF((+PRODUCTION!C355-B$4)&lt;0,"",+PRODUCTION!C355-B$4)</f>
        <v>#VALUE!</v>
      </c>
      <c r="C357" s="218" t="e">
        <f ca="1">IF((+PRODUCTION!F355-C$4)&lt;0,"",+PRODUCTION!F355-C$4)</f>
        <v>#VALUE!</v>
      </c>
      <c r="D357" s="218" t="e">
        <f ca="1">IF((+PRODUCTION!I355-D$4)&lt;0,"",+PRODUCTION!I355-D$4)</f>
        <v>#VALUE!</v>
      </c>
      <c r="E357" s="219"/>
      <c r="F357" s="218" t="e">
        <f ca="1">IF((+PRODUCTION!O355-F$4)&lt;0,"",+PRODUCTION!O355-F$4)</f>
        <v>#VALUE!</v>
      </c>
      <c r="G357" s="218" t="e">
        <f ca="1">IF((+PRODUCTION!S355-G$4)&lt;0,"",+PRODUCTION!S355-G$4)</f>
        <v>#VALUE!</v>
      </c>
      <c r="H357" s="218" t="e">
        <f ca="1">IF((+PRODUCTION!V355-H$4)&lt;0,"",+PRODUCTION!V355-H$4)</f>
        <v>#VALUE!</v>
      </c>
      <c r="I357" s="218" t="e">
        <f ca="1">IF((+PRODUCTION!Y355-I$4)&lt;0,"",+PRODUCTION!Y355-I$4)</f>
        <v>#VALUE!</v>
      </c>
      <c r="J357" s="218" t="e">
        <f ca="1">IF((+PRODUCTION!AB355-J$4)&lt;0,"",+PRODUCTION!AB355-J$4)</f>
        <v>#VALUE!</v>
      </c>
      <c r="K357" s="220" t="e">
        <f ca="1">IF((+PRODUCTION!AE355-K$4)&lt;0,"",+PRODUCTION!AE355-K$4)</f>
        <v>#VALUE!</v>
      </c>
    </row>
    <row r="358" spans="1:11">
      <c r="A358" s="217">
        <f>+PRODUCTION!A356</f>
        <v>45278</v>
      </c>
      <c r="B358" s="218" t="e">
        <f ca="1">IF((+PRODUCTION!C356-B$4)&lt;0,"",+PRODUCTION!C356-B$4)</f>
        <v>#VALUE!</v>
      </c>
      <c r="C358" s="218" t="e">
        <f ca="1">IF((+PRODUCTION!F356-C$4)&lt;0,"",+PRODUCTION!F356-C$4)</f>
        <v>#VALUE!</v>
      </c>
      <c r="D358" s="218" t="e">
        <f ca="1">IF((+PRODUCTION!I356-D$4)&lt;0,"",+PRODUCTION!I356-D$4)</f>
        <v>#VALUE!</v>
      </c>
      <c r="E358" s="219"/>
      <c r="F358" s="218" t="e">
        <f ca="1">IF((+PRODUCTION!O356-F$4)&lt;0,"",+PRODUCTION!O356-F$4)</f>
        <v>#VALUE!</v>
      </c>
      <c r="G358" s="218" t="e">
        <f ca="1">IF((+PRODUCTION!S356-G$4)&lt;0,"",+PRODUCTION!S356-G$4)</f>
        <v>#VALUE!</v>
      </c>
      <c r="H358" s="218" t="e">
        <f ca="1">IF((+PRODUCTION!V356-H$4)&lt;0,"",+PRODUCTION!V356-H$4)</f>
        <v>#VALUE!</v>
      </c>
      <c r="I358" s="218" t="e">
        <f ca="1">IF((+PRODUCTION!Y356-I$4)&lt;0,"",+PRODUCTION!Y356-I$4)</f>
        <v>#VALUE!</v>
      </c>
      <c r="J358" s="218" t="e">
        <f ca="1">IF((+PRODUCTION!AB356-J$4)&lt;0,"",+PRODUCTION!AB356-J$4)</f>
        <v>#VALUE!</v>
      </c>
      <c r="K358" s="220" t="e">
        <f ca="1">IF((+PRODUCTION!AE356-K$4)&lt;0,"",+PRODUCTION!AE356-K$4)</f>
        <v>#VALUE!</v>
      </c>
    </row>
    <row r="359" spans="1:11">
      <c r="A359" s="217">
        <f>+PRODUCTION!A357</f>
        <v>45279</v>
      </c>
      <c r="B359" s="218" t="e">
        <f ca="1">IF((+PRODUCTION!C357-B$4)&lt;0,"",+PRODUCTION!C357-B$4)</f>
        <v>#VALUE!</v>
      </c>
      <c r="C359" s="218" t="e">
        <f ca="1">IF((+PRODUCTION!F357-C$4)&lt;0,"",+PRODUCTION!F357-C$4)</f>
        <v>#VALUE!</v>
      </c>
      <c r="D359" s="218" t="e">
        <f ca="1">IF((+PRODUCTION!I357-D$4)&lt;0,"",+PRODUCTION!I357-D$4)</f>
        <v>#VALUE!</v>
      </c>
      <c r="E359" s="219"/>
      <c r="F359" s="218" t="e">
        <f ca="1">IF((+PRODUCTION!O357-F$4)&lt;0,"",+PRODUCTION!O357-F$4)</f>
        <v>#VALUE!</v>
      </c>
      <c r="G359" s="218" t="e">
        <f ca="1">IF((+PRODUCTION!S357-G$4)&lt;0,"",+PRODUCTION!S357-G$4)</f>
        <v>#VALUE!</v>
      </c>
      <c r="H359" s="218" t="e">
        <f ca="1">IF((+PRODUCTION!V357-H$4)&lt;0,"",+PRODUCTION!V357-H$4)</f>
        <v>#VALUE!</v>
      </c>
      <c r="I359" s="218" t="e">
        <f ca="1">IF((+PRODUCTION!Y357-I$4)&lt;0,"",+PRODUCTION!Y357-I$4)</f>
        <v>#VALUE!</v>
      </c>
      <c r="J359" s="218" t="e">
        <f ca="1">IF((+PRODUCTION!AB357-J$4)&lt;0,"",+PRODUCTION!AB357-J$4)</f>
        <v>#VALUE!</v>
      </c>
      <c r="K359" s="220" t="e">
        <f ca="1">IF((+PRODUCTION!AE357-K$4)&lt;0,"",+PRODUCTION!AE357-K$4)</f>
        <v>#VALUE!</v>
      </c>
    </row>
    <row r="360" spans="1:11">
      <c r="A360" s="217">
        <f>+PRODUCTION!A358</f>
        <v>45280</v>
      </c>
      <c r="B360" s="218" t="e">
        <f ca="1">IF((+PRODUCTION!C358-B$4)&lt;0,"",+PRODUCTION!C358-B$4)</f>
        <v>#VALUE!</v>
      </c>
      <c r="C360" s="218" t="e">
        <f ca="1">IF((+PRODUCTION!F358-C$4)&lt;0,"",+PRODUCTION!F358-C$4)</f>
        <v>#VALUE!</v>
      </c>
      <c r="D360" s="218" t="e">
        <f ca="1">IF((+PRODUCTION!I358-D$4)&lt;0,"",+PRODUCTION!I358-D$4)</f>
        <v>#VALUE!</v>
      </c>
      <c r="E360" s="219"/>
      <c r="F360" s="218" t="e">
        <f ca="1">IF((+PRODUCTION!O358-F$4)&lt;0,"",+PRODUCTION!O358-F$4)</f>
        <v>#VALUE!</v>
      </c>
      <c r="G360" s="218" t="e">
        <f ca="1">IF((+PRODUCTION!S358-G$4)&lt;0,"",+PRODUCTION!S358-G$4)</f>
        <v>#VALUE!</v>
      </c>
      <c r="H360" s="218" t="e">
        <f ca="1">IF((+PRODUCTION!V358-H$4)&lt;0,"",+PRODUCTION!V358-H$4)</f>
        <v>#VALUE!</v>
      </c>
      <c r="I360" s="218" t="e">
        <f ca="1">IF((+PRODUCTION!Y358-I$4)&lt;0,"",+PRODUCTION!Y358-I$4)</f>
        <v>#VALUE!</v>
      </c>
      <c r="J360" s="218" t="e">
        <f ca="1">IF((+PRODUCTION!AB358-J$4)&lt;0,"",+PRODUCTION!AB358-J$4)</f>
        <v>#VALUE!</v>
      </c>
      <c r="K360" s="220" t="e">
        <f ca="1">IF((+PRODUCTION!AE358-K$4)&lt;0,"",+PRODUCTION!AE358-K$4)</f>
        <v>#VALUE!</v>
      </c>
    </row>
    <row r="361" spans="1:11">
      <c r="A361" s="217">
        <f>+PRODUCTION!A359</f>
        <v>45281</v>
      </c>
      <c r="B361" s="218" t="e">
        <f ca="1">IF((+PRODUCTION!C359-B$4)&lt;0,"",+PRODUCTION!C359-B$4)</f>
        <v>#VALUE!</v>
      </c>
      <c r="C361" s="218" t="e">
        <f ca="1">IF((+PRODUCTION!F359-C$4)&lt;0,"",+PRODUCTION!F359-C$4)</f>
        <v>#VALUE!</v>
      </c>
      <c r="D361" s="218" t="e">
        <f ca="1">IF((+PRODUCTION!I359-D$4)&lt;0,"",+PRODUCTION!I359-D$4)</f>
        <v>#VALUE!</v>
      </c>
      <c r="E361" s="219"/>
      <c r="F361" s="218" t="e">
        <f ca="1">IF((+PRODUCTION!O359-F$4)&lt;0,"",+PRODUCTION!O359-F$4)</f>
        <v>#VALUE!</v>
      </c>
      <c r="G361" s="218" t="e">
        <f ca="1">IF((+PRODUCTION!S359-G$4)&lt;0,"",+PRODUCTION!S359-G$4)</f>
        <v>#VALUE!</v>
      </c>
      <c r="H361" s="218" t="e">
        <f ca="1">IF((+PRODUCTION!V359-H$4)&lt;0,"",+PRODUCTION!V359-H$4)</f>
        <v>#VALUE!</v>
      </c>
      <c r="I361" s="218" t="e">
        <f ca="1">IF((+PRODUCTION!Y359-I$4)&lt;0,"",+PRODUCTION!Y359-I$4)</f>
        <v>#VALUE!</v>
      </c>
      <c r="J361" s="218" t="e">
        <f ca="1">IF((+PRODUCTION!AB359-J$4)&lt;0,"",+PRODUCTION!AB359-J$4)</f>
        <v>#VALUE!</v>
      </c>
      <c r="K361" s="220" t="e">
        <f ca="1">IF((+PRODUCTION!AE359-K$4)&lt;0,"",+PRODUCTION!AE359-K$4)</f>
        <v>#VALUE!</v>
      </c>
    </row>
    <row r="362" spans="1:11">
      <c r="A362" s="217">
        <f>+PRODUCTION!A360</f>
        <v>45282</v>
      </c>
      <c r="B362" s="218" t="e">
        <f ca="1">IF((+PRODUCTION!C360-B$4)&lt;0,"",+PRODUCTION!C360-B$4)</f>
        <v>#VALUE!</v>
      </c>
      <c r="C362" s="218" t="e">
        <f ca="1">IF((+PRODUCTION!F360-C$4)&lt;0,"",+PRODUCTION!F360-C$4)</f>
        <v>#VALUE!</v>
      </c>
      <c r="D362" s="218" t="e">
        <f ca="1">IF((+PRODUCTION!I360-D$4)&lt;0,"",+PRODUCTION!I360-D$4)</f>
        <v>#VALUE!</v>
      </c>
      <c r="E362" s="219"/>
      <c r="F362" s="218" t="e">
        <f ca="1">IF((+PRODUCTION!O360-F$4)&lt;0,"",+PRODUCTION!O360-F$4)</f>
        <v>#VALUE!</v>
      </c>
      <c r="G362" s="218" t="e">
        <f ca="1">IF((+PRODUCTION!S360-G$4)&lt;0,"",+PRODUCTION!S360-G$4)</f>
        <v>#VALUE!</v>
      </c>
      <c r="H362" s="218" t="e">
        <f ca="1">IF((+PRODUCTION!V360-H$4)&lt;0,"",+PRODUCTION!V360-H$4)</f>
        <v>#VALUE!</v>
      </c>
      <c r="I362" s="218" t="e">
        <f ca="1">IF((+PRODUCTION!Y360-I$4)&lt;0,"",+PRODUCTION!Y360-I$4)</f>
        <v>#VALUE!</v>
      </c>
      <c r="J362" s="218" t="e">
        <f ca="1">IF((+PRODUCTION!AB360-J$4)&lt;0,"",+PRODUCTION!AB360-J$4)</f>
        <v>#VALUE!</v>
      </c>
      <c r="K362" s="220" t="e">
        <f ca="1">IF((+PRODUCTION!AE360-K$4)&lt;0,"",+PRODUCTION!AE360-K$4)</f>
        <v>#VALUE!</v>
      </c>
    </row>
    <row r="363" spans="1:11">
      <c r="A363" s="217">
        <f>+PRODUCTION!A361</f>
        <v>45283</v>
      </c>
      <c r="B363" s="218" t="e">
        <f ca="1">IF((+PRODUCTION!C361-B$4)&lt;0,"",+PRODUCTION!C361-B$4)</f>
        <v>#VALUE!</v>
      </c>
      <c r="C363" s="218" t="e">
        <f ca="1">IF((+PRODUCTION!F361-C$4)&lt;0,"",+PRODUCTION!F361-C$4)</f>
        <v>#VALUE!</v>
      </c>
      <c r="D363" s="218" t="e">
        <f ca="1">IF((+PRODUCTION!I361-D$4)&lt;0,"",+PRODUCTION!I361-D$4)</f>
        <v>#VALUE!</v>
      </c>
      <c r="E363" s="219"/>
      <c r="F363" s="218" t="e">
        <f ca="1">IF((+PRODUCTION!O361-F$4)&lt;0,"",+PRODUCTION!O361-F$4)</f>
        <v>#VALUE!</v>
      </c>
      <c r="G363" s="218" t="e">
        <f ca="1">IF((+PRODUCTION!S361-G$4)&lt;0,"",+PRODUCTION!S361-G$4)</f>
        <v>#VALUE!</v>
      </c>
      <c r="H363" s="218" t="e">
        <f ca="1">IF((+PRODUCTION!V361-H$4)&lt;0,"",+PRODUCTION!V361-H$4)</f>
        <v>#VALUE!</v>
      </c>
      <c r="I363" s="218" t="e">
        <f ca="1">IF((+PRODUCTION!Y361-I$4)&lt;0,"",+PRODUCTION!Y361-I$4)</f>
        <v>#VALUE!</v>
      </c>
      <c r="J363" s="218" t="e">
        <f ca="1">IF((+PRODUCTION!AB361-J$4)&lt;0,"",+PRODUCTION!AB361-J$4)</f>
        <v>#VALUE!</v>
      </c>
      <c r="K363" s="220" t="e">
        <f ca="1">IF((+PRODUCTION!AE361-K$4)&lt;0,"",+PRODUCTION!AE361-K$4)</f>
        <v>#VALUE!</v>
      </c>
    </row>
    <row r="364" spans="1:11">
      <c r="A364" s="217">
        <f>+PRODUCTION!A362</f>
        <v>45284</v>
      </c>
      <c r="B364" s="218" t="e">
        <f ca="1">IF((+PRODUCTION!C362-B$4)&lt;0,"",+PRODUCTION!C362-B$4)</f>
        <v>#VALUE!</v>
      </c>
      <c r="C364" s="218" t="e">
        <f ca="1">IF((+PRODUCTION!F362-C$4)&lt;0,"",+PRODUCTION!F362-C$4)</f>
        <v>#VALUE!</v>
      </c>
      <c r="D364" s="218" t="e">
        <f ca="1">IF((+PRODUCTION!I362-D$4)&lt;0,"",+PRODUCTION!I362-D$4)</f>
        <v>#VALUE!</v>
      </c>
      <c r="E364" s="219"/>
      <c r="F364" s="218" t="e">
        <f ca="1">IF((+PRODUCTION!O362-F$4)&lt;0,"",+PRODUCTION!O362-F$4)</f>
        <v>#VALUE!</v>
      </c>
      <c r="G364" s="218" t="e">
        <f ca="1">IF((+PRODUCTION!S362-G$4)&lt;0,"",+PRODUCTION!S362-G$4)</f>
        <v>#VALUE!</v>
      </c>
      <c r="H364" s="218" t="e">
        <f ca="1">IF((+PRODUCTION!V362-H$4)&lt;0,"",+PRODUCTION!V362-H$4)</f>
        <v>#VALUE!</v>
      </c>
      <c r="I364" s="218" t="e">
        <f ca="1">IF((+PRODUCTION!Y362-I$4)&lt;0,"",+PRODUCTION!Y362-I$4)</f>
        <v>#VALUE!</v>
      </c>
      <c r="J364" s="218" t="e">
        <f ca="1">IF((+PRODUCTION!AB362-J$4)&lt;0,"",+PRODUCTION!AB362-J$4)</f>
        <v>#VALUE!</v>
      </c>
      <c r="K364" s="220" t="e">
        <f ca="1">IF((+PRODUCTION!AE362-K$4)&lt;0,"",+PRODUCTION!AE362-K$4)</f>
        <v>#VALUE!</v>
      </c>
    </row>
    <row r="365" spans="1:11">
      <c r="A365" s="217">
        <f>+PRODUCTION!A363</f>
        <v>45285</v>
      </c>
      <c r="B365" s="218" t="e">
        <f ca="1">IF((+PRODUCTION!C363-B$4)&lt;0,"",+PRODUCTION!C363-B$4)</f>
        <v>#VALUE!</v>
      </c>
      <c r="C365" s="218" t="e">
        <f ca="1">IF((+PRODUCTION!F363-C$4)&lt;0,"",+PRODUCTION!F363-C$4)</f>
        <v>#VALUE!</v>
      </c>
      <c r="D365" s="218" t="e">
        <f ca="1">IF((+PRODUCTION!I363-D$4)&lt;0,"",+PRODUCTION!I363-D$4)</f>
        <v>#VALUE!</v>
      </c>
      <c r="E365" s="219"/>
      <c r="F365" s="218" t="e">
        <f ca="1">IF((+PRODUCTION!O363-F$4)&lt;0,"",+PRODUCTION!O363-F$4)</f>
        <v>#VALUE!</v>
      </c>
      <c r="G365" s="218" t="e">
        <f ca="1">IF((+PRODUCTION!S363-G$4)&lt;0,"",+PRODUCTION!S363-G$4)</f>
        <v>#VALUE!</v>
      </c>
      <c r="H365" s="218" t="e">
        <f ca="1">IF((+PRODUCTION!V363-H$4)&lt;0,"",+PRODUCTION!V363-H$4)</f>
        <v>#VALUE!</v>
      </c>
      <c r="I365" s="218" t="e">
        <f ca="1">IF((+PRODUCTION!Y363-I$4)&lt;0,"",+PRODUCTION!Y363-I$4)</f>
        <v>#VALUE!</v>
      </c>
      <c r="J365" s="218" t="e">
        <f ca="1">IF((+PRODUCTION!AB363-J$4)&lt;0,"",+PRODUCTION!AB363-J$4)</f>
        <v>#VALUE!</v>
      </c>
      <c r="K365" s="220" t="e">
        <f ca="1">IF((+PRODUCTION!AE363-K$4)&lt;0,"",+PRODUCTION!AE363-K$4)</f>
        <v>#VALUE!</v>
      </c>
    </row>
    <row r="366" spans="1:11">
      <c r="A366" s="217">
        <f>+PRODUCTION!A364</f>
        <v>45286</v>
      </c>
      <c r="B366" s="218" t="e">
        <f ca="1">IF((+PRODUCTION!C364-B$4)&lt;0,"",+PRODUCTION!C364-B$4)</f>
        <v>#VALUE!</v>
      </c>
      <c r="C366" s="218" t="e">
        <f ca="1">IF((+PRODUCTION!F364-C$4)&lt;0,"",+PRODUCTION!F364-C$4)</f>
        <v>#VALUE!</v>
      </c>
      <c r="D366" s="218" t="e">
        <f ca="1">IF((+PRODUCTION!I364-D$4)&lt;0,"",+PRODUCTION!I364-D$4)</f>
        <v>#VALUE!</v>
      </c>
      <c r="E366" s="219"/>
      <c r="F366" s="218" t="e">
        <f ca="1">IF((+PRODUCTION!O364-F$4)&lt;0,"",+PRODUCTION!O364-F$4)</f>
        <v>#VALUE!</v>
      </c>
      <c r="G366" s="218" t="e">
        <f ca="1">IF((+PRODUCTION!S364-G$4)&lt;0,"",+PRODUCTION!S364-G$4)</f>
        <v>#VALUE!</v>
      </c>
      <c r="H366" s="218" t="e">
        <f ca="1">IF((+PRODUCTION!V364-H$4)&lt;0,"",+PRODUCTION!V364-H$4)</f>
        <v>#VALUE!</v>
      </c>
      <c r="I366" s="218" t="e">
        <f ca="1">IF((+PRODUCTION!Y364-I$4)&lt;0,"",+PRODUCTION!Y364-I$4)</f>
        <v>#VALUE!</v>
      </c>
      <c r="J366" s="218" t="e">
        <f ca="1">IF((+PRODUCTION!AB364-J$4)&lt;0,"",+PRODUCTION!AB364-J$4)</f>
        <v>#VALUE!</v>
      </c>
      <c r="K366" s="220" t="e">
        <f ca="1">IF((+PRODUCTION!AE364-K$4)&lt;0,"",+PRODUCTION!AE364-K$4)</f>
        <v>#VALUE!</v>
      </c>
    </row>
    <row r="367" spans="1:11">
      <c r="A367" s="217">
        <f>+PRODUCTION!A365</f>
        <v>45287</v>
      </c>
      <c r="B367" s="218" t="e">
        <f ca="1">IF((+PRODUCTION!C365-B$4)&lt;0,"",+PRODUCTION!C365-B$4)</f>
        <v>#VALUE!</v>
      </c>
      <c r="C367" s="218" t="e">
        <f ca="1">IF((+PRODUCTION!F365-C$4)&lt;0,"",+PRODUCTION!F365-C$4)</f>
        <v>#VALUE!</v>
      </c>
      <c r="D367" s="218" t="e">
        <f ca="1">IF((+PRODUCTION!I365-D$4)&lt;0,"",+PRODUCTION!I365-D$4)</f>
        <v>#VALUE!</v>
      </c>
      <c r="E367" s="219"/>
      <c r="F367" s="218" t="e">
        <f ca="1">IF((+PRODUCTION!O365-F$4)&lt;0,"",+PRODUCTION!O365-F$4)</f>
        <v>#VALUE!</v>
      </c>
      <c r="G367" s="218" t="e">
        <f ca="1">IF((+PRODUCTION!S365-G$4)&lt;0,"",+PRODUCTION!S365-G$4)</f>
        <v>#VALUE!</v>
      </c>
      <c r="H367" s="218" t="e">
        <f ca="1">IF((+PRODUCTION!V365-H$4)&lt;0,"",+PRODUCTION!V365-H$4)</f>
        <v>#VALUE!</v>
      </c>
      <c r="I367" s="218" t="e">
        <f ca="1">IF((+PRODUCTION!Y365-I$4)&lt;0,"",+PRODUCTION!Y365-I$4)</f>
        <v>#VALUE!</v>
      </c>
      <c r="J367" s="218" t="e">
        <f ca="1">IF((+PRODUCTION!AB365-J$4)&lt;0,"",+PRODUCTION!AB365-J$4)</f>
        <v>#VALUE!</v>
      </c>
      <c r="K367" s="220" t="e">
        <f ca="1">IF((+PRODUCTION!AE365-K$4)&lt;0,"",+PRODUCTION!AE365-K$4)</f>
        <v>#VALUE!</v>
      </c>
    </row>
    <row r="368" spans="1:11">
      <c r="A368" s="217">
        <f>+PRODUCTION!A366</f>
        <v>45288</v>
      </c>
      <c r="B368" s="218" t="e">
        <f ca="1">IF((+PRODUCTION!C366-B$4)&lt;0,"",+PRODUCTION!C366-B$4)</f>
        <v>#VALUE!</v>
      </c>
      <c r="C368" s="218" t="e">
        <f ca="1">IF((+PRODUCTION!F366-C$4)&lt;0,"",+PRODUCTION!F366-C$4)</f>
        <v>#VALUE!</v>
      </c>
      <c r="D368" s="218" t="e">
        <f ca="1">IF((+PRODUCTION!I366-D$4)&lt;0,"",+PRODUCTION!I366-D$4)</f>
        <v>#VALUE!</v>
      </c>
      <c r="E368" s="219"/>
      <c r="F368" s="218" t="e">
        <f ca="1">IF((+PRODUCTION!O366-F$4)&lt;0,"",+PRODUCTION!O366-F$4)</f>
        <v>#VALUE!</v>
      </c>
      <c r="G368" s="218" t="e">
        <f ca="1">IF((+PRODUCTION!S366-G$4)&lt;0,"",+PRODUCTION!S366-G$4)</f>
        <v>#VALUE!</v>
      </c>
      <c r="H368" s="218" t="e">
        <f ca="1">IF((+PRODUCTION!V366-H$4)&lt;0,"",+PRODUCTION!V366-H$4)</f>
        <v>#VALUE!</v>
      </c>
      <c r="I368" s="218" t="e">
        <f ca="1">IF((+PRODUCTION!Y366-I$4)&lt;0,"",+PRODUCTION!Y366-I$4)</f>
        <v>#VALUE!</v>
      </c>
      <c r="J368" s="218" t="e">
        <f ca="1">IF((+PRODUCTION!AB366-J$4)&lt;0,"",+PRODUCTION!AB366-J$4)</f>
        <v>#VALUE!</v>
      </c>
      <c r="K368" s="220" t="e">
        <f ca="1">IF((+PRODUCTION!AE366-K$4)&lt;0,"",+PRODUCTION!AE366-K$4)</f>
        <v>#VALUE!</v>
      </c>
    </row>
    <row r="369" spans="1:11">
      <c r="A369" s="217">
        <f>+PRODUCTION!A367</f>
        <v>45289</v>
      </c>
      <c r="B369" s="218" t="e">
        <f ca="1">IF((+PRODUCTION!C367-B$4)&lt;0,"",+PRODUCTION!C367-B$4)</f>
        <v>#VALUE!</v>
      </c>
      <c r="C369" s="218" t="e">
        <f ca="1">IF((+PRODUCTION!F367-C$4)&lt;0,"",+PRODUCTION!F367-C$4)</f>
        <v>#VALUE!</v>
      </c>
      <c r="D369" s="218" t="e">
        <f ca="1">IF((+PRODUCTION!I367-D$4)&lt;0,"",+PRODUCTION!I367-D$4)</f>
        <v>#VALUE!</v>
      </c>
      <c r="E369" s="219"/>
      <c r="F369" s="218" t="e">
        <f ca="1">IF((+PRODUCTION!O367-F$4)&lt;0,"",+PRODUCTION!O367-F$4)</f>
        <v>#VALUE!</v>
      </c>
      <c r="G369" s="218" t="e">
        <f ca="1">IF((+PRODUCTION!S367-G$4)&lt;0,"",+PRODUCTION!S367-G$4)</f>
        <v>#VALUE!</v>
      </c>
      <c r="H369" s="218" t="e">
        <f ca="1">IF((+PRODUCTION!V367-H$4)&lt;0,"",+PRODUCTION!V367-H$4)</f>
        <v>#VALUE!</v>
      </c>
      <c r="I369" s="218" t="e">
        <f ca="1">IF((+PRODUCTION!Y367-I$4)&lt;0,"",+PRODUCTION!Y367-I$4)</f>
        <v>#VALUE!</v>
      </c>
      <c r="J369" s="218" t="e">
        <f ca="1">IF((+PRODUCTION!AB367-J$4)&lt;0,"",+PRODUCTION!AB367-J$4)</f>
        <v>#VALUE!</v>
      </c>
      <c r="K369" s="220" t="e">
        <f ca="1">IF((+PRODUCTION!AE367-K$4)&lt;0,"",+PRODUCTION!AE367-K$4)</f>
        <v>#VALUE!</v>
      </c>
    </row>
    <row r="370" spans="1:11">
      <c r="A370" s="217">
        <f>+PRODUCTION!A368</f>
        <v>45290</v>
      </c>
      <c r="B370" s="218" t="e">
        <f ca="1">IF((+PRODUCTION!C368-B$4)&lt;0,"",+PRODUCTION!C368-B$4)</f>
        <v>#VALUE!</v>
      </c>
      <c r="C370" s="218" t="e">
        <f ca="1">IF((+PRODUCTION!F368-C$4)&lt;0,"",+PRODUCTION!F368-C$4)</f>
        <v>#VALUE!</v>
      </c>
      <c r="D370" s="218" t="e">
        <f ca="1">IF((+PRODUCTION!I368-D$4)&lt;0,"",+PRODUCTION!I368-D$4)</f>
        <v>#VALUE!</v>
      </c>
      <c r="E370" s="219"/>
      <c r="F370" s="218" t="e">
        <f ca="1">IF((+PRODUCTION!O368-F$4)&lt;0,"",+PRODUCTION!O368-F$4)</f>
        <v>#VALUE!</v>
      </c>
      <c r="G370" s="218" t="e">
        <f ca="1">IF((+PRODUCTION!S368-G$4)&lt;0,"",+PRODUCTION!S368-G$4)</f>
        <v>#VALUE!</v>
      </c>
      <c r="H370" s="218" t="e">
        <f ca="1">IF((+PRODUCTION!V368-H$4)&lt;0,"",+PRODUCTION!V368-H$4)</f>
        <v>#VALUE!</v>
      </c>
      <c r="I370" s="218" t="e">
        <f ca="1">IF((+PRODUCTION!Y368-I$4)&lt;0,"",+PRODUCTION!Y368-I$4)</f>
        <v>#VALUE!</v>
      </c>
      <c r="J370" s="218" t="e">
        <f ca="1">IF((+PRODUCTION!AB368-J$4)&lt;0,"",+PRODUCTION!AB368-J$4)</f>
        <v>#VALUE!</v>
      </c>
      <c r="K370" s="220" t="e">
        <f ca="1">IF((+PRODUCTION!AE368-K$4)&lt;0,"",+PRODUCTION!AE368-K$4)</f>
        <v>#VALUE!</v>
      </c>
    </row>
    <row r="371" spans="1:11">
      <c r="A371" s="217">
        <f>+PRODUCTION!A369</f>
        <v>45291</v>
      </c>
      <c r="B371" s="218" t="e">
        <f ca="1">IF((+PRODUCTION!C369-B$4)&lt;0,"",+PRODUCTION!C369-B$4)</f>
        <v>#VALUE!</v>
      </c>
      <c r="C371" s="218" t="e">
        <f ca="1">IF((+PRODUCTION!F369-C$4)&lt;0,"",+PRODUCTION!F369-C$4)</f>
        <v>#VALUE!</v>
      </c>
      <c r="D371" s="218" t="e">
        <f ca="1">IF((+PRODUCTION!I369-D$4)&lt;0,"",+PRODUCTION!I369-D$4)</f>
        <v>#VALUE!</v>
      </c>
      <c r="E371" s="219"/>
      <c r="F371" s="218" t="e">
        <f ca="1">IF((+PRODUCTION!O369-F$4)&lt;0,"",+PRODUCTION!O369-F$4)</f>
        <v>#VALUE!</v>
      </c>
      <c r="G371" s="218" t="e">
        <f ca="1">IF((+PRODUCTION!S369-G$4)&lt;0,"",+PRODUCTION!S369-G$4)</f>
        <v>#VALUE!</v>
      </c>
      <c r="H371" s="218" t="e">
        <f ca="1">IF((+PRODUCTION!V369-H$4)&lt;0,"",+PRODUCTION!V369-H$4)</f>
        <v>#VALUE!</v>
      </c>
      <c r="I371" s="218" t="e">
        <f ca="1">IF((+PRODUCTION!Y369-I$4)&lt;0,"",+PRODUCTION!Y369-I$4)</f>
        <v>#VALUE!</v>
      </c>
      <c r="J371" s="218" t="e">
        <f ca="1">IF((+PRODUCTION!AB369-J$4)&lt;0,"",+PRODUCTION!AB369-J$4)</f>
        <v>#VALUE!</v>
      </c>
      <c r="K371" s="220" t="e">
        <f ca="1">IF((+PRODUCTION!AE369-K$4)&lt;0,"",+PRODUCTION!AE369-K$4)</f>
        <v>#VALUE!</v>
      </c>
    </row>
  </sheetData>
  <mergeCells count="5">
    <mergeCell ref="B1:J1"/>
    <mergeCell ref="B2:C2"/>
    <mergeCell ref="E2:F2"/>
    <mergeCell ref="G2:H2"/>
    <mergeCell ref="I2:K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733"/>
  <sheetViews>
    <sheetView workbookViewId="0">
      <selection activeCell="F1" sqref="F1:F1048576"/>
    </sheetView>
  </sheetViews>
  <sheetFormatPr baseColWidth="10" defaultRowHeight="15"/>
  <cols>
    <col min="1" max="1" width="50.5703125" customWidth="1"/>
    <col min="2" max="2" width="11.42578125" style="221"/>
    <col min="3" max="3" width="2.28515625" bestFit="1" customWidth="1"/>
  </cols>
  <sheetData>
    <row r="3" spans="1:6">
      <c r="A3" s="222" t="s">
        <v>181</v>
      </c>
      <c r="B3" s="223">
        <v>14280</v>
      </c>
      <c r="C3" s="222"/>
      <c r="F3" s="224">
        <v>44562</v>
      </c>
    </row>
    <row r="4" spans="1:6">
      <c r="A4" s="222" t="s">
        <v>182</v>
      </c>
      <c r="B4" s="223">
        <v>23.4</v>
      </c>
      <c r="C4" s="222" t="s">
        <v>183</v>
      </c>
      <c r="F4" s="224">
        <v>44563</v>
      </c>
    </row>
    <row r="5" spans="1:6">
      <c r="A5" s="222" t="s">
        <v>184</v>
      </c>
      <c r="B5" s="223">
        <v>100</v>
      </c>
      <c r="C5" s="222" t="s">
        <v>185</v>
      </c>
      <c r="F5" s="224">
        <v>44564</v>
      </c>
    </row>
    <row r="6" spans="1:6">
      <c r="F6" s="224">
        <v>44565</v>
      </c>
    </row>
    <row r="7" spans="1:6">
      <c r="F7" s="224">
        <v>44566</v>
      </c>
    </row>
    <row r="8" spans="1:6">
      <c r="F8" s="224">
        <v>44567</v>
      </c>
    </row>
    <row r="9" spans="1:6">
      <c r="F9" s="224">
        <v>44568</v>
      </c>
    </row>
    <row r="10" spans="1:6">
      <c r="F10" s="224">
        <v>44569</v>
      </c>
    </row>
    <row r="11" spans="1:6">
      <c r="F11" s="224">
        <v>44570</v>
      </c>
    </row>
    <row r="12" spans="1:6">
      <c r="F12" s="224">
        <v>44571</v>
      </c>
    </row>
    <row r="13" spans="1:6">
      <c r="F13" s="224">
        <v>44572</v>
      </c>
    </row>
    <row r="14" spans="1:6">
      <c r="F14" s="224">
        <v>44573</v>
      </c>
    </row>
    <row r="15" spans="1:6">
      <c r="F15" s="224">
        <v>44574</v>
      </c>
    </row>
    <row r="16" spans="1:6">
      <c r="F16" s="224">
        <v>44575</v>
      </c>
    </row>
    <row r="17" spans="6:6">
      <c r="F17" s="224">
        <v>44576</v>
      </c>
    </row>
    <row r="18" spans="6:6">
      <c r="F18" s="224">
        <v>44577</v>
      </c>
    </row>
    <row r="19" spans="6:6">
      <c r="F19" s="224">
        <v>44578</v>
      </c>
    </row>
    <row r="20" spans="6:6">
      <c r="F20" s="224">
        <v>44579</v>
      </c>
    </row>
    <row r="21" spans="6:6">
      <c r="F21" s="224">
        <v>44580</v>
      </c>
    </row>
    <row r="22" spans="6:6">
      <c r="F22" s="224">
        <v>44581</v>
      </c>
    </row>
    <row r="23" spans="6:6">
      <c r="F23" s="224">
        <v>44582</v>
      </c>
    </row>
    <row r="24" spans="6:6">
      <c r="F24" s="224">
        <v>44583</v>
      </c>
    </row>
    <row r="25" spans="6:6">
      <c r="F25" s="224">
        <v>44584</v>
      </c>
    </row>
    <row r="26" spans="6:6">
      <c r="F26" s="224">
        <v>44585</v>
      </c>
    </row>
    <row r="27" spans="6:6">
      <c r="F27" s="224">
        <v>44586</v>
      </c>
    </row>
    <row r="28" spans="6:6">
      <c r="F28" s="224">
        <v>44587</v>
      </c>
    </row>
    <row r="29" spans="6:6">
      <c r="F29" s="224">
        <v>44588</v>
      </c>
    </row>
    <row r="30" spans="6:6">
      <c r="F30" s="224">
        <v>44589</v>
      </c>
    </row>
    <row r="31" spans="6:6">
      <c r="F31" s="224">
        <v>44590</v>
      </c>
    </row>
    <row r="32" spans="6:6">
      <c r="F32" s="224">
        <v>44591</v>
      </c>
    </row>
    <row r="33" spans="6:6">
      <c r="F33" s="224">
        <v>44592</v>
      </c>
    </row>
    <row r="34" spans="6:6">
      <c r="F34" s="224">
        <v>44593</v>
      </c>
    </row>
    <row r="35" spans="6:6">
      <c r="F35" s="224">
        <v>44594</v>
      </c>
    </row>
    <row r="36" spans="6:6">
      <c r="F36" s="224">
        <v>44595</v>
      </c>
    </row>
    <row r="37" spans="6:6">
      <c r="F37" s="224">
        <v>44596</v>
      </c>
    </row>
    <row r="38" spans="6:6">
      <c r="F38" s="224">
        <v>44597</v>
      </c>
    </row>
    <row r="39" spans="6:6">
      <c r="F39" s="224">
        <v>44598</v>
      </c>
    </row>
    <row r="40" spans="6:6">
      <c r="F40" s="224">
        <v>44599</v>
      </c>
    </row>
    <row r="41" spans="6:6">
      <c r="F41" s="224">
        <v>44600</v>
      </c>
    </row>
    <row r="42" spans="6:6">
      <c r="F42" s="224">
        <v>44601</v>
      </c>
    </row>
    <row r="43" spans="6:6">
      <c r="F43" s="224">
        <v>44602</v>
      </c>
    </row>
    <row r="44" spans="6:6">
      <c r="F44" s="224">
        <v>44603</v>
      </c>
    </row>
    <row r="45" spans="6:6">
      <c r="F45" s="224">
        <v>44604</v>
      </c>
    </row>
    <row r="46" spans="6:6">
      <c r="F46" s="224">
        <v>44605</v>
      </c>
    </row>
    <row r="47" spans="6:6">
      <c r="F47" s="224">
        <v>44606</v>
      </c>
    </row>
    <row r="48" spans="6:6">
      <c r="F48" s="224">
        <v>44607</v>
      </c>
    </row>
    <row r="49" spans="6:6">
      <c r="F49" s="224">
        <v>44608</v>
      </c>
    </row>
    <row r="50" spans="6:6">
      <c r="F50" s="224">
        <v>44609</v>
      </c>
    </row>
    <row r="51" spans="6:6">
      <c r="F51" s="224">
        <v>44610</v>
      </c>
    </row>
    <row r="52" spans="6:6">
      <c r="F52" s="224">
        <v>44611</v>
      </c>
    </row>
    <row r="53" spans="6:6">
      <c r="F53" s="224">
        <v>44612</v>
      </c>
    </row>
    <row r="54" spans="6:6">
      <c r="F54" s="224">
        <v>44613</v>
      </c>
    </row>
    <row r="55" spans="6:6">
      <c r="F55" s="224">
        <v>44614</v>
      </c>
    </row>
    <row r="56" spans="6:6">
      <c r="F56" s="224">
        <v>44615</v>
      </c>
    </row>
    <row r="57" spans="6:6">
      <c r="F57" s="224">
        <v>44616</v>
      </c>
    </row>
    <row r="58" spans="6:6">
      <c r="F58" s="224">
        <v>44617</v>
      </c>
    </row>
    <row r="59" spans="6:6">
      <c r="F59" s="224">
        <v>44618</v>
      </c>
    </row>
    <row r="60" spans="6:6">
      <c r="F60" s="224">
        <v>44619</v>
      </c>
    </row>
    <row r="61" spans="6:6">
      <c r="F61" s="224">
        <v>44620</v>
      </c>
    </row>
    <row r="62" spans="6:6">
      <c r="F62" s="224">
        <v>44621</v>
      </c>
    </row>
    <row r="63" spans="6:6">
      <c r="F63" s="224">
        <v>44622</v>
      </c>
    </row>
    <row r="64" spans="6:6">
      <c r="F64" s="224">
        <v>44623</v>
      </c>
    </row>
    <row r="65" spans="6:6">
      <c r="F65" s="224">
        <v>44624</v>
      </c>
    </row>
    <row r="66" spans="6:6">
      <c r="F66" s="224">
        <v>44625</v>
      </c>
    </row>
    <row r="67" spans="6:6">
      <c r="F67" s="224">
        <v>44626</v>
      </c>
    </row>
    <row r="68" spans="6:6">
      <c r="F68" s="224">
        <v>44627</v>
      </c>
    </row>
    <row r="69" spans="6:6">
      <c r="F69" s="224">
        <v>44628</v>
      </c>
    </row>
    <row r="70" spans="6:6">
      <c r="F70" s="224">
        <v>44629</v>
      </c>
    </row>
    <row r="71" spans="6:6">
      <c r="F71" s="224">
        <v>44630</v>
      </c>
    </row>
    <row r="72" spans="6:6">
      <c r="F72" s="224">
        <v>44631</v>
      </c>
    </row>
    <row r="73" spans="6:6">
      <c r="F73" s="224">
        <v>44632</v>
      </c>
    </row>
    <row r="74" spans="6:6">
      <c r="F74" s="224">
        <v>44633</v>
      </c>
    </row>
    <row r="75" spans="6:6">
      <c r="F75" s="224">
        <v>44634</v>
      </c>
    </row>
    <row r="76" spans="6:6">
      <c r="F76" s="224">
        <v>44635</v>
      </c>
    </row>
    <row r="77" spans="6:6">
      <c r="F77" s="224">
        <v>44636</v>
      </c>
    </row>
    <row r="78" spans="6:6">
      <c r="F78" s="224">
        <v>44637</v>
      </c>
    </row>
    <row r="79" spans="6:6">
      <c r="F79" s="224">
        <v>44638</v>
      </c>
    </row>
    <row r="80" spans="6:6">
      <c r="F80" s="224">
        <v>44639</v>
      </c>
    </row>
    <row r="81" spans="6:6">
      <c r="F81" s="224">
        <v>44640</v>
      </c>
    </row>
    <row r="82" spans="6:6">
      <c r="F82" s="224">
        <v>44641</v>
      </c>
    </row>
    <row r="83" spans="6:6">
      <c r="F83" s="224">
        <v>44642</v>
      </c>
    </row>
    <row r="84" spans="6:6">
      <c r="F84" s="224">
        <v>44643</v>
      </c>
    </row>
    <row r="85" spans="6:6">
      <c r="F85" s="224">
        <v>44644</v>
      </c>
    </row>
    <row r="86" spans="6:6">
      <c r="F86" s="224">
        <v>44645</v>
      </c>
    </row>
    <row r="87" spans="6:6">
      <c r="F87" s="224">
        <v>44646</v>
      </c>
    </row>
    <row r="88" spans="6:6">
      <c r="F88" s="224">
        <v>44647</v>
      </c>
    </row>
    <row r="89" spans="6:6">
      <c r="F89" s="224">
        <v>44648</v>
      </c>
    </row>
    <row r="90" spans="6:6">
      <c r="F90" s="224">
        <v>44649</v>
      </c>
    </row>
    <row r="91" spans="6:6">
      <c r="F91" s="224">
        <v>44650</v>
      </c>
    </row>
    <row r="92" spans="6:6">
      <c r="F92" s="224">
        <v>44651</v>
      </c>
    </row>
    <row r="93" spans="6:6">
      <c r="F93" s="224">
        <v>44652</v>
      </c>
    </row>
    <row r="94" spans="6:6">
      <c r="F94" s="224">
        <v>44653</v>
      </c>
    </row>
    <row r="95" spans="6:6">
      <c r="F95" s="224">
        <v>44654</v>
      </c>
    </row>
    <row r="96" spans="6:6">
      <c r="F96" s="224">
        <v>44655</v>
      </c>
    </row>
    <row r="97" spans="6:6">
      <c r="F97" s="224">
        <v>44656</v>
      </c>
    </row>
    <row r="98" spans="6:6">
      <c r="F98" s="224">
        <v>44657</v>
      </c>
    </row>
    <row r="99" spans="6:6">
      <c r="F99" s="224">
        <v>44658</v>
      </c>
    </row>
    <row r="100" spans="6:6">
      <c r="F100" s="224">
        <v>44659</v>
      </c>
    </row>
    <row r="101" spans="6:6">
      <c r="F101" s="224">
        <v>44660</v>
      </c>
    </row>
    <row r="102" spans="6:6">
      <c r="F102" s="224">
        <v>44661</v>
      </c>
    </row>
    <row r="103" spans="6:6">
      <c r="F103" s="224">
        <v>44662</v>
      </c>
    </row>
    <row r="104" spans="6:6">
      <c r="F104" s="224">
        <v>44663</v>
      </c>
    </row>
    <row r="105" spans="6:6">
      <c r="F105" s="224">
        <v>44664</v>
      </c>
    </row>
    <row r="106" spans="6:6">
      <c r="F106" s="224">
        <v>44665</v>
      </c>
    </row>
    <row r="107" spans="6:6">
      <c r="F107" s="224">
        <v>44666</v>
      </c>
    </row>
    <row r="108" spans="6:6">
      <c r="F108" s="224">
        <v>44667</v>
      </c>
    </row>
    <row r="109" spans="6:6">
      <c r="F109" s="224">
        <v>44668</v>
      </c>
    </row>
    <row r="110" spans="6:6">
      <c r="F110" s="224">
        <v>44669</v>
      </c>
    </row>
    <row r="111" spans="6:6">
      <c r="F111" s="224">
        <v>44670</v>
      </c>
    </row>
    <row r="112" spans="6:6">
      <c r="F112" s="224">
        <v>44671</v>
      </c>
    </row>
    <row r="113" spans="6:6">
      <c r="F113" s="224">
        <v>44672</v>
      </c>
    </row>
    <row r="114" spans="6:6">
      <c r="F114" s="224">
        <v>44673</v>
      </c>
    </row>
    <row r="115" spans="6:6">
      <c r="F115" s="224">
        <v>44674</v>
      </c>
    </row>
    <row r="116" spans="6:6">
      <c r="F116" s="224">
        <v>44675</v>
      </c>
    </row>
    <row r="117" spans="6:6">
      <c r="F117" s="224">
        <v>44676</v>
      </c>
    </row>
    <row r="118" spans="6:6">
      <c r="F118" s="224">
        <v>44677</v>
      </c>
    </row>
    <row r="119" spans="6:6">
      <c r="F119" s="224">
        <v>44678</v>
      </c>
    </row>
    <row r="120" spans="6:6">
      <c r="F120" s="224">
        <v>44679</v>
      </c>
    </row>
    <row r="121" spans="6:6">
      <c r="F121" s="224">
        <v>44680</v>
      </c>
    </row>
    <row r="122" spans="6:6">
      <c r="F122" s="224">
        <v>44681</v>
      </c>
    </row>
    <row r="123" spans="6:6">
      <c r="F123" s="224">
        <v>44682</v>
      </c>
    </row>
    <row r="124" spans="6:6">
      <c r="F124" s="224">
        <v>44683</v>
      </c>
    </row>
    <row r="125" spans="6:6">
      <c r="F125" s="224">
        <v>44684</v>
      </c>
    </row>
    <row r="126" spans="6:6">
      <c r="F126" s="224">
        <v>44685</v>
      </c>
    </row>
    <row r="127" spans="6:6">
      <c r="F127" s="224">
        <v>44686</v>
      </c>
    </row>
    <row r="128" spans="6:6">
      <c r="F128" s="224">
        <v>44687</v>
      </c>
    </row>
    <row r="129" spans="6:6">
      <c r="F129" s="224">
        <v>44688</v>
      </c>
    </row>
    <row r="130" spans="6:6">
      <c r="F130" s="224">
        <v>44689</v>
      </c>
    </row>
    <row r="131" spans="6:6">
      <c r="F131" s="224">
        <v>44690</v>
      </c>
    </row>
    <row r="132" spans="6:6">
      <c r="F132" s="224">
        <v>44691</v>
      </c>
    </row>
    <row r="133" spans="6:6">
      <c r="F133" s="224">
        <v>44692</v>
      </c>
    </row>
    <row r="134" spans="6:6">
      <c r="F134" s="224">
        <v>44693</v>
      </c>
    </row>
    <row r="135" spans="6:6">
      <c r="F135" s="224">
        <v>44694</v>
      </c>
    </row>
    <row r="136" spans="6:6">
      <c r="F136" s="224">
        <v>44695</v>
      </c>
    </row>
    <row r="137" spans="6:6">
      <c r="F137" s="224">
        <v>44696</v>
      </c>
    </row>
    <row r="138" spans="6:6">
      <c r="F138" s="224">
        <v>44697</v>
      </c>
    </row>
    <row r="139" spans="6:6">
      <c r="F139" s="224">
        <v>44698</v>
      </c>
    </row>
    <row r="140" spans="6:6">
      <c r="F140" s="224">
        <v>44699</v>
      </c>
    </row>
    <row r="141" spans="6:6">
      <c r="F141" s="224">
        <v>44700</v>
      </c>
    </row>
    <row r="142" spans="6:6">
      <c r="F142" s="224">
        <v>44701</v>
      </c>
    </row>
    <row r="143" spans="6:6">
      <c r="F143" s="224">
        <v>44702</v>
      </c>
    </row>
    <row r="144" spans="6:6">
      <c r="F144" s="224">
        <v>44703</v>
      </c>
    </row>
    <row r="145" spans="6:6">
      <c r="F145" s="224">
        <v>44704</v>
      </c>
    </row>
    <row r="146" spans="6:6">
      <c r="F146" s="224">
        <v>44705</v>
      </c>
    </row>
    <row r="147" spans="6:6">
      <c r="F147" s="224">
        <v>44706</v>
      </c>
    </row>
    <row r="148" spans="6:6">
      <c r="F148" s="224">
        <v>44707</v>
      </c>
    </row>
    <row r="149" spans="6:6">
      <c r="F149" s="224">
        <v>44708</v>
      </c>
    </row>
    <row r="150" spans="6:6">
      <c r="F150" s="224">
        <v>44709</v>
      </c>
    </row>
    <row r="151" spans="6:6">
      <c r="F151" s="224">
        <v>44710</v>
      </c>
    </row>
    <row r="152" spans="6:6">
      <c r="F152" s="224">
        <v>44711</v>
      </c>
    </row>
    <row r="153" spans="6:6">
      <c r="F153" s="224">
        <v>44712</v>
      </c>
    </row>
    <row r="154" spans="6:6">
      <c r="F154" s="224">
        <v>44713</v>
      </c>
    </row>
    <row r="155" spans="6:6">
      <c r="F155" s="224">
        <v>44714</v>
      </c>
    </row>
    <row r="156" spans="6:6">
      <c r="F156" s="224">
        <v>44715</v>
      </c>
    </row>
    <row r="157" spans="6:6">
      <c r="F157" s="224">
        <v>44716</v>
      </c>
    </row>
    <row r="158" spans="6:6">
      <c r="F158" s="224">
        <v>44717</v>
      </c>
    </row>
    <row r="159" spans="6:6">
      <c r="F159" s="224">
        <v>44718</v>
      </c>
    </row>
    <row r="160" spans="6:6">
      <c r="F160" s="224">
        <v>44719</v>
      </c>
    </row>
    <row r="161" spans="6:6">
      <c r="F161" s="224">
        <v>44720</v>
      </c>
    </row>
    <row r="162" spans="6:6">
      <c r="F162" s="224">
        <v>44721</v>
      </c>
    </row>
    <row r="163" spans="6:6">
      <c r="F163" s="224">
        <v>44722</v>
      </c>
    </row>
    <row r="164" spans="6:6">
      <c r="F164" s="224">
        <v>44723</v>
      </c>
    </row>
    <row r="165" spans="6:6">
      <c r="F165" s="224">
        <v>44724</v>
      </c>
    </row>
    <row r="166" spans="6:6">
      <c r="F166" s="224">
        <v>44725</v>
      </c>
    </row>
    <row r="167" spans="6:6">
      <c r="F167" s="224">
        <v>44726</v>
      </c>
    </row>
    <row r="168" spans="6:6">
      <c r="F168" s="224">
        <v>44727</v>
      </c>
    </row>
    <row r="169" spans="6:6">
      <c r="F169" s="224">
        <v>44728</v>
      </c>
    </row>
    <row r="170" spans="6:6">
      <c r="F170" s="224">
        <v>44729</v>
      </c>
    </row>
    <row r="171" spans="6:6">
      <c r="F171" s="224">
        <v>44730</v>
      </c>
    </row>
    <row r="172" spans="6:6">
      <c r="F172" s="224">
        <v>44731</v>
      </c>
    </row>
    <row r="173" spans="6:6">
      <c r="F173" s="224">
        <v>44732</v>
      </c>
    </row>
    <row r="174" spans="6:6">
      <c r="F174" s="224">
        <v>44733</v>
      </c>
    </row>
    <row r="175" spans="6:6">
      <c r="F175" s="224">
        <v>44734</v>
      </c>
    </row>
    <row r="176" spans="6:6">
      <c r="F176" s="224">
        <v>44735</v>
      </c>
    </row>
    <row r="177" spans="6:6">
      <c r="F177" s="224">
        <v>44736</v>
      </c>
    </row>
    <row r="178" spans="6:6">
      <c r="F178" s="224">
        <v>44737</v>
      </c>
    </row>
    <row r="179" spans="6:6">
      <c r="F179" s="224">
        <v>44738</v>
      </c>
    </row>
    <row r="180" spans="6:6">
      <c r="F180" s="224">
        <v>44739</v>
      </c>
    </row>
    <row r="181" spans="6:6">
      <c r="F181" s="224">
        <v>44740</v>
      </c>
    </row>
    <row r="182" spans="6:6">
      <c r="F182" s="224">
        <v>44741</v>
      </c>
    </row>
    <row r="183" spans="6:6">
      <c r="F183" s="224">
        <v>44742</v>
      </c>
    </row>
    <row r="184" spans="6:6">
      <c r="F184" s="224">
        <v>44743</v>
      </c>
    </row>
    <row r="185" spans="6:6">
      <c r="F185" s="224">
        <v>44744</v>
      </c>
    </row>
    <row r="186" spans="6:6">
      <c r="F186" s="224">
        <v>44745</v>
      </c>
    </row>
    <row r="187" spans="6:6">
      <c r="F187" s="224">
        <v>44746</v>
      </c>
    </row>
    <row r="188" spans="6:6">
      <c r="F188" s="224">
        <v>44747</v>
      </c>
    </row>
    <row r="189" spans="6:6">
      <c r="F189" s="224">
        <v>44748</v>
      </c>
    </row>
    <row r="190" spans="6:6">
      <c r="F190" s="224">
        <v>44749</v>
      </c>
    </row>
    <row r="191" spans="6:6">
      <c r="F191" s="224">
        <v>44750</v>
      </c>
    </row>
    <row r="192" spans="6:6">
      <c r="F192" s="224">
        <v>44751</v>
      </c>
    </row>
    <row r="193" spans="6:6">
      <c r="F193" s="224">
        <v>44752</v>
      </c>
    </row>
    <row r="194" spans="6:6">
      <c r="F194" s="224">
        <v>44753</v>
      </c>
    </row>
    <row r="195" spans="6:6">
      <c r="F195" s="224">
        <v>44754</v>
      </c>
    </row>
    <row r="196" spans="6:6">
      <c r="F196" s="224">
        <v>44755</v>
      </c>
    </row>
    <row r="197" spans="6:6">
      <c r="F197" s="224">
        <v>44756</v>
      </c>
    </row>
    <row r="198" spans="6:6">
      <c r="F198" s="224">
        <v>44757</v>
      </c>
    </row>
    <row r="199" spans="6:6">
      <c r="F199" s="224">
        <v>44758</v>
      </c>
    </row>
    <row r="200" spans="6:6">
      <c r="F200" s="224">
        <v>44759</v>
      </c>
    </row>
    <row r="201" spans="6:6">
      <c r="F201" s="224">
        <v>44760</v>
      </c>
    </row>
    <row r="202" spans="6:6">
      <c r="F202" s="224">
        <v>44761</v>
      </c>
    </row>
    <row r="203" spans="6:6">
      <c r="F203" s="224">
        <v>44762</v>
      </c>
    </row>
    <row r="204" spans="6:6">
      <c r="F204" s="224">
        <v>44763</v>
      </c>
    </row>
    <row r="205" spans="6:6">
      <c r="F205" s="224">
        <v>44764</v>
      </c>
    </row>
    <row r="206" spans="6:6">
      <c r="F206" s="224">
        <v>44765</v>
      </c>
    </row>
    <row r="207" spans="6:6">
      <c r="F207" s="224">
        <v>44766</v>
      </c>
    </row>
    <row r="208" spans="6:6">
      <c r="F208" s="224">
        <v>44767</v>
      </c>
    </row>
    <row r="209" spans="6:6">
      <c r="F209" s="224">
        <v>44768</v>
      </c>
    </row>
    <row r="210" spans="6:6">
      <c r="F210" s="224">
        <v>44769</v>
      </c>
    </row>
    <row r="211" spans="6:6">
      <c r="F211" s="224">
        <v>44770</v>
      </c>
    </row>
    <row r="212" spans="6:6">
      <c r="F212" s="224">
        <v>44771</v>
      </c>
    </row>
    <row r="213" spans="6:6">
      <c r="F213" s="224">
        <v>44772</v>
      </c>
    </row>
    <row r="214" spans="6:6">
      <c r="F214" s="224">
        <v>44773</v>
      </c>
    </row>
    <row r="215" spans="6:6">
      <c r="F215" s="224">
        <v>44774</v>
      </c>
    </row>
    <row r="216" spans="6:6">
      <c r="F216" s="224">
        <v>44775</v>
      </c>
    </row>
    <row r="217" spans="6:6">
      <c r="F217" s="224">
        <v>44776</v>
      </c>
    </row>
    <row r="218" spans="6:6">
      <c r="F218" s="224">
        <v>44777</v>
      </c>
    </row>
    <row r="219" spans="6:6">
      <c r="F219" s="224">
        <v>44778</v>
      </c>
    </row>
    <row r="220" spans="6:6">
      <c r="F220" s="224">
        <v>44779</v>
      </c>
    </row>
    <row r="221" spans="6:6">
      <c r="F221" s="224">
        <v>44780</v>
      </c>
    </row>
    <row r="222" spans="6:6">
      <c r="F222" s="224">
        <v>44781</v>
      </c>
    </row>
    <row r="223" spans="6:6">
      <c r="F223" s="224">
        <v>44782</v>
      </c>
    </row>
    <row r="224" spans="6:6">
      <c r="F224" s="224">
        <v>44783</v>
      </c>
    </row>
    <row r="225" spans="6:6">
      <c r="F225" s="224">
        <v>44784</v>
      </c>
    </row>
    <row r="226" spans="6:6">
      <c r="F226" s="224">
        <v>44785</v>
      </c>
    </row>
    <row r="227" spans="6:6">
      <c r="F227" s="224">
        <v>44786</v>
      </c>
    </row>
    <row r="228" spans="6:6">
      <c r="F228" s="224">
        <v>44787</v>
      </c>
    </row>
    <row r="229" spans="6:6">
      <c r="F229" s="224">
        <v>44788</v>
      </c>
    </row>
    <row r="230" spans="6:6">
      <c r="F230" s="224">
        <v>44789</v>
      </c>
    </row>
    <row r="231" spans="6:6">
      <c r="F231" s="224">
        <v>44790</v>
      </c>
    </row>
    <row r="232" spans="6:6">
      <c r="F232" s="224">
        <v>44791</v>
      </c>
    </row>
    <row r="233" spans="6:6">
      <c r="F233" s="224">
        <v>44792</v>
      </c>
    </row>
    <row r="234" spans="6:6">
      <c r="F234" s="224">
        <v>44793</v>
      </c>
    </row>
    <row r="235" spans="6:6">
      <c r="F235" s="224">
        <v>44794</v>
      </c>
    </row>
    <row r="236" spans="6:6">
      <c r="F236" s="224">
        <v>44795</v>
      </c>
    </row>
    <row r="237" spans="6:6">
      <c r="F237" s="224">
        <v>44796</v>
      </c>
    </row>
    <row r="238" spans="6:6">
      <c r="F238" s="224">
        <v>44797</v>
      </c>
    </row>
    <row r="239" spans="6:6">
      <c r="F239" s="224">
        <v>44798</v>
      </c>
    </row>
    <row r="240" spans="6:6">
      <c r="F240" s="224">
        <v>44799</v>
      </c>
    </row>
    <row r="241" spans="6:6">
      <c r="F241" s="224">
        <v>44800</v>
      </c>
    </row>
    <row r="242" spans="6:6">
      <c r="F242" s="224">
        <v>44801</v>
      </c>
    </row>
    <row r="243" spans="6:6">
      <c r="F243" s="224">
        <v>44802</v>
      </c>
    </row>
    <row r="244" spans="6:6">
      <c r="F244" s="224">
        <v>44803</v>
      </c>
    </row>
    <row r="245" spans="6:6">
      <c r="F245" s="224">
        <v>44804</v>
      </c>
    </row>
    <row r="246" spans="6:6">
      <c r="F246" s="224">
        <v>44805</v>
      </c>
    </row>
    <row r="247" spans="6:6">
      <c r="F247" s="224">
        <v>44806</v>
      </c>
    </row>
    <row r="248" spans="6:6">
      <c r="F248" s="224">
        <v>44807</v>
      </c>
    </row>
    <row r="249" spans="6:6">
      <c r="F249" s="224">
        <v>44808</v>
      </c>
    </row>
    <row r="250" spans="6:6">
      <c r="F250" s="224">
        <v>44809</v>
      </c>
    </row>
    <row r="251" spans="6:6">
      <c r="F251" s="224">
        <v>44810</v>
      </c>
    </row>
    <row r="252" spans="6:6">
      <c r="F252" s="224">
        <v>44811</v>
      </c>
    </row>
    <row r="253" spans="6:6">
      <c r="F253" s="224">
        <v>44812</v>
      </c>
    </row>
    <row r="254" spans="6:6">
      <c r="F254" s="224">
        <v>44813</v>
      </c>
    </row>
    <row r="255" spans="6:6">
      <c r="F255" s="224">
        <v>44814</v>
      </c>
    </row>
    <row r="256" spans="6:6">
      <c r="F256" s="224">
        <v>44815</v>
      </c>
    </row>
    <row r="257" spans="6:6">
      <c r="F257" s="224">
        <v>44816</v>
      </c>
    </row>
    <row r="258" spans="6:6">
      <c r="F258" s="224">
        <v>44817</v>
      </c>
    </row>
    <row r="259" spans="6:6">
      <c r="F259" s="224">
        <v>44818</v>
      </c>
    </row>
    <row r="260" spans="6:6">
      <c r="F260" s="224">
        <v>44819</v>
      </c>
    </row>
    <row r="261" spans="6:6">
      <c r="F261" s="224">
        <v>44820</v>
      </c>
    </row>
    <row r="262" spans="6:6">
      <c r="F262" s="224">
        <v>44821</v>
      </c>
    </row>
    <row r="263" spans="6:6">
      <c r="F263" s="224">
        <v>44822</v>
      </c>
    </row>
    <row r="264" spans="6:6">
      <c r="F264" s="224">
        <v>44823</v>
      </c>
    </row>
    <row r="265" spans="6:6">
      <c r="F265" s="224">
        <v>44824</v>
      </c>
    </row>
    <row r="266" spans="6:6">
      <c r="F266" s="224">
        <v>44825</v>
      </c>
    </row>
    <row r="267" spans="6:6">
      <c r="F267" s="224">
        <v>44826</v>
      </c>
    </row>
    <row r="268" spans="6:6">
      <c r="F268" s="224">
        <v>44827</v>
      </c>
    </row>
    <row r="269" spans="6:6">
      <c r="F269" s="224">
        <v>44828</v>
      </c>
    </row>
    <row r="270" spans="6:6">
      <c r="F270" s="224">
        <v>44829</v>
      </c>
    </row>
    <row r="271" spans="6:6">
      <c r="F271" s="224">
        <v>44830</v>
      </c>
    </row>
    <row r="272" spans="6:6">
      <c r="F272" s="224">
        <v>44831</v>
      </c>
    </row>
    <row r="273" spans="6:6">
      <c r="F273" s="224">
        <v>44832</v>
      </c>
    </row>
    <row r="274" spans="6:6">
      <c r="F274" s="224">
        <v>44833</v>
      </c>
    </row>
    <row r="275" spans="6:6">
      <c r="F275" s="224">
        <v>44834</v>
      </c>
    </row>
    <row r="276" spans="6:6">
      <c r="F276" s="224">
        <v>44835</v>
      </c>
    </row>
    <row r="277" spans="6:6">
      <c r="F277" s="224">
        <v>44836</v>
      </c>
    </row>
    <row r="278" spans="6:6">
      <c r="F278" s="224">
        <v>44837</v>
      </c>
    </row>
    <row r="279" spans="6:6">
      <c r="F279" s="224">
        <v>44838</v>
      </c>
    </row>
    <row r="280" spans="6:6">
      <c r="F280" s="224">
        <v>44839</v>
      </c>
    </row>
    <row r="281" spans="6:6">
      <c r="F281" s="224">
        <v>44840</v>
      </c>
    </row>
    <row r="282" spans="6:6">
      <c r="F282" s="224">
        <v>44841</v>
      </c>
    </row>
    <row r="283" spans="6:6">
      <c r="F283" s="224">
        <v>44842</v>
      </c>
    </row>
    <row r="284" spans="6:6">
      <c r="F284" s="224">
        <v>44843</v>
      </c>
    </row>
    <row r="285" spans="6:6">
      <c r="F285" s="224">
        <v>44844</v>
      </c>
    </row>
    <row r="286" spans="6:6">
      <c r="F286" s="224">
        <v>44845</v>
      </c>
    </row>
    <row r="287" spans="6:6">
      <c r="F287" s="224">
        <v>44846</v>
      </c>
    </row>
    <row r="288" spans="6:6">
      <c r="F288" s="224">
        <v>44847</v>
      </c>
    </row>
    <row r="289" spans="6:6">
      <c r="F289" s="224">
        <v>44848</v>
      </c>
    </row>
    <row r="290" spans="6:6">
      <c r="F290" s="224">
        <v>44849</v>
      </c>
    </row>
    <row r="291" spans="6:6">
      <c r="F291" s="224">
        <v>44850</v>
      </c>
    </row>
    <row r="292" spans="6:6">
      <c r="F292" s="224">
        <v>44851</v>
      </c>
    </row>
    <row r="293" spans="6:6">
      <c r="F293" s="224">
        <v>44852</v>
      </c>
    </row>
    <row r="294" spans="6:6">
      <c r="F294" s="224">
        <v>44853</v>
      </c>
    </row>
    <row r="295" spans="6:6">
      <c r="F295" s="224">
        <v>44854</v>
      </c>
    </row>
    <row r="296" spans="6:6">
      <c r="F296" s="224">
        <v>44855</v>
      </c>
    </row>
    <row r="297" spans="6:6">
      <c r="F297" s="224">
        <v>44856</v>
      </c>
    </row>
    <row r="298" spans="6:6">
      <c r="F298" s="224">
        <v>44857</v>
      </c>
    </row>
    <row r="299" spans="6:6">
      <c r="F299" s="224">
        <v>44858</v>
      </c>
    </row>
    <row r="300" spans="6:6">
      <c r="F300" s="224">
        <v>44859</v>
      </c>
    </row>
    <row r="301" spans="6:6">
      <c r="F301" s="224">
        <v>44860</v>
      </c>
    </row>
    <row r="302" spans="6:6">
      <c r="F302" s="224">
        <v>44861</v>
      </c>
    </row>
    <row r="303" spans="6:6">
      <c r="F303" s="224">
        <v>44862</v>
      </c>
    </row>
    <row r="304" spans="6:6">
      <c r="F304" s="224">
        <v>44863</v>
      </c>
    </row>
    <row r="305" spans="6:6">
      <c r="F305" s="224">
        <v>44864</v>
      </c>
    </row>
    <row r="306" spans="6:6">
      <c r="F306" s="224">
        <v>44865</v>
      </c>
    </row>
    <row r="307" spans="6:6">
      <c r="F307" s="224">
        <v>44866</v>
      </c>
    </row>
    <row r="308" spans="6:6">
      <c r="F308" s="224">
        <v>44867</v>
      </c>
    </row>
    <row r="309" spans="6:6">
      <c r="F309" s="224">
        <v>44868</v>
      </c>
    </row>
    <row r="310" spans="6:6">
      <c r="F310" s="224">
        <v>44869</v>
      </c>
    </row>
    <row r="311" spans="6:6">
      <c r="F311" s="224">
        <v>44870</v>
      </c>
    </row>
    <row r="312" spans="6:6">
      <c r="F312" s="224">
        <v>44871</v>
      </c>
    </row>
    <row r="313" spans="6:6">
      <c r="F313" s="224">
        <v>44872</v>
      </c>
    </row>
    <row r="314" spans="6:6">
      <c r="F314" s="224">
        <v>44873</v>
      </c>
    </row>
    <row r="315" spans="6:6">
      <c r="F315" s="224">
        <v>44874</v>
      </c>
    </row>
    <row r="316" spans="6:6">
      <c r="F316" s="224">
        <v>44875</v>
      </c>
    </row>
    <row r="317" spans="6:6">
      <c r="F317" s="224">
        <v>44876</v>
      </c>
    </row>
    <row r="318" spans="6:6">
      <c r="F318" s="224">
        <v>44877</v>
      </c>
    </row>
    <row r="319" spans="6:6">
      <c r="F319" s="224">
        <v>44878</v>
      </c>
    </row>
    <row r="320" spans="6:6">
      <c r="F320" s="224">
        <v>44879</v>
      </c>
    </row>
    <row r="321" spans="6:6">
      <c r="F321" s="224">
        <v>44880</v>
      </c>
    </row>
    <row r="322" spans="6:6">
      <c r="F322" s="224">
        <v>44881</v>
      </c>
    </row>
    <row r="323" spans="6:6">
      <c r="F323" s="224">
        <v>44882</v>
      </c>
    </row>
    <row r="324" spans="6:6">
      <c r="F324" s="224">
        <v>44883</v>
      </c>
    </row>
    <row r="325" spans="6:6">
      <c r="F325" s="224">
        <v>44884</v>
      </c>
    </row>
    <row r="326" spans="6:6">
      <c r="F326" s="224">
        <v>44885</v>
      </c>
    </row>
    <row r="327" spans="6:6">
      <c r="F327" s="224">
        <v>44886</v>
      </c>
    </row>
    <row r="328" spans="6:6">
      <c r="F328" s="224">
        <v>44887</v>
      </c>
    </row>
    <row r="329" spans="6:6">
      <c r="F329" s="224">
        <v>44888</v>
      </c>
    </row>
    <row r="330" spans="6:6">
      <c r="F330" s="224">
        <v>44889</v>
      </c>
    </row>
    <row r="331" spans="6:6">
      <c r="F331" s="224">
        <v>44890</v>
      </c>
    </row>
    <row r="332" spans="6:6">
      <c r="F332" s="224">
        <v>44891</v>
      </c>
    </row>
    <row r="333" spans="6:6">
      <c r="F333" s="224">
        <v>44892</v>
      </c>
    </row>
    <row r="334" spans="6:6">
      <c r="F334" s="224">
        <v>44893</v>
      </c>
    </row>
    <row r="335" spans="6:6">
      <c r="F335" s="224">
        <v>44894</v>
      </c>
    </row>
    <row r="336" spans="6:6">
      <c r="F336" s="224">
        <v>44895</v>
      </c>
    </row>
    <row r="337" spans="6:6">
      <c r="F337" s="224">
        <v>44896</v>
      </c>
    </row>
    <row r="338" spans="6:6">
      <c r="F338" s="224">
        <v>44897</v>
      </c>
    </row>
    <row r="339" spans="6:6">
      <c r="F339" s="224">
        <v>44898</v>
      </c>
    </row>
    <row r="340" spans="6:6">
      <c r="F340" s="224">
        <v>44899</v>
      </c>
    </row>
    <row r="341" spans="6:6">
      <c r="F341" s="224">
        <v>44900</v>
      </c>
    </row>
    <row r="342" spans="6:6">
      <c r="F342" s="224">
        <v>44901</v>
      </c>
    </row>
    <row r="343" spans="6:6">
      <c r="F343" s="224">
        <v>44902</v>
      </c>
    </row>
    <row r="344" spans="6:6">
      <c r="F344" s="224">
        <v>44903</v>
      </c>
    </row>
    <row r="345" spans="6:6">
      <c r="F345" s="224">
        <v>44904</v>
      </c>
    </row>
    <row r="346" spans="6:6">
      <c r="F346" s="224">
        <v>44905</v>
      </c>
    </row>
    <row r="347" spans="6:6">
      <c r="F347" s="224">
        <v>44906</v>
      </c>
    </row>
    <row r="348" spans="6:6">
      <c r="F348" s="224">
        <v>44907</v>
      </c>
    </row>
    <row r="349" spans="6:6">
      <c r="F349" s="224">
        <v>44908</v>
      </c>
    </row>
    <row r="350" spans="6:6">
      <c r="F350" s="224">
        <v>44909</v>
      </c>
    </row>
    <row r="351" spans="6:6">
      <c r="F351" s="224">
        <v>44910</v>
      </c>
    </row>
    <row r="352" spans="6:6">
      <c r="F352" s="224">
        <v>44911</v>
      </c>
    </row>
    <row r="353" spans="6:6">
      <c r="F353" s="224">
        <v>44912</v>
      </c>
    </row>
    <row r="354" spans="6:6">
      <c r="F354" s="224">
        <v>44913</v>
      </c>
    </row>
    <row r="355" spans="6:6">
      <c r="F355" s="224">
        <v>44914</v>
      </c>
    </row>
    <row r="356" spans="6:6">
      <c r="F356" s="224">
        <v>44915</v>
      </c>
    </row>
    <row r="357" spans="6:6">
      <c r="F357" s="224">
        <v>44916</v>
      </c>
    </row>
    <row r="358" spans="6:6">
      <c r="F358" s="224">
        <v>44917</v>
      </c>
    </row>
    <row r="359" spans="6:6">
      <c r="F359" s="224">
        <v>44918</v>
      </c>
    </row>
    <row r="360" spans="6:6">
      <c r="F360" s="224">
        <v>44919</v>
      </c>
    </row>
    <row r="361" spans="6:6">
      <c r="F361" s="224">
        <v>44920</v>
      </c>
    </row>
    <row r="362" spans="6:6">
      <c r="F362" s="224">
        <v>44921</v>
      </c>
    </row>
    <row r="363" spans="6:6">
      <c r="F363" s="224">
        <v>44922</v>
      </c>
    </row>
    <row r="364" spans="6:6">
      <c r="F364" s="224">
        <v>44923</v>
      </c>
    </row>
    <row r="365" spans="6:6">
      <c r="F365" s="224">
        <v>44924</v>
      </c>
    </row>
    <row r="366" spans="6:6">
      <c r="F366" s="224">
        <v>44925</v>
      </c>
    </row>
    <row r="367" spans="6:6">
      <c r="F367" s="224">
        <v>44926</v>
      </c>
    </row>
    <row r="368" spans="6:6">
      <c r="F368" s="224">
        <v>44562</v>
      </c>
    </row>
    <row r="369" spans="6:6">
      <c r="F369" s="224">
        <v>44563</v>
      </c>
    </row>
    <row r="370" spans="6:6">
      <c r="F370" s="224">
        <v>44564</v>
      </c>
    </row>
    <row r="371" spans="6:6">
      <c r="F371" s="224">
        <v>44565</v>
      </c>
    </row>
    <row r="372" spans="6:6">
      <c r="F372" s="224">
        <v>44566</v>
      </c>
    </row>
    <row r="373" spans="6:6">
      <c r="F373" s="224">
        <v>44567</v>
      </c>
    </row>
    <row r="374" spans="6:6">
      <c r="F374" s="224">
        <v>44568</v>
      </c>
    </row>
    <row r="375" spans="6:6">
      <c r="F375" s="224">
        <v>44569</v>
      </c>
    </row>
    <row r="376" spans="6:6">
      <c r="F376" s="224">
        <v>44570</v>
      </c>
    </row>
    <row r="377" spans="6:6">
      <c r="F377" s="224">
        <v>44571</v>
      </c>
    </row>
    <row r="378" spans="6:6">
      <c r="F378" s="224">
        <v>44572</v>
      </c>
    </row>
    <row r="379" spans="6:6">
      <c r="F379" s="224">
        <v>44573</v>
      </c>
    </row>
    <row r="380" spans="6:6">
      <c r="F380" s="224">
        <v>44574</v>
      </c>
    </row>
    <row r="381" spans="6:6">
      <c r="F381" s="224">
        <v>44575</v>
      </c>
    </row>
    <row r="382" spans="6:6">
      <c r="F382" s="224">
        <v>44576</v>
      </c>
    </row>
    <row r="383" spans="6:6">
      <c r="F383" s="224">
        <v>44577</v>
      </c>
    </row>
    <row r="384" spans="6:6">
      <c r="F384" s="224">
        <v>44578</v>
      </c>
    </row>
    <row r="385" spans="6:6">
      <c r="F385" s="224">
        <v>44579</v>
      </c>
    </row>
    <row r="386" spans="6:6">
      <c r="F386" s="224">
        <v>44580</v>
      </c>
    </row>
    <row r="387" spans="6:6">
      <c r="F387" s="224">
        <v>44581</v>
      </c>
    </row>
    <row r="388" spans="6:6">
      <c r="F388" s="224">
        <v>44582</v>
      </c>
    </row>
    <row r="389" spans="6:6">
      <c r="F389" s="224">
        <v>44583</v>
      </c>
    </row>
    <row r="390" spans="6:6">
      <c r="F390" s="224">
        <v>44584</v>
      </c>
    </row>
    <row r="391" spans="6:6">
      <c r="F391" s="224">
        <v>44585</v>
      </c>
    </row>
    <row r="392" spans="6:6">
      <c r="F392" s="224">
        <v>44586</v>
      </c>
    </row>
    <row r="393" spans="6:6">
      <c r="F393" s="224">
        <v>44587</v>
      </c>
    </row>
    <row r="394" spans="6:6">
      <c r="F394" s="224">
        <v>44588</v>
      </c>
    </row>
    <row r="395" spans="6:6">
      <c r="F395" s="224">
        <v>44589</v>
      </c>
    </row>
    <row r="396" spans="6:6">
      <c r="F396" s="224">
        <v>44590</v>
      </c>
    </row>
    <row r="397" spans="6:6">
      <c r="F397" s="224">
        <v>44591</v>
      </c>
    </row>
    <row r="398" spans="6:6">
      <c r="F398" s="224">
        <v>44592</v>
      </c>
    </row>
    <row r="399" spans="6:6">
      <c r="F399" s="224">
        <v>44593</v>
      </c>
    </row>
    <row r="400" spans="6:6">
      <c r="F400" s="224">
        <v>44594</v>
      </c>
    </row>
    <row r="401" spans="6:6">
      <c r="F401" s="224">
        <v>44595</v>
      </c>
    </row>
    <row r="402" spans="6:6">
      <c r="F402" s="224">
        <v>44596</v>
      </c>
    </row>
    <row r="403" spans="6:6">
      <c r="F403" s="224">
        <v>44597</v>
      </c>
    </row>
    <row r="404" spans="6:6">
      <c r="F404" s="224">
        <v>44598</v>
      </c>
    </row>
    <row r="405" spans="6:6">
      <c r="F405" s="224">
        <v>44599</v>
      </c>
    </row>
    <row r="406" spans="6:6">
      <c r="F406" s="224">
        <v>44600</v>
      </c>
    </row>
    <row r="407" spans="6:6">
      <c r="F407" s="224">
        <v>44601</v>
      </c>
    </row>
    <row r="408" spans="6:6">
      <c r="F408" s="224">
        <v>44602</v>
      </c>
    </row>
    <row r="409" spans="6:6">
      <c r="F409" s="224">
        <v>44603</v>
      </c>
    </row>
    <row r="410" spans="6:6">
      <c r="F410" s="224">
        <v>44604</v>
      </c>
    </row>
    <row r="411" spans="6:6">
      <c r="F411" s="224">
        <v>44605</v>
      </c>
    </row>
    <row r="412" spans="6:6">
      <c r="F412" s="224">
        <v>44606</v>
      </c>
    </row>
    <row r="413" spans="6:6">
      <c r="F413" s="224">
        <v>44607</v>
      </c>
    </row>
    <row r="414" spans="6:6">
      <c r="F414" s="224">
        <v>44608</v>
      </c>
    </row>
    <row r="415" spans="6:6">
      <c r="F415" s="224">
        <v>44609</v>
      </c>
    </row>
    <row r="416" spans="6:6">
      <c r="F416" s="224">
        <v>44610</v>
      </c>
    </row>
    <row r="417" spans="6:6">
      <c r="F417" s="224">
        <v>44611</v>
      </c>
    </row>
    <row r="418" spans="6:6">
      <c r="F418" s="224">
        <v>44612</v>
      </c>
    </row>
    <row r="419" spans="6:6">
      <c r="F419" s="224">
        <v>44613</v>
      </c>
    </row>
    <row r="420" spans="6:6">
      <c r="F420" s="224">
        <v>44614</v>
      </c>
    </row>
    <row r="421" spans="6:6">
      <c r="F421" s="224">
        <v>44615</v>
      </c>
    </row>
    <row r="422" spans="6:6">
      <c r="F422" s="224">
        <v>44616</v>
      </c>
    </row>
    <row r="423" spans="6:6">
      <c r="F423" s="224">
        <v>44617</v>
      </c>
    </row>
    <row r="424" spans="6:6">
      <c r="F424" s="224">
        <v>44618</v>
      </c>
    </row>
    <row r="425" spans="6:6">
      <c r="F425" s="224">
        <v>44619</v>
      </c>
    </row>
    <row r="426" spans="6:6">
      <c r="F426" s="224">
        <v>44620</v>
      </c>
    </row>
    <row r="427" spans="6:6">
      <c r="F427" s="224">
        <v>44621</v>
      </c>
    </row>
    <row r="428" spans="6:6">
      <c r="F428" s="224">
        <v>44622</v>
      </c>
    </row>
    <row r="429" spans="6:6">
      <c r="F429" s="224">
        <v>44623</v>
      </c>
    </row>
    <row r="430" spans="6:6">
      <c r="F430" s="224">
        <v>44624</v>
      </c>
    </row>
    <row r="431" spans="6:6">
      <c r="F431" s="224">
        <v>44625</v>
      </c>
    </row>
    <row r="432" spans="6:6">
      <c r="F432" s="224">
        <v>44626</v>
      </c>
    </row>
    <row r="433" spans="6:6">
      <c r="F433" s="224">
        <v>44627</v>
      </c>
    </row>
    <row r="434" spans="6:6">
      <c r="F434" s="224">
        <v>44628</v>
      </c>
    </row>
    <row r="435" spans="6:6">
      <c r="F435" s="224">
        <v>44629</v>
      </c>
    </row>
    <row r="436" spans="6:6">
      <c r="F436" s="224">
        <v>44630</v>
      </c>
    </row>
    <row r="437" spans="6:6">
      <c r="F437" s="224">
        <v>44631</v>
      </c>
    </row>
    <row r="438" spans="6:6">
      <c r="F438" s="224">
        <v>44632</v>
      </c>
    </row>
    <row r="439" spans="6:6">
      <c r="F439" s="224">
        <v>44633</v>
      </c>
    </row>
    <row r="440" spans="6:6">
      <c r="F440" s="224">
        <v>44634</v>
      </c>
    </row>
    <row r="441" spans="6:6">
      <c r="F441" s="224">
        <v>44635</v>
      </c>
    </row>
    <row r="442" spans="6:6">
      <c r="F442" s="224">
        <v>44636</v>
      </c>
    </row>
    <row r="443" spans="6:6">
      <c r="F443" s="224">
        <v>44637</v>
      </c>
    </row>
    <row r="444" spans="6:6">
      <c r="F444" s="224">
        <v>44638</v>
      </c>
    </row>
    <row r="445" spans="6:6">
      <c r="F445" s="224">
        <v>44639</v>
      </c>
    </row>
    <row r="446" spans="6:6">
      <c r="F446" s="224">
        <v>44640</v>
      </c>
    </row>
    <row r="447" spans="6:6">
      <c r="F447" s="224">
        <v>44641</v>
      </c>
    </row>
    <row r="448" spans="6:6">
      <c r="F448" s="224">
        <v>44642</v>
      </c>
    </row>
    <row r="449" spans="6:6">
      <c r="F449" s="224">
        <v>44643</v>
      </c>
    </row>
    <row r="450" spans="6:6">
      <c r="F450" s="224">
        <v>44644</v>
      </c>
    </row>
    <row r="451" spans="6:6">
      <c r="F451" s="224">
        <v>44645</v>
      </c>
    </row>
    <row r="452" spans="6:6">
      <c r="F452" s="224">
        <v>44646</v>
      </c>
    </row>
    <row r="453" spans="6:6">
      <c r="F453" s="224">
        <v>44647</v>
      </c>
    </row>
    <row r="454" spans="6:6">
      <c r="F454" s="224">
        <v>44648</v>
      </c>
    </row>
    <row r="455" spans="6:6">
      <c r="F455" s="224">
        <v>44649</v>
      </c>
    </row>
    <row r="456" spans="6:6">
      <c r="F456" s="224">
        <v>44650</v>
      </c>
    </row>
    <row r="457" spans="6:6">
      <c r="F457" s="224">
        <v>44651</v>
      </c>
    </row>
    <row r="458" spans="6:6">
      <c r="F458" s="224">
        <v>44652</v>
      </c>
    </row>
    <row r="459" spans="6:6">
      <c r="F459" s="224">
        <v>44653</v>
      </c>
    </row>
    <row r="460" spans="6:6">
      <c r="F460" s="224">
        <v>44654</v>
      </c>
    </row>
    <row r="461" spans="6:6">
      <c r="F461" s="224">
        <v>44655</v>
      </c>
    </row>
    <row r="462" spans="6:6">
      <c r="F462" s="224">
        <v>44656</v>
      </c>
    </row>
    <row r="463" spans="6:6">
      <c r="F463" s="224">
        <v>44657</v>
      </c>
    </row>
    <row r="464" spans="6:6">
      <c r="F464" s="224">
        <v>44658</v>
      </c>
    </row>
    <row r="465" spans="6:6">
      <c r="F465" s="224">
        <v>44659</v>
      </c>
    </row>
    <row r="466" spans="6:6">
      <c r="F466" s="224">
        <v>44660</v>
      </c>
    </row>
    <row r="467" spans="6:6">
      <c r="F467" s="224">
        <v>44661</v>
      </c>
    </row>
    <row r="468" spans="6:6">
      <c r="F468" s="224">
        <v>44662</v>
      </c>
    </row>
    <row r="469" spans="6:6">
      <c r="F469" s="224">
        <v>44663</v>
      </c>
    </row>
    <row r="470" spans="6:6">
      <c r="F470" s="224">
        <v>44664</v>
      </c>
    </row>
    <row r="471" spans="6:6">
      <c r="F471" s="224">
        <v>44665</v>
      </c>
    </row>
    <row r="472" spans="6:6">
      <c r="F472" s="224">
        <v>44666</v>
      </c>
    </row>
    <row r="473" spans="6:6">
      <c r="F473" s="224">
        <v>44667</v>
      </c>
    </row>
    <row r="474" spans="6:6">
      <c r="F474" s="224">
        <v>44668</v>
      </c>
    </row>
    <row r="475" spans="6:6">
      <c r="F475" s="224">
        <v>44669</v>
      </c>
    </row>
    <row r="476" spans="6:6">
      <c r="F476" s="224">
        <v>44670</v>
      </c>
    </row>
    <row r="477" spans="6:6">
      <c r="F477" s="224">
        <v>44671</v>
      </c>
    </row>
    <row r="478" spans="6:6">
      <c r="F478" s="224">
        <v>44672</v>
      </c>
    </row>
    <row r="479" spans="6:6">
      <c r="F479" s="224">
        <v>44673</v>
      </c>
    </row>
    <row r="480" spans="6:6">
      <c r="F480" s="224">
        <v>44674</v>
      </c>
    </row>
    <row r="481" spans="6:6">
      <c r="F481" s="224">
        <v>44675</v>
      </c>
    </row>
    <row r="482" spans="6:6">
      <c r="F482" s="224">
        <v>44676</v>
      </c>
    </row>
    <row r="483" spans="6:6">
      <c r="F483" s="224">
        <v>44677</v>
      </c>
    </row>
    <row r="484" spans="6:6">
      <c r="F484" s="224">
        <v>44678</v>
      </c>
    </row>
    <row r="485" spans="6:6">
      <c r="F485" s="224">
        <v>44679</v>
      </c>
    </row>
    <row r="486" spans="6:6">
      <c r="F486" s="224">
        <v>44680</v>
      </c>
    </row>
    <row r="487" spans="6:6">
      <c r="F487" s="224">
        <v>44681</v>
      </c>
    </row>
    <row r="488" spans="6:6">
      <c r="F488" s="224">
        <v>44682</v>
      </c>
    </row>
    <row r="489" spans="6:6">
      <c r="F489" s="224">
        <v>44683</v>
      </c>
    </row>
    <row r="490" spans="6:6">
      <c r="F490" s="224">
        <v>44684</v>
      </c>
    </row>
    <row r="491" spans="6:6">
      <c r="F491" s="224">
        <v>44685</v>
      </c>
    </row>
    <row r="492" spans="6:6">
      <c r="F492" s="224">
        <v>44686</v>
      </c>
    </row>
    <row r="493" spans="6:6">
      <c r="F493" s="224">
        <v>44687</v>
      </c>
    </row>
    <row r="494" spans="6:6">
      <c r="F494" s="224">
        <v>44688</v>
      </c>
    </row>
    <row r="495" spans="6:6">
      <c r="F495" s="224">
        <v>44689</v>
      </c>
    </row>
    <row r="496" spans="6:6">
      <c r="F496" s="224">
        <v>44690</v>
      </c>
    </row>
    <row r="497" spans="6:6">
      <c r="F497" s="224">
        <v>44691</v>
      </c>
    </row>
    <row r="498" spans="6:6">
      <c r="F498" s="224">
        <v>44692</v>
      </c>
    </row>
    <row r="499" spans="6:6">
      <c r="F499" s="224">
        <v>44693</v>
      </c>
    </row>
    <row r="500" spans="6:6">
      <c r="F500" s="224">
        <v>44694</v>
      </c>
    </row>
    <row r="501" spans="6:6">
      <c r="F501" s="224">
        <v>44695</v>
      </c>
    </row>
    <row r="502" spans="6:6">
      <c r="F502" s="224">
        <v>44696</v>
      </c>
    </row>
    <row r="503" spans="6:6">
      <c r="F503" s="224">
        <v>44697</v>
      </c>
    </row>
    <row r="504" spans="6:6">
      <c r="F504" s="224">
        <v>44698</v>
      </c>
    </row>
    <row r="505" spans="6:6">
      <c r="F505" s="224">
        <v>44699</v>
      </c>
    </row>
    <row r="506" spans="6:6">
      <c r="F506" s="224">
        <v>44700</v>
      </c>
    </row>
    <row r="507" spans="6:6">
      <c r="F507" s="224">
        <v>44701</v>
      </c>
    </row>
    <row r="508" spans="6:6">
      <c r="F508" s="224">
        <v>44702</v>
      </c>
    </row>
    <row r="509" spans="6:6">
      <c r="F509" s="224">
        <v>44703</v>
      </c>
    </row>
    <row r="510" spans="6:6">
      <c r="F510" s="224">
        <v>44704</v>
      </c>
    </row>
    <row r="511" spans="6:6">
      <c r="F511" s="224">
        <v>44705</v>
      </c>
    </row>
    <row r="512" spans="6:6">
      <c r="F512" s="224">
        <v>44706</v>
      </c>
    </row>
    <row r="513" spans="6:6">
      <c r="F513" s="224">
        <v>44707</v>
      </c>
    </row>
    <row r="514" spans="6:6">
      <c r="F514" s="224">
        <v>44708</v>
      </c>
    </row>
    <row r="515" spans="6:6">
      <c r="F515" s="224">
        <v>44709</v>
      </c>
    </row>
    <row r="516" spans="6:6">
      <c r="F516" s="224">
        <v>44710</v>
      </c>
    </row>
    <row r="517" spans="6:6">
      <c r="F517" s="224">
        <v>44711</v>
      </c>
    </row>
    <row r="518" spans="6:6">
      <c r="F518" s="224">
        <v>44712</v>
      </c>
    </row>
    <row r="519" spans="6:6">
      <c r="F519" s="224">
        <v>44713</v>
      </c>
    </row>
    <row r="520" spans="6:6">
      <c r="F520" s="224">
        <v>44714</v>
      </c>
    </row>
    <row r="521" spans="6:6">
      <c r="F521" s="224">
        <v>44715</v>
      </c>
    </row>
    <row r="522" spans="6:6">
      <c r="F522" s="224">
        <v>44716</v>
      </c>
    </row>
    <row r="523" spans="6:6">
      <c r="F523" s="224">
        <v>44717</v>
      </c>
    </row>
    <row r="524" spans="6:6">
      <c r="F524" s="224">
        <v>44718</v>
      </c>
    </row>
    <row r="525" spans="6:6">
      <c r="F525" s="224">
        <v>44719</v>
      </c>
    </row>
    <row r="526" spans="6:6">
      <c r="F526" s="224">
        <v>44720</v>
      </c>
    </row>
    <row r="527" spans="6:6">
      <c r="F527" s="224">
        <v>44721</v>
      </c>
    </row>
    <row r="528" spans="6:6">
      <c r="F528" s="224">
        <v>44722</v>
      </c>
    </row>
    <row r="529" spans="6:6">
      <c r="F529" s="224">
        <v>44723</v>
      </c>
    </row>
    <row r="530" spans="6:6">
      <c r="F530" s="224">
        <v>44724</v>
      </c>
    </row>
    <row r="531" spans="6:6">
      <c r="F531" s="224">
        <v>44725</v>
      </c>
    </row>
    <row r="532" spans="6:6">
      <c r="F532" s="224">
        <v>44726</v>
      </c>
    </row>
    <row r="533" spans="6:6">
      <c r="F533" s="224">
        <v>44727</v>
      </c>
    </row>
    <row r="534" spans="6:6">
      <c r="F534" s="224">
        <v>44728</v>
      </c>
    </row>
    <row r="535" spans="6:6">
      <c r="F535" s="224">
        <v>44729</v>
      </c>
    </row>
    <row r="536" spans="6:6">
      <c r="F536" s="224">
        <v>44730</v>
      </c>
    </row>
    <row r="537" spans="6:6">
      <c r="F537" s="224">
        <v>44731</v>
      </c>
    </row>
    <row r="538" spans="6:6">
      <c r="F538" s="224">
        <v>44732</v>
      </c>
    </row>
    <row r="539" spans="6:6">
      <c r="F539" s="224">
        <v>44733</v>
      </c>
    </row>
    <row r="540" spans="6:6">
      <c r="F540" s="224">
        <v>44734</v>
      </c>
    </row>
    <row r="541" spans="6:6">
      <c r="F541" s="224">
        <v>44735</v>
      </c>
    </row>
    <row r="542" spans="6:6">
      <c r="F542" s="224">
        <v>44736</v>
      </c>
    </row>
    <row r="543" spans="6:6">
      <c r="F543" s="224">
        <v>44737</v>
      </c>
    </row>
    <row r="544" spans="6:6">
      <c r="F544" s="224">
        <v>44738</v>
      </c>
    </row>
    <row r="545" spans="6:6">
      <c r="F545" s="224">
        <v>44739</v>
      </c>
    </row>
    <row r="546" spans="6:6">
      <c r="F546" s="224">
        <v>44740</v>
      </c>
    </row>
    <row r="547" spans="6:6">
      <c r="F547" s="224">
        <v>44741</v>
      </c>
    </row>
    <row r="548" spans="6:6">
      <c r="F548" s="224">
        <v>44742</v>
      </c>
    </row>
    <row r="549" spans="6:6">
      <c r="F549" s="224">
        <v>44743</v>
      </c>
    </row>
    <row r="550" spans="6:6">
      <c r="F550" s="224">
        <v>44744</v>
      </c>
    </row>
    <row r="551" spans="6:6">
      <c r="F551" s="224">
        <v>44745</v>
      </c>
    </row>
    <row r="552" spans="6:6">
      <c r="F552" s="224">
        <v>44746</v>
      </c>
    </row>
    <row r="553" spans="6:6">
      <c r="F553" s="224">
        <v>44747</v>
      </c>
    </row>
    <row r="554" spans="6:6">
      <c r="F554" s="224">
        <v>44748</v>
      </c>
    </row>
    <row r="555" spans="6:6">
      <c r="F555" s="224">
        <v>44749</v>
      </c>
    </row>
    <row r="556" spans="6:6">
      <c r="F556" s="224">
        <v>44750</v>
      </c>
    </row>
    <row r="557" spans="6:6">
      <c r="F557" s="224">
        <v>44751</v>
      </c>
    </row>
    <row r="558" spans="6:6">
      <c r="F558" s="224">
        <v>44752</v>
      </c>
    </row>
    <row r="559" spans="6:6">
      <c r="F559" s="224">
        <v>44753</v>
      </c>
    </row>
    <row r="560" spans="6:6">
      <c r="F560" s="224">
        <v>44754</v>
      </c>
    </row>
    <row r="561" spans="6:6">
      <c r="F561" s="224">
        <v>44755</v>
      </c>
    </row>
    <row r="562" spans="6:6">
      <c r="F562" s="224">
        <v>44756</v>
      </c>
    </row>
    <row r="563" spans="6:6">
      <c r="F563" s="224">
        <v>44757</v>
      </c>
    </row>
    <row r="564" spans="6:6">
      <c r="F564" s="224">
        <v>44758</v>
      </c>
    </row>
    <row r="565" spans="6:6">
      <c r="F565" s="224">
        <v>44759</v>
      </c>
    </row>
    <row r="566" spans="6:6">
      <c r="F566" s="224">
        <v>44760</v>
      </c>
    </row>
    <row r="567" spans="6:6">
      <c r="F567" s="224">
        <v>44761</v>
      </c>
    </row>
    <row r="568" spans="6:6">
      <c r="F568" s="224">
        <v>44762</v>
      </c>
    </row>
    <row r="569" spans="6:6">
      <c r="F569" s="224">
        <v>44763</v>
      </c>
    </row>
    <row r="570" spans="6:6">
      <c r="F570" s="224">
        <v>44764</v>
      </c>
    </row>
    <row r="571" spans="6:6">
      <c r="F571" s="224">
        <v>44765</v>
      </c>
    </row>
    <row r="572" spans="6:6">
      <c r="F572" s="224">
        <v>44766</v>
      </c>
    </row>
    <row r="573" spans="6:6">
      <c r="F573" s="224">
        <v>44767</v>
      </c>
    </row>
    <row r="574" spans="6:6">
      <c r="F574" s="224">
        <v>44768</v>
      </c>
    </row>
    <row r="575" spans="6:6">
      <c r="F575" s="224">
        <v>44769</v>
      </c>
    </row>
    <row r="576" spans="6:6">
      <c r="F576" s="224">
        <v>44770</v>
      </c>
    </row>
    <row r="577" spans="6:6">
      <c r="F577" s="224">
        <v>44771</v>
      </c>
    </row>
    <row r="578" spans="6:6">
      <c r="F578" s="224">
        <v>44772</v>
      </c>
    </row>
    <row r="579" spans="6:6">
      <c r="F579" s="224">
        <v>44773</v>
      </c>
    </row>
    <row r="580" spans="6:6">
      <c r="F580" s="224">
        <v>44774</v>
      </c>
    </row>
    <row r="581" spans="6:6">
      <c r="F581" s="224">
        <v>44775</v>
      </c>
    </row>
    <row r="582" spans="6:6">
      <c r="F582" s="224">
        <v>44776</v>
      </c>
    </row>
    <row r="583" spans="6:6">
      <c r="F583" s="224">
        <v>44777</v>
      </c>
    </row>
    <row r="584" spans="6:6">
      <c r="F584" s="224">
        <v>44778</v>
      </c>
    </row>
    <row r="585" spans="6:6">
      <c r="F585" s="224">
        <v>44779</v>
      </c>
    </row>
    <row r="586" spans="6:6">
      <c r="F586" s="224">
        <v>44780</v>
      </c>
    </row>
    <row r="587" spans="6:6">
      <c r="F587" s="224">
        <v>44781</v>
      </c>
    </row>
    <row r="588" spans="6:6">
      <c r="F588" s="224">
        <v>44782</v>
      </c>
    </row>
    <row r="589" spans="6:6">
      <c r="F589" s="224">
        <v>44783</v>
      </c>
    </row>
    <row r="590" spans="6:6">
      <c r="F590" s="224">
        <v>44784</v>
      </c>
    </row>
    <row r="591" spans="6:6">
      <c r="F591" s="224">
        <v>44785</v>
      </c>
    </row>
    <row r="592" spans="6:6">
      <c r="F592" s="224">
        <v>44786</v>
      </c>
    </row>
    <row r="593" spans="6:6">
      <c r="F593" s="224">
        <v>44787</v>
      </c>
    </row>
    <row r="594" spans="6:6">
      <c r="F594" s="224">
        <v>44788</v>
      </c>
    </row>
    <row r="595" spans="6:6">
      <c r="F595" s="224">
        <v>44789</v>
      </c>
    </row>
    <row r="596" spans="6:6">
      <c r="F596" s="224">
        <v>44790</v>
      </c>
    </row>
    <row r="597" spans="6:6">
      <c r="F597" s="224">
        <v>44791</v>
      </c>
    </row>
    <row r="598" spans="6:6">
      <c r="F598" s="224">
        <v>44792</v>
      </c>
    </row>
    <row r="599" spans="6:6">
      <c r="F599" s="224">
        <v>44793</v>
      </c>
    </row>
    <row r="600" spans="6:6">
      <c r="F600" s="224">
        <v>44794</v>
      </c>
    </row>
    <row r="601" spans="6:6">
      <c r="F601" s="224">
        <v>44795</v>
      </c>
    </row>
    <row r="602" spans="6:6">
      <c r="F602" s="224">
        <v>44796</v>
      </c>
    </row>
    <row r="603" spans="6:6">
      <c r="F603" s="224">
        <v>44797</v>
      </c>
    </row>
    <row r="604" spans="6:6">
      <c r="F604" s="224">
        <v>44798</v>
      </c>
    </row>
    <row r="605" spans="6:6">
      <c r="F605" s="224">
        <v>44799</v>
      </c>
    </row>
    <row r="606" spans="6:6">
      <c r="F606" s="224">
        <v>44800</v>
      </c>
    </row>
    <row r="607" spans="6:6">
      <c r="F607" s="224">
        <v>44801</v>
      </c>
    </row>
    <row r="608" spans="6:6">
      <c r="F608" s="224">
        <v>44802</v>
      </c>
    </row>
    <row r="609" spans="6:6">
      <c r="F609" s="224">
        <v>44803</v>
      </c>
    </row>
    <row r="610" spans="6:6">
      <c r="F610" s="224">
        <v>44804</v>
      </c>
    </row>
    <row r="611" spans="6:6">
      <c r="F611" s="224">
        <v>44805</v>
      </c>
    </row>
    <row r="612" spans="6:6">
      <c r="F612" s="224">
        <v>44806</v>
      </c>
    </row>
    <row r="613" spans="6:6">
      <c r="F613" s="224">
        <v>44807</v>
      </c>
    </row>
    <row r="614" spans="6:6">
      <c r="F614" s="224">
        <v>44808</v>
      </c>
    </row>
    <row r="615" spans="6:6">
      <c r="F615" s="224">
        <v>44809</v>
      </c>
    </row>
    <row r="616" spans="6:6">
      <c r="F616" s="224">
        <v>44810</v>
      </c>
    </row>
    <row r="617" spans="6:6">
      <c r="F617" s="224">
        <v>44811</v>
      </c>
    </row>
    <row r="618" spans="6:6">
      <c r="F618" s="224">
        <v>44812</v>
      </c>
    </row>
    <row r="619" spans="6:6">
      <c r="F619" s="224">
        <v>44813</v>
      </c>
    </row>
    <row r="620" spans="6:6">
      <c r="F620" s="224">
        <v>44814</v>
      </c>
    </row>
    <row r="621" spans="6:6">
      <c r="F621" s="224">
        <v>44815</v>
      </c>
    </row>
    <row r="622" spans="6:6">
      <c r="F622" s="224">
        <v>44816</v>
      </c>
    </row>
    <row r="623" spans="6:6">
      <c r="F623" s="224">
        <v>44817</v>
      </c>
    </row>
    <row r="624" spans="6:6">
      <c r="F624" s="224">
        <v>44818</v>
      </c>
    </row>
    <row r="625" spans="6:6">
      <c r="F625" s="224">
        <v>44819</v>
      </c>
    </row>
    <row r="626" spans="6:6">
      <c r="F626" s="224">
        <v>44820</v>
      </c>
    </row>
    <row r="627" spans="6:6">
      <c r="F627" s="224">
        <v>44821</v>
      </c>
    </row>
    <row r="628" spans="6:6">
      <c r="F628" s="224">
        <v>44822</v>
      </c>
    </row>
    <row r="629" spans="6:6">
      <c r="F629" s="224">
        <v>44823</v>
      </c>
    </row>
    <row r="630" spans="6:6">
      <c r="F630" s="224">
        <v>44824</v>
      </c>
    </row>
    <row r="631" spans="6:6">
      <c r="F631" s="224">
        <v>44825</v>
      </c>
    </row>
    <row r="632" spans="6:6">
      <c r="F632" s="224">
        <v>44826</v>
      </c>
    </row>
    <row r="633" spans="6:6">
      <c r="F633" s="224">
        <v>44827</v>
      </c>
    </row>
    <row r="634" spans="6:6">
      <c r="F634" s="224">
        <v>44828</v>
      </c>
    </row>
    <row r="635" spans="6:6">
      <c r="F635" s="224">
        <v>44829</v>
      </c>
    </row>
    <row r="636" spans="6:6">
      <c r="F636" s="224">
        <v>44830</v>
      </c>
    </row>
    <row r="637" spans="6:6">
      <c r="F637" s="224">
        <v>44831</v>
      </c>
    </row>
    <row r="638" spans="6:6">
      <c r="F638" s="224">
        <v>44832</v>
      </c>
    </row>
    <row r="639" spans="6:6">
      <c r="F639" s="224">
        <v>44833</v>
      </c>
    </row>
    <row r="640" spans="6:6">
      <c r="F640" s="224">
        <v>44834</v>
      </c>
    </row>
    <row r="641" spans="6:6">
      <c r="F641" s="224">
        <v>44835</v>
      </c>
    </row>
    <row r="642" spans="6:6">
      <c r="F642" s="224">
        <v>44836</v>
      </c>
    </row>
    <row r="643" spans="6:6">
      <c r="F643" s="224">
        <v>44837</v>
      </c>
    </row>
    <row r="644" spans="6:6">
      <c r="F644" s="224">
        <v>44838</v>
      </c>
    </row>
    <row r="645" spans="6:6">
      <c r="F645" s="224">
        <v>44839</v>
      </c>
    </row>
    <row r="646" spans="6:6">
      <c r="F646" s="224">
        <v>44840</v>
      </c>
    </row>
    <row r="647" spans="6:6">
      <c r="F647" s="224">
        <v>44841</v>
      </c>
    </row>
    <row r="648" spans="6:6">
      <c r="F648" s="224">
        <v>44842</v>
      </c>
    </row>
    <row r="649" spans="6:6">
      <c r="F649" s="224">
        <v>44843</v>
      </c>
    </row>
    <row r="650" spans="6:6">
      <c r="F650" s="224">
        <v>44844</v>
      </c>
    </row>
    <row r="651" spans="6:6">
      <c r="F651" s="224">
        <v>44845</v>
      </c>
    </row>
    <row r="652" spans="6:6">
      <c r="F652" s="224">
        <v>44846</v>
      </c>
    </row>
    <row r="653" spans="6:6">
      <c r="F653" s="224">
        <v>44847</v>
      </c>
    </row>
    <row r="654" spans="6:6">
      <c r="F654" s="224">
        <v>44848</v>
      </c>
    </row>
    <row r="655" spans="6:6">
      <c r="F655" s="224">
        <v>44849</v>
      </c>
    </row>
    <row r="656" spans="6:6">
      <c r="F656" s="224">
        <v>44850</v>
      </c>
    </row>
    <row r="657" spans="6:6">
      <c r="F657" s="224">
        <v>44851</v>
      </c>
    </row>
    <row r="658" spans="6:6">
      <c r="F658" s="224">
        <v>44852</v>
      </c>
    </row>
    <row r="659" spans="6:6">
      <c r="F659" s="224">
        <v>44853</v>
      </c>
    </row>
    <row r="660" spans="6:6">
      <c r="F660" s="224">
        <v>44854</v>
      </c>
    </row>
    <row r="661" spans="6:6">
      <c r="F661" s="224">
        <v>44855</v>
      </c>
    </row>
    <row r="662" spans="6:6">
      <c r="F662" s="224">
        <v>44856</v>
      </c>
    </row>
    <row r="663" spans="6:6">
      <c r="F663" s="224">
        <v>44857</v>
      </c>
    </row>
    <row r="664" spans="6:6">
      <c r="F664" s="224">
        <v>44858</v>
      </c>
    </row>
    <row r="665" spans="6:6">
      <c r="F665" s="224">
        <v>44859</v>
      </c>
    </row>
    <row r="666" spans="6:6">
      <c r="F666" s="224">
        <v>44860</v>
      </c>
    </row>
    <row r="667" spans="6:6">
      <c r="F667" s="224">
        <v>44861</v>
      </c>
    </row>
    <row r="668" spans="6:6">
      <c r="F668" s="224">
        <v>44862</v>
      </c>
    </row>
    <row r="669" spans="6:6">
      <c r="F669" s="224">
        <v>44863</v>
      </c>
    </row>
    <row r="670" spans="6:6">
      <c r="F670" s="224">
        <v>44864</v>
      </c>
    </row>
    <row r="671" spans="6:6">
      <c r="F671" s="224">
        <v>44865</v>
      </c>
    </row>
    <row r="672" spans="6:6">
      <c r="F672" s="224">
        <v>44866</v>
      </c>
    </row>
    <row r="673" spans="6:6">
      <c r="F673" s="224">
        <v>44867</v>
      </c>
    </row>
    <row r="674" spans="6:6">
      <c r="F674" s="224">
        <v>44868</v>
      </c>
    </row>
    <row r="675" spans="6:6">
      <c r="F675" s="224">
        <v>44869</v>
      </c>
    </row>
    <row r="676" spans="6:6">
      <c r="F676" s="224">
        <v>44870</v>
      </c>
    </row>
    <row r="677" spans="6:6">
      <c r="F677" s="224">
        <v>44871</v>
      </c>
    </row>
    <row r="678" spans="6:6">
      <c r="F678" s="224">
        <v>44872</v>
      </c>
    </row>
    <row r="679" spans="6:6">
      <c r="F679" s="224">
        <v>44873</v>
      </c>
    </row>
    <row r="680" spans="6:6">
      <c r="F680" s="224">
        <v>44874</v>
      </c>
    </row>
    <row r="681" spans="6:6">
      <c r="F681" s="224">
        <v>44875</v>
      </c>
    </row>
    <row r="682" spans="6:6">
      <c r="F682" s="224">
        <v>44876</v>
      </c>
    </row>
    <row r="683" spans="6:6">
      <c r="F683" s="224">
        <v>44877</v>
      </c>
    </row>
    <row r="684" spans="6:6">
      <c r="F684" s="224">
        <v>44878</v>
      </c>
    </row>
    <row r="685" spans="6:6">
      <c r="F685" s="224">
        <v>44879</v>
      </c>
    </row>
    <row r="686" spans="6:6">
      <c r="F686" s="224">
        <v>44880</v>
      </c>
    </row>
    <row r="687" spans="6:6">
      <c r="F687" s="224">
        <v>44881</v>
      </c>
    </row>
    <row r="688" spans="6:6">
      <c r="F688" s="224">
        <v>44882</v>
      </c>
    </row>
    <row r="689" spans="6:6">
      <c r="F689" s="224">
        <v>44883</v>
      </c>
    </row>
    <row r="690" spans="6:6">
      <c r="F690" s="224">
        <v>44884</v>
      </c>
    </row>
    <row r="691" spans="6:6">
      <c r="F691" s="224">
        <v>44885</v>
      </c>
    </row>
    <row r="692" spans="6:6">
      <c r="F692" s="224">
        <v>44886</v>
      </c>
    </row>
    <row r="693" spans="6:6">
      <c r="F693" s="224">
        <v>44887</v>
      </c>
    </row>
    <row r="694" spans="6:6">
      <c r="F694" s="224">
        <v>44888</v>
      </c>
    </row>
    <row r="695" spans="6:6">
      <c r="F695" s="224">
        <v>44889</v>
      </c>
    </row>
    <row r="696" spans="6:6">
      <c r="F696" s="224">
        <v>44890</v>
      </c>
    </row>
    <row r="697" spans="6:6">
      <c r="F697" s="224">
        <v>44891</v>
      </c>
    </row>
    <row r="698" spans="6:6">
      <c r="F698" s="224">
        <v>44892</v>
      </c>
    </row>
    <row r="699" spans="6:6">
      <c r="F699" s="224">
        <v>44893</v>
      </c>
    </row>
    <row r="700" spans="6:6">
      <c r="F700" s="224">
        <v>44894</v>
      </c>
    </row>
    <row r="701" spans="6:6">
      <c r="F701" s="224">
        <v>44895</v>
      </c>
    </row>
    <row r="702" spans="6:6">
      <c r="F702" s="224">
        <v>44896</v>
      </c>
    </row>
    <row r="703" spans="6:6">
      <c r="F703" s="224">
        <v>44897</v>
      </c>
    </row>
    <row r="704" spans="6:6">
      <c r="F704" s="224">
        <v>44898</v>
      </c>
    </row>
    <row r="705" spans="6:6">
      <c r="F705" s="224">
        <v>44899</v>
      </c>
    </row>
    <row r="706" spans="6:6">
      <c r="F706" s="224">
        <v>44900</v>
      </c>
    </row>
    <row r="707" spans="6:6">
      <c r="F707" s="224">
        <v>44901</v>
      </c>
    </row>
    <row r="708" spans="6:6">
      <c r="F708" s="224">
        <v>44902</v>
      </c>
    </row>
    <row r="709" spans="6:6">
      <c r="F709" s="224">
        <v>44903</v>
      </c>
    </row>
    <row r="710" spans="6:6">
      <c r="F710" s="224">
        <v>44904</v>
      </c>
    </row>
    <row r="711" spans="6:6">
      <c r="F711" s="224">
        <v>44905</v>
      </c>
    </row>
    <row r="712" spans="6:6">
      <c r="F712" s="224">
        <v>44906</v>
      </c>
    </row>
    <row r="713" spans="6:6">
      <c r="F713" s="224">
        <v>44907</v>
      </c>
    </row>
    <row r="714" spans="6:6">
      <c r="F714" s="224">
        <v>44908</v>
      </c>
    </row>
    <row r="715" spans="6:6">
      <c r="F715" s="224">
        <v>44909</v>
      </c>
    </row>
    <row r="716" spans="6:6">
      <c r="F716" s="224">
        <v>44910</v>
      </c>
    </row>
    <row r="717" spans="6:6">
      <c r="F717" s="224">
        <v>44911</v>
      </c>
    </row>
    <row r="718" spans="6:6">
      <c r="F718" s="224">
        <v>44912</v>
      </c>
    </row>
    <row r="719" spans="6:6">
      <c r="F719" s="224">
        <v>44913</v>
      </c>
    </row>
    <row r="720" spans="6:6">
      <c r="F720" s="224">
        <v>44914</v>
      </c>
    </row>
    <row r="721" spans="6:6">
      <c r="F721" s="224">
        <v>44915</v>
      </c>
    </row>
    <row r="722" spans="6:6">
      <c r="F722" s="224">
        <v>44916</v>
      </c>
    </row>
    <row r="723" spans="6:6">
      <c r="F723" s="224">
        <v>44917</v>
      </c>
    </row>
    <row r="724" spans="6:6">
      <c r="F724" s="224">
        <v>44918</v>
      </c>
    </row>
    <row r="725" spans="6:6">
      <c r="F725" s="224">
        <v>44919</v>
      </c>
    </row>
    <row r="726" spans="6:6">
      <c r="F726" s="224">
        <v>44920</v>
      </c>
    </row>
    <row r="727" spans="6:6">
      <c r="F727" s="224">
        <v>44921</v>
      </c>
    </row>
    <row r="728" spans="6:6">
      <c r="F728" s="224">
        <v>44922</v>
      </c>
    </row>
    <row r="729" spans="6:6">
      <c r="F729" s="224">
        <v>44923</v>
      </c>
    </row>
    <row r="730" spans="6:6">
      <c r="F730" s="224">
        <v>44924</v>
      </c>
    </row>
    <row r="731" spans="6:6">
      <c r="F731" s="224">
        <v>44925</v>
      </c>
    </row>
    <row r="732" spans="6:6">
      <c r="F732" s="224">
        <v>44926</v>
      </c>
    </row>
    <row r="733" spans="6:6">
      <c r="F733" s="224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56cd2a3-584b-49ae-bf46-cca2de651471" xsi:nil="true"/>
    <lcf76f155ced4ddcb4097134ff3c332f xmlns="1ae44df6-beeb-446b-9973-181dd5484f07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103F1CBE50FB49A569BC32CA11EE0F" ma:contentTypeVersion="15" ma:contentTypeDescription="Crée un document." ma:contentTypeScope="" ma:versionID="27b42028fefba6258c3bcc548d5d1b06">
  <xsd:schema xmlns:xsd="http://www.w3.org/2001/XMLSchema" xmlns:xs="http://www.w3.org/2001/XMLSchema" xmlns:p="http://schemas.microsoft.com/office/2006/metadata/properties" xmlns:ns2="1ae44df6-beeb-446b-9973-181dd5484f07" xmlns:ns3="456cd2a3-584b-49ae-bf46-cca2de651471" targetNamespace="http://schemas.microsoft.com/office/2006/metadata/properties" ma:root="true" ma:fieldsID="7e669fe4f5b1beb1084288de6ebead0c" ns2:_="" ns3:_="">
    <xsd:import namespace="1ae44df6-beeb-446b-9973-181dd5484f07"/>
    <xsd:import namespace="456cd2a3-584b-49ae-bf46-cca2de6514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44df6-beeb-446b-9973-181dd5484f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fba1243c-09f9-4b8d-ac89-04e4fb70ba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6cd2a3-584b-49ae-bf46-cca2de651471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5d20167c-b025-4380-a29c-9d24f0b4b963}" ma:internalName="TaxCatchAll" ma:showField="CatchAllData" ma:web="456cd2a3-584b-49ae-bf46-cca2de6514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FFCF72-C0BD-4164-823E-5D0D2A458298}">
  <ds:schemaRefs>
    <ds:schemaRef ds:uri="http://schemas.microsoft.com/vsto/samples"/>
    <ds:schemaRef ds:uri="http://schemas.microsoft.com/office/2006/metadata/properties"/>
    <ds:schemaRef ds:uri="http://schemas.microsoft.com/office/infopath/2007/PartnerControls"/>
    <ds:schemaRef ds:uri="456cd2a3-584b-49ae-bf46-cca2de651471"/>
    <ds:schemaRef ds:uri="1ae44df6-beeb-446b-9973-181dd5484f07"/>
  </ds:schemaRefs>
</ds:datastoreItem>
</file>

<file path=customXml/itemProps2.xml><?xml version="1.0" encoding="utf-8"?>
<ds:datastoreItem xmlns:ds="http://schemas.openxmlformats.org/officeDocument/2006/customXml" ds:itemID="{749FE4B7-20BA-458A-85C4-8A22B2225AD1}">
  <ds:schemaRefs>
    <ds:schemaRef ds:uri="http://schemas.microsoft.com/vsto/samples"/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e44df6-beeb-446b-9973-181dd5484f07"/>
    <ds:schemaRef ds:uri="456cd2a3-584b-49ae-bf46-cca2de6514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66B1E56-E0E1-4583-BDD2-EF999A3062C8}">
  <ds:schemaRefs>
    <ds:schemaRef ds:uri="http://schemas.microsoft.com/vsto/samples"/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5</vt:i4>
      </vt:variant>
    </vt:vector>
  </HeadingPairs>
  <TitlesOfParts>
    <vt:vector size="14" baseType="lpstr">
      <vt:lpstr>Feuil1</vt:lpstr>
      <vt:lpstr>PRODUCTION</vt:lpstr>
      <vt:lpstr>DISTRIBUTION</vt:lpstr>
      <vt:lpstr>Courbes - Graphiques</vt:lpstr>
      <vt:lpstr>REPRISE</vt:lpstr>
      <vt:lpstr>Courbes reprises</vt:lpstr>
      <vt:lpstr>prod 2015 2023</vt:lpstr>
      <vt:lpstr>Contrôle arrêté</vt:lpstr>
      <vt:lpstr>réglages</vt:lpstr>
      <vt:lpstr>MainPeriod</vt:lpstr>
      <vt:lpstr>Periods</vt:lpstr>
      <vt:lpstr>SynthesisPeriod</vt:lpstr>
      <vt:lpstr>SynthesisValues</vt:lpstr>
      <vt:lpstr>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s.guilsou</dc:creator>
  <cp:lastModifiedBy>IRIGOIN Hervé</cp:lastModifiedBy>
  <cp:lastPrinted>2016-04-26T09:28:51Z</cp:lastPrinted>
  <dcterms:created xsi:type="dcterms:W3CDTF">2011-03-15T10:15:08Z</dcterms:created>
  <dcterms:modified xsi:type="dcterms:W3CDTF">2023-04-12T06:02:22Z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0x01010040103F1CBE50FB49A569BC32CA11EE0F</vt:lpwstr>
  </property>
</Properties>
</file>